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FDAEE160-741D-4AA6-A3B5-F05EF9E6CB28}" xr6:coauthVersionLast="47" xr6:coauthVersionMax="47" xr10:uidLastSave="{00000000-0000-0000-0000-000000000000}"/>
  <bookViews>
    <workbookView xWindow="-110" yWindow="-110" windowWidth="19420" windowHeight="11500" xr2:uid="{00000000-000D-0000-FFFF-FFFF00000000}"/>
  </bookViews>
  <sheets>
    <sheet name="FILF" sheetId="39" r:id="rId1"/>
    <sheet name="FIONF" sheetId="40" r:id="rId2"/>
    <sheet name="FIMMF" sheetId="41" r:id="rId3"/>
    <sheet name="FIFRF" sheetId="42" r:id="rId4"/>
    <sheet name="FICDF" sheetId="43" r:id="rId5"/>
    <sheet name="FBPF" sheetId="44" r:id="rId6"/>
    <sheet name="FIUSDF" sheetId="45" r:id="rId7"/>
    <sheet name="FIMLDF" sheetId="46" r:id="rId8"/>
    <sheet name="FILWD" sheetId="47" r:id="rId9"/>
    <sheet name="FILNGDF" sheetId="48" r:id="rId10"/>
    <sheet name="FIGSF" sheetId="49" r:id="rId11"/>
    <sheet name="FIRF" sheetId="50" r:id="rId12"/>
    <sheet name="FICHF" sheetId="51"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2" r:id="rId38"/>
    <sheet name="FISTIP" sheetId="53" r:id="rId39"/>
    <sheet name="FICRF" sheetId="54"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4" l="1"/>
  <c r="F9" i="54" s="1"/>
  <c r="E7" i="54"/>
  <c r="E9" i="54" s="1"/>
  <c r="F7" i="53"/>
  <c r="F9" i="53" s="1"/>
  <c r="E7" i="53"/>
  <c r="E9" i="53" s="1"/>
  <c r="F76" i="51"/>
  <c r="E76" i="51"/>
  <c r="F72" i="51"/>
  <c r="E72" i="51"/>
  <c r="F68" i="51"/>
  <c r="E68" i="51"/>
  <c r="F63" i="51"/>
  <c r="E63" i="51"/>
  <c r="F48" i="51"/>
  <c r="E48" i="51"/>
  <c r="F78" i="50"/>
  <c r="E78" i="50"/>
  <c r="F74" i="50"/>
  <c r="E74" i="50"/>
  <c r="F69" i="50"/>
  <c r="E69" i="50"/>
  <c r="F64" i="50"/>
  <c r="E64" i="50"/>
  <c r="F49" i="50"/>
  <c r="E49" i="50"/>
  <c r="E39" i="49"/>
  <c r="F38" i="49"/>
  <c r="F37" i="49"/>
  <c r="F36" i="49"/>
  <c r="F35" i="49"/>
  <c r="F34" i="49"/>
  <c r="F25" i="49"/>
  <c r="F21" i="49"/>
  <c r="E21" i="49"/>
  <c r="F8" i="49"/>
  <c r="F23" i="49" s="1"/>
  <c r="E8" i="49"/>
  <c r="E27" i="49" s="1"/>
  <c r="F14" i="48"/>
  <c r="E14" i="48"/>
  <c r="F10" i="48"/>
  <c r="E10" i="48"/>
  <c r="E63" i="47"/>
  <c r="F62" i="47"/>
  <c r="F61" i="47"/>
  <c r="F60" i="47"/>
  <c r="F59" i="47"/>
  <c r="F58" i="47"/>
  <c r="F57" i="47"/>
  <c r="F56" i="47"/>
  <c r="F47" i="47"/>
  <c r="F43" i="47"/>
  <c r="E43" i="47"/>
  <c r="F39" i="47"/>
  <c r="E39" i="47"/>
  <c r="F34" i="47"/>
  <c r="E34" i="47"/>
  <c r="F30" i="47"/>
  <c r="E30" i="47"/>
  <c r="F20" i="47"/>
  <c r="F45" i="47" s="1"/>
  <c r="E20" i="47"/>
  <c r="F26" i="46"/>
  <c r="E26" i="46"/>
  <c r="F22" i="46"/>
  <c r="E22" i="46"/>
  <c r="E30" i="46" s="1"/>
  <c r="F11" i="46"/>
  <c r="F30" i="46" s="1"/>
  <c r="E11" i="46"/>
  <c r="E57" i="45"/>
  <c r="F56" i="45"/>
  <c r="F55" i="45"/>
  <c r="F54" i="45"/>
  <c r="F53" i="45"/>
  <c r="F52" i="45"/>
  <c r="F51" i="45"/>
  <c r="F57" i="45" s="1"/>
  <c r="F42" i="45"/>
  <c r="F38" i="45"/>
  <c r="E38" i="45"/>
  <c r="F34" i="45"/>
  <c r="E34" i="45"/>
  <c r="F29" i="45"/>
  <c r="E29" i="45"/>
  <c r="E44" i="45" s="1"/>
  <c r="F22" i="45"/>
  <c r="E22" i="45"/>
  <c r="F13" i="45"/>
  <c r="E13" i="45"/>
  <c r="E40" i="45" s="1"/>
  <c r="E65" i="44"/>
  <c r="F64" i="44"/>
  <c r="F63" i="44"/>
  <c r="F62" i="44"/>
  <c r="F61" i="44"/>
  <c r="F60" i="44"/>
  <c r="F65" i="44" s="1"/>
  <c r="F51" i="44"/>
  <c r="F47" i="44"/>
  <c r="E47" i="44"/>
  <c r="F43" i="44"/>
  <c r="E43" i="44"/>
  <c r="F31" i="44"/>
  <c r="E31" i="44"/>
  <c r="F19" i="44"/>
  <c r="F49" i="44" s="1"/>
  <c r="E19" i="44"/>
  <c r="E49" i="44" s="1"/>
  <c r="E75" i="43"/>
  <c r="F74" i="43"/>
  <c r="F73" i="43"/>
  <c r="F72" i="43"/>
  <c r="F71" i="43"/>
  <c r="F70" i="43"/>
  <c r="F69" i="43"/>
  <c r="F68" i="43"/>
  <c r="E61" i="43"/>
  <c r="F59" i="43"/>
  <c r="F55" i="43"/>
  <c r="F61" i="43" s="1"/>
  <c r="E55" i="43"/>
  <c r="F51" i="43"/>
  <c r="E51" i="43"/>
  <c r="F37" i="43"/>
  <c r="E37" i="43"/>
  <c r="E57" i="43" s="1"/>
  <c r="E54" i="42"/>
  <c r="F53" i="42"/>
  <c r="F52" i="42"/>
  <c r="F51" i="42"/>
  <c r="F50" i="42"/>
  <c r="F49" i="42"/>
  <c r="F48" i="42"/>
  <c r="F47" i="42"/>
  <c r="F46" i="42"/>
  <c r="F45" i="42"/>
  <c r="F36" i="42"/>
  <c r="F32" i="42"/>
  <c r="E32" i="42"/>
  <c r="F28" i="42"/>
  <c r="E28" i="42"/>
  <c r="F21" i="42"/>
  <c r="E21" i="42"/>
  <c r="F13" i="42"/>
  <c r="E13" i="42"/>
  <c r="E79" i="41"/>
  <c r="F78" i="41"/>
  <c r="F77" i="41"/>
  <c r="F76" i="41"/>
  <c r="F75" i="41"/>
  <c r="F74" i="41"/>
  <c r="F73" i="41"/>
  <c r="F72" i="41"/>
  <c r="F71" i="41"/>
  <c r="F62" i="41"/>
  <c r="F58" i="41"/>
  <c r="E58" i="41"/>
  <c r="F54" i="41"/>
  <c r="E54" i="41"/>
  <c r="F50" i="41"/>
  <c r="E50" i="41"/>
  <c r="F45" i="41"/>
  <c r="E45" i="41"/>
  <c r="F33" i="41"/>
  <c r="E33" i="41"/>
  <c r="F16" i="40"/>
  <c r="F12" i="40"/>
  <c r="F14" i="40" s="1"/>
  <c r="E12" i="40"/>
  <c r="E14" i="40" s="1"/>
  <c r="F56" i="39"/>
  <c r="E56" i="39"/>
  <c r="F52" i="39"/>
  <c r="E52" i="39"/>
  <c r="F45" i="39"/>
  <c r="E45" i="39"/>
  <c r="F25" i="39"/>
  <c r="E25" i="39"/>
  <c r="F8" i="39"/>
  <c r="E8" i="39"/>
  <c r="E53" i="44" l="1"/>
  <c r="F75" i="43"/>
  <c r="E82" i="50"/>
  <c r="F54" i="42"/>
  <c r="F82" i="50"/>
  <c r="E23" i="49"/>
  <c r="E78" i="51"/>
  <c r="E60" i="39"/>
  <c r="F60" i="39"/>
  <c r="F80" i="51"/>
  <c r="F27" i="49"/>
  <c r="F39" i="49"/>
  <c r="F79" i="41"/>
  <c r="F63" i="47"/>
  <c r="F53" i="44"/>
  <c r="E16" i="40"/>
  <c r="E28" i="46"/>
  <c r="E38" i="42"/>
  <c r="E64" i="41"/>
  <c r="F38" i="42"/>
  <c r="F57" i="43"/>
  <c r="F28" i="46"/>
  <c r="F64" i="41"/>
  <c r="F40" i="45"/>
  <c r="E18" i="48"/>
  <c r="E49" i="47"/>
  <c r="F18" i="48"/>
  <c r="E80" i="50"/>
  <c r="F80" i="50"/>
  <c r="F44" i="45"/>
  <c r="E60" i="41"/>
  <c r="E16" i="48"/>
  <c r="F58" i="39"/>
  <c r="F60" i="41"/>
  <c r="F16" i="48"/>
  <c r="E45" i="47"/>
  <c r="E34" i="42"/>
  <c r="F34" i="42"/>
  <c r="F78" i="51"/>
  <c r="F49" i="47"/>
  <c r="E80" i="51"/>
  <c r="E58" i="39"/>
  <c r="F89" i="15" l="1"/>
  <c r="E89" i="15"/>
  <c r="E11" i="38"/>
  <c r="E13" i="38" s="1"/>
  <c r="D11" i="38"/>
  <c r="D13" i="38" s="1"/>
  <c r="D15" i="38"/>
  <c r="E17" i="37"/>
  <c r="E21" i="37" s="1"/>
  <c r="D17" i="37"/>
  <c r="D21" i="37" s="1"/>
  <c r="D19" i="37"/>
  <c r="E7" i="36"/>
  <c r="E9" i="36" s="1"/>
  <c r="D7" i="36"/>
  <c r="D9" i="36" s="1"/>
  <c r="B39" i="36" s="1"/>
  <c r="F61" i="35"/>
  <c r="E61" i="35"/>
  <c r="F56" i="35"/>
  <c r="E56" i="35"/>
  <c r="F52" i="35"/>
  <c r="F65" i="35" s="1"/>
  <c r="E52" i="35"/>
  <c r="F57" i="34"/>
  <c r="F61" i="34" s="1"/>
  <c r="E57" i="34"/>
  <c r="E61" i="34" s="1"/>
  <c r="F70" i="33"/>
  <c r="E70" i="33"/>
  <c r="B104" i="33" s="1"/>
  <c r="F33" i="33"/>
  <c r="E33" i="33"/>
  <c r="E74" i="33" s="1"/>
  <c r="F46" i="32"/>
  <c r="F48" i="32" s="1"/>
  <c r="E46" i="32"/>
  <c r="E48" i="32" s="1"/>
  <c r="F65" i="31"/>
  <c r="E65" i="31"/>
  <c r="F61" i="31"/>
  <c r="E61" i="31"/>
  <c r="E69" i="31" s="1"/>
  <c r="F53" i="31"/>
  <c r="E53" i="31"/>
  <c r="F46" i="31"/>
  <c r="E46" i="31"/>
  <c r="F65" i="30"/>
  <c r="E65" i="30"/>
  <c r="F60" i="30"/>
  <c r="E60" i="30"/>
  <c r="F41" i="29"/>
  <c r="E41" i="29"/>
  <c r="F36" i="29"/>
  <c r="F43" i="29" s="1"/>
  <c r="E36" i="29"/>
  <c r="E43" i="29" s="1"/>
  <c r="E45" i="29"/>
  <c r="F64" i="28"/>
  <c r="E64" i="28"/>
  <c r="F59" i="28"/>
  <c r="F66" i="28" s="1"/>
  <c r="F68" i="28"/>
  <c r="E59" i="28"/>
  <c r="B99" i="28" s="1"/>
  <c r="F55" i="28"/>
  <c r="E55" i="28"/>
  <c r="E68" i="28" s="1"/>
  <c r="F64" i="27"/>
  <c r="F68" i="27" s="1"/>
  <c r="E64" i="27"/>
  <c r="E66" i="27" s="1"/>
  <c r="F65" i="26"/>
  <c r="F67" i="26" s="1"/>
  <c r="E65" i="26"/>
  <c r="E67" i="26" s="1"/>
  <c r="F97" i="25"/>
  <c r="F101" i="25" s="1"/>
  <c r="E97" i="25"/>
  <c r="E101" i="25" s="1"/>
  <c r="F89" i="24"/>
  <c r="E89" i="24"/>
  <c r="F84" i="24"/>
  <c r="E84" i="24"/>
  <c r="F64" i="23"/>
  <c r="E64" i="23"/>
  <c r="E66" i="23" s="1"/>
  <c r="F59" i="23"/>
  <c r="F68" i="23" s="1"/>
  <c r="E59" i="23"/>
  <c r="B102" i="23" s="1"/>
  <c r="F55" i="23"/>
  <c r="E55" i="23"/>
  <c r="F51" i="23"/>
  <c r="E51" i="23"/>
  <c r="F98" i="22"/>
  <c r="E98" i="22"/>
  <c r="F92" i="22"/>
  <c r="F102" i="22" s="1"/>
  <c r="E92" i="22"/>
  <c r="E102" i="22" s="1"/>
  <c r="F36" i="21"/>
  <c r="E36" i="21"/>
  <c r="F32" i="21"/>
  <c r="E32" i="21"/>
  <c r="F22" i="21"/>
  <c r="E22" i="21"/>
  <c r="F59" i="20"/>
  <c r="E59" i="20"/>
  <c r="F55" i="20"/>
  <c r="F63" i="20" s="1"/>
  <c r="E55" i="20"/>
  <c r="E61" i="20" s="1"/>
  <c r="F143" i="19"/>
  <c r="F139" i="19"/>
  <c r="E139" i="19"/>
  <c r="F134" i="19"/>
  <c r="E134" i="19"/>
  <c r="F129" i="19"/>
  <c r="E129" i="19"/>
  <c r="F121" i="19"/>
  <c r="E121" i="19"/>
  <c r="H114" i="19"/>
  <c r="D367" i="19" s="1"/>
  <c r="G114" i="19"/>
  <c r="F114" i="19"/>
  <c r="E114" i="19"/>
  <c r="F88" i="18"/>
  <c r="E88" i="18"/>
  <c r="F75" i="18"/>
  <c r="E75" i="18"/>
  <c r="F60" i="18"/>
  <c r="E60" i="18"/>
  <c r="F56" i="18"/>
  <c r="E56" i="18"/>
  <c r="F52" i="18"/>
  <c r="E52" i="18"/>
  <c r="F92" i="17"/>
  <c r="F88" i="17"/>
  <c r="E88" i="17"/>
  <c r="F73" i="17"/>
  <c r="E73" i="17"/>
  <c r="F68" i="17"/>
  <c r="E68" i="17"/>
  <c r="H52" i="17"/>
  <c r="D156" i="17" s="1"/>
  <c r="G52" i="17"/>
  <c r="F52" i="17"/>
  <c r="E52" i="17"/>
  <c r="E94" i="17" s="1"/>
  <c r="F82" i="16"/>
  <c r="F78" i="16"/>
  <c r="E78" i="16"/>
  <c r="F69" i="16"/>
  <c r="F84" i="16" s="1"/>
  <c r="E69" i="16"/>
  <c r="H60" i="16"/>
  <c r="D194" i="16"/>
  <c r="G60" i="16"/>
  <c r="F60" i="16"/>
  <c r="E60" i="16"/>
  <c r="F84" i="15"/>
  <c r="E84" i="15"/>
  <c r="F80" i="15"/>
  <c r="E80" i="15"/>
  <c r="F76" i="15"/>
  <c r="E76" i="15"/>
  <c r="F72" i="15"/>
  <c r="E72" i="15"/>
  <c r="F65" i="15"/>
  <c r="E65" i="15"/>
  <c r="F53" i="15"/>
  <c r="E53" i="15"/>
  <c r="F49" i="15"/>
  <c r="E49" i="15"/>
  <c r="F59" i="34"/>
  <c r="F74" i="33"/>
  <c r="F72" i="33"/>
  <c r="E59" i="34" l="1"/>
  <c r="E67" i="30"/>
  <c r="F67" i="30"/>
  <c r="E69" i="30"/>
  <c r="F69" i="30"/>
  <c r="E68" i="27"/>
  <c r="F66" i="27"/>
  <c r="E69" i="26"/>
  <c r="F69" i="26"/>
  <c r="E99" i="25"/>
  <c r="F99" i="25"/>
  <c r="E93" i="24"/>
  <c r="F93" i="24"/>
  <c r="F100" i="22"/>
  <c r="B70" i="21"/>
  <c r="F61" i="20"/>
  <c r="E65" i="35"/>
  <c r="F67" i="31"/>
  <c r="D11" i="36"/>
  <c r="E91" i="24"/>
  <c r="E67" i="31"/>
  <c r="F66" i="23"/>
  <c r="E50" i="32"/>
  <c r="E11" i="36"/>
  <c r="E68" i="23"/>
  <c r="F91" i="24"/>
  <c r="F50" i="32"/>
  <c r="F38" i="21"/>
  <c r="E19" i="37"/>
  <c r="E145" i="19"/>
  <c r="F141" i="19"/>
  <c r="F90" i="17"/>
  <c r="E72" i="33"/>
  <c r="E92" i="18"/>
  <c r="E15" i="38"/>
  <c r="F90" i="18"/>
  <c r="E63" i="20"/>
  <c r="E84" i="16"/>
  <c r="F94" i="15"/>
  <c r="E94" i="15"/>
  <c r="F63" i="35"/>
  <c r="E63" i="35"/>
  <c r="F69" i="31"/>
  <c r="B99" i="31"/>
  <c r="F45" i="29"/>
  <c r="E66" i="28"/>
  <c r="E100" i="22"/>
  <c r="F40" i="21"/>
  <c r="E38" i="21"/>
  <c r="E40" i="21"/>
  <c r="E141" i="19"/>
  <c r="F145" i="19"/>
  <c r="E90" i="18"/>
  <c r="F92" i="18"/>
  <c r="F94" i="17"/>
  <c r="E90" i="17"/>
  <c r="E80" i="16"/>
  <c r="F80" i="16"/>
  <c r="E92" i="15"/>
  <c r="F92" i="15"/>
</calcChain>
</file>

<file path=xl/sharedStrings.xml><?xml version="1.0" encoding="utf-8"?>
<sst xmlns="http://schemas.openxmlformats.org/spreadsheetml/2006/main" count="8136" uniqueCount="1856">
  <si>
    <t>Name of the Instrument</t>
  </si>
  <si>
    <t>Quantity</t>
  </si>
  <si>
    <t>ISIN Number</t>
  </si>
  <si>
    <t>% to Net Assets</t>
  </si>
  <si>
    <t>Industry Classification / Rating</t>
  </si>
  <si>
    <t>YTM</t>
  </si>
  <si>
    <t>Market Value (including accrued interest, if any) (Rs. in Lakhs)</t>
  </si>
  <si>
    <t>Portfolio Statement as on April 30, 2026</t>
  </si>
  <si>
    <t>Franklin India Multi Asset Allocation Fund</t>
  </si>
  <si>
    <t>Franklin India Flexi Cap Fund ( Formerly known as Franklin India Equity Fund) ^</t>
  </si>
  <si>
    <t>Franklin India Balanced Advantage Fund</t>
  </si>
  <si>
    <t>Franklin India Aggressive Hybrid Fund (Formerly known as Franklin India Equity Hybrid Fund)^</t>
  </si>
  <si>
    <t>Franklin India Arbitrage Fund</t>
  </si>
  <si>
    <t>Templeton India Value Fund</t>
  </si>
  <si>
    <t>Franklin India Technology Fund</t>
  </si>
  <si>
    <t>Franklin India Small Cap Fund (Formerly known as Franklin India Smaller Companies Fund) ^</t>
  </si>
  <si>
    <t>Franklin India Opportunities Fund</t>
  </si>
  <si>
    <t>Franklin India Mid Cap Fund (Formerly known as Franklin India Prima Fund) ^</t>
  </si>
  <si>
    <t>Franklin India Multi-Factor Fund</t>
  </si>
  <si>
    <t>Franklin India Multi Cap Fund</t>
  </si>
  <si>
    <t>Franklin India Large &amp; Mid Cap Fund (Formerly known as Franklin India Equity Advantage Fund)^</t>
  </si>
  <si>
    <t>Franklin India Large Cap Fund (Formerly known as Franklin India Bluechip Fund)^</t>
  </si>
  <si>
    <t>Franklin India Focused Equity Fund</t>
  </si>
  <si>
    <t>Franklin India Dividend Yield Fund (Formerly known as Templeton India Equity Income Fund) ^</t>
  </si>
  <si>
    <t>Franklin Build India Fund</t>
  </si>
  <si>
    <t>Franklin Asian Equity Fund</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</si>
  <si>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</si>
  <si>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</si>
  <si>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</si>
  <si>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Franklin India Dynamic Asset Allocation Active Fund of Funds( Formerly known as Franklin India Dynamic Asset Allocation Fund of Funds)^</t>
  </si>
  <si>
    <t>Debt Instruments</t>
  </si>
  <si>
    <t>(a) Listed / awaiting listing on Stock Exchanges</t>
  </si>
  <si>
    <t>CARE AAA</t>
  </si>
  <si>
    <t>Sub Total</t>
  </si>
  <si>
    <t>Money Market Instruments</t>
  </si>
  <si>
    <t>Certificate of Deposit</t>
  </si>
  <si>
    <t>CRISIL A1+</t>
  </si>
  <si>
    <t>CARE A1+</t>
  </si>
  <si>
    <t>ICRA A1+</t>
  </si>
  <si>
    <t>IND A1+</t>
  </si>
  <si>
    <t>Commercial Paper</t>
  </si>
  <si>
    <t>Treasury Bill</t>
  </si>
  <si>
    <t>SOVEREIGN</t>
  </si>
  <si>
    <t>Total</t>
  </si>
  <si>
    <t>Net Assets</t>
  </si>
  <si>
    <t>Call, Cash &amp; Other Assets</t>
  </si>
  <si>
    <t>@ Listed</t>
  </si>
  <si>
    <t>** Non- Traded Scrips</t>
  </si>
  <si>
    <t>Notes</t>
  </si>
  <si>
    <t xml:space="preserve">      Plan/Option</t>
  </si>
  <si>
    <t>As on 30-Apr-2026</t>
  </si>
  <si>
    <t>Plan Name</t>
  </si>
  <si>
    <t>Distributions per unit (Rs.)+++</t>
  </si>
  <si>
    <t>+++ Distribution payouts/ re-investments are subject to deduction of TDS at the applicable rates.</t>
  </si>
  <si>
    <t>IDCW - Income Distribution cum capital withdrawal</t>
  </si>
  <si>
    <t>(In Years)</t>
  </si>
  <si>
    <t>Nil</t>
  </si>
  <si>
    <t xml:space="preserve">      Growth Plan</t>
  </si>
  <si>
    <t xml:space="preserve">      Direct Growth Plan</t>
  </si>
  <si>
    <t>HDFC Bank Ltd (24-Feb-2027)</t>
  </si>
  <si>
    <t>INE040A16IO0</t>
  </si>
  <si>
    <t>Credila Financial Services Ltd (01-Mar-2027) **@</t>
  </si>
  <si>
    <t>INE539K14BZ6</t>
  </si>
  <si>
    <t>Government Securities</t>
  </si>
  <si>
    <t xml:space="preserve">e) During the month additional instances of fair valuation/deviation from valuation price provided by the valuation agencies </t>
  </si>
  <si>
    <t>0.00% Jubilant Bevco Ltd (31-May-2028) **</t>
  </si>
  <si>
    <t>INE1D4P08019</t>
  </si>
  <si>
    <t>CRISIL AA</t>
  </si>
  <si>
    <t>0.00% Jubilant Beverages Ltd (31-May-2028) **</t>
  </si>
  <si>
    <t>INE1D4O08012</t>
  </si>
  <si>
    <t>7.82% Bajaj Finance Ltd (31-Jan-2034) **</t>
  </si>
  <si>
    <t>INE296A07SV1</t>
  </si>
  <si>
    <t>IND AAA</t>
  </si>
  <si>
    <t>CRISIL AAA</t>
  </si>
  <si>
    <t>7.70% Poonawalla Fincorp Ltd (21-Apr-2028) **</t>
  </si>
  <si>
    <t>INE511C07847</t>
  </si>
  <si>
    <t>National Bank For Agriculture &amp; Rural Development (17-Mar-2027) **</t>
  </si>
  <si>
    <t>INE261F16AP5</t>
  </si>
  <si>
    <t>7.55% Poonawalla Fincorp Ltd (25-Mar-2027) **</t>
  </si>
  <si>
    <t>INE511C07946</t>
  </si>
  <si>
    <t>7.9265% LIC Housing Finance (14-Jul-2027) **</t>
  </si>
  <si>
    <t>INE115A07QS3</t>
  </si>
  <si>
    <t>7.25% RJ Corp Ltd (08-Dec-2028) **</t>
  </si>
  <si>
    <t>INE460K08053</t>
  </si>
  <si>
    <t>7.87% Summit Digitel Infrastructure Ltd (15-Mar-2030) **</t>
  </si>
  <si>
    <t>INE507T07146</t>
  </si>
  <si>
    <t>7.21% Embassy Office Parks Reit (17-Mar-2028) **</t>
  </si>
  <si>
    <t>INE041007167</t>
  </si>
  <si>
    <t>0.00% REC Ltd (03-Nov-2034)</t>
  </si>
  <si>
    <t>INE020B08FJ3</t>
  </si>
  <si>
    <t>7.65% Poonawalla Fincorp Ltd (21-Apr-2027)</t>
  </si>
  <si>
    <t>INE511C07854</t>
  </si>
  <si>
    <t>6.92% Power Finance Corporation Ltd (14-Apr-2032) **</t>
  </si>
  <si>
    <t>INE134E08LN6</t>
  </si>
  <si>
    <t>7.66% Maharashtra SDL (04-Mar-2047)</t>
  </si>
  <si>
    <t>IN2220250509</t>
  </si>
  <si>
    <t>7.62% Punjab SDL (28-Jan-2033)</t>
  </si>
  <si>
    <t>IN2820250164</t>
  </si>
  <si>
    <t>6.90% GOI 2065 (15-Apr-2065)</t>
  </si>
  <si>
    <t>IN0020250018</t>
  </si>
  <si>
    <t>7.65% Bihar SDL (24-DEC-2033)</t>
  </si>
  <si>
    <t>IN1320250211</t>
  </si>
  <si>
    <t>7.64% Uttarakhand SDL (24-DEC-2032)</t>
  </si>
  <si>
    <t>IN3620250065</t>
  </si>
  <si>
    <t>7.32% Chhattisgarh SDL (05-Mar-2037)</t>
  </si>
  <si>
    <t>IN3520240083</t>
  </si>
  <si>
    <t>7.32% West Bengal SDL (05-Mar-2038)</t>
  </si>
  <si>
    <t>IN3420240225</t>
  </si>
  <si>
    <t>* Less than 0.01%</t>
  </si>
  <si>
    <t xml:space="preserve">      Monthly IDCW Plan</t>
  </si>
  <si>
    <t xml:space="preserve">      Quarterly IDCW Plan</t>
  </si>
  <si>
    <t xml:space="preserve">      Direct Monthly IDCW Plan</t>
  </si>
  <si>
    <t xml:space="preserve">      Direct Quarterly IDCW Plan</t>
  </si>
  <si>
    <t>7.68% Small Industries Development Bank Of India (10-Aug-2027) **</t>
  </si>
  <si>
    <t>INE556F08KP4</t>
  </si>
  <si>
    <t>Union Bank of India (12-Mar-2027)</t>
  </si>
  <si>
    <t>INE692A16LU9</t>
  </si>
  <si>
    <t xml:space="preserve">      IDCW Plan</t>
  </si>
  <si>
    <t xml:space="preserve">      Direct IDCW Plan</t>
  </si>
  <si>
    <t>Union Bank of India (16-Mar-2027)</t>
  </si>
  <si>
    <t>INE692A16LS3</t>
  </si>
  <si>
    <t>Muthoot Finance Ltd (11-Sep-2026) **@</t>
  </si>
  <si>
    <t>INE414G14UU1</t>
  </si>
  <si>
    <t>JM Financial Services Ltd (20-Jul-2026) **@</t>
  </si>
  <si>
    <t>INE012I14SM0</t>
  </si>
  <si>
    <t>HDFC Bank Ltd (15-Feb-2027)</t>
  </si>
  <si>
    <t>INE040A16JC3</t>
  </si>
  <si>
    <t>Equity &amp; Equity related</t>
  </si>
  <si>
    <t>HDFC Bank Ltd</t>
  </si>
  <si>
    <t>INE040A01034</t>
  </si>
  <si>
    <t>Banks</t>
  </si>
  <si>
    <t>ICICI Bank Ltd</t>
  </si>
  <si>
    <t>INE090A01021</t>
  </si>
  <si>
    <t>Reliance Industries Ltd</t>
  </si>
  <si>
    <t>INE002A01018</t>
  </si>
  <si>
    <t>Petroleum Products</t>
  </si>
  <si>
    <t>State Bank of India</t>
  </si>
  <si>
    <t>INE062A01020</t>
  </si>
  <si>
    <t>Axis Bank Ltd</t>
  </si>
  <si>
    <t>INE238A01034</t>
  </si>
  <si>
    <t>Bharti Airtel Ltd</t>
  </si>
  <si>
    <t>INE397D01024</t>
  </si>
  <si>
    <t>Telecom - Services</t>
  </si>
  <si>
    <t>Larsen &amp; Toubro Ltd</t>
  </si>
  <si>
    <t>INE018A01030</t>
  </si>
  <si>
    <t>Construction</t>
  </si>
  <si>
    <t>Infosys Ltd</t>
  </si>
  <si>
    <t>INE009A01021</t>
  </si>
  <si>
    <t>IT - Software</t>
  </si>
  <si>
    <t>NTPC Ltd</t>
  </si>
  <si>
    <t>INE733E01010</t>
  </si>
  <si>
    <t>Power</t>
  </si>
  <si>
    <t>Eternal Ltd</t>
  </si>
  <si>
    <t>INE758T01015</t>
  </si>
  <si>
    <t>Retailing</t>
  </si>
  <si>
    <t>HCL Technologies Ltd</t>
  </si>
  <si>
    <t>INE860A01027</t>
  </si>
  <si>
    <t>Ultratech Cement Ltd</t>
  </si>
  <si>
    <t>INE481G01011</t>
  </si>
  <si>
    <t>Cement &amp; Cement Products</t>
  </si>
  <si>
    <t>Apollo Hospitals Enterprise Ltd</t>
  </si>
  <si>
    <t>INE437A01024</t>
  </si>
  <si>
    <t>Healthcare Services</t>
  </si>
  <si>
    <t>Mahindra &amp; Mahindra Ltd</t>
  </si>
  <si>
    <t>INE101A01026</t>
  </si>
  <si>
    <t>Automobiles</t>
  </si>
  <si>
    <t>Kirloskar Oil Engines Ltd</t>
  </si>
  <si>
    <t>INE146L01010</t>
  </si>
  <si>
    <t>Industrial Products</t>
  </si>
  <si>
    <t>Britannia Industries Ltd</t>
  </si>
  <si>
    <t>INE216A01030</t>
  </si>
  <si>
    <t>Food Products</t>
  </si>
  <si>
    <t>CESC Ltd</t>
  </si>
  <si>
    <t>INE486A01021</t>
  </si>
  <si>
    <t>Tata Steel Ltd</t>
  </si>
  <si>
    <t>INE081A01020</t>
  </si>
  <si>
    <t>Ferrous Metals</t>
  </si>
  <si>
    <t>PB Fintech Ltd</t>
  </si>
  <si>
    <t>INE417T01026</t>
  </si>
  <si>
    <t>Financial Technology (Fintech)</t>
  </si>
  <si>
    <t>Marico Ltd</t>
  </si>
  <si>
    <t>INE196A01026</t>
  </si>
  <si>
    <t>Agricultural Food &amp; Other Products</t>
  </si>
  <si>
    <t>Bharat Electronics Ltd</t>
  </si>
  <si>
    <t>INE263A01024</t>
  </si>
  <si>
    <t>Aerospace &amp; Defense</t>
  </si>
  <si>
    <t>Phoenix Mills Ltd</t>
  </si>
  <si>
    <t>INE211B01039</t>
  </si>
  <si>
    <t>Realty</t>
  </si>
  <si>
    <t>Amber Enterprises India Ltd</t>
  </si>
  <si>
    <t>INE371P01015</t>
  </si>
  <si>
    <t>Consumer Durables</t>
  </si>
  <si>
    <t>Metropolis Healthcare Ltd</t>
  </si>
  <si>
    <t>INE112L01020</t>
  </si>
  <si>
    <t>ICICI Lombard General Insurance Co Ltd</t>
  </si>
  <si>
    <t>INE765G01017</t>
  </si>
  <si>
    <t>Insurance</t>
  </si>
  <si>
    <t>Hindustan Aeronautics Ltd</t>
  </si>
  <si>
    <t>INE066F01020</t>
  </si>
  <si>
    <t>Interglobe Aviation Ltd</t>
  </si>
  <si>
    <t>INE646L01027</t>
  </si>
  <si>
    <t>Transport Services</t>
  </si>
  <si>
    <t>Eris Lifesciences Ltd</t>
  </si>
  <si>
    <t>INE406M01024</t>
  </si>
  <si>
    <t>Pharmaceuticals &amp; Biotechnology</t>
  </si>
  <si>
    <t>Maruti Suzuki India Ltd</t>
  </si>
  <si>
    <t>INE585B01010</t>
  </si>
  <si>
    <t>Hindustan Unilever Ltd</t>
  </si>
  <si>
    <t>INE030A01027</t>
  </si>
  <si>
    <t>Diversified FMCG</t>
  </si>
  <si>
    <t>Cholamandalam Investment and Finance Co Ltd</t>
  </si>
  <si>
    <t>INE121A01024</t>
  </si>
  <si>
    <t>Finance</t>
  </si>
  <si>
    <t>Tata Capital Ltd</t>
  </si>
  <si>
    <t>INE976I01016</t>
  </si>
  <si>
    <t>HDFC Life Insurance Co Ltd</t>
  </si>
  <si>
    <t>INE795G01014</t>
  </si>
  <si>
    <t>Ashok Leyland Ltd</t>
  </si>
  <si>
    <t>INE208A01029</t>
  </si>
  <si>
    <t>Agricultural, Commercial &amp; Construction Vehicles</t>
  </si>
  <si>
    <t>PNB Housing Finance Ltd</t>
  </si>
  <si>
    <t>INE572E01012</t>
  </si>
  <si>
    <t>Amara Raja Energy And Mobility Ltd</t>
  </si>
  <si>
    <t>INE885A01032</t>
  </si>
  <si>
    <t>Auto Components</t>
  </si>
  <si>
    <t>Lemon Tree Hotels Ltd</t>
  </si>
  <si>
    <t>INE970X01018</t>
  </si>
  <si>
    <t>Leisure Services</t>
  </si>
  <si>
    <t>Canara HSBC Life Insurance Co Ltd</t>
  </si>
  <si>
    <t>INE01TY01017</t>
  </si>
  <si>
    <t>V-Mart Retail Ltd</t>
  </si>
  <si>
    <t>INE665J01013</t>
  </si>
  <si>
    <t>ZF Commercial Vehicle Control Systems India Ltd</t>
  </si>
  <si>
    <t>INE342J01019</t>
  </si>
  <si>
    <t>Motherson Sumi Wiring India Ltd</t>
  </si>
  <si>
    <t>INE0FS801015</t>
  </si>
  <si>
    <t>Angel One Ltd</t>
  </si>
  <si>
    <t>INE732I01021</t>
  </si>
  <si>
    <t>Capital Markets</t>
  </si>
  <si>
    <t>Mutual Fund Units</t>
  </si>
  <si>
    <t>Mutual Fund</t>
  </si>
  <si>
    <t>Tata Power Co Ltd</t>
  </si>
  <si>
    <t>INE245A01021</t>
  </si>
  <si>
    <t>Titan Co Ltd</t>
  </si>
  <si>
    <t>INE280A01028</t>
  </si>
  <si>
    <t>Hindalco Industries Ltd</t>
  </si>
  <si>
    <t>INE038A01020</t>
  </si>
  <si>
    <t>Non - Ferrous Metals</t>
  </si>
  <si>
    <t>Trent Ltd</t>
  </si>
  <si>
    <t>INE849A01020</t>
  </si>
  <si>
    <t>PG Electroplast Ltd</t>
  </si>
  <si>
    <t>INE457L01029</t>
  </si>
  <si>
    <t>Oil &amp; Natural Gas Corporation Ltd</t>
  </si>
  <si>
    <t>INE213A01029</t>
  </si>
  <si>
    <t>Oil</t>
  </si>
  <si>
    <t>Data Patterns India Ltd</t>
  </si>
  <si>
    <t>INE0IX101010</t>
  </si>
  <si>
    <t>Syrma SGS Technology Ltd</t>
  </si>
  <si>
    <t>INE0DYJ01015</t>
  </si>
  <si>
    <t>Industrial Manufacturing</t>
  </si>
  <si>
    <t>MedPlus Health Services Ltd</t>
  </si>
  <si>
    <t>INE804L01022</t>
  </si>
  <si>
    <t>Cipla Ltd</t>
  </si>
  <si>
    <t>INE059A01026</t>
  </si>
  <si>
    <t>GAIL (India) Ltd</t>
  </si>
  <si>
    <t>INE129A01019</t>
  </si>
  <si>
    <t>Gas</t>
  </si>
  <si>
    <t>Chalet Hotels Ltd</t>
  </si>
  <si>
    <t>INE427F01016</t>
  </si>
  <si>
    <t>PI Industries Ltd</t>
  </si>
  <si>
    <t>INE603J01030</t>
  </si>
  <si>
    <t>Fertilizers &amp; Agrochemicals</t>
  </si>
  <si>
    <t>Bharat Petroleum Corporation Ltd</t>
  </si>
  <si>
    <t>INE029A01011</t>
  </si>
  <si>
    <t>Crompton Greaves Consumer Electricals Ltd</t>
  </si>
  <si>
    <t>INE299U01018</t>
  </si>
  <si>
    <t>Prestige Estates Projects Ltd</t>
  </si>
  <si>
    <t>INE811K01011</t>
  </si>
  <si>
    <t>Syngene International Ltd</t>
  </si>
  <si>
    <t>INE398R01022</t>
  </si>
  <si>
    <t>(b) Units of Real Estate Investment Trusts (REITs)</t>
  </si>
  <si>
    <t>Knowledge Realty Trust</t>
  </si>
  <si>
    <t>INE1JAR25012</t>
  </si>
  <si>
    <t>7.35% Bharti Telecom Ltd (15-Oct-2027) **</t>
  </si>
  <si>
    <t>INE403D08272</t>
  </si>
  <si>
    <t>7.73% LIC Housing Finance LTD (18-MAR-2027) **</t>
  </si>
  <si>
    <t>INE115A07RE1</t>
  </si>
  <si>
    <t>7.35% Embassy Office Parks Reit (05-Apr-2027) **</t>
  </si>
  <si>
    <t>INE041007092</t>
  </si>
  <si>
    <t>8.10% Bajaj Finance Ltd (08-Jan-2027) **</t>
  </si>
  <si>
    <t>INE296A07SR9</t>
  </si>
  <si>
    <t>6.65% LIC Housing Finance LTD (15-Feb-2027) **</t>
  </si>
  <si>
    <t>INE115A07PR7</t>
  </si>
  <si>
    <t>Punjab National Bank (09-Mar-2027) **</t>
  </si>
  <si>
    <t>INE160A16UQ6</t>
  </si>
  <si>
    <t>IN002025Z104</t>
  </si>
  <si>
    <t>ETF</t>
  </si>
  <si>
    <t>Nippon India ETF Gold Bees</t>
  </si>
  <si>
    <t>INF204KB17I5</t>
  </si>
  <si>
    <t>ETFs</t>
  </si>
  <si>
    <t>Nippon India Silver ETF</t>
  </si>
  <si>
    <t>INF204KC1402</t>
  </si>
  <si>
    <t>% to Net Assets(Hedged &amp; Unhedged)</t>
  </si>
  <si>
    <t>Outstanding position in Derivative Instruments (Rs. in Lakhs) Long / (Short)</t>
  </si>
  <si>
    <t>Outstanding derivative exposure as % to net assets Long / (Short)</t>
  </si>
  <si>
    <t>Kotak Mahindra Bank Ltd</t>
  </si>
  <si>
    <t>INE237A01036</t>
  </si>
  <si>
    <t>Vodafone Idea Ltd</t>
  </si>
  <si>
    <t>INE669E01016</t>
  </si>
  <si>
    <t>Jio Financial Services Ltd</t>
  </si>
  <si>
    <t>INE758E01017</t>
  </si>
  <si>
    <t>RBL Bank Ltd</t>
  </si>
  <si>
    <t>INE976G01028</t>
  </si>
  <si>
    <t>Bank of Baroda</t>
  </si>
  <si>
    <t>INE028A01039</t>
  </si>
  <si>
    <t>TVS Motor Co Ltd</t>
  </si>
  <si>
    <t>INE494B04019</t>
  </si>
  <si>
    <t>Indus Towers Ltd</t>
  </si>
  <si>
    <t>INE121J01017</t>
  </si>
  <si>
    <t>Power Finance Corporation Ltd</t>
  </si>
  <si>
    <t>INE134E01011</t>
  </si>
  <si>
    <t>Power Grid Corporation of India Ltd</t>
  </si>
  <si>
    <t>INE752E01010</t>
  </si>
  <si>
    <t>Bajaj Finserv Ltd</t>
  </si>
  <si>
    <t>INE918I01026</t>
  </si>
  <si>
    <t>AU Small Finance Bank Ltd</t>
  </si>
  <si>
    <t>INE949L01017</t>
  </si>
  <si>
    <t>ITC Ltd</t>
  </si>
  <si>
    <t>INE154A01025</t>
  </si>
  <si>
    <t>Ambuja Cements Ltd</t>
  </si>
  <si>
    <t>INE079A01024</t>
  </si>
  <si>
    <t>Godrej Properties Ltd</t>
  </si>
  <si>
    <t>INE484J01027</t>
  </si>
  <si>
    <t>Hindustan Petroleum Corporation Ltd</t>
  </si>
  <si>
    <t>INE094A01015</t>
  </si>
  <si>
    <t>Bajaj Finance Ltd</t>
  </si>
  <si>
    <t>INE296A01032</t>
  </si>
  <si>
    <t>Mankind Pharma Ltd</t>
  </si>
  <si>
    <t>INE634S01028</t>
  </si>
  <si>
    <t>Bandhan Bank Ltd</t>
  </si>
  <si>
    <t>INE545U01014</t>
  </si>
  <si>
    <t>Sun Pharmaceutical Industries Ltd</t>
  </si>
  <si>
    <t>INE044A01036</t>
  </si>
  <si>
    <t>SBI Life Insurance Co Ltd</t>
  </si>
  <si>
    <t>INE123W01016</t>
  </si>
  <si>
    <t>Max Financial Services Ltd</t>
  </si>
  <si>
    <t>INE180A01020</t>
  </si>
  <si>
    <t>Yes Bank Ltd</t>
  </si>
  <si>
    <t>INE528G01035</t>
  </si>
  <si>
    <t>Coforge Ltd</t>
  </si>
  <si>
    <t>INE591G01025</t>
  </si>
  <si>
    <t>Tata Motors Passenger Vehicles Ltd</t>
  </si>
  <si>
    <t>INE155A01022</t>
  </si>
  <si>
    <t>JSW Steel Ltd</t>
  </si>
  <si>
    <t>INE019A01038</t>
  </si>
  <si>
    <t>IN0020230101</t>
  </si>
  <si>
    <t>7.30% Uttarkahand SDL (01-Oct-2032)</t>
  </si>
  <si>
    <t>IN3620250040</t>
  </si>
  <si>
    <t>7.48% Punjab SDL (14-Jan-2031)</t>
  </si>
  <si>
    <t>IN2820250156</t>
  </si>
  <si>
    <t>IN0020230010</t>
  </si>
  <si>
    <t>Margin on Derivatives</t>
  </si>
  <si>
    <t xml:space="preserve">d) Outstanding derivative exposure as % to net assets </t>
  </si>
  <si>
    <t>ABB India Ltd</t>
  </si>
  <si>
    <t>INE117A01022</t>
  </si>
  <si>
    <t>Electrical Equipment</t>
  </si>
  <si>
    <t>8.65% Bharti Telecom Ltd (05-Nov-2027) **</t>
  </si>
  <si>
    <t>INE403D08231</t>
  </si>
  <si>
    <t>8.75% Bharti Telecom Ltd (05-Nov-2029) **</t>
  </si>
  <si>
    <t>INE403D08264</t>
  </si>
  <si>
    <t>8.09% Kotak Mahindra Prime Ltd (09-Nov-2026) **</t>
  </si>
  <si>
    <t>INE916DA7SL3</t>
  </si>
  <si>
    <t>7.47% India Infrastructure Finance Co Ltd (05-Nov-2027) **</t>
  </si>
  <si>
    <t>INE787H08154</t>
  </si>
  <si>
    <t>Union Bank of India (15-Mar-2027) **</t>
  </si>
  <si>
    <t>INE692A16LP9</t>
  </si>
  <si>
    <t>7.38% GOI 2027 (20-Jun-2027)</t>
  </si>
  <si>
    <t>IN0020220037</t>
  </si>
  <si>
    <t>7.08% Kerala SDL (26-Mar-2040)</t>
  </si>
  <si>
    <t>IN2020240312</t>
  </si>
  <si>
    <t>Globsyn Technologies Ltd ** ^^</t>
  </si>
  <si>
    <t>INE671B01034</t>
  </si>
  <si>
    <t>Commercial Services &amp; Supplies</t>
  </si>
  <si>
    <t>(c) Units of Real Estate Investment Trusts (REITs)</t>
  </si>
  <si>
    <t>Nexus Select Trust REIT</t>
  </si>
  <si>
    <t>INE0NDH25011</t>
  </si>
  <si>
    <t>^^ Securities are fair valued</t>
  </si>
  <si>
    <t>Adani Enterprises Ltd</t>
  </si>
  <si>
    <t>INE423A01024</t>
  </si>
  <si>
    <t>Metals &amp; Minerals Trading</t>
  </si>
  <si>
    <t>Asian Paints Ltd</t>
  </si>
  <si>
    <t>INE021A01026</t>
  </si>
  <si>
    <t>UPL Ltd</t>
  </si>
  <si>
    <t>INE628A01036</t>
  </si>
  <si>
    <t>Punjab National Bank</t>
  </si>
  <si>
    <t>INE160A01022</t>
  </si>
  <si>
    <t>One 97 Communications Ltd</t>
  </si>
  <si>
    <t>INE982J01020</t>
  </si>
  <si>
    <t>INE148I01020</t>
  </si>
  <si>
    <t>IDFC First Bank Ltd</t>
  </si>
  <si>
    <t>INE092T01019</t>
  </si>
  <si>
    <t>Steel Authority of India Ltd</t>
  </si>
  <si>
    <t>INE114A01011</t>
  </si>
  <si>
    <t>Adani Ports and Special Economic Zone Ltd</t>
  </si>
  <si>
    <t>INE742F01042</t>
  </si>
  <si>
    <t>Transport Infrastructure</t>
  </si>
  <si>
    <t>Hindustan Zinc Ltd</t>
  </si>
  <si>
    <t>INE267A01025</t>
  </si>
  <si>
    <t>Shriram Finance Ltd</t>
  </si>
  <si>
    <t>INE721A01047</t>
  </si>
  <si>
    <t>Nestle India Ltd</t>
  </si>
  <si>
    <t>INE239A01024</t>
  </si>
  <si>
    <t>ICICI Prudential Life Insurance Co Ltd</t>
  </si>
  <si>
    <t>INE726G01019</t>
  </si>
  <si>
    <t>FSN E-Commerce Ventures Ltd</t>
  </si>
  <si>
    <t>INE388Y01029</t>
  </si>
  <si>
    <t>Varun Beverages Ltd</t>
  </si>
  <si>
    <t>INE200M01039</t>
  </si>
  <si>
    <t>Beverages</t>
  </si>
  <si>
    <t>NMDC Ltd</t>
  </si>
  <si>
    <t>INE584A01023</t>
  </si>
  <si>
    <t>Minerals &amp; Mining</t>
  </si>
  <si>
    <t>Laurus Labs Ltd</t>
  </si>
  <si>
    <t>INE947Q01028</t>
  </si>
  <si>
    <t>Jubilant Foodworks Ltd</t>
  </si>
  <si>
    <t>INE797F01020</t>
  </si>
  <si>
    <t>Canara Bank</t>
  </si>
  <si>
    <t>INE476A01022</t>
  </si>
  <si>
    <t>Bharat Heavy Electricals Ltd</t>
  </si>
  <si>
    <t>INE257A01026</t>
  </si>
  <si>
    <t>Patanjali Foods Ltd</t>
  </si>
  <si>
    <t>INE619A01035</t>
  </si>
  <si>
    <t>Agricultural Food &amp; other Products</t>
  </si>
  <si>
    <t>Manappuram Finance Ltd</t>
  </si>
  <si>
    <t>INE522D01027</t>
  </si>
  <si>
    <t>Pidilite Industries Ltd</t>
  </si>
  <si>
    <t>INE318A01026</t>
  </si>
  <si>
    <t>Chemicals &amp; Petrochemicals</t>
  </si>
  <si>
    <t>Aurobindo Pharma Ltd</t>
  </si>
  <si>
    <t>INE406A01037</t>
  </si>
  <si>
    <t>DLF Ltd</t>
  </si>
  <si>
    <t>INE271C01023</t>
  </si>
  <si>
    <t>United Spirits Ltd</t>
  </si>
  <si>
    <t>INE854D01024</t>
  </si>
  <si>
    <t>Glenmark Pharmaceuticals Ltd</t>
  </si>
  <si>
    <t>INE935A01035</t>
  </si>
  <si>
    <t>Indian Oil Corporation Ltd</t>
  </si>
  <si>
    <t>INE242A01010</t>
  </si>
  <si>
    <t>Divi's Laboratories Ltd</t>
  </si>
  <si>
    <t>INE361B01024</t>
  </si>
  <si>
    <t>Tata Consultancy Services Ltd</t>
  </si>
  <si>
    <t>INE467B01029</t>
  </si>
  <si>
    <t>Multi Commodity Exchange Of India Ltd</t>
  </si>
  <si>
    <t>INE745G01043</t>
  </si>
  <si>
    <t>Mazagon Dock Shipbuilders Ltd</t>
  </si>
  <si>
    <t>INE249Z01020</t>
  </si>
  <si>
    <t>Grasim Industries Ltd</t>
  </si>
  <si>
    <t>INE047A01021</t>
  </si>
  <si>
    <t>Max Healthcare Institute Ltd</t>
  </si>
  <si>
    <t>INE027H01010</t>
  </si>
  <si>
    <t>Aditya Birla Capital Ltd</t>
  </si>
  <si>
    <t>INE674K01013</t>
  </si>
  <si>
    <t>Godrej Consumer Products Ltd</t>
  </si>
  <si>
    <t>INE102D01028</t>
  </si>
  <si>
    <t>Personal Products</t>
  </si>
  <si>
    <t>Samvardhana Motherson International Ltd</t>
  </si>
  <si>
    <t>INE775A01035</t>
  </si>
  <si>
    <t>Mphasis Ltd</t>
  </si>
  <si>
    <t>INE356A01018</t>
  </si>
  <si>
    <t>REC Ltd</t>
  </si>
  <si>
    <t>INE020B01018</t>
  </si>
  <si>
    <t>Bank of India</t>
  </si>
  <si>
    <t>INE084A01016</t>
  </si>
  <si>
    <t>LIC Housing Finance Ltd</t>
  </si>
  <si>
    <t>INE115A01026</t>
  </si>
  <si>
    <t>Biocon Ltd</t>
  </si>
  <si>
    <t>INE376G01013</t>
  </si>
  <si>
    <t>Kalyan Jewellers India Ltd</t>
  </si>
  <si>
    <t>INE303R01014</t>
  </si>
  <si>
    <t>Fortis Healthcare Ltd</t>
  </si>
  <si>
    <t>INE061F01013</t>
  </si>
  <si>
    <t>CG Power and Industrial Solutions Ltd</t>
  </si>
  <si>
    <t>INE067A01029</t>
  </si>
  <si>
    <t>IndusInd Bank Ltd</t>
  </si>
  <si>
    <t>INE095A01012</t>
  </si>
  <si>
    <t>Hero MotoCorp Ltd</t>
  </si>
  <si>
    <t>INE158A01026</t>
  </si>
  <si>
    <t>NHPC Ltd</t>
  </si>
  <si>
    <t>INE848E01016</t>
  </si>
  <si>
    <t>Petronet LNG Ltd</t>
  </si>
  <si>
    <t>INE347G01014</t>
  </si>
  <si>
    <t>Adani Green Energy Ltd</t>
  </si>
  <si>
    <t>INE364U01010</t>
  </si>
  <si>
    <t>Eicher Motors Ltd</t>
  </si>
  <si>
    <t>INE066A01021</t>
  </si>
  <si>
    <t>GMR Airports Ltd</t>
  </si>
  <si>
    <t>INE776C01039</t>
  </si>
  <si>
    <t>Lupin Ltd</t>
  </si>
  <si>
    <t>INE326A01037</t>
  </si>
  <si>
    <t>Solar Industries India Ltd</t>
  </si>
  <si>
    <t>INE343H01029</t>
  </si>
  <si>
    <t>APL Apollo Tubes Ltd</t>
  </si>
  <si>
    <t>INE702C01027</t>
  </si>
  <si>
    <t>Suzlon Energy Ltd</t>
  </si>
  <si>
    <t>INE040H01021</t>
  </si>
  <si>
    <t>Adani Power Ltd</t>
  </si>
  <si>
    <t>INE814H01029</t>
  </si>
  <si>
    <t>Exide Industries Ltd</t>
  </si>
  <si>
    <t>INE302A01020</t>
  </si>
  <si>
    <t>Indian Hotels Co Ltd</t>
  </si>
  <si>
    <t>INE053A01029</t>
  </si>
  <si>
    <t>INF090I01GV8</t>
  </si>
  <si>
    <t>INF090I01JV2</t>
  </si>
  <si>
    <t>Dr. Reddy's Laboratories Ltd</t>
  </si>
  <si>
    <t>INE089A01031</t>
  </si>
  <si>
    <t>HDB Financial Services Ltd</t>
  </si>
  <si>
    <t>INE756I01012</t>
  </si>
  <si>
    <t>Emami Ltd</t>
  </si>
  <si>
    <t>INE548C01032</t>
  </si>
  <si>
    <t>Akums Drugs And Pharmaceuticals Ltd</t>
  </si>
  <si>
    <t>INE09XN01023</t>
  </si>
  <si>
    <t>Indiamart Intermesh Ltd</t>
  </si>
  <si>
    <t>INE933S01016</t>
  </si>
  <si>
    <t>Finolex Industries Ltd</t>
  </si>
  <si>
    <t>INE183A01024</t>
  </si>
  <si>
    <t>Sapphire Foods India Ltd</t>
  </si>
  <si>
    <t>INE806T01020</t>
  </si>
  <si>
    <t>City Union Bank Ltd</t>
  </si>
  <si>
    <t>INE491A01021</t>
  </si>
  <si>
    <t>Elecon Engineering Co Ltd</t>
  </si>
  <si>
    <t>INE205B01031</t>
  </si>
  <si>
    <t>Restaurant Brands Asia Ltd</t>
  </si>
  <si>
    <t>INE07T201019</t>
  </si>
  <si>
    <t>Zensar Technologies Ltd</t>
  </si>
  <si>
    <t>INE520A01027</t>
  </si>
  <si>
    <t>JustDial Ltd</t>
  </si>
  <si>
    <t>INE599M01018</t>
  </si>
  <si>
    <t>Jsw Dulux Ltd</t>
  </si>
  <si>
    <t>INE133A01011</t>
  </si>
  <si>
    <t>TVS Holdings Ltd</t>
  </si>
  <si>
    <t>INE105A01035</t>
  </si>
  <si>
    <t>JK Lakshmi Cement Ltd</t>
  </si>
  <si>
    <t>INE786A01032</t>
  </si>
  <si>
    <t>Teamlease Services Ltd</t>
  </si>
  <si>
    <t>INE985S01024</t>
  </si>
  <si>
    <t>NCC Ltd</t>
  </si>
  <si>
    <t>INE868B01028</t>
  </si>
  <si>
    <t>Gateway Distriparks Ltd</t>
  </si>
  <si>
    <t>INE079J01017</t>
  </si>
  <si>
    <t>DCB Bank Ltd</t>
  </si>
  <si>
    <t>INE503A01015</t>
  </si>
  <si>
    <t>Go Fashion India Ltd</t>
  </si>
  <si>
    <t>INE0BJS01011</t>
  </si>
  <si>
    <t>Brookfield India Real Estate Trust</t>
  </si>
  <si>
    <t>INE0FDU25010</t>
  </si>
  <si>
    <t>Industry Classification</t>
  </si>
  <si>
    <t>Meesho Ltd</t>
  </si>
  <si>
    <t>INE0VDM01015</t>
  </si>
  <si>
    <t>Amagi Media Labs Ltd</t>
  </si>
  <si>
    <t>INE121R01077</t>
  </si>
  <si>
    <t>IT - Services</t>
  </si>
  <si>
    <t>Info Edge (India) Ltd</t>
  </si>
  <si>
    <t>INE663F01032</t>
  </si>
  <si>
    <t>Swiggy Ltd</t>
  </si>
  <si>
    <t>INE00H001014</t>
  </si>
  <si>
    <t>Intellect Design Arena Ltd</t>
  </si>
  <si>
    <t>INE306R01017</t>
  </si>
  <si>
    <t>Hexaware Technologies Ltd</t>
  </si>
  <si>
    <t>INE093A01041</t>
  </si>
  <si>
    <t>CE Info Systems Ltd</t>
  </si>
  <si>
    <t>INE0BV301023</t>
  </si>
  <si>
    <t>Foreign Equity Securities</t>
  </si>
  <si>
    <t>Cognizant Technology Solutions Corp., A</t>
  </si>
  <si>
    <t>US1924461023</t>
  </si>
  <si>
    <t>Makemytrip Ltd</t>
  </si>
  <si>
    <t>MU0295S00016</t>
  </si>
  <si>
    <t>Alphabet Inc</t>
  </si>
  <si>
    <t>US02079K3059</t>
  </si>
  <si>
    <t>Amazon.com INC</t>
  </si>
  <si>
    <t>US0231351067</t>
  </si>
  <si>
    <t>Apple Inc</t>
  </si>
  <si>
    <t>US0378331005</t>
  </si>
  <si>
    <t>IT - Hardware</t>
  </si>
  <si>
    <t>Meta Platforms Inc</t>
  </si>
  <si>
    <t>US30303M1027</t>
  </si>
  <si>
    <t>Microsoft Corp</t>
  </si>
  <si>
    <t>US5949181045</t>
  </si>
  <si>
    <t>Foreign Mutual Fund Units</t>
  </si>
  <si>
    <t>Franklin U.S. Opportunities Fund, Class I (Acc)</t>
  </si>
  <si>
    <t>LU0626261944</t>
  </si>
  <si>
    <t>Foreign Mutual Fund</t>
  </si>
  <si>
    <t>MTAR Technologies Ltd</t>
  </si>
  <si>
    <t>INE864I01014</t>
  </si>
  <si>
    <t>Equitas Small Finance Bank Ltd</t>
  </si>
  <si>
    <t>INE063P01018</t>
  </si>
  <si>
    <t>Kajaria Ceramics Ltd</t>
  </si>
  <si>
    <t>INE217B01036</t>
  </si>
  <si>
    <t>Brigade Enterprises Ltd</t>
  </si>
  <si>
    <t>INE791I01019</t>
  </si>
  <si>
    <t>Aster DM Healthcare Ltd</t>
  </si>
  <si>
    <t>INE914M01019</t>
  </si>
  <si>
    <t>Deepak Nitrite Ltd</t>
  </si>
  <si>
    <t>INE288B01029</t>
  </si>
  <si>
    <t>Sobha Ltd</t>
  </si>
  <si>
    <t>INE671H01015</t>
  </si>
  <si>
    <t>CCL Products (India) Ltd</t>
  </si>
  <si>
    <t>INE421D01022</t>
  </si>
  <si>
    <t>K.P.R. Mill Ltd</t>
  </si>
  <si>
    <t>INE930H01031</t>
  </si>
  <si>
    <t>Textiles &amp; Apparels</t>
  </si>
  <si>
    <t>Jubilant Ingrevia Ltd</t>
  </si>
  <si>
    <t>INE0BY001018</t>
  </si>
  <si>
    <t>Sona Blw Precision Forgings Ltd</t>
  </si>
  <si>
    <t>INE073K01018</t>
  </si>
  <si>
    <t>Finolex Cables Ltd</t>
  </si>
  <si>
    <t>INE235A01022</t>
  </si>
  <si>
    <t>Whirlpool Of India Ltd</t>
  </si>
  <si>
    <t>INE716A01013</t>
  </si>
  <si>
    <t>Karur Vysya Bank Ltd</t>
  </si>
  <si>
    <t>INE036D01028</t>
  </si>
  <si>
    <t>Ujjivan Small Finance Bank Ltd</t>
  </si>
  <si>
    <t>INE551W01018</t>
  </si>
  <si>
    <t>Atul Ltd</t>
  </si>
  <si>
    <t>INE100A01010</t>
  </si>
  <si>
    <t>Pricol Ltd</t>
  </si>
  <si>
    <t>INE726V01018</t>
  </si>
  <si>
    <t>Tenneco Clean Air India Ltd</t>
  </si>
  <si>
    <t>INE19RI01016</t>
  </si>
  <si>
    <t>Kirloskar Pneumatic Co Ltd</t>
  </si>
  <si>
    <t>INE811A01020</t>
  </si>
  <si>
    <t>Shankara Buildpro Ltd</t>
  </si>
  <si>
    <t>INE24OJ01011</t>
  </si>
  <si>
    <t>The Ramco Cements Ltd</t>
  </si>
  <si>
    <t>INE331A01037</t>
  </si>
  <si>
    <t>Electronics Mart India Ltd</t>
  </si>
  <si>
    <t>INE02YR01019</t>
  </si>
  <si>
    <t>Mrs Bectors Food Specialities Ltd</t>
  </si>
  <si>
    <t>INE495P01020</t>
  </si>
  <si>
    <t>IIFL Finance Ltd</t>
  </si>
  <si>
    <t>INE530B01024</t>
  </si>
  <si>
    <t>Rolex Rings Ltd</t>
  </si>
  <si>
    <t>INE645S01024</t>
  </si>
  <si>
    <t>Vishnu Chemicals Ltd</t>
  </si>
  <si>
    <t>INE270I01022</t>
  </si>
  <si>
    <t>Chemplast Sanmar Ltd</t>
  </si>
  <si>
    <t>INE488A01050</t>
  </si>
  <si>
    <t>J.B. Chemicals &amp; Pharmaceuticals Ltd</t>
  </si>
  <si>
    <t>INE572A01036</t>
  </si>
  <si>
    <t>Ion Exchange (India) Ltd</t>
  </si>
  <si>
    <t>INE570A01022</t>
  </si>
  <si>
    <t>Other Utilities</t>
  </si>
  <si>
    <t>Delhivery Ltd</t>
  </si>
  <si>
    <t>INE148O01028</t>
  </si>
  <si>
    <t>The India Cements Ltd</t>
  </si>
  <si>
    <t>INE383A01012</t>
  </si>
  <si>
    <t>Apollo Pipes Ltd</t>
  </si>
  <si>
    <t>INE126J01016</t>
  </si>
  <si>
    <t>Gujarat State Petronet Ltd</t>
  </si>
  <si>
    <t>INE246F01010</t>
  </si>
  <si>
    <t>S J S Enterprises Ltd</t>
  </si>
  <si>
    <t>INE284S01014</t>
  </si>
  <si>
    <t>Ratnamani Metals &amp; Tubes Ltd</t>
  </si>
  <si>
    <t>INE703B01027</t>
  </si>
  <si>
    <t>Greenpanel Industries Ltd</t>
  </si>
  <si>
    <t>INE08ZM01014</t>
  </si>
  <si>
    <t>Pine Labs Ltd</t>
  </si>
  <si>
    <t>INE15B701018</t>
  </si>
  <si>
    <t>Vedant Fashions Ltd</t>
  </si>
  <si>
    <t>INE825V01034</t>
  </si>
  <si>
    <t>Brigade Hotel Ventures Ltd</t>
  </si>
  <si>
    <t>INE03NU01014</t>
  </si>
  <si>
    <t>GHCL Ltd</t>
  </si>
  <si>
    <t>INE539A01019</t>
  </si>
  <si>
    <t>Aditya Vision Ltd</t>
  </si>
  <si>
    <t>INE679V01027</t>
  </si>
  <si>
    <t>KPIT Technologies Ltd</t>
  </si>
  <si>
    <t>INE04I401011</t>
  </si>
  <si>
    <t>Vikram Solar Ltd</t>
  </si>
  <si>
    <t>INE078V01014</t>
  </si>
  <si>
    <t>Indoco Remedies Ltd</t>
  </si>
  <si>
    <t>INE873D01024</t>
  </si>
  <si>
    <t>Ajax Engineering Ltd</t>
  </si>
  <si>
    <t>INE274Y01021</t>
  </si>
  <si>
    <t>IN002025X471</t>
  </si>
  <si>
    <t>AIA Engineering Ltd</t>
  </si>
  <si>
    <t>INE212H01026</t>
  </si>
  <si>
    <t>Sudarshan Chemical Industries Ltd</t>
  </si>
  <si>
    <t>INE659A01023</t>
  </si>
  <si>
    <t>Tata Motors Ltd</t>
  </si>
  <si>
    <t>INE1TAE01010</t>
  </si>
  <si>
    <t>Tata Communications Ltd</t>
  </si>
  <si>
    <t>INE151A01013</t>
  </si>
  <si>
    <t>Affle 3i Ltd</t>
  </si>
  <si>
    <t>INE00WC01027</t>
  </si>
  <si>
    <t>Piramal Pharma Ltd</t>
  </si>
  <si>
    <t>INE0DK501011</t>
  </si>
  <si>
    <t>INE494B01023</t>
  </si>
  <si>
    <t>SKF India Industrial Ltd</t>
  </si>
  <si>
    <t>INE2J8701016</t>
  </si>
  <si>
    <t>Chennai Interactive Business Services Pvt Ltd ** ^^</t>
  </si>
  <si>
    <t>Amphenol Corp</t>
  </si>
  <si>
    <t>US0320951017</t>
  </si>
  <si>
    <t>Federal Bank Ltd</t>
  </si>
  <si>
    <t>INE171A01029</t>
  </si>
  <si>
    <t>Balkrishna Industries Ltd</t>
  </si>
  <si>
    <t>INE787D01026</t>
  </si>
  <si>
    <t>Tube Investments of India Ltd</t>
  </si>
  <si>
    <t>INE974X01010</t>
  </si>
  <si>
    <t>Mahindra &amp; Mahindra Financial Services Ltd</t>
  </si>
  <si>
    <t>INE774D01024</t>
  </si>
  <si>
    <t>IPCA Laboratories Ltd</t>
  </si>
  <si>
    <t>INE571A01038</t>
  </si>
  <si>
    <t>Shree Cement Ltd</t>
  </si>
  <si>
    <t>INE070A01015</t>
  </si>
  <si>
    <t>SRF Ltd</t>
  </si>
  <si>
    <t>INE647A01010</t>
  </si>
  <si>
    <t>Page Industries Ltd</t>
  </si>
  <si>
    <t>INE761H01022</t>
  </si>
  <si>
    <t>J.K. Cement Ltd</t>
  </si>
  <si>
    <t>INE823G01014</t>
  </si>
  <si>
    <t>Havells India Ltd</t>
  </si>
  <si>
    <t>INE176B01034</t>
  </si>
  <si>
    <t>Oberoi Realty Ltd</t>
  </si>
  <si>
    <t>INE093I01010</t>
  </si>
  <si>
    <t>Escorts Kubota Ltd</t>
  </si>
  <si>
    <t>INE042A01014</t>
  </si>
  <si>
    <t>Dixon Technologies (India) Ltd</t>
  </si>
  <si>
    <t>INE935N01020</t>
  </si>
  <si>
    <t>Emmvee Photovoltaic Power Ltd</t>
  </si>
  <si>
    <t>INE1C6T01020</t>
  </si>
  <si>
    <t>Siemens Energy India ltd</t>
  </si>
  <si>
    <t>INE1NPP01017</t>
  </si>
  <si>
    <t>Poonawalla Fincorp Ltd</t>
  </si>
  <si>
    <t>INE511C01022</t>
  </si>
  <si>
    <t>Billionbrains Garage Ventures Ltd</t>
  </si>
  <si>
    <t>INE0HOQ01053</t>
  </si>
  <si>
    <t>Abbott India Ltd</t>
  </si>
  <si>
    <t>INE358A01014</t>
  </si>
  <si>
    <t>Timken India Ltd</t>
  </si>
  <si>
    <t>INE325A01013</t>
  </si>
  <si>
    <t>Procter &amp; Gamble Hygiene and Health Care Ltd</t>
  </si>
  <si>
    <t>INE179A01014</t>
  </si>
  <si>
    <t>Cummins India Ltd</t>
  </si>
  <si>
    <t>INE298A01020</t>
  </si>
  <si>
    <t>Bharti Hexacom Ltd</t>
  </si>
  <si>
    <t>INE343G01021</t>
  </si>
  <si>
    <t>Astral Ltd</t>
  </si>
  <si>
    <t>INE006I01046</t>
  </si>
  <si>
    <t>Coromandel International Ltd</t>
  </si>
  <si>
    <t>INE169A01031</t>
  </si>
  <si>
    <t>ITC Hotels Ltd</t>
  </si>
  <si>
    <t>INE379A01028</t>
  </si>
  <si>
    <t>Vishal Mega Mart Ltd</t>
  </si>
  <si>
    <t>INE01EA01019</t>
  </si>
  <si>
    <t>Thermax Ltd</t>
  </si>
  <si>
    <t>INE152A01029</t>
  </si>
  <si>
    <t>Persistent Systems Ltd</t>
  </si>
  <si>
    <t>INE262H01021</t>
  </si>
  <si>
    <t>Container Corporation Of India Ltd</t>
  </si>
  <si>
    <t>INE111A01025</t>
  </si>
  <si>
    <t>360 One Wam Ltd</t>
  </si>
  <si>
    <t>INE466L01038</t>
  </si>
  <si>
    <t>L&amp;T Finance Ltd</t>
  </si>
  <si>
    <t>INE498L01015</t>
  </si>
  <si>
    <t>Bajaj Holdings &amp; Investment Ltd</t>
  </si>
  <si>
    <t>INE118A01012</t>
  </si>
  <si>
    <t>Muthoot Finance Ltd</t>
  </si>
  <si>
    <t>INE414G01012</t>
  </si>
  <si>
    <t>Ge Vernova T&amp;D India Ltd</t>
  </si>
  <si>
    <t>INE200A01026</t>
  </si>
  <si>
    <t>Hitachi Energy India Ltd</t>
  </si>
  <si>
    <t>INE07Y701011</t>
  </si>
  <si>
    <t>Union Bank Of India</t>
  </si>
  <si>
    <t>INE692A01016</t>
  </si>
  <si>
    <t>Life Insurance Corporation Of India</t>
  </si>
  <si>
    <t>INE0J1Y01017</t>
  </si>
  <si>
    <t>General Insurance Corporation Of India</t>
  </si>
  <si>
    <t>INE481Y01014</t>
  </si>
  <si>
    <t>Great Eastern Shipping Co Ltd</t>
  </si>
  <si>
    <t>INE017A01032</t>
  </si>
  <si>
    <t>Radico Khaitan Ltd</t>
  </si>
  <si>
    <t>INE944F01028</t>
  </si>
  <si>
    <t>MRF Ltd</t>
  </si>
  <si>
    <t>INE883A01011</t>
  </si>
  <si>
    <t>National Aluminium Co Ltd</t>
  </si>
  <si>
    <t>INE139A01034</t>
  </si>
  <si>
    <t>BSE Ltd</t>
  </si>
  <si>
    <t>INE118H01025</t>
  </si>
  <si>
    <t>Vedanta Ltd</t>
  </si>
  <si>
    <t>INE205A01025</t>
  </si>
  <si>
    <t>Diversified Metals</t>
  </si>
  <si>
    <t>Bharat Forge Ltd</t>
  </si>
  <si>
    <t>INE465A01025</t>
  </si>
  <si>
    <t>Natco Pharma Ltd</t>
  </si>
  <si>
    <t>INE987B01026</t>
  </si>
  <si>
    <t>Polycab India Ltd</t>
  </si>
  <si>
    <t>INE455K01017</t>
  </si>
  <si>
    <t>Bank Of Maharashtra</t>
  </si>
  <si>
    <t>INE457A01014</t>
  </si>
  <si>
    <t>Navin Fluorine International Ltd</t>
  </si>
  <si>
    <t>INE048G01026</t>
  </si>
  <si>
    <t>Aditya Birla Sun Life AMC Ltd</t>
  </si>
  <si>
    <t>INE404A01024</t>
  </si>
  <si>
    <t>Force Motors Ltd</t>
  </si>
  <si>
    <t>INE451A01017</t>
  </si>
  <si>
    <t>Anand Rathi Wealth Ltd</t>
  </si>
  <si>
    <t>INE463V01026</t>
  </si>
  <si>
    <t>INE704J01044</t>
  </si>
  <si>
    <t>INE694L01019</t>
  </si>
  <si>
    <t>INE1CDF01017</t>
  </si>
  <si>
    <t>INE1CLE01013</t>
  </si>
  <si>
    <t>Chennai Petroleum Corporation Ltd</t>
  </si>
  <si>
    <t>INE178A01016</t>
  </si>
  <si>
    <t>R R Kabel Ltd</t>
  </si>
  <si>
    <t>INE777K01022</t>
  </si>
  <si>
    <t>eClerx Services Ltd</t>
  </si>
  <si>
    <t>INE738I01010</t>
  </si>
  <si>
    <t>Dabur India Ltd</t>
  </si>
  <si>
    <t>INE016A01026</t>
  </si>
  <si>
    <t>Cyient DLM Ltd</t>
  </si>
  <si>
    <t>INE055S01018</t>
  </si>
  <si>
    <t>Aditya Infotech Ltd</t>
  </si>
  <si>
    <t>INE819V01029</t>
  </si>
  <si>
    <t>Shivalik Bimetal Controls Ltd</t>
  </si>
  <si>
    <t>INE386D01027</t>
  </si>
  <si>
    <t>Global Health Ltd</t>
  </si>
  <si>
    <t>INE474Q01031</t>
  </si>
  <si>
    <t>Seshaasai Technologies Ltd</t>
  </si>
  <si>
    <t>INE04VU01023</t>
  </si>
  <si>
    <t>Colgate Palmolive (India) Ltd</t>
  </si>
  <si>
    <t>INE259A01022</t>
  </si>
  <si>
    <t>Godrej Agrovet Ltd</t>
  </si>
  <si>
    <t>INE850D01014</t>
  </si>
  <si>
    <t>United Breweries Ltd</t>
  </si>
  <si>
    <t>INE686F01025</t>
  </si>
  <si>
    <t>Aadhar Housing Finance Ltd</t>
  </si>
  <si>
    <t>INE883F01010</t>
  </si>
  <si>
    <t>Clean Max Enviro Energy Solutions Ltd</t>
  </si>
  <si>
    <t>INE647U01026</t>
  </si>
  <si>
    <t>Sagility Ltd</t>
  </si>
  <si>
    <t>INE0W2G01015</t>
  </si>
  <si>
    <t>Endurance Technologies Ltd</t>
  </si>
  <si>
    <t>INE913H01037</t>
  </si>
  <si>
    <t>JSW Infrastructure Ltd</t>
  </si>
  <si>
    <t>INE880J01026</t>
  </si>
  <si>
    <t>India Shelter Finance Corporation Ltd</t>
  </si>
  <si>
    <t>INE922K01024</t>
  </si>
  <si>
    <t>Blue Star Ltd</t>
  </si>
  <si>
    <t>INE472A01039</t>
  </si>
  <si>
    <t>Torrent Pharmaceuticals Ltd</t>
  </si>
  <si>
    <t>INE685A01028</t>
  </si>
  <si>
    <t>Tata Consumer Products Ltd</t>
  </si>
  <si>
    <t>INE192A01025</t>
  </si>
  <si>
    <t>LG Electronics India Ltd</t>
  </si>
  <si>
    <t>INE324D01010</t>
  </si>
  <si>
    <t>KEI Industries Ltd</t>
  </si>
  <si>
    <t>INE878B01027</t>
  </si>
  <si>
    <t>Somany Ceramics Ltd</t>
  </si>
  <si>
    <t>INE355A01028</t>
  </si>
  <si>
    <t>Jyothy Labs Ltd</t>
  </si>
  <si>
    <t>INE668F01031</t>
  </si>
  <si>
    <t>Household Products</t>
  </si>
  <si>
    <t>Coal India Ltd</t>
  </si>
  <si>
    <t>INE522F01014</t>
  </si>
  <si>
    <t>Consumable Fuels</t>
  </si>
  <si>
    <t>Mahanagar Gas Ltd</t>
  </si>
  <si>
    <t>INE002S01010</t>
  </si>
  <si>
    <t>Dr. Lal Path Labs Ltd</t>
  </si>
  <si>
    <t>INE600L01024</t>
  </si>
  <si>
    <t>Ajanta Pharma Ltd</t>
  </si>
  <si>
    <t>INE031B01049</t>
  </si>
  <si>
    <t>Chambal Fertilizers &amp; Chemicals Ltd</t>
  </si>
  <si>
    <t>INE085A01013</t>
  </si>
  <si>
    <t>Embassy Office Parks REIT</t>
  </si>
  <si>
    <t>INE041025011</t>
  </si>
  <si>
    <t>Mediatek Inc</t>
  </si>
  <si>
    <t>TW0002454006</t>
  </si>
  <si>
    <t>Unilever PLC, (ADR)</t>
  </si>
  <si>
    <t>US9047678035</t>
  </si>
  <si>
    <t>Hyundai Motor Co Ltd</t>
  </si>
  <si>
    <t>KR7005380001</t>
  </si>
  <si>
    <t>Hon Hai Precision Industry Co Ltd</t>
  </si>
  <si>
    <t>TW0002317005</t>
  </si>
  <si>
    <t>TW0000056001</t>
  </si>
  <si>
    <t>Techno Electric &amp; Engineering Co Ltd</t>
  </si>
  <si>
    <t>INE285K01026</t>
  </si>
  <si>
    <t>SKF India Ltd</t>
  </si>
  <si>
    <t>INE640A01023</t>
  </si>
  <si>
    <t>Lodha Developers Ltd</t>
  </si>
  <si>
    <t>INE670K01029</t>
  </si>
  <si>
    <t>Taiwan Semiconductor Manufacturing Co. Ltd</t>
  </si>
  <si>
    <t>TW0002330008</t>
  </si>
  <si>
    <t>Samsung Electronics Co. Ltd</t>
  </si>
  <si>
    <t>KR7005930003</t>
  </si>
  <si>
    <t>SK Hynix Inc</t>
  </si>
  <si>
    <t>KR7000660001</t>
  </si>
  <si>
    <t>Tencent Holdings Ltd</t>
  </si>
  <si>
    <t>KYG875721634</t>
  </si>
  <si>
    <t>Alibaba Group Holding Ltd</t>
  </si>
  <si>
    <t>KYG017191142</t>
  </si>
  <si>
    <t>Contemporary Amperex Technology Co Ltd</t>
  </si>
  <si>
    <t>CNE100003662</t>
  </si>
  <si>
    <t>Weichai Power Co Ltd</t>
  </si>
  <si>
    <t>CNE1000004L9</t>
  </si>
  <si>
    <t>Yageo Corp</t>
  </si>
  <si>
    <t>TW0002327004</t>
  </si>
  <si>
    <t>Wiwynn Corp</t>
  </si>
  <si>
    <t>TW0006669005</t>
  </si>
  <si>
    <t>Singapore Technologies Engineering Ltd</t>
  </si>
  <si>
    <t>SG1F60858221</t>
  </si>
  <si>
    <t>Jiangsu Hengrui Pharmaceuticals Co Ltd</t>
  </si>
  <si>
    <t>CNE0000014W7</t>
  </si>
  <si>
    <t>Sun Hung Kai Properties Ltd</t>
  </si>
  <si>
    <t>HK0016000132</t>
  </si>
  <si>
    <t>Lite-On Technology Corp</t>
  </si>
  <si>
    <t>TW0002301009</t>
  </si>
  <si>
    <t>Techtronic Industries Co. Ltd</t>
  </si>
  <si>
    <t>HK0669013440</t>
  </si>
  <si>
    <t>Asia Vital Components Co Ltd</t>
  </si>
  <si>
    <t>TW0003017000</t>
  </si>
  <si>
    <t>Yum China Holdings INC</t>
  </si>
  <si>
    <t>US98850P1093</t>
  </si>
  <si>
    <t>BYD Co Ltd</t>
  </si>
  <si>
    <t>CNE100000296</t>
  </si>
  <si>
    <t>China Resources Land Ltd</t>
  </si>
  <si>
    <t>KYG2108Y1052</t>
  </si>
  <si>
    <t>AIA Group Ltd</t>
  </si>
  <si>
    <t>HK0000069689</t>
  </si>
  <si>
    <t>KB Financial Group Inc</t>
  </si>
  <si>
    <t>KR7105560007</t>
  </si>
  <si>
    <t>Netease Inc</t>
  </si>
  <si>
    <t>KYG6427A1022</t>
  </si>
  <si>
    <t>Entertainment</t>
  </si>
  <si>
    <t>King Slide Works Co Ltd</t>
  </si>
  <si>
    <t>TW0002059003</t>
  </si>
  <si>
    <t>DBS Group Holdings Ltd</t>
  </si>
  <si>
    <t>SG1L01001701</t>
  </si>
  <si>
    <t>Zijin Gold International Co Ltd</t>
  </si>
  <si>
    <t>HK0001200002</t>
  </si>
  <si>
    <t>China Merchants Bank Co Ltd</t>
  </si>
  <si>
    <t>CNE1000002M1</t>
  </si>
  <si>
    <t>Sunresin New Materials Co Ltd</t>
  </si>
  <si>
    <t>CNE100002136</t>
  </si>
  <si>
    <t>Hong Kong Exchanges And Clearing Ltd</t>
  </si>
  <si>
    <t>HK0388045442</t>
  </si>
  <si>
    <t>Fuyao Glass Industry Group Co Ltd</t>
  </si>
  <si>
    <t>CNE100001TR7</t>
  </si>
  <si>
    <t>Midea Group Co Ltd</t>
  </si>
  <si>
    <t>CNE100001QQ5</t>
  </si>
  <si>
    <t>Wus Printed Circuit Kunshan Co Ltd</t>
  </si>
  <si>
    <t>CNE100000SP5</t>
  </si>
  <si>
    <t>Zhongji Innolight Co Ltd</t>
  </si>
  <si>
    <t>CNE100001CY9</t>
  </si>
  <si>
    <t>Telecom - Equipment &amp; Accessories</t>
  </si>
  <si>
    <t>Trip.Com Group Ltd</t>
  </si>
  <si>
    <t>KYG9066F1019</t>
  </si>
  <si>
    <t>Bajaj Auto Ltd</t>
  </si>
  <si>
    <t>INE917I01010</t>
  </si>
  <si>
    <t>Tech Mahindra Ltd</t>
  </si>
  <si>
    <t>INE669C01036</t>
  </si>
  <si>
    <t>Wipro Ltd</t>
  </si>
  <si>
    <t>INE075A01022</t>
  </si>
  <si>
    <t>LU0195948665</t>
  </si>
  <si>
    <t>INF090I01XS9</t>
  </si>
  <si>
    <t>INF090I01FW8</t>
  </si>
  <si>
    <t>INF090I01HS2</t>
  </si>
  <si>
    <t>INF209K01VP1</t>
  </si>
  <si>
    <t>INF174K01LC6</t>
  </si>
  <si>
    <t>INF277K017Q3</t>
  </si>
  <si>
    <t>INF846K01ZM8</t>
  </si>
  <si>
    <t>INF178L01BY0</t>
  </si>
  <si>
    <t>INF090I01XG4</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</si>
  <si>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</si>
  <si>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</si>
  <si>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</si>
  <si>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</si>
  <si>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</si>
  <si>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Franklin India Dynamic Accrual Fund- Segregated Portfolio 3- 9.50% Yes Bank Ltd CO 23 Dec 2021-Direct-Growth Plan</t>
  </si>
  <si>
    <t>INF090I01WD3</t>
  </si>
  <si>
    <t>Franklin India Equity Savings Fund</t>
  </si>
  <si>
    <t>Yuanta/P-shares Taiwan Dividend Plus ETF</t>
  </si>
  <si>
    <t>Foreign ETF</t>
  </si>
  <si>
    <t>Franklin India Money Market Fund Direct-Growth Plan</t>
  </si>
  <si>
    <t>Franklin India Arbitrage Fund - Direct Plan - Growth</t>
  </si>
  <si>
    <t>Franklin India Corporate Debt Fund - Direct Plan - Growth</t>
  </si>
  <si>
    <t>Franklin India Government Securities Fund - Direct Plan - Growth</t>
  </si>
  <si>
    <t>Aditya Birla Sun Life Arbitrage Fund - Direct Plan - Growth</t>
  </si>
  <si>
    <t>Kotak Arbitrage Fund - Direct Plan - Growth</t>
  </si>
  <si>
    <t>Tata Arbitrage Fund - Direct Plan - Growth</t>
  </si>
  <si>
    <t>Axis Corporate Bond Fund - Direct Plan - Growth</t>
  </si>
  <si>
    <t>Kotak Corporate Bond Fund - Direct Plan - Growth</t>
  </si>
  <si>
    <t>Franklin India Medium To Long Duration Fund - Direct Plan - Growth</t>
  </si>
  <si>
    <t>ICICI Prudential Short Term Fund Direct - Growth Plan</t>
  </si>
  <si>
    <t>Malco Energy Ltd @</t>
  </si>
  <si>
    <t>Talwandi Sabo Power Ltd @</t>
  </si>
  <si>
    <t>Vedanta Aluminium Metal Ltd @</t>
  </si>
  <si>
    <t>Vedanta Iron And Steel Ltd @</t>
  </si>
  <si>
    <t>@ Awaiting Listing</t>
  </si>
  <si>
    <t>TVS Motor Co Ltd  (Non- Convertible Preference Shares)</t>
  </si>
  <si>
    <t>As on 31-Mar-2026 #</t>
  </si>
  <si>
    <t># Non-business day NAV computed for disclosure purposes only.</t>
  </si>
  <si>
    <t>a) NAV at the beginning and at the end of the month ended 30-Apr-2026</t>
  </si>
  <si>
    <t>b) Aggregate Distributions declared during the month ended 30-Apr-2026</t>
  </si>
  <si>
    <t>There are certain Instrument/ Security categories/ sub-categories wherein the schemes do not hold any positions as on April 30, 2026.
Accordingly, if there are NIL holdings, the category/sub-category of Instruments/ Securities have not been disclosed in the Portfolio.</t>
  </si>
  <si>
    <t>h) Total value and percentage of illiquid securities</t>
  </si>
  <si>
    <t>j) Term deposits placed as margins for trading in cash and derivatives market</t>
  </si>
  <si>
    <t>k) Security in default beyond maturity date</t>
  </si>
  <si>
    <t xml:space="preserve">e) Outstanding derivative exposure as % to net assets </t>
  </si>
  <si>
    <t>d) Exposure to Derivative Instruments</t>
  </si>
  <si>
    <t xml:space="preserve">f) Outstanding derivative exposure as % to net assets </t>
  </si>
  <si>
    <t>i) Total value and percentage of illiquid securities</t>
  </si>
  <si>
    <t>k) Term deposits placed as margins for trading in cash and derivatives market</t>
  </si>
  <si>
    <t>l) Security in default beyond maturity date</t>
  </si>
  <si>
    <t xml:space="preserve">f) During the month additional instances of fair valuation/deviation from valuation price provided by the valuation agencies </t>
  </si>
  <si>
    <t>g) Total value and percentage of illiquid securities</t>
  </si>
  <si>
    <t>i) Term deposits placed as margins for trading in cash and derivatives market</t>
  </si>
  <si>
    <t xml:space="preserve">h) During the month additional instances of fair valuation/deviation from valuation price provided by the valuation agencies </t>
  </si>
  <si>
    <t>j) Security in default beyond maturity date</t>
  </si>
  <si>
    <t>Scheme Name</t>
  </si>
  <si>
    <t>Market Value (Rs.in Lakhs)</t>
  </si>
  <si>
    <t>Percentage to Net Assets</t>
  </si>
  <si>
    <t>Franklin Technology Fund, Class I (Acc)</t>
  </si>
  <si>
    <t>Franklin India Large Cap Fund</t>
  </si>
  <si>
    <t>Franklin India Dividend Yield Fund</t>
  </si>
  <si>
    <t>Franklin U.S. Opportunities Equity Active Fund of Funds</t>
  </si>
  <si>
    <t xml:space="preserve">g) Outstanding derivative exposure as % to net assets </t>
  </si>
  <si>
    <t>h)*** Total value and percentage of illiquid securities is Rs.0.00 Lakh and 0.00000028% of net assets.</t>
  </si>
  <si>
    <t>Underlying</t>
  </si>
  <si>
    <t>Long/Short</t>
  </si>
  <si>
    <t>Futures Price When purchased</t>
  </si>
  <si>
    <t>Current price of the contract</t>
  </si>
  <si>
    <t>Margin maintained
in Rs. Lakhs</t>
  </si>
  <si>
    <t>Aditya Birla Capital Ltd 26-May-26</t>
  </si>
  <si>
    <t>Short</t>
  </si>
  <si>
    <t>Adani Enterprises Ltd 26-May-26</t>
  </si>
  <si>
    <t>Adani Green Energy Ltd 26-May-26</t>
  </si>
  <si>
    <t>Adani Ports and Special Economic Zone Ltd 26-May-26</t>
  </si>
  <si>
    <t>Adani Ports and Special Economic Zone Ltd 28-Jul-26</t>
  </si>
  <si>
    <t>Adani Power Ltd 26-May-26</t>
  </si>
  <si>
    <t>APL Apollo Tubes Ltd 28-Jul-26</t>
  </si>
  <si>
    <t>Apollo Hospitals Enterprise Ltd 26-May-26</t>
  </si>
  <si>
    <t>Asian Paints Ltd 26-May-26</t>
  </si>
  <si>
    <t>AU Small Finance Bank Ltd 26-May-26</t>
  </si>
  <si>
    <t>Aurobindo Pharma Ltd 26-May-26</t>
  </si>
  <si>
    <t>Axis Bank Ltd 26-May-26</t>
  </si>
  <si>
    <t>Axis Bank Ltd 30-Jun-26</t>
  </si>
  <si>
    <t>Axis Bank Ltd 28-Jul-26</t>
  </si>
  <si>
    <t>Bajaj Finserv Ltd 26-May-26</t>
  </si>
  <si>
    <t>Bajaj Finserv Ltd 30-Jun-26</t>
  </si>
  <si>
    <t>Bajaj Finserv Ltd 28-Jul-26</t>
  </si>
  <si>
    <t>Bajaj Finance Ltd 26-May-26</t>
  </si>
  <si>
    <t>Bajaj Finance Ltd 30-Jun-26</t>
  </si>
  <si>
    <t>Bajaj Finance Ltd 28-Jul-26</t>
  </si>
  <si>
    <t>Bandhan Bank Ltd 26-May-26</t>
  </si>
  <si>
    <t>Bank of India 26-May-26</t>
  </si>
  <si>
    <t>Bank of India 30-Jun-26</t>
  </si>
  <si>
    <t>Bank of India 28-Jul-26</t>
  </si>
  <si>
    <t>Bharat Electronics Ltd 26-May-26</t>
  </si>
  <si>
    <t>Bharat Electronics Ltd 30-Jun-26</t>
  </si>
  <si>
    <t>Bharat Electronics Ltd 28-Jul-26</t>
  </si>
  <si>
    <t>Bharti Airtel Ltd 26-May-26</t>
  </si>
  <si>
    <t>Bharti Airtel Ltd 30-Jun-26</t>
  </si>
  <si>
    <t>Bharat Heavy Electricals Ltd 26-May-26</t>
  </si>
  <si>
    <t>Biocon Ltd 30-Jun-26</t>
  </si>
  <si>
    <t>Bharat Petroleum Corporation Ltd 26-May-26</t>
  </si>
  <si>
    <t>Britannia Industries Ltd 26-May-26</t>
  </si>
  <si>
    <t>Canara Bank 26-May-26</t>
  </si>
  <si>
    <t>Canara Bank 30-Jun-26</t>
  </si>
  <si>
    <t>Canara Bank 28-Jul-26</t>
  </si>
  <si>
    <t>CG Power and Industrial Solutions Ltd 30-Jun-26</t>
  </si>
  <si>
    <t>Cholamandalam Investment and Finance Co Ltd 26-May-26</t>
  </si>
  <si>
    <t>Cholamandalam Investment and Finance Co Ltd 30-Jun-26</t>
  </si>
  <si>
    <t>Cipla Ltd 26-May-26</t>
  </si>
  <si>
    <t>Coforge Ltd 30-Jun-26</t>
  </si>
  <si>
    <t>Crompton Greaves Consumer Electricals Ltd 26-May-26</t>
  </si>
  <si>
    <t>Divi's Laboratories Ltd 26-May-26</t>
  </si>
  <si>
    <t>Divi's Laboratories Ltd 30-Jun-26</t>
  </si>
  <si>
    <t>DLF Ltd 26-May-26</t>
  </si>
  <si>
    <t>Eicher Motors Ltd 28-Jul-26</t>
  </si>
  <si>
    <t>Eternal Ltd 26-May-26</t>
  </si>
  <si>
    <t>Eternal Ltd 30-Jun-26</t>
  </si>
  <si>
    <t>Eternal Ltd 28-Jul-26</t>
  </si>
  <si>
    <t>Exide Industries Ltd 30-Jun-26</t>
  </si>
  <si>
    <t>Fortis Healthcare Ltd 26-May-26</t>
  </si>
  <si>
    <t>Glenmark Pharmaceuticals Ltd 26-May-26</t>
  </si>
  <si>
    <t>GMR Airports Ltd 30-Jun-26</t>
  </si>
  <si>
    <t>Godrej Consumer Products Ltd 26-May-26</t>
  </si>
  <si>
    <t>Godrej Properties Ltd 26-May-26</t>
  </si>
  <si>
    <t>Godrej Properties Ltd 30-Jun-26</t>
  </si>
  <si>
    <t>Grasim Industries Ltd 30-Jun-26</t>
  </si>
  <si>
    <t>Hindustan Aeronautics Ltd 26-May-26</t>
  </si>
  <si>
    <t>Hindustan Aeronautics Ltd 28-Jul-26</t>
  </si>
  <si>
    <t>HDFC Bank Ltd 26-May-26</t>
  </si>
  <si>
    <t>HDFC Bank Ltd 30-Jun-26</t>
  </si>
  <si>
    <t>HDFC Bank Ltd 28-Jul-26</t>
  </si>
  <si>
    <t>HDFC Life Insurance Co Ltd 26-May-26</t>
  </si>
  <si>
    <t>HDFC Life Insurance Co Ltd 28-Jul-26</t>
  </si>
  <si>
    <t>Hero MotoCorp Ltd 26-May-26</t>
  </si>
  <si>
    <t>Hindalco Industries Ltd 26-May-26</t>
  </si>
  <si>
    <t>Hindalco Industries Ltd 30-Jun-26</t>
  </si>
  <si>
    <t>Hindalco Industries Ltd 28-Jul-26</t>
  </si>
  <si>
    <t>Hindustan Petroleum Corporation Ltd 26-May-26</t>
  </si>
  <si>
    <t>Hindustan Zinc Ltd 26-May-26</t>
  </si>
  <si>
    <t>ICICI Bank Ltd 26-May-26</t>
  </si>
  <si>
    <t>ICICI Bank Ltd 30-Jun-26</t>
  </si>
  <si>
    <t>ICICI Bank Ltd 28-Jul-26</t>
  </si>
  <si>
    <t>ICICI Prudential Life Insurance Co Ltd 26-May-26</t>
  </si>
  <si>
    <t>Vodafone Idea Ltd 26-May-26</t>
  </si>
  <si>
    <t>Vodafone Idea Ltd 30-Jun-26</t>
  </si>
  <si>
    <t>Vodafone Idea Ltd 28-Jul-26</t>
  </si>
  <si>
    <t>IDFC First Bank Ltd 26-May-26</t>
  </si>
  <si>
    <t>Indian Hotels Co Ltd 26-May-26</t>
  </si>
  <si>
    <t>Interglobe Aviation Ltd 26-May-26</t>
  </si>
  <si>
    <t>IndusInd Bank Ltd 26-May-26</t>
  </si>
  <si>
    <t>Indus Towers Ltd 26-May-26</t>
  </si>
  <si>
    <t>Indus Towers Ltd 30-Jun-26</t>
  </si>
  <si>
    <t>Indian Oil Corporation Ltd 26-May-26</t>
  </si>
  <si>
    <t>ITC Ltd 26-May-26</t>
  </si>
  <si>
    <t>ITC Ltd 30-Jun-26</t>
  </si>
  <si>
    <t>ITC Ltd 28-Jul-26</t>
  </si>
  <si>
    <t>Jio Financial Services Ltd 26-May-26</t>
  </si>
  <si>
    <t>Jio Financial Services Ltd 30-Jun-26</t>
  </si>
  <si>
    <t>Jio Financial Services Ltd 28-Jul-26</t>
  </si>
  <si>
    <t>JSW Steel Ltd 26-May-26</t>
  </si>
  <si>
    <t>JSW Steel Ltd 30-Jun-26</t>
  </si>
  <si>
    <t>Jubilant Foodworks Ltd 26-May-26</t>
  </si>
  <si>
    <t>Kalyan Jewellers India Ltd 26-May-26</t>
  </si>
  <si>
    <t>Kotak Mahindra Bank Ltd 26-May-26</t>
  </si>
  <si>
    <t>Kotak Mahindra Bank Ltd 30-Jun-26</t>
  </si>
  <si>
    <t>Laurus Labs Ltd 26-May-26</t>
  </si>
  <si>
    <t>LIC Housing Finance Ltd 26-May-26</t>
  </si>
  <si>
    <t>Larsen &amp; Toubro Ltd 26-May-26</t>
  </si>
  <si>
    <t>Lupin Ltd 26-May-26</t>
  </si>
  <si>
    <t>Mahindra &amp; Mahindra Ltd 26-May-26</t>
  </si>
  <si>
    <t>Mahindra &amp; Mahindra Ltd 30-Jun-26</t>
  </si>
  <si>
    <t>Manappuram Finance Ltd 26-May-26</t>
  </si>
  <si>
    <t>Manappuram Finance Ltd 30-Jun-26</t>
  </si>
  <si>
    <t>Marico Ltd 26-May-26</t>
  </si>
  <si>
    <t>Maruti Suzuki India Ltd 26-May-26</t>
  </si>
  <si>
    <t>Maruti Suzuki India Ltd 28-Jul-26</t>
  </si>
  <si>
    <t>Max Healthcare Institute Ltd 26-May-26</t>
  </si>
  <si>
    <t>Max Healthcare Institute Ltd 30-Jun-26</t>
  </si>
  <si>
    <t>Mazagon Dock Shipbuilders Ltd 26-May-26</t>
  </si>
  <si>
    <t>Multi Commodity Exchange Of India Ltd 26-May-26</t>
  </si>
  <si>
    <t>Samvardhana Motherson International Ltd 26-May-26</t>
  </si>
  <si>
    <t>Mphasis Ltd 26-May-26</t>
  </si>
  <si>
    <t>Nestle India Ltd 26-May-26</t>
  </si>
  <si>
    <t>Nestle India Ltd 30-Jun-26</t>
  </si>
  <si>
    <t>Nestle India Ltd 28-Jul-26</t>
  </si>
  <si>
    <t>NHPC Ltd 26-May-26</t>
  </si>
  <si>
    <t>NMDC Ltd 26-May-26</t>
  </si>
  <si>
    <t>NTPC Ltd 26-May-26</t>
  </si>
  <si>
    <t>NTPC Ltd 30-Jun-26</t>
  </si>
  <si>
    <t>NTPC Ltd 28-Jul-26</t>
  </si>
  <si>
    <t>FSN E-Commerce Ventures Ltd 26-May-26</t>
  </si>
  <si>
    <t>Oil &amp; Natural Gas Corporation Ltd 26-May-26</t>
  </si>
  <si>
    <t>Oil &amp; Natural Gas Corporation Ltd 30-Jun-26</t>
  </si>
  <si>
    <t>Oil &amp; Natural Gas Corporation Ltd 28-Jul-26</t>
  </si>
  <si>
    <t>Patanjali Foods Ltd 26-May-26</t>
  </si>
  <si>
    <t>One 97 Communications Ltd 26-May-26</t>
  </si>
  <si>
    <t>Petronet LNG Ltd 26-May-26</t>
  </si>
  <si>
    <t>Pidilite Industries Ltd 26-May-26</t>
  </si>
  <si>
    <t>Punjab National Bank 26-May-26</t>
  </si>
  <si>
    <t>Punjab National Bank 28-Jul-26</t>
  </si>
  <si>
    <t>PNB Housing Finance Ltd 26-May-26</t>
  </si>
  <si>
    <t>Power Grid Corporation of India Ltd 26-May-26</t>
  </si>
  <si>
    <t>Power Grid Corporation of India Ltd 30-Jun-26</t>
  </si>
  <si>
    <t>Power Grid Corporation of India Ltd 28-Jul-26</t>
  </si>
  <si>
    <t>RBL Bank Ltd 26-May-26</t>
  </si>
  <si>
    <t>REC Ltd 30-Jun-26</t>
  </si>
  <si>
    <t>REC Ltd 28-Jul-26</t>
  </si>
  <si>
    <t>Reliance Industries Ltd 26-May-26</t>
  </si>
  <si>
    <t>Reliance Industries Ltd 30-Jun-26</t>
  </si>
  <si>
    <t>Reliance Industries Ltd 28-Jul-26</t>
  </si>
  <si>
    <t>Steel Authority of India Ltd 26-May-26</t>
  </si>
  <si>
    <t>Steel Authority of India Ltd 30-Jun-26</t>
  </si>
  <si>
    <t>Sammaan Capital Ltd 26-May-26</t>
  </si>
  <si>
    <t>Sammaan Capital Ltd 30-Jun-26</t>
  </si>
  <si>
    <t>SBI Life Insurance Co Ltd 26-May-26</t>
  </si>
  <si>
    <t>SBI Life Insurance Co Ltd 30-Jun-26</t>
  </si>
  <si>
    <t>State Bank of India 26-May-26</t>
  </si>
  <si>
    <t>State Bank of India 30-Jun-26</t>
  </si>
  <si>
    <t>Shriram Finance Ltd 26-May-26</t>
  </si>
  <si>
    <t>Shriram Finance Ltd 28-Jul-26</t>
  </si>
  <si>
    <t>Solar Industries India Ltd 26-May-26</t>
  </si>
  <si>
    <t>Sun Pharmaceutical Industries Ltd 26-May-26</t>
  </si>
  <si>
    <t>Sun Pharmaceutical Industries Ltd 30-Jun-26</t>
  </si>
  <si>
    <t>Suzlon Energy Ltd 30-Jun-26</t>
  </si>
  <si>
    <t>Tata Power Co Ltd 26-May-26</t>
  </si>
  <si>
    <t>Tata Steel Ltd 26-May-26</t>
  </si>
  <si>
    <t>Tata Consultancy Services Ltd 26-May-26</t>
  </si>
  <si>
    <t>Titan Co Ltd 26-May-26</t>
  </si>
  <si>
    <t>Trent Ltd 26-May-26</t>
  </si>
  <si>
    <t>Ultratech Cement Ltd 26-May-26</t>
  </si>
  <si>
    <t>Ultratech Cement Ltd 30-Jun-26</t>
  </si>
  <si>
    <t>United Spirits Ltd 26-May-26</t>
  </si>
  <si>
    <t>UPL Ltd 26-May-26</t>
  </si>
  <si>
    <t>Varun Beverages Ltd 26-May-26</t>
  </si>
  <si>
    <t>Yes Bank Ltd 26-May-26</t>
  </si>
  <si>
    <t>Yes Bank Ltd 30-Jun-26</t>
  </si>
  <si>
    <t>Yes Bank Ltd 28-Jul-26</t>
  </si>
  <si>
    <t xml:space="preserve">     </t>
  </si>
  <si>
    <t>Number of contracts bought</t>
  </si>
  <si>
    <t>Number of contracts Sold</t>
  </si>
  <si>
    <t>Gross Notional Value of contracts where futures were bought  in Rs. Lakhs</t>
  </si>
  <si>
    <t>Gross Notional Value of contracts where futures were  sold in Rs. Lakhs</t>
  </si>
  <si>
    <t>Net Profit/(Loss) value on all contracts in Rs. Lakhs</t>
  </si>
  <si>
    <t xml:space="preserve"> i) Hedging Positions through Futures as on April 30, 2026:</t>
  </si>
  <si>
    <t xml:space="preserve"> iv) For the month ended April 30, 2026 following were the hedging transactions through futures which have been squared off/expired:</t>
  </si>
  <si>
    <t>Ambuja Cements Ltd 26-May-26</t>
  </si>
  <si>
    <t>Bank of Baroda 26-May-26</t>
  </si>
  <si>
    <t>Coforge Ltd 26-May-26</t>
  </si>
  <si>
    <t>Hindustan Unilever Ltd 26-May-26</t>
  </si>
  <si>
    <t>Max Financial Services Ltd 26-May-26</t>
  </si>
  <si>
    <t>Power Finance Corporation Ltd 26-May-26</t>
  </si>
  <si>
    <t>Tata Motors Passenger Vehicles Ltd 26-May-26</t>
  </si>
  <si>
    <t>Net Profit/ (Loss) value on all contracts in Rs. Lakhs</t>
  </si>
  <si>
    <t xml:space="preserve"> a) Hedging Positions through Futures as on April 30, 2026:</t>
  </si>
  <si>
    <t>PB Fintech Ltd 26-May-26</t>
  </si>
  <si>
    <t xml:space="preserve"> d) For the month ended April 30, 2026 following were the hedging transactions through futures which have been squared off/expired:</t>
  </si>
  <si>
    <t>$ ~~ 100% of the Investment in this security by scheme is placed with Clearing Corporation of India Limited (CCIL) as collateral.</t>
  </si>
  <si>
    <t>$$ ~~ 99.91% of the Investment in this security by scheme is placed with Clearing Corporation of India Limited (CCIL) as collateral.</t>
  </si>
  <si>
    <t>364 DTB (04-Jun-2026) $~~</t>
  </si>
  <si>
    <t>91 DTB (28-May-2026) $$~~</t>
  </si>
  <si>
    <t>$ ~~ 83.33% of the Investment in this security by scheme is placed with Clearing Corporation of India Limited (CCIL) as collateral.</t>
  </si>
  <si>
    <t>7.38% GOI 2027 (20-Jun-2027) $~~</t>
  </si>
  <si>
    <t>$ ~~ 100.00% of the Investment in this security by scheme is placed with Clearing Corporation of India Limited (CCIL) as collateral.</t>
  </si>
  <si>
    <t>$$ ~~ 0.24% of the Investment in this security by scheme is placed with NSE as collateral.</t>
  </si>
  <si>
    <t># ~~ 0.71% of the Investment in this security by scheme is placed with NSE as collateral.</t>
  </si>
  <si>
    <t>Reliance Industries Ltd #~~</t>
  </si>
  <si>
    <t>HDFC Bank Ltd $$~~</t>
  </si>
  <si>
    <t>$ # 100.00% of the Investment in this security by scheme is placed with Clearing Corporation of India Limited (CCIL) as collateral.</t>
  </si>
  <si>
    <t>7.06% GOI 2028 (10-Apr-2028) $ #</t>
  </si>
  <si>
    <t>!! ~~ 6.93% of the Investment in this security by scheme is placed with NSE as collateral.</t>
  </si>
  <si>
    <t>! ^ 14.08% of the Investment in this security by scheme is placed with NSE as collateral.</t>
  </si>
  <si>
    <t>$ ~~ 10.13% of the Investment in this security by scheme is placed with NSE as collateral.</t>
  </si>
  <si>
    <t>$$ ~~ 8.54% of the Investment in this security by scheme is placed with NSE as collateral.</t>
  </si>
  <si>
    <t># ~~ 5.73% of the Investment in this security by scheme is placed with NSE as collateral.</t>
  </si>
  <si>
    <t>## ~~ 14.29% of the Investment in this security by scheme is placed with NSE as collateral.</t>
  </si>
  <si>
    <t>^ ~~ 3.27% of the Investment in this security by scheme is placed with NSE as collateral.</t>
  </si>
  <si>
    <t>! ~~ 10.45% of the Investment in this security by scheme is placed with NSE as collateral.</t>
  </si>
  <si>
    <t>Sun Pharmaceutical Industries Ltd ##~~</t>
  </si>
  <si>
    <t>Bharti Airtel Ltd !!~~</t>
  </si>
  <si>
    <t>Reliance Industries Ltd $ ~~</t>
  </si>
  <si>
    <t>ICICI Bank Ltd ^ ~~</t>
  </si>
  <si>
    <t>HDFC Bank Ltd # ~~</t>
  </si>
  <si>
    <t>Axis Bank Ltd ! ~~</t>
  </si>
  <si>
    <t>Infosys Ltd $$ ~~</t>
  </si>
  <si>
    <t>$$ ~~ 22.73% of the Investment in this security by scheme is placed with NSE as collateral.</t>
  </si>
  <si>
    <t># ~~ 88.33% of the Investment in this security by scheme is placed with NSE as collateral.</t>
  </si>
  <si>
    <t>7.06% GOI 2028 (10-Apr-2028) $ ~~</t>
  </si>
  <si>
    <t>7.37% GOI 2028 (23-Oct-2028) $ ~~</t>
  </si>
  <si>
    <t>^ ~~ 32.89% of the Investment in this security by scheme is placed with NSE as collateral.</t>
  </si>
  <si>
    <t>! ~~ 48.95% of the Investment in this security by scheme is placed with NSE as collateral.</t>
  </si>
  <si>
    <t>!! ~~ 44.25% of the Investment in this security by scheme is placed with NSE as collateral.</t>
  </si>
  <si>
    <t>! ^ 29.03% of the Investment in this security by scheme is placed with NSE as collateral.</t>
  </si>
  <si>
    <t>$ # 47.27% of the Investment in this security by scheme is placed with NSE as collateral.</t>
  </si>
  <si>
    <t>$ ## 15.27% of the Investment in this security by scheme is placed with NSE as collateral.</t>
  </si>
  <si>
    <t>$$ ## 6.98% of the Investment in this security by scheme is placed with NSE as collateral.</t>
  </si>
  <si>
    <t>^^ ~~ 13.89% of the Investment in this security by scheme is placed with NSE as collateral.</t>
  </si>
  <si>
    <t>## ~~12.54% of the Investment in this security by scheme is placed with NSE as collateral.</t>
  </si>
  <si>
    <t>Reliance Industries Ltd $$ ~~</t>
  </si>
  <si>
    <t>Infosys Ltd # ~~</t>
  </si>
  <si>
    <t>Larsen &amp; Toubro Ltd ^ ~~</t>
  </si>
  <si>
    <t>HDFC Bank Ltd ! ~~</t>
  </si>
  <si>
    <t>State Bank of India !! ~~</t>
  </si>
  <si>
    <t xml:space="preserve">Mahindra &amp; Mahindra Ltd ! ^ </t>
  </si>
  <si>
    <t xml:space="preserve">Kotak Mahindra Bank Ltd $ # </t>
  </si>
  <si>
    <t>Axis Bank Ltd $ ##</t>
  </si>
  <si>
    <t>NTPC Ltd ^^ ~~</t>
  </si>
  <si>
    <t>HDFC Life Insurance Co Ltd ## ~~</t>
  </si>
  <si>
    <t>^^ ~ 100.00% of the Investment in this security by scheme is placed with NSE as collateral.</t>
  </si>
  <si>
    <t>$ # 29.37% of the Investment in this security by scheme is placed with NSE as collateral.</t>
  </si>
  <si>
    <t>$ ~~ 16.80% of the Investment in this security by scheme is placed with NSE as collateral.</t>
  </si>
  <si>
    <t>$$ ~~ 42.78% of the Investment in this security by scheme is placed with NSE as collateral.</t>
  </si>
  <si>
    <t># ~~31.16% of the Investment in this security by scheme is placed with NSE as collateral.</t>
  </si>
  <si>
    <t>## ~~ 6.70% of the Investment in this security by scheme is placed with NSE as collateral.</t>
  </si>
  <si>
    <t>^ ~~ 58.50% of the Investment in this security by scheme is placed with NSE as collateral.</t>
  </si>
  <si>
    <t>! ~~ 28.17% of the Investment in this security by scheme is placed with NSE as collateral.</t>
  </si>
  <si>
    <t>!! ~~ 25.56% of the Investment in this security by scheme is placed with NSE as collateral.</t>
  </si>
  <si>
    <t>! ^ 73.33% of the Investment in this security by scheme is placed with NSE as collateral.</t>
  </si>
  <si>
    <t>!! ^^ 83.33% of the Investment in this security by scheme is placed with NSE as collateral.</t>
  </si>
  <si>
    <t># * 56.49% of the Investment in this security by scheme is placed with NSE as collateral.</t>
  </si>
  <si>
    <t>## ** 28.30% of the Investment in this security by scheme is placed with NSE as collateral.</t>
  </si>
  <si>
    <t>$$ ## 14.69% of the Investment in this security by scheme is placed with NSE as collateral.</t>
  </si>
  <si>
    <t>## !! 69.25% of the Investment in this security by scheme is placed with NSE as collateral.</t>
  </si>
  <si>
    <t>$$ ! 20.10% of the Investment in this security by scheme is placed with NSE as collateral.</t>
  </si>
  <si>
    <t xml:space="preserve">Reliance Industries Ltd $ # </t>
  </si>
  <si>
    <t>HDFC Bank Ltd $ ~~</t>
  </si>
  <si>
    <t>Tata Steel Ltd $$ ~~</t>
  </si>
  <si>
    <t>ICICI Bank Ltd # ~~</t>
  </si>
  <si>
    <t>IDFC First Bank Ltd ## ~~</t>
  </si>
  <si>
    <t>Sammaan Capital Ltd ^ ~~</t>
  </si>
  <si>
    <t>ITC Ltd ! ~~</t>
  </si>
  <si>
    <t>Axis Bank Ltd !! ~~</t>
  </si>
  <si>
    <t xml:space="preserve">Bajaj Finance Ltd ! ^ </t>
  </si>
  <si>
    <t>Crompton Greaves Consumer Electricals Ltd !! ^^</t>
  </si>
  <si>
    <t xml:space="preserve">Adani Enterprises Ltd # * </t>
  </si>
  <si>
    <t>Godrej Properties Ltd ## **</t>
  </si>
  <si>
    <t>Eternal Ltd $$ ##</t>
  </si>
  <si>
    <t>Bajaj Finserv Ltd ## !!</t>
  </si>
  <si>
    <t>RBL Bank Ltd $$ !</t>
  </si>
  <si>
    <t>Franklin India Liquid Fund Direct-Growth Plan ^^ ~</t>
  </si>
  <si>
    <t xml:space="preserve">Primary Benchmark: 65% Nifty 500+ 20% Nifty Short Duration Index+ 5% Domestic price of gold+ 5% Domestic price of silver+ 5% iCOMDEX </t>
  </si>
  <si>
    <t>Investors should consult their financial advisers if in doubt about whether the product is suitable for them</t>
  </si>
  <si>
    <t>Risk level based on portfolio as on April 30, 2026</t>
  </si>
  <si>
    <t>Risk level of primary benchmark as on April 30, 2026</t>
  </si>
  <si>
    <t>Primary Benchmark: Nifty Equity Savings Index</t>
  </si>
  <si>
    <t>Primary Benchmark: Nifty 50 Hybrid Composite Debt 50:50 Index</t>
  </si>
  <si>
    <t>Primary Benchmark: CRISIL Hybrid 35+65 - Aggressive Index</t>
  </si>
  <si>
    <t>^Franklin India Equity Hybrid Fund is renamed as Franklin India Aggressive Hybrid Fund effective July 11, 2025</t>
  </si>
  <si>
    <t>Primary Benchmark: NIFTY 50 Arbitrage Index</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</si>
  <si>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</si>
  <si>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</si>
  <si>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</si>
  <si>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</si>
  <si>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</si>
  <si>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</si>
  <si>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</si>
  <si>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</si>
  <si>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BSE 200 TRI</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</si>
  <si>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</si>
  <si>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</si>
  <si>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</si>
  <si>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</si>
  <si>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</si>
  <si>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</si>
  <si>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</si>
  <si>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</si>
  <si>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</si>
  <si>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</si>
  <si>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</si>
  <si>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</si>
  <si>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</si>
  <si>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</si>
  <si>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</si>
  <si>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</si>
  <si>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</si>
  <si>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</si>
  <si>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</si>
  <si>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</si>
  <si>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</si>
  <si>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</si>
  <si>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k) Risk-o-meter</t>
  </si>
  <si>
    <t xml:space="preserve">m) Risk-o-meter </t>
  </si>
  <si>
    <t xml:space="preserve">l) Risk-o-meter </t>
  </si>
  <si>
    <t>Franklin India Liquid Fund</t>
  </si>
  <si>
    <t>Rating</t>
  </si>
  <si>
    <t>INE020B08ED9</t>
  </si>
  <si>
    <t>7.56% REC Ltd (30-Jun-2026) **</t>
  </si>
  <si>
    <t>INE476A16H19</t>
  </si>
  <si>
    <t>Canara Bank (27-May-2026) **</t>
  </si>
  <si>
    <t>INE238AD6BB3</t>
  </si>
  <si>
    <t>Axis Bank Ltd (25-May-2026)</t>
  </si>
  <si>
    <t>INE040A16IY9</t>
  </si>
  <si>
    <t>HDFC Bank Ltd (11-Jun-2026) **</t>
  </si>
  <si>
    <t>INE556F16BI1</t>
  </si>
  <si>
    <t>Small Industries Development Bank of India (20-May-2026) **</t>
  </si>
  <si>
    <t>INE692A16KG0</t>
  </si>
  <si>
    <t>Union Bank of India (26-May-2026) **</t>
  </si>
  <si>
    <t>INE028A16KG7</t>
  </si>
  <si>
    <t>Bank of Baroda (03-Jun-2026) **</t>
  </si>
  <si>
    <t>INE028A16LM3</t>
  </si>
  <si>
    <t>Bank of Baroda (26-May-2026) **</t>
  </si>
  <si>
    <t>INE692A16KH8</t>
  </si>
  <si>
    <t>Union Bank of India (01-Jun-2026) **</t>
  </si>
  <si>
    <t>INE028A16LQ4</t>
  </si>
  <si>
    <t>Bank of Baroda (04-Jun-2026) **</t>
  </si>
  <si>
    <t>INE476A16G85</t>
  </si>
  <si>
    <t>Canara Bank (22-Jun-2026) **</t>
  </si>
  <si>
    <t>INE040A16GW7</t>
  </si>
  <si>
    <t>HDFC Bank Ltd (19-May-2026)</t>
  </si>
  <si>
    <t>INE692A16KF2</t>
  </si>
  <si>
    <t>Union Bank of India (20-May-2026) **</t>
  </si>
  <si>
    <t>INE692A16KC9</t>
  </si>
  <si>
    <t>Union Bank of India (15-May-2026)</t>
  </si>
  <si>
    <t>INE261F14PE2</t>
  </si>
  <si>
    <t>National Bank For Agriculture &amp; Rural Development (01-Jul-2026) **@</t>
  </si>
  <si>
    <t>INE01C314EQ3</t>
  </si>
  <si>
    <t>Bajaj Financial Securities Ltd (11-Jun-2026) **@</t>
  </si>
  <si>
    <t>INE674K14BU2</t>
  </si>
  <si>
    <t>Aditya Birla Capital Ltd (22-May-2026)@</t>
  </si>
  <si>
    <t>INE514E14TE9</t>
  </si>
  <si>
    <t>Export-Import Bank Of India (01-Jun-2026)@</t>
  </si>
  <si>
    <t>INE477A14ED1</t>
  </si>
  <si>
    <t>Can Fin Homes Ltd (03-Jun-2026) **@</t>
  </si>
  <si>
    <t>INE261F14OV9</t>
  </si>
  <si>
    <t>National Bank For Agriculture &amp; Rural Development (04-Jun-2026)@</t>
  </si>
  <si>
    <t>INE514E14TH2</t>
  </si>
  <si>
    <t>Export-Import Bank Of India (10-Jun-2026)@</t>
  </si>
  <si>
    <t>INE674K14CB0</t>
  </si>
  <si>
    <t>Aditya Birla Capital Ltd (24-Jun-2026) **@</t>
  </si>
  <si>
    <t>INE296A14F78</t>
  </si>
  <si>
    <t>Bajaj Finance Ltd (09-Jul-2026) **@</t>
  </si>
  <si>
    <t>INE472H14813</t>
  </si>
  <si>
    <t>Standard Chartered Securities (India) Ltd (08-Jun-2026) **@</t>
  </si>
  <si>
    <t>INE879F14LH3</t>
  </si>
  <si>
    <t>Infina Finance Pvt Ltd (09-Jun-2026) **@</t>
  </si>
  <si>
    <t>INE211H14AO4</t>
  </si>
  <si>
    <t>Sharekhan Ltd (10-Jun-2026) **@</t>
  </si>
  <si>
    <t>INE121A14XK0</t>
  </si>
  <si>
    <t>Cholamandalam Investment and Finance Co Ltd (22-May-2026) **@</t>
  </si>
  <si>
    <t>INE763G14G34</t>
  </si>
  <si>
    <t>ICICI Securities Ltd (04-Jun-2026) **@</t>
  </si>
  <si>
    <t>INE700G14SI2</t>
  </si>
  <si>
    <t>HDFC Securities Ltd (14-May-2026) **@</t>
  </si>
  <si>
    <t>INE01C314ER1</t>
  </si>
  <si>
    <t>Bajaj Financial Securities Ltd (12-Jun-2026) **@</t>
  </si>
  <si>
    <t>INE556F14MF9</t>
  </si>
  <si>
    <t>Small Industries Development Bank Of India (23-Jun-2026) **@</t>
  </si>
  <si>
    <t>IN002025X497</t>
  </si>
  <si>
    <t>91 DTB (11-Jun-2026) $ ~~</t>
  </si>
  <si>
    <t>IN002025X489</t>
  </si>
  <si>
    <t>91 DTB (04-Jun-2026)</t>
  </si>
  <si>
    <t>IN002025Z070</t>
  </si>
  <si>
    <t>364 DTB (14-May-2026)</t>
  </si>
  <si>
    <t>IN002025X455</t>
  </si>
  <si>
    <t>91 DTB (14-May-2026)</t>
  </si>
  <si>
    <t>Alternative Investment Fund #</t>
  </si>
  <si>
    <t>INF0RQ622028</t>
  </si>
  <si>
    <t>Corporate Debt Market Development Fund Class A2</t>
  </si>
  <si>
    <t>Alternative Investment Fund Units</t>
  </si>
  <si>
    <t>$ ~~ 91.12% of the Investment in this security by scheme is placed with Clearing Corporation of India Limited (CCIL) as collateral.</t>
  </si>
  <si>
    <t># In accordance with Clause 18.2 of SEBI Master circular for Mutual Funds dated March 20, 2026 - Investment by Mutual Fund Schemes in units of Corporate Debt Market Development Fund.</t>
  </si>
  <si>
    <t>Aggregate investments by other schemes of Franklin Templeton Mutual Fund in this scheme is Rs. 372.36 Lakhs.</t>
  </si>
  <si>
    <t>AUM excluding the aggregate investments by other schemes of Franklin Templeton Mutual Fund in this scheme is Rs. 363,171.80 Lakhs.</t>
  </si>
  <si>
    <t xml:space="preserve">      Regular Plan Growth Option</t>
  </si>
  <si>
    <t xml:space="preserve">      Regular Plan Daily IDCW Reinvestment Option</t>
  </si>
  <si>
    <t xml:space="preserve">      Regular Plan Weekly IDCW Option</t>
  </si>
  <si>
    <t xml:space="preserve">      Institutional Plan Daily IDCW Reinvestment Option</t>
  </si>
  <si>
    <t xml:space="preserve">      Institutional Plan Weekly IDCW Option</t>
  </si>
  <si>
    <t xml:space="preserve">      Super Institutional Plan Growth Option</t>
  </si>
  <si>
    <t xml:space="preserve">      Super Institutional Plan Daily IDCW Reinvestment Option</t>
  </si>
  <si>
    <t xml:space="preserve">      Super Institutional Plan Weekly IDCW Option</t>
  </si>
  <si>
    <t xml:space="preserve">      Direct Super Institutional Growth Option</t>
  </si>
  <si>
    <t xml:space="preserve">      Direct Super Institutional Daily IDCW Reinvestment Option</t>
  </si>
  <si>
    <t xml:space="preserve">      Direct Super Institutional Weekly IDCW Option</t>
  </si>
  <si>
    <t xml:space="preserve">      Unclaimed Redemption Plan - Growth</t>
  </si>
  <si>
    <t xml:space="preserve">      Unclaimed IDCW Plan - Growth</t>
  </si>
  <si>
    <t xml:space="preserve">      Unclaimed Redemption Investor Education Plan - Growth</t>
  </si>
  <si>
    <t xml:space="preserve">      Unclaimed IDCW Investor Education Plan - Growth</t>
  </si>
  <si>
    <t>c) Exposure to Derivative Instruments</t>
  </si>
  <si>
    <t>d) Residual maturity / Average Maturity</t>
  </si>
  <si>
    <t>f) The percentage in terms of market value of investments made in Foreign Securities/ADRs/GDRs/Foreign Mutual Fund Units</t>
  </si>
  <si>
    <t xml:space="preserve">Primary Benchmark: Tier-1 Index:  NIFTY Liquid Index A-I (Effective April 1, 2024, the benchmark of the scheme is changed from CRISIL Liquid Debt B-I Index) </t>
  </si>
  <si>
    <t>Franklin India Overnight Fund</t>
  </si>
  <si>
    <t>91 DTB (14-May-2026) $ ~~</t>
  </si>
  <si>
    <t>IN002025Y347</t>
  </si>
  <si>
    <t>182 DTB (21-May-2026) $ ~~</t>
  </si>
  <si>
    <t>IN002025Z062</t>
  </si>
  <si>
    <t>364 DTB (07-May-2026)</t>
  </si>
  <si>
    <t>IN002025X448</t>
  </si>
  <si>
    <t>91 DTB (07-May-2026)</t>
  </si>
  <si>
    <t>364 DTB (14-May-2026) $ ~~</t>
  </si>
  <si>
    <t xml:space="preserve">      Daily IDCW Plan</t>
  </si>
  <si>
    <t xml:space="preserve">      Weekly IDCW Plan</t>
  </si>
  <si>
    <t xml:space="preserve">      Direct Daily IDCW Plan</t>
  </si>
  <si>
    <t xml:space="preserve">      Direct Weekly IDCW Plan</t>
  </si>
  <si>
    <t xml:space="preserve">      Unclaimed Redemption Plan</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</si>
  <si>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</si>
  <si>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</si>
  <si>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</si>
  <si>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</si>
  <si>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</si>
  <si>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INE261F16AF6</t>
  </si>
  <si>
    <t>National Bank For Agriculture &amp; Rural Development (22-Jan-2027)</t>
  </si>
  <si>
    <t>INE028A16KO1</t>
  </si>
  <si>
    <t>Bank of Baroda (04-Dec-2026) **</t>
  </si>
  <si>
    <t>INE476A16H35</t>
  </si>
  <si>
    <t>Canara Bank (02-Mar-2027) **</t>
  </si>
  <si>
    <t>INE008A168A9</t>
  </si>
  <si>
    <t>IDBI Bank Ltd (11-Mar-2027) **</t>
  </si>
  <si>
    <t>INE692A16KU1</t>
  </si>
  <si>
    <t>Union Bank of India (19-Jan-2027) **</t>
  </si>
  <si>
    <t>INE261F16AH2</t>
  </si>
  <si>
    <t>National Bank For Agriculture &amp; Rural Development (28-Jan-2027) **</t>
  </si>
  <si>
    <t>INE556F16BX0</t>
  </si>
  <si>
    <t>Small Industries Development Bank of India (29-Jan-2027) **</t>
  </si>
  <si>
    <t>INE556F16CB4</t>
  </si>
  <si>
    <t>Small Industries Development Bank of India (18-Feb-2027) **</t>
  </si>
  <si>
    <t>INE028A16KT0</t>
  </si>
  <si>
    <t>Bank of Baroda (11-Dec-2026) **</t>
  </si>
  <si>
    <t>INE238AD6CB1</t>
  </si>
  <si>
    <t>Axis Bank Ltd (17-Dec-2026) **</t>
  </si>
  <si>
    <t>INE028A16KX2</t>
  </si>
  <si>
    <t>Bank of Baroda (06-Jan-2027) **</t>
  </si>
  <si>
    <t>INE238AD6BW9</t>
  </si>
  <si>
    <t>Axis Bank Ltd (14-Jan-2027) **</t>
  </si>
  <si>
    <t>INE476A16G28</t>
  </si>
  <si>
    <t>Canara Bank (28-Jan-2027) **</t>
  </si>
  <si>
    <t>INE040A16HN4</t>
  </si>
  <si>
    <t>HDFC Bank Ltd (11-Sep-2026) **</t>
  </si>
  <si>
    <t>INE160A16UT0</t>
  </si>
  <si>
    <t>Punjab National Bank (15-Sep-2026)</t>
  </si>
  <si>
    <t>INE556F16BS0</t>
  </si>
  <si>
    <t>Small Industries Development Bank of India (04-Dec-2026) **</t>
  </si>
  <si>
    <t>INE692A16KQ9</t>
  </si>
  <si>
    <t>Union Bank of India (10-Dec-2026) **</t>
  </si>
  <si>
    <t>INE476A16H43</t>
  </si>
  <si>
    <t>Canara Bank (04-Mar-2027)</t>
  </si>
  <si>
    <t>INE261F16AK6</t>
  </si>
  <si>
    <t>National Bank For Agriculture &amp; Rural Development (17-Feb-2027)</t>
  </si>
  <si>
    <t>INE556F16BW2</t>
  </si>
  <si>
    <t>Small Industries Development Bank of India (28-Jan-2027) **</t>
  </si>
  <si>
    <t>INE476A16G44</t>
  </si>
  <si>
    <t>Canara Bank (02-Feb-2027) **</t>
  </si>
  <si>
    <t>INE556F16BY8</t>
  </si>
  <si>
    <t>Small Industries Development Bank of India (04-Feb-2027)</t>
  </si>
  <si>
    <t>INE556F16BN1</t>
  </si>
  <si>
    <t>Small Industries Development Bank of India (27-Oct-2026) **</t>
  </si>
  <si>
    <t>INE556F16BO9</t>
  </si>
  <si>
    <t>Small Industries Development Bank of India (28-Oct-2026) **</t>
  </si>
  <si>
    <t>INE040A16IK8</t>
  </si>
  <si>
    <t>HDFC Bank Ltd (22-Jan-2027) **</t>
  </si>
  <si>
    <t>INE377Y14BZ2</t>
  </si>
  <si>
    <t>Bajaj Housing Finance Ltd (23-Feb-2027) **@</t>
  </si>
  <si>
    <t>INE202B14PO4</t>
  </si>
  <si>
    <t>Piramal Finance Ltd (30-Oct-2026) **@</t>
  </si>
  <si>
    <t>INE041014080</t>
  </si>
  <si>
    <t>Embassy Office Parks Reit (12-Mar-2027) **@</t>
  </si>
  <si>
    <t>INE403G14TT8</t>
  </si>
  <si>
    <t>Standard Chartered Capital Ltd (10-Sep-2026) **@</t>
  </si>
  <si>
    <t>INE121A14YF8</t>
  </si>
  <si>
    <t>Cholamandalam Investment and Finance Co Ltd (22-Jan-2027)@</t>
  </si>
  <si>
    <t>INE03W114724</t>
  </si>
  <si>
    <t>Arka Fincap Ltd (26-Feb-2027) **@</t>
  </si>
  <si>
    <t>INE472H14821</t>
  </si>
  <si>
    <t>Standard Chartered Securities (India) Ltd (08-Mar-2027) **@</t>
  </si>
  <si>
    <t>INE539K14CA7</t>
  </si>
  <si>
    <t>Credila Financial Services Ltd (04-Mar-2027) **@</t>
  </si>
  <si>
    <t>IN3420160100</t>
  </si>
  <si>
    <t>6.88% West Bengal SDL (23-Nov-2026)</t>
  </si>
  <si>
    <t>Margin on IRS</t>
  </si>
  <si>
    <t>Outstanding Interest Rate Swap Position</t>
  </si>
  <si>
    <t>Contract Name</t>
  </si>
  <si>
    <t>Notional Value (In Lakhs)</t>
  </si>
  <si>
    <t>ICICI SECURITIES PRIMARY DEALERSHIP LTD (Pay Fixed - Receive Floating)</t>
  </si>
  <si>
    <t>IDFC FIRST BANK (Pay Fixed - Receive Floating)</t>
  </si>
  <si>
    <t>STANDARD CHARTERED BANK (Pay Fixed - Receive Floating)</t>
  </si>
  <si>
    <t>Total Interest Rate Swap</t>
  </si>
  <si>
    <t>Aggregate investments by other schemes of Franklin Templeton Mutual Fund in this scheme is Rs. 14,091.87 Lakhs.</t>
  </si>
  <si>
    <t>AUM excluding the aggregate investments by other schemes of Franklin Templeton Mutual Fund in this scheme is Rs. 416,853.23 Lakhs.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</si>
  <si>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</si>
  <si>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</si>
  <si>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</si>
  <si>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</si>
  <si>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</si>
  <si>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</si>
  <si>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</si>
  <si>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</si>
  <si>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</si>
  <si>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</si>
  <si>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</si>
  <si>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c) Exposure to Derivative Instruments (Interest Rate Swaps)</t>
  </si>
  <si>
    <t>i) Hedging Positions through Interest Rate Swaps as on April 30, 2026</t>
  </si>
  <si>
    <t>Position</t>
  </si>
  <si>
    <t>Instrument Type</t>
  </si>
  <si>
    <t>Maturity/Next Interest Reset Date **</t>
  </si>
  <si>
    <t>Notional Value (in Lakhs)</t>
  </si>
  <si>
    <t>SIDBI CD (28-Jan-2027)
Canara Bank CD (28-Jan-2027)</t>
  </si>
  <si>
    <t>Long</t>
  </si>
  <si>
    <t>Floating</t>
  </si>
  <si>
    <t>Fixed</t>
  </si>
  <si>
    <t>SIDBI CD (28-Jan-2027)
NABARD CD (28-Jan-2027)</t>
  </si>
  <si>
    <t>SIDBI CD (29-Jan-2027)</t>
  </si>
  <si>
    <t>NABARD CD (28-Jan-2027)
SIDBI CD (04-Feb-2027)</t>
  </si>
  <si>
    <t>SIDBI CD (29-Jan-2027)
Canara Bank CD (02-Feb-2027)
NABARD CD (17-Feb-2027)</t>
  </si>
  <si>
    <t>SIDBI CD (18-Feb-2027)</t>
  </si>
  <si>
    <t>Bajaj Housing Finance Ltd CP (23-Feb-2027)</t>
  </si>
  <si>
    <t>** For IRS with pay fix and receive float - Long position represents the floating leg of IRS contract and the maturity date is considered as next interest fixing date.</t>
  </si>
  <si>
    <t>** For IRS with pay fix and receive float - Short position represents the fixed leg of IRS contract and the maturity date is considered as the maturity date of IRS contract.</t>
  </si>
  <si>
    <t>ii) Total outstanding position in Derivative Instruments (Gross Notional) as at April 30, 2026 is Rs. 80,000.00 Lakhs.</t>
  </si>
  <si>
    <t>iii) Total percentage of existing assets hedged through futures is 18.56%.</t>
  </si>
  <si>
    <t>g)Total value and percentage of illiquid securities</t>
  </si>
  <si>
    <t>i)Term deposits placed as margins for trading in cash and derivatives market</t>
  </si>
  <si>
    <t>j)Security in default beyond maturity date</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</si>
  <si>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</si>
  <si>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</si>
  <si>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</si>
  <si>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INE020B08EX7</t>
  </si>
  <si>
    <t>7.64% REC Ltd (30-Apr-2027) **</t>
  </si>
  <si>
    <t>ICRA AAA</t>
  </si>
  <si>
    <t>INE115A07PN6</t>
  </si>
  <si>
    <t>6.40% LIC Housing Finance LTD (30-Nov-2026)</t>
  </si>
  <si>
    <t>INE476A16I00</t>
  </si>
  <si>
    <t>Canara Bank (26-Feb-2027) **</t>
  </si>
  <si>
    <t>INE040A16IZ6</t>
  </si>
  <si>
    <t>HDFC Bank Ltd (12-Mar-2027) **</t>
  </si>
  <si>
    <t>IN3520250090</t>
  </si>
  <si>
    <t>7.59% Chhattisgarh SDL (11-Feb-2036)</t>
  </si>
  <si>
    <t>IN1920250264</t>
  </si>
  <si>
    <t>7.31% Karnataka SDL (04-Sep-2033)</t>
  </si>
  <si>
    <t>IN2220250491</t>
  </si>
  <si>
    <t>7.33% Maharashtra SDL (04-Mar-2034)</t>
  </si>
  <si>
    <t>IN0020200120</t>
  </si>
  <si>
    <t>GOI FRB 2033 (22-Sep-2033) $ $ ~~</t>
  </si>
  <si>
    <t>ICICI BANK LTD (Pay Fixed - Receive Floating)</t>
  </si>
  <si>
    <t>$ ~~ 60.00% of the Investment in this security by scheme is placed with Clearing Corporation of India Limited (CCIL) as collateral.</t>
  </si>
  <si>
    <t>$ Yield to maturity (YTM) for floating rate securities is calculated by recomputing yield from simple average of valuation prices provided by valuation agencies.</t>
  </si>
  <si>
    <t>HDFC Bank Ltd. CD (12-Mar-2027)
6.40% LIC Housing Finance (30-Nov-2026)</t>
  </si>
  <si>
    <t>7.70% Poonawalla Fincorp (21-Apr-2028)
Jubilant Bevco Ltd. ZCB (31-May-2028)
Jubilant Beverages Ltd. ZCB (31-May-2028)</t>
  </si>
  <si>
    <t>7.70% Poonawalla Fincorp (21-Apr-2028)
NABARD CD (17-Mar-2027)</t>
  </si>
  <si>
    <t>SIDBI CD (18-Feb-2027)
6.40% LIC Housing Finance (30-Nov-2026)</t>
  </si>
  <si>
    <t>Canara Bank CD (26-Feb-2027)
6.40% LIC Housing Finance (30-Nov-2026)</t>
  </si>
  <si>
    <t>7.59% Chhattishgarh SGS (11-Feb-2036)</t>
  </si>
  <si>
    <t>7.82% Bajaj Finance Ltd. (31-Jan-2034- PO- 08-Feb-2027)
7.33% Maharashtra SDL (04-Mar-2034)</t>
  </si>
  <si>
    <t>7.33% Maharashtra SDL (04-Mar-2034)
7.31% Karnataka SDL (04-Sep-2033)</t>
  </si>
  <si>
    <t>ii) Total outstanding position in Derivative Instruments (Gross Notional) as at April 30, 2026 is Rs. 22,500.00 Lakhs.</t>
  </si>
  <si>
    <t>iii) Total percentage of existing assets hedged through futures is 77.69%.</t>
  </si>
  <si>
    <t xml:space="preserve">Primary Benchmark: NIFTY Short Duration Debt Index A-II (Effective April 1, 2024, the benchmark of the scheme is changed from CRISIL Low Duration Debt Index) </t>
  </si>
  <si>
    <t>Franklin India Corporate Debt Fund</t>
  </si>
  <si>
    <t>INE261F08EF5</t>
  </si>
  <si>
    <t>7.80% National Bank For Agriculture &amp; Rural Development (15-Mar-2027) **</t>
  </si>
  <si>
    <t>INE134E08NZ6</t>
  </si>
  <si>
    <t>7.24% Power Finance Corporation Ltd (17-Feb-2031) **</t>
  </si>
  <si>
    <t>INE975F07IM9</t>
  </si>
  <si>
    <t>8.0359% Kotak Mahindra Investments LTD (06-Oct-2026) **</t>
  </si>
  <si>
    <t>INE756I07EY1</t>
  </si>
  <si>
    <t>8.3324% HDB Financial Services LTD (10-MAY-2027) **</t>
  </si>
  <si>
    <t>INE151A08349</t>
  </si>
  <si>
    <t>7.75% Tata Communications Ltd (29-Aug-2026) **</t>
  </si>
  <si>
    <t>INE031A08889</t>
  </si>
  <si>
    <t>7.48% Housing &amp; Urban Development Corporation Ltd (20-Aug-2026) **</t>
  </si>
  <si>
    <t>INE556F08KH1</t>
  </si>
  <si>
    <t>7.43% Small Industries Development Bank Of India (31-Aug-2026) **</t>
  </si>
  <si>
    <t>INE557F08GC8</t>
  </si>
  <si>
    <t>7.29% National Housing Bank (04-Jul-2031) **</t>
  </si>
  <si>
    <t>INE020B08FX4</t>
  </si>
  <si>
    <t>6.37% REC Ltd (31-Mar-2027) **</t>
  </si>
  <si>
    <t>INE261F08EL3</t>
  </si>
  <si>
    <t>7.40% National Bank For Agriculture &amp; Rural Development (29-Apr-2030) **</t>
  </si>
  <si>
    <t>INE403D08215</t>
  </si>
  <si>
    <t>8.90% Bharti Telecom Ltd (05-Nov-2034) **</t>
  </si>
  <si>
    <t>INE403D08256</t>
  </si>
  <si>
    <t>8.75% Bharti Telecom Ltd (05-Nov-2028) **</t>
  </si>
  <si>
    <t>INE556F08KN9</t>
  </si>
  <si>
    <t>7.75% Small Industries Development Bank Of India (10-Jun-2027) **</t>
  </si>
  <si>
    <t>INE134E08IR3</t>
  </si>
  <si>
    <t>7.18% Power Finance Corporation Ltd (20-Jan-2027) **</t>
  </si>
  <si>
    <t>INE020B08FZ9</t>
  </si>
  <si>
    <t>6.60% REC Ltd (30-Jun-2027) **</t>
  </si>
  <si>
    <t>INE020B08EA5</t>
  </si>
  <si>
    <t>7.55% REC Ltd (31-Mar-2028) **</t>
  </si>
  <si>
    <t>INE040A08757</t>
  </si>
  <si>
    <t>8.46% HDFC Bank Ltd (15-Jun-2026) **</t>
  </si>
  <si>
    <t>INE134E08MT1</t>
  </si>
  <si>
    <t>7.64% Power Finance Corporation Ltd (25-Aug-2026) **</t>
  </si>
  <si>
    <t>IN1020220746</t>
  </si>
  <si>
    <t>7.73% Andhra Pradesh SDL (23-Mar-2032)</t>
  </si>
  <si>
    <t>IN1020200243</t>
  </si>
  <si>
    <t>6.48% Andhra Pradesh SDL (15-Jul-2032)</t>
  </si>
  <si>
    <t>IN1020190519</t>
  </si>
  <si>
    <t>7.15% Andhra Pradesh SDL SDL (04-Mar-2031)</t>
  </si>
  <si>
    <t>IN2920210514</t>
  </si>
  <si>
    <t>7.17% Rajasthan SDL (02-Mar-2032)</t>
  </si>
  <si>
    <t>DBS BANK LTD (Pay Fixed - Receive Floating)</t>
  </si>
  <si>
    <t>IDFC FIRST BANK LTD (Pay Fixed - Receive Floating)</t>
  </si>
  <si>
    <t>STANDARD CHARTERED (Pay Fixed - Receive Floating)</t>
  </si>
  <si>
    <t xml:space="preserve">      Half Yearly IDCW Plan</t>
  </si>
  <si>
    <t xml:space="preserve">      Annual IDCW Plan</t>
  </si>
  <si>
    <t xml:space="preserve">      Direct Half Yearly IDCW Plan</t>
  </si>
  <si>
    <t xml:space="preserve">      Direct Annual IDCW Plan</t>
  </si>
  <si>
    <t>7.25% RJ Corp Ltd. (08-Dec-2028 - CO 10-Dec-2027 - 09-Jun-2028)</t>
  </si>
  <si>
    <t>7.82% Bajaj Finance Ltd. (31-Jan-2034- PO- 08-Feb-2027)</t>
  </si>
  <si>
    <t>8.90% Bharti Telecom Series XXIII (05-Nov-2034)
6.92% Power Finance Corporation (14-Apr-2032)</t>
  </si>
  <si>
    <t>6.92% Power Finance Corporation (14-Apr-2032)
7.65% Bihar SGS (24-Dec-2033)
REC ZCB (03-Nov-2034)</t>
  </si>
  <si>
    <t>7.62% Punjab SGS (28-Jan-2033)
7.32% Chhattisgarh SDL (05-Mar-2037)
7.29% National Housing Bank (04-Jul-2031)</t>
  </si>
  <si>
    <t>ii) Total outstanding position in Derivative Instruments (Gross Notional) as at April 30, 2026 is Rs. 24,000.00 Lakhs.</t>
  </si>
  <si>
    <t>iii) Total percentage of existing assets hedged through futures is 18.70%.</t>
  </si>
  <si>
    <t>Primary Benchmark: Tier-1 Index:  NIFTY Corporate Bond Index A-II (Effective April 1, 2024, the benchmark of the scheme is changed from NIFTY Corporate Bond Index B-III)</t>
  </si>
  <si>
    <t>Franklin India Banking &amp; PSU Debt Fund</t>
  </si>
  <si>
    <t>INE787H08188</t>
  </si>
  <si>
    <t>7.56% India Infrastructure Finance Co Ltd (20-Mar-2028) **</t>
  </si>
  <si>
    <t>INE261F08EA6</t>
  </si>
  <si>
    <t>7.50% National Bank For Agriculture &amp; Rural Development (31-Aug-2026) **</t>
  </si>
  <si>
    <t>INE238A08468</t>
  </si>
  <si>
    <t>7.65% Axis Bank Ltd (30-Jan-2027) **</t>
  </si>
  <si>
    <t>INE134E08NM4</t>
  </si>
  <si>
    <t>7.38% Power Finance Corporation Ltd (15-Jan-2032) **</t>
  </si>
  <si>
    <t>INE557F08FY4</t>
  </si>
  <si>
    <t>7.59% National Housing Bank (14-Jul-2027) **</t>
  </si>
  <si>
    <t>INE040A08567</t>
  </si>
  <si>
    <t>7.78% HDFC Bank Ltd (27-Mar-2027) **</t>
  </si>
  <si>
    <t>INE090AD6279</t>
  </si>
  <si>
    <t>ICICI Bank Ltd (27-Jan-2027) **</t>
  </si>
  <si>
    <t>INE028A16LF7</t>
  </si>
  <si>
    <t>Bank of Baroda (04-Feb-2027) **</t>
  </si>
  <si>
    <t>7.66% Maharashtra SDL (04-Mar-2047)
7.38% Power Finance Corporation (15-Jan-2032)
7.32% West Bengal SDL (05-Mar-2038)</t>
  </si>
  <si>
    <t>7.62% Punjab SGS (28-Jan-2033)
7.32% Chhattisgarh SDL (05-Mar-2037)
7.17% Rajasthan SDL (02-Mar-2032)</t>
  </si>
  <si>
    <t>REC Ltd. ZCB (03-Nov-2034)</t>
  </si>
  <si>
    <t>7.65% Bihar SGS (24-Dec-2033)
7.66% Maharashtra SDL (04-Mar-2047)
7.73% Andhra Pradesh SDL (23-Mar-2032)</t>
  </si>
  <si>
    <t>ii) Total outstanding position in Derivative Instruments (Gross Notional) as at April 30, 2026 is Rs. 9,000.00 Lakhs.</t>
  </si>
  <si>
    <t>iii) Total percentage of existing assets hedged through futures is 19.03%.</t>
  </si>
  <si>
    <t>Primary Benchmark: Nifty Banking &amp; PSU Debt Index A-II (Effective April 1, 2024, the benchmark of the scheme is changed from NIFTY Banking &amp; PSU Debt Index)</t>
  </si>
  <si>
    <t>Franklin India Ultra Short Duration Fund</t>
  </si>
  <si>
    <t>INE667F07IZ4</t>
  </si>
  <si>
    <t>7.70% Sundaram Home Finance Ltd (26-Mar-2027) **</t>
  </si>
  <si>
    <t>INE053F08304</t>
  </si>
  <si>
    <t>7.23% Indian Railway Finance Corporation Ltd (15-Oct-2026) **</t>
  </si>
  <si>
    <t>INE134E08MO2</t>
  </si>
  <si>
    <t>7.37% Power Finance Corporation Ltd (22-May-2026) **</t>
  </si>
  <si>
    <t>INE238AD6CD7</t>
  </si>
  <si>
    <t>Axis Bank Ltd (10-Sep-2026) **</t>
  </si>
  <si>
    <t>INE556F16BL5</t>
  </si>
  <si>
    <t>Small Industries Development Bank of India (13-Oct-2026) **</t>
  </si>
  <si>
    <t>IN2620160035</t>
  </si>
  <si>
    <t>7.49% Nagaland SDL (14-Sep-2026)</t>
  </si>
  <si>
    <t>IN0020210160</t>
  </si>
  <si>
    <t>GOI FRB 2028 (04-Oct-2028) $ $ ~~</t>
  </si>
  <si>
    <t>$ ~~ 50.00% of the Investment in this security by scheme is placed with Clearing Corporation of India Limited (CCIL) as collateral.</t>
  </si>
  <si>
    <t>Axis Bankn Ltd CD (10-Sep-2026)
Muthoot Finance CP (11-Sep-2026)</t>
  </si>
  <si>
    <t>Jubilant Bevco Ltd. ZCB (31-May-2028)
Jubilant Beverages Ltd. ZCB (31-May-2028)</t>
  </si>
  <si>
    <t>7.23% IRFC Ltd (15-Oct-2026)</t>
  </si>
  <si>
    <t>7.70% Sundaram Home Finance (26-Mar-2027)
Credila Financial Services CP (01-Mar-2027)
Piramal Finance Ltd CP (30-Oct-2026)</t>
  </si>
  <si>
    <t>Credila Financial Services CP (01-Mar-2027)</t>
  </si>
  <si>
    <t>7.70% Sundaram Home Finance (26-Mar-2027)</t>
  </si>
  <si>
    <t>ii) Total outstanding position in Derivative Instruments (Gross Notional) as at April 30, 2026 is Rs. 9,500.00 Lakhs.</t>
  </si>
  <si>
    <t>iii) Total percentage of existing assets hedged through futures is 30.29%.</t>
  </si>
  <si>
    <t xml:space="preserve">Primary Benchmark: Nifty Ultra Short Duration Debt Index A-I </t>
  </si>
  <si>
    <t>Franklin India Medium to Long Duration Fund</t>
  </si>
  <si>
    <t>IN1620220112</t>
  </si>
  <si>
    <t>7.86% Haryana SDL (29-Jun-2032)</t>
  </si>
  <si>
    <t>IN3120240509</t>
  </si>
  <si>
    <t>7.15% Tamil Nadu SDL (22-Jan-2035)</t>
  </si>
  <si>
    <t>IN1020180205</t>
  </si>
  <si>
    <t>8.42% Andhra Pradesh SDL (08-Aug-2029)</t>
  </si>
  <si>
    <t>IN4920210114</t>
  </si>
  <si>
    <t>7.14% Jammu &amp; Kashmir SDL (29-Dec-2036)</t>
  </si>
  <si>
    <t>IN3420250430</t>
  </si>
  <si>
    <t>7.79% West Bengal SDL (18-Mar-2045)</t>
  </si>
  <si>
    <t>IN1620230343</t>
  </si>
  <si>
    <t>7.77% Haryana SDL (10-Jan-2036)</t>
  </si>
  <si>
    <t>Primary Benchmark: CRISIL Medium to Long Duration Debt A-III Index</t>
  </si>
  <si>
    <t>Franklin India Low Duration Fund</t>
  </si>
  <si>
    <t>INE020B08FF1</t>
  </si>
  <si>
    <t>7.56% REC Ltd (31-Aug-2027) **</t>
  </si>
  <si>
    <t>INE134E08IO0</t>
  </si>
  <si>
    <t>7.23% Power Finance Corporation Ltd (05-Jan-2027) **</t>
  </si>
  <si>
    <t>INE041007084</t>
  </si>
  <si>
    <t>7.05% Embassy Office Parks Reit (18-Oct-2026) **</t>
  </si>
  <si>
    <t>INE306N07MX0</t>
  </si>
  <si>
    <t>7.89% Tata Capital Ltd (26-Jul-2027)</t>
  </si>
  <si>
    <t>INE634S07033</t>
  </si>
  <si>
    <t>7.97% Mankind Pharma Ltd (16-Nov-2027) **</t>
  </si>
  <si>
    <t>CRISIL AA+</t>
  </si>
  <si>
    <t>IN002025X505</t>
  </si>
  <si>
    <t>91 DTB (19-Jun-2026)</t>
  </si>
  <si>
    <t>IN0020210137</t>
  </si>
  <si>
    <t>GOI FRB 2034 (30-Oct-2034) $</t>
  </si>
  <si>
    <t>IN2020160031</t>
  </si>
  <si>
    <t>7.98% Kerala SDL (11-May-2026)</t>
  </si>
  <si>
    <t>7.56% REC Ltd. (31-Aug-2027)</t>
  </si>
  <si>
    <t>7.9265% LIC Housing Finance (14-Jul-2027)</t>
  </si>
  <si>
    <t>7.55% Poonawalla Fincorp (25-Mar-2027)
7.89% TATA Capital Ltd. (26-Jul-2027)</t>
  </si>
  <si>
    <t>Union Bank of India CD (12-Mar-2027)</t>
  </si>
  <si>
    <t>7.25% RJ Corp Ltd. (08-Dec-2028 - CO 10-Dec-2027 - 09-Jun-2028)
Jubilant Bevco Ltd. ZCB (31-May-2028)</t>
  </si>
  <si>
    <t>7.70% Poonawalla Fincorp (21-Apr-2028)
Jubilant Beverages Ltd. ZCB (31-May-2028)</t>
  </si>
  <si>
    <t>Jubilant Bevco Ltd. ZCB (31-May-2028)</t>
  </si>
  <si>
    <t>ii) Total outstanding position in Derivative Instruments (Gross Notional) as at April 30, 2026 is Rs. 16,500.00 Lakhs.</t>
  </si>
  <si>
    <t>iii) Total percentage of existing assets hedged through futures is 38.49%.</t>
  </si>
  <si>
    <t>Primary Benchmark: NIFTY Low Duration Debt Index A-I</t>
  </si>
  <si>
    <t>Franklin India Long Duration Fund</t>
  </si>
  <si>
    <t>Aggregate investments by other schemes of Franklin Templeton Mutual Fund in this scheme is Rs. 396.67 Lakhs.</t>
  </si>
  <si>
    <t>AUM excluding the aggregate investments by other schemes of Franklin Templeton Mutual Fund in this scheme is Rs. 1,153.16 Lakhs.</t>
  </si>
  <si>
    <t>Primary Benchmark: CRISIL Long Duration Debt A-III Index</t>
  </si>
  <si>
    <t>Franklin India Government Securities Fund</t>
  </si>
  <si>
    <t xml:space="preserve">      Growth Option</t>
  </si>
  <si>
    <t xml:space="preserve">      Quarterly IDCW Option</t>
  </si>
  <si>
    <t xml:space="preserve">      Direct Growth Option</t>
  </si>
  <si>
    <t xml:space="preserve">      Direct Quarterly IDCW Option</t>
  </si>
  <si>
    <t>7.64% Uttarakhand SGS(24-Dec-2032)
7.62% Punjab SGS (28-Jan-2033)
7.32% Chhattisgarh SDL (05-Mar-2037)</t>
  </si>
  <si>
    <t>7.17% Rajasthan (02-Mar-2032)
7.65% Bihar SGS (24-Dec-2033)
7.66% Maharashtra SDL (04-Mar-2047)</t>
  </si>
  <si>
    <t>7.62% Punjab SGS (28-Jan-2033)
7.66% Maharashtra SDL (04-Mar-2047)
7.73% Andhra Pradesh SDL (23-Mar-2032)</t>
  </si>
  <si>
    <t>ii) Total outstanding position in Derivative Instruments (Gross Notional) as at April 30, 2026 is Rs. 7,000.00 Lakhs.</t>
  </si>
  <si>
    <t>iii) Total percentage of existing assets hedged through futures is 42.56%.</t>
  </si>
  <si>
    <t xml:space="preserve">Primary Benchmark: NIFTY All Duration G-Sec Index </t>
  </si>
  <si>
    <t>Franklin India Retirement Fund (formerly known as Franklin India Pension Plan)^</t>
  </si>
  <si>
    <t>INE261F08EO7</t>
  </si>
  <si>
    <t>7.48% National Bank For Agriculture &amp; Rural Development (15-Sep-2028)</t>
  </si>
  <si>
    <t>INE115A07PV9</t>
  </si>
  <si>
    <t>7.90% LIC Housing Finance LTD (23-Jun-2027) **</t>
  </si>
  <si>
    <t>INE377Y07417</t>
  </si>
  <si>
    <t>7.90% Bajaj Housing Finance Ltd (28-Apr-2028) **</t>
  </si>
  <si>
    <t>INE0KUG08076</t>
  </si>
  <si>
    <t>7.03% National Bank for Financing Infrastructure and Development (08-Apr-2030) **</t>
  </si>
  <si>
    <t>INE975F07IR8</t>
  </si>
  <si>
    <t>8.3774% Kotak Mahindra Investments Ltd (21-Jun-2027) **</t>
  </si>
  <si>
    <t>INF090I01XY7</t>
  </si>
  <si>
    <t>Franklin India Long Duration Fund - Direct Plan - Growth</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</si>
  <si>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</si>
  <si>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</si>
  <si>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</si>
  <si>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</si>
  <si>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</si>
  <si>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</si>
  <si>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</si>
  <si>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</si>
  <si>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</si>
  <si>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</si>
  <si>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</si>
  <si>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</si>
  <si>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as per Clause 10.4.2 of SEBI Master circular for Mutual Funds dated March 20, 2026, maturity of the security has been moved to 100 years from the date of issuance.</t>
  </si>
  <si>
    <t>c)Security in default beyond maturity date</t>
  </si>
  <si>
    <t>d) Main portfolio of the Scheme Franklin India Dynamic Accrual Fund ceased to exist as per Regulation 38(1)(e) of SEBI Mutual Fund Regulations 2026 and therefore no separate disclosure is published for the main portfolio</t>
  </si>
  <si>
    <t>Franklin India Short Term Income Plan - Segregated Portfolio 3 - 9.50% Yes Bank Ltd CO 23 Dec 2021</t>
  </si>
  <si>
    <t xml:space="preserve">      Institutional Plan Growth Option</t>
  </si>
  <si>
    <t>c) Main portfolio of the Scheme Franklin India Short Term Plan ceased to exist as per Regulation 38(1)(e) of SEBI Mutual Fund Regulations 2026 and therefore no separate disclosure is published for the main portfolio</t>
  </si>
  <si>
    <t>d)Security in default beyond maturity date</t>
  </si>
  <si>
    <t>Franklin India Credit Risk Fund - Segregated Portfolio 3 - 9.50% Yes Bank Ltd CO 23 Dec 2021</t>
  </si>
  <si>
    <t>d) Main portfolio of the Scheme Franklin India Credit Risk Fund ceased to exist as per Regulation 38(1)(e) of SEBI Mutual Fund Regulations 2026 and therefore no separate disclosure is published for the main portfolio</t>
  </si>
  <si>
    <t xml:space="preserve">b) During the month additional instances of fair valuation/deviation from valuation price provided by the valuation agencies </t>
  </si>
  <si>
    <t>Franklin India Money Market Fund Direct-Growth Plan ^^ ~</t>
  </si>
  <si>
    <t xml:space="preserve"> iii) Total percentage of existing assets hedged through futures is 49.81%.</t>
  </si>
  <si>
    <t xml:space="preserve"> i) Hedging Positions through covered call options as on April 30, 2026 is Nil.</t>
  </si>
  <si>
    <t xml:space="preserve"> ii) Total outstanding position in Derivative Instruments (Gross Notional) as at April 30, 2026 is Nil. </t>
  </si>
  <si>
    <t xml:space="preserve"> iii) Total percentage of existing assets hedged through options is Nil.</t>
  </si>
  <si>
    <t xml:space="preserve"> iv) For the month ended April 30, 2026 following were the hedging transactions through covered call options which have been squared off/expired:</t>
  </si>
  <si>
    <t xml:space="preserve">g) During the month additional instances of fair valuation/deviation from valuation price provided by the valuation agencies </t>
  </si>
  <si>
    <t>Gross Notional Value of contracts where options were bought  in Rs. Lakhs</t>
  </si>
  <si>
    <t>Gross Notional Value of contracts where options were  sold in Rs. Lakhs</t>
  </si>
  <si>
    <t>Net Profit/Loss value on all contracts in Rs. Lakhs</t>
  </si>
  <si>
    <t>Other than Hedging Transactions Disclosure</t>
  </si>
  <si>
    <t xml:space="preserve"> i) Other than Hedging Positions through Futures as on April 30, 2026 is Nil.</t>
  </si>
  <si>
    <t xml:space="preserve"> iii) Total exposure due to futures (non hedging positions) as a percentage of net assets is Nil.</t>
  </si>
  <si>
    <t xml:space="preserve"> iv) For the month ended April 30, 2026 following were the non-hedging transactions through futures which have been squared off/expired:</t>
  </si>
  <si>
    <t xml:space="preserve"> ii) Total outstanding position in Derivative Instruments (Gross Notional) as at April 30, 2026 is Rs. 31,538.20 Lakhs. </t>
  </si>
  <si>
    <t xml:space="preserve"> c) Total percentage of existing assets hedged through futures is 6.63%.</t>
  </si>
  <si>
    <t xml:space="preserve"> b) Total outstanding position in Derivative Instruments (Gross Notional) as at April 30, 2026 is Rs. 18,476.63 Lakhs. </t>
  </si>
  <si>
    <t xml:space="preserve"> iii) Total percentage of existing assets hedged through futures is 69.08%.</t>
  </si>
  <si>
    <t xml:space="preserve"> ii) Total outstanding position in Derivative Instruments (Gross Notional) as at April 30, 2026 is Rs. 81,984.53 Lakhs. </t>
  </si>
  <si>
    <t>e) Portfolio Turnover Ratio</t>
  </si>
  <si>
    <t>f) Residual maturity / Average Maturity</t>
  </si>
  <si>
    <t>d) Exposure to Derivative Instruments:</t>
  </si>
  <si>
    <t>f) Portfolio Turnover Ratio</t>
  </si>
  <si>
    <t>g) Residual maturity / Average Maturity</t>
  </si>
  <si>
    <t>c) The percentage in terms of market value of investments made in Foreign Securities/ADRs/GDRs/Foreign Mutual Fund Units:</t>
  </si>
  <si>
    <t>g) The percentage in terms of market value of investments made in Foreign Securities/ADRs/GDRs/Foreign Mutual Fund Units:</t>
  </si>
  <si>
    <t>c) Portfolio Turnover Ratio</t>
  </si>
  <si>
    <t>f) The percentage in terms of market value of investments made in Foreign Securities/ADRs/GDRs/Foreign Mutual Fund Units:</t>
  </si>
  <si>
    <t>Bharti Airtel Ltd $$ ##</t>
  </si>
  <si>
    <t>HCL Technologies Ltd ! ^</t>
  </si>
  <si>
    <t>h) Repo transactions in corporate debt securities during the month</t>
  </si>
  <si>
    <t>i) Repo transactions in corporate debt securities during the month</t>
  </si>
  <si>
    <t>c) The percentage in terms of market value of investments made in Foreign Securities/ADRs/GDRs/Foreign Mutual Fund Units</t>
  </si>
  <si>
    <t>j) Repo transactions in corporate debt securities during the month</t>
  </si>
  <si>
    <t>h)*** Total value and percentage of illiquid securities is Rs.0.00 Lakh and 0.00000117% of net assets.</t>
  </si>
  <si>
    <t>h)*** Total value and percentage of illiquid securities is Rs.0.00 Lakh and 0.00000049% of net assets.</t>
  </si>
  <si>
    <t>(b) Unlisted ***</t>
  </si>
  <si>
    <t>g) The percentage in terms of market value of investments made in Foreign Securities/ADRs/GDRs/Foreign Mutual Fund Units</t>
  </si>
  <si>
    <t>g) The percentage in terms of market value of investments made in Foreign Securities/ADRs/GDRs/Foreign Mutual Fund Units as at April 30, 2026 is as under</t>
  </si>
  <si>
    <t>Risk level of tier-2 benchmark  as on April 30, 2026</t>
  </si>
  <si>
    <t>Franklin India Income Plus Arbitrage Active Fund of Funds (Formerly known as Franklin India Multi-Asset Solution Fund of Funds) ^</t>
  </si>
  <si>
    <t>For the Month ended April 30, 2026 following were the hedging transactions through covered call options which have been squared off/expired:</t>
  </si>
  <si>
    <t>c) Exposure to Derivative Instruments:</t>
  </si>
  <si>
    <t>e) The percentage in terms of market value of investments made in Foreign Securities/ADRs/GDRs/Foreign Mutual Fund Units</t>
  </si>
  <si>
    <t>m) Risk-o-meter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</si>
</sst>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
    <numFmt numFmtId="166" formatCode="#,##0.00%"/>
    <numFmt numFmtId="167" formatCode="#,##0.000000_);\(#,##0.000000\)"/>
    <numFmt numFmtId="168" formatCode="#,##0.00000000_);\(#,##0.00000000\)"/>
    <numFmt numFmtId="169" formatCode="#,##0.000000000_);\(#,##0.000000000\)"/>
    <numFmt numFmtId="170" formatCode="_(* #,##0_);_(* \(#,##0\);_(* &quot;-&quot;??_);_(@_)"/>
    <numFmt numFmtId="171" formatCode="#,##0.000"/>
  </numFmts>
  <fonts count="24"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sz val="8"/>
      <name val="Arial"/>
      <family val="2"/>
    </font>
    <font>
      <sz val="8"/>
      <name val="Calibri"/>
      <family val="2"/>
    </font>
    <font>
      <b/>
      <sz val="8"/>
      <name val="Calibri"/>
      <family val="2"/>
    </font>
    <font>
      <b/>
      <sz val="8"/>
      <name val="Calibri"/>
      <family val="2"/>
    </font>
    <font>
      <sz val="8"/>
      <name val="Calibri"/>
      <family val="2"/>
    </font>
    <font>
      <sz val="11"/>
      <color theme="1"/>
      <name val="Calibri"/>
      <family val="2"/>
      <scheme val="minor"/>
    </font>
    <font>
      <u/>
      <sz val="11"/>
      <color theme="10"/>
      <name val="Calibri"/>
      <family val="2"/>
      <scheme val="minor"/>
    </font>
    <font>
      <sz val="9"/>
      <color theme="1"/>
      <name val="Arial"/>
      <family val="2"/>
    </font>
    <font>
      <sz val="8"/>
      <color theme="1"/>
      <name val="Arial"/>
      <family val="2"/>
    </font>
    <font>
      <b/>
      <sz val="8"/>
      <color theme="1"/>
      <name val="Arial"/>
      <family val="2"/>
    </font>
    <font>
      <b/>
      <sz val="9"/>
      <color theme="1"/>
      <name val="Arial"/>
      <family val="2"/>
    </font>
    <font>
      <sz val="8"/>
      <name val="Calibri"/>
      <family val="2"/>
      <scheme val="minor"/>
    </font>
    <font>
      <b/>
      <sz val="8"/>
      <name val="Calibri"/>
      <family val="2"/>
      <scheme val="minor"/>
    </font>
    <font>
      <u/>
      <sz val="8"/>
      <color theme="10"/>
      <name val="Arial"/>
      <family val="2"/>
    </font>
    <font>
      <sz val="11"/>
      <name val="Calibri"/>
      <family val="2"/>
    </font>
    <font>
      <sz val="11"/>
      <name val="Calibri"/>
      <family val="2"/>
      <scheme val="minor"/>
    </font>
    <font>
      <b/>
      <sz val="11"/>
      <name val="Calibri"/>
      <family val="2"/>
    </font>
    <font>
      <b/>
      <u/>
      <sz val="8"/>
      <name val="Calibri"/>
      <family val="2"/>
      <scheme val="minor"/>
    </font>
    <font>
      <b/>
      <u/>
      <sz val="8"/>
      <color theme="1"/>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bottom/>
      <diagonal/>
    </border>
    <border>
      <left style="thin">
        <color indexed="64"/>
      </left>
      <right style="thin">
        <color indexed="0"/>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0" fillId="0" borderId="0" applyFont="0" applyFill="0" applyBorder="0" applyAlignment="0" applyProtection="0"/>
    <xf numFmtId="0" fontId="11" fillId="0" borderId="0" applyNumberFormat="0" applyFill="0" applyBorder="0" applyAlignment="0" applyProtection="0"/>
    <xf numFmtId="9" fontId="10" fillId="0" borderId="0" applyFont="0" applyFill="0" applyBorder="0" applyAlignment="0" applyProtection="0"/>
  </cellStyleXfs>
  <cellXfs count="210">
    <xf numFmtId="0" fontId="0" fillId="0" borderId="0" xfId="0"/>
    <xf numFmtId="0" fontId="12"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12" fillId="2" borderId="0" xfId="0" applyNumberFormat="1" applyFont="1" applyFill="1"/>
    <xf numFmtId="0" fontId="13" fillId="2" borderId="0" xfId="0" applyFont="1" applyFill="1"/>
    <xf numFmtId="0" fontId="3" fillId="2" borderId="0" xfId="0" applyFont="1" applyFill="1" applyAlignment="1">
      <alignment horizontal="left" vertical="top"/>
    </xf>
    <xf numFmtId="4" fontId="13" fillId="3" borderId="0" xfId="0" applyNumberFormat="1" applyFont="1" applyFill="1"/>
    <xf numFmtId="39" fontId="13" fillId="2" borderId="0" xfId="0" applyNumberFormat="1" applyFont="1" applyFill="1"/>
    <xf numFmtId="39" fontId="13" fillId="3" borderId="0" xfId="0" applyNumberFormat="1" applyFont="1" applyFill="1"/>
    <xf numFmtId="0" fontId="14" fillId="2" borderId="0" xfId="0" applyFont="1" applyFill="1"/>
    <xf numFmtId="39" fontId="14" fillId="2" borderId="0" xfId="0" applyNumberFormat="1" applyFont="1" applyFill="1"/>
    <xf numFmtId="39" fontId="14" fillId="3" borderId="0" xfId="0" applyNumberFormat="1" applyFont="1" applyFill="1"/>
    <xf numFmtId="0" fontId="14" fillId="0" borderId="1" xfId="0" applyFont="1" applyBorder="1" applyAlignment="1">
      <alignment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14" fillId="2" borderId="2" xfId="0" applyFont="1" applyFill="1" applyBorder="1"/>
    <xf numFmtId="0" fontId="13" fillId="2" borderId="2" xfId="0" applyFont="1" applyFill="1" applyBorder="1"/>
    <xf numFmtId="39" fontId="13" fillId="2" borderId="2" xfId="0" applyNumberFormat="1" applyFont="1" applyFill="1" applyBorder="1"/>
    <xf numFmtId="39" fontId="13" fillId="3" borderId="2" xfId="0" applyNumberFormat="1" applyFont="1" applyFill="1" applyBorder="1"/>
    <xf numFmtId="0" fontId="14" fillId="2" borderId="3" xfId="0" applyFont="1" applyFill="1" applyBorder="1"/>
    <xf numFmtId="0" fontId="13" fillId="2" borderId="3" xfId="0" applyFont="1" applyFill="1" applyBorder="1"/>
    <xf numFmtId="39" fontId="13" fillId="2" borderId="3" xfId="0" applyNumberFormat="1" applyFont="1" applyFill="1" applyBorder="1"/>
    <xf numFmtId="39" fontId="13" fillId="3" borderId="3" xfId="0" applyNumberFormat="1" applyFont="1" applyFill="1" applyBorder="1"/>
    <xf numFmtId="3" fontId="13" fillId="2" borderId="3" xfId="0" applyNumberFormat="1" applyFont="1" applyFill="1" applyBorder="1"/>
    <xf numFmtId="39" fontId="14" fillId="2" borderId="3" xfId="0" applyNumberFormat="1" applyFont="1" applyFill="1" applyBorder="1"/>
    <xf numFmtId="39" fontId="14" fillId="3" borderId="3" xfId="0" applyNumberFormat="1" applyFont="1" applyFill="1" applyBorder="1"/>
    <xf numFmtId="0" fontId="14" fillId="2" borderId="4" xfId="0" applyFont="1" applyFill="1" applyBorder="1"/>
    <xf numFmtId="39" fontId="14" fillId="2" borderId="4" xfId="0" applyNumberFormat="1" applyFont="1" applyFill="1" applyBorder="1"/>
    <xf numFmtId="39" fontId="14" fillId="3" borderId="4" xfId="0" applyNumberFormat="1" applyFont="1" applyFill="1" applyBorder="1"/>
    <xf numFmtId="0" fontId="14" fillId="2" borderId="0" xfId="0" applyFont="1" applyFill="1" applyAlignment="1">
      <alignment horizontal="right"/>
    </xf>
    <xf numFmtId="165" fontId="13" fillId="2" borderId="0" xfId="0" applyNumberFormat="1" applyFont="1" applyFill="1"/>
    <xf numFmtId="0" fontId="14" fillId="2" borderId="5" xfId="0" applyFont="1" applyFill="1" applyBorder="1" applyAlignment="1">
      <alignment horizontal="center"/>
    </xf>
    <xf numFmtId="165" fontId="13" fillId="2" borderId="5" xfId="0" applyNumberFormat="1" applyFont="1" applyFill="1" applyBorder="1"/>
    <xf numFmtId="4" fontId="13" fillId="2" borderId="0" xfId="0" applyNumberFormat="1" applyFont="1" applyFill="1"/>
    <xf numFmtId="166" fontId="13" fillId="2" borderId="0" xfId="0" applyNumberFormat="1" applyFont="1" applyFill="1"/>
    <xf numFmtId="0" fontId="15" fillId="2" borderId="0" xfId="0" applyFont="1" applyFill="1"/>
    <xf numFmtId="0" fontId="14" fillId="0" borderId="6" xfId="0" applyFont="1" applyBorder="1" applyAlignment="1">
      <alignment vertical="center"/>
    </xf>
    <xf numFmtId="0" fontId="14" fillId="0" borderId="6" xfId="0" applyFont="1" applyBorder="1" applyAlignment="1">
      <alignment horizontal="center" vertical="center"/>
    </xf>
    <xf numFmtId="2" fontId="14" fillId="0" borderId="6" xfId="0" applyNumberFormat="1" applyFont="1" applyBorder="1" applyAlignment="1">
      <alignment horizontal="center" vertical="center"/>
    </xf>
    <xf numFmtId="2" fontId="14" fillId="0" borderId="6" xfId="0" applyNumberFormat="1" applyFont="1" applyBorder="1" applyAlignment="1">
      <alignment horizontal="center" vertical="center" wrapText="1"/>
    </xf>
    <xf numFmtId="0" fontId="15" fillId="2" borderId="6" xfId="0" applyFont="1" applyFill="1" applyBorder="1" applyAlignment="1">
      <alignment wrapText="1"/>
    </xf>
    <xf numFmtId="0" fontId="15" fillId="2" borderId="6" xfId="0" applyFont="1" applyFill="1" applyBorder="1"/>
    <xf numFmtId="0" fontId="14" fillId="2" borderId="7" xfId="0" applyFont="1" applyFill="1" applyBorder="1"/>
    <xf numFmtId="0" fontId="13" fillId="2" borderId="7" xfId="0" applyFont="1" applyFill="1" applyBorder="1"/>
    <xf numFmtId="39" fontId="13" fillId="2" borderId="7" xfId="0" applyNumberFormat="1" applyFont="1" applyFill="1" applyBorder="1"/>
    <xf numFmtId="39" fontId="13" fillId="3" borderId="7" xfId="0" applyNumberFormat="1" applyFont="1" applyFill="1" applyBorder="1"/>
    <xf numFmtId="3" fontId="13" fillId="2" borderId="7" xfId="0" applyNumberFormat="1" applyFont="1" applyFill="1" applyBorder="1"/>
    <xf numFmtId="4" fontId="13" fillId="2" borderId="7" xfId="0" applyNumberFormat="1" applyFont="1" applyFill="1" applyBorder="1"/>
    <xf numFmtId="39" fontId="14" fillId="2" borderId="7" xfId="0" applyNumberFormat="1" applyFont="1" applyFill="1" applyBorder="1"/>
    <xf numFmtId="39" fontId="14" fillId="3" borderId="7" xfId="0" applyNumberFormat="1" applyFont="1" applyFill="1" applyBorder="1"/>
    <xf numFmtId="0" fontId="14" fillId="2" borderId="8" xfId="0" applyFont="1" applyFill="1" applyBorder="1"/>
    <xf numFmtId="39" fontId="14" fillId="2" borderId="8" xfId="0" applyNumberFormat="1" applyFont="1" applyFill="1" applyBorder="1"/>
    <xf numFmtId="39" fontId="14" fillId="3" borderId="8" xfId="0" applyNumberFormat="1" applyFont="1" applyFill="1" applyBorder="1"/>
    <xf numFmtId="39" fontId="14" fillId="2" borderId="0" xfId="0" applyNumberFormat="1" applyFont="1" applyFill="1" applyAlignment="1">
      <alignment horizontal="right"/>
    </xf>
    <xf numFmtId="2" fontId="14" fillId="0" borderId="1" xfId="0" applyNumberFormat="1" applyFont="1" applyBorder="1" applyAlignment="1">
      <alignment horizontal="center" vertical="center" wrapText="1"/>
    </xf>
    <xf numFmtId="2" fontId="14" fillId="3" borderId="5" xfId="0" applyNumberFormat="1" applyFont="1" applyFill="1" applyBorder="1" applyAlignment="1">
      <alignment horizontal="center" vertical="center"/>
    </xf>
    <xf numFmtId="39" fontId="13" fillId="3" borderId="1" xfId="0" applyNumberFormat="1" applyFont="1" applyFill="1" applyBorder="1"/>
    <xf numFmtId="39" fontId="13" fillId="3" borderId="4" xfId="0" applyNumberFormat="1" applyFont="1" applyFill="1" applyBorder="1"/>
    <xf numFmtId="2" fontId="13" fillId="2" borderId="3" xfId="0" applyNumberFormat="1" applyFont="1" applyFill="1" applyBorder="1"/>
    <xf numFmtId="39" fontId="14" fillId="3" borderId="9" xfId="0" applyNumberFormat="1" applyFont="1" applyFill="1" applyBorder="1"/>
    <xf numFmtId="2" fontId="14" fillId="0" borderId="5" xfId="0" applyNumberFormat="1" applyFont="1" applyBorder="1" applyAlignment="1">
      <alignment horizontal="center" vertical="center" wrapText="1"/>
    </xf>
    <xf numFmtId="0" fontId="13" fillId="2" borderId="10" xfId="0" applyFont="1" applyFill="1" applyBorder="1"/>
    <xf numFmtId="2" fontId="13" fillId="2" borderId="4" xfId="0" applyNumberFormat="1" applyFont="1" applyFill="1" applyBorder="1"/>
    <xf numFmtId="39" fontId="14" fillId="0" borderId="7" xfId="0" applyNumberFormat="1" applyFont="1" applyBorder="1"/>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wrapText="1"/>
    </xf>
    <xf numFmtId="164" fontId="5" fillId="0" borderId="5" xfId="1" applyFont="1" applyFill="1" applyBorder="1" applyAlignment="1">
      <alignment horizontal="center"/>
    </xf>
    <xf numFmtId="10" fontId="5" fillId="0" borderId="5" xfId="3" applyNumberFormat="1" applyFont="1" applyFill="1" applyBorder="1" applyAlignment="1">
      <alignment horizontal="center" wrapText="1"/>
    </xf>
    <xf numFmtId="0" fontId="5" fillId="0" borderId="0" xfId="0" applyFont="1" applyAlignment="1">
      <alignment horizontal="left" wrapText="1"/>
    </xf>
    <xf numFmtId="164" fontId="5" fillId="0" borderId="0" xfId="1" applyFont="1" applyFill="1" applyBorder="1" applyAlignment="1">
      <alignment horizontal="center"/>
    </xf>
    <xf numFmtId="10" fontId="5" fillId="0" borderId="0" xfId="3" applyNumberFormat="1" applyFont="1" applyFill="1" applyBorder="1" applyAlignment="1">
      <alignment horizontal="center" wrapText="1"/>
    </xf>
    <xf numFmtId="168" fontId="13" fillId="2" borderId="0" xfId="0" applyNumberFormat="1" applyFont="1" applyFill="1"/>
    <xf numFmtId="169" fontId="13" fillId="2" borderId="0" xfId="0" applyNumberFormat="1" applyFont="1" applyFill="1"/>
    <xf numFmtId="167" fontId="13" fillId="3" borderId="0" xfId="0" applyNumberFormat="1" applyFont="1" applyFill="1"/>
    <xf numFmtId="0" fontId="16" fillId="0" borderId="0" xfId="0" applyFont="1" applyAlignment="1">
      <alignment horizontal="left"/>
    </xf>
    <xf numFmtId="0" fontId="16" fillId="0" borderId="0" xfId="0" applyFont="1"/>
    <xf numFmtId="0" fontId="16" fillId="0" borderId="0" xfId="0" applyFont="1" applyAlignment="1">
      <alignment horizontal="right"/>
    </xf>
    <xf numFmtId="0" fontId="17" fillId="0" borderId="11" xfId="0" applyFont="1" applyBorder="1" applyAlignment="1">
      <alignment horizontal="center" vertical="center" wrapText="1"/>
    </xf>
    <xf numFmtId="0" fontId="1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right" vertical="center" wrapText="1"/>
    </xf>
    <xf numFmtId="0" fontId="16" fillId="0" borderId="12" xfId="0" applyFont="1" applyBorder="1" applyAlignment="1">
      <alignment horizontal="justify" vertical="center"/>
    </xf>
    <xf numFmtId="164" fontId="16" fillId="0" borderId="4" xfId="1" applyFont="1" applyFill="1" applyBorder="1" applyAlignment="1">
      <alignment horizontal="justify" vertical="center"/>
    </xf>
    <xf numFmtId="164" fontId="16" fillId="0" borderId="13" xfId="1" applyFont="1" applyFill="1" applyBorder="1" applyAlignment="1">
      <alignment horizontal="right" vertical="center"/>
    </xf>
    <xf numFmtId="164" fontId="9" fillId="0" borderId="4" xfId="1" applyFont="1" applyFill="1" applyBorder="1" applyAlignment="1">
      <alignment horizontal="right" vertical="center"/>
    </xf>
    <xf numFmtId="4" fontId="9" fillId="0" borderId="4" xfId="1" applyNumberFormat="1" applyFont="1" applyFill="1" applyBorder="1" applyAlignment="1">
      <alignment vertical="center"/>
    </xf>
    <xf numFmtId="0" fontId="16" fillId="0" borderId="5" xfId="0" applyFont="1" applyBorder="1" applyAlignment="1">
      <alignment horizontal="justify" vertical="center"/>
    </xf>
    <xf numFmtId="164" fontId="16" fillId="0" borderId="5" xfId="1" applyFont="1" applyFill="1" applyBorder="1" applyAlignment="1">
      <alignment horizontal="right" vertical="center"/>
    </xf>
    <xf numFmtId="164" fontId="9" fillId="0" borderId="5" xfId="1" applyFont="1" applyFill="1" applyBorder="1" applyAlignment="1">
      <alignment horizontal="right" vertical="center"/>
    </xf>
    <xf numFmtId="164" fontId="16" fillId="0" borderId="0" xfId="1" applyFont="1" applyFill="1" applyAlignment="1">
      <alignment horizontal="justify" vertical="center"/>
    </xf>
    <xf numFmtId="2" fontId="16" fillId="0" borderId="0" xfId="0" applyNumberFormat="1"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right" vertical="center"/>
    </xf>
    <xf numFmtId="0" fontId="16" fillId="0" borderId="11" xfId="0" applyFont="1" applyBorder="1" applyAlignment="1">
      <alignment horizontal="justify" vertical="center"/>
    </xf>
    <xf numFmtId="164" fontId="16" fillId="0" borderId="5" xfId="1" applyFont="1" applyFill="1" applyBorder="1" applyAlignment="1">
      <alignment horizontal="justify" vertical="center"/>
    </xf>
    <xf numFmtId="164" fontId="16" fillId="0" borderId="14" xfId="1" applyFont="1" applyFill="1" applyBorder="1" applyAlignment="1">
      <alignment horizontal="right" vertical="center"/>
    </xf>
    <xf numFmtId="4" fontId="9" fillId="0" borderId="5" xfId="1" applyNumberFormat="1" applyFont="1" applyFill="1" applyBorder="1" applyAlignment="1">
      <alignment vertical="center"/>
    </xf>
    <xf numFmtId="0" fontId="16" fillId="0" borderId="15" xfId="0" applyFont="1" applyBorder="1" applyAlignment="1">
      <alignment horizontal="justify" vertical="center"/>
    </xf>
    <xf numFmtId="164" fontId="16" fillId="0" borderId="16" xfId="1" applyFont="1" applyFill="1" applyBorder="1" applyAlignment="1">
      <alignment horizontal="justify" vertical="center"/>
    </xf>
    <xf numFmtId="164" fontId="16" fillId="0" borderId="15" xfId="1" applyFont="1" applyFill="1" applyBorder="1" applyAlignment="1">
      <alignment horizontal="right" vertical="center"/>
    </xf>
    <xf numFmtId="164" fontId="9" fillId="0" borderId="15" xfId="1" applyFont="1" applyFill="1" applyBorder="1" applyAlignment="1">
      <alignment horizontal="right" vertical="center"/>
    </xf>
    <xf numFmtId="0" fontId="16" fillId="0" borderId="12" xfId="0" applyFont="1" applyBorder="1" applyAlignment="1">
      <alignment horizontal="center" vertical="center"/>
    </xf>
    <xf numFmtId="3" fontId="16" fillId="0" borderId="12" xfId="0" applyNumberFormat="1" applyFont="1" applyBorder="1" applyAlignment="1">
      <alignment horizontal="right" vertical="center"/>
    </xf>
    <xf numFmtId="164" fontId="9" fillId="0" borderId="4" xfId="0" applyNumberFormat="1" applyFont="1" applyBorder="1" applyAlignment="1">
      <alignment horizontal="right" vertical="center"/>
    </xf>
    <xf numFmtId="170" fontId="16" fillId="0" borderId="4" xfId="1" applyNumberFormat="1" applyFont="1" applyFill="1" applyBorder="1" applyAlignment="1">
      <alignment vertical="center"/>
    </xf>
    <xf numFmtId="164" fontId="9" fillId="0" borderId="4" xfId="1" applyFont="1" applyFill="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horizontal="right" vertical="center" wrapText="1"/>
    </xf>
    <xf numFmtId="164" fontId="6" fillId="0" borderId="4" xfId="1" applyFont="1" applyFill="1" applyBorder="1" applyAlignment="1">
      <alignment horizontal="right" vertical="center"/>
    </xf>
    <xf numFmtId="4" fontId="6" fillId="0" borderId="4" xfId="1" applyNumberFormat="1" applyFont="1" applyFill="1" applyBorder="1" applyAlignment="1">
      <alignment horizontal="right" vertical="center"/>
    </xf>
    <xf numFmtId="0" fontId="16" fillId="0" borderId="0" xfId="0" applyFont="1" applyAlignment="1">
      <alignment horizontal="justify" vertical="center"/>
    </xf>
    <xf numFmtId="164" fontId="16" fillId="0" borderId="0" xfId="1" applyFont="1" applyFill="1" applyBorder="1" applyAlignment="1">
      <alignment horizontal="justify" vertical="center"/>
    </xf>
    <xf numFmtId="164" fontId="16" fillId="0" borderId="0" xfId="1" applyFont="1" applyFill="1" applyBorder="1" applyAlignment="1">
      <alignment horizontal="right" vertical="center"/>
    </xf>
    <xf numFmtId="164" fontId="6" fillId="0" borderId="0" xfId="1" applyFont="1" applyFill="1" applyBorder="1" applyAlignment="1">
      <alignment horizontal="right" vertical="center"/>
    </xf>
    <xf numFmtId="4" fontId="6" fillId="0" borderId="0" xfId="1" applyNumberFormat="1" applyFont="1" applyFill="1" applyBorder="1" applyAlignment="1">
      <alignment horizontal="right" vertical="center"/>
    </xf>
    <xf numFmtId="0" fontId="13" fillId="3" borderId="0" xfId="0" applyFont="1" applyFill="1"/>
    <xf numFmtId="0" fontId="14" fillId="3" borderId="0" xfId="0" applyFont="1" applyFill="1"/>
    <xf numFmtId="0" fontId="18" fillId="3" borderId="0" xfId="2" applyFont="1" applyFill="1"/>
    <xf numFmtId="0" fontId="14" fillId="3" borderId="0" xfId="0" applyFont="1" applyFill="1" applyAlignment="1">
      <alignment horizontal="left" wrapText="1"/>
    </xf>
    <xf numFmtId="0" fontId="14" fillId="3" borderId="0" xfId="0" applyFont="1" applyFill="1" applyAlignment="1">
      <alignment horizontal="left"/>
    </xf>
    <xf numFmtId="0" fontId="13" fillId="3" borderId="0" xfId="0" applyFont="1" applyFill="1" applyAlignment="1">
      <alignment horizontal="left" wrapText="1"/>
    </xf>
    <xf numFmtId="0" fontId="13" fillId="3" borderId="0" xfId="0" applyFont="1" applyFill="1" applyAlignment="1">
      <alignment horizontal="left"/>
    </xf>
    <xf numFmtId="171" fontId="13" fillId="2" borderId="0" xfId="0" applyNumberFormat="1" applyFont="1" applyFill="1"/>
    <xf numFmtId="0" fontId="14" fillId="2" borderId="1" xfId="0" applyFont="1" applyFill="1" applyBorder="1"/>
    <xf numFmtId="39" fontId="14" fillId="2" borderId="1" xfId="0" applyNumberFormat="1" applyFont="1" applyFill="1" applyBorder="1"/>
    <xf numFmtId="39" fontId="14" fillId="3" borderId="1" xfId="0" applyNumberFormat="1" applyFont="1" applyFill="1" applyBorder="1"/>
    <xf numFmtId="0" fontId="3" fillId="0" borderId="5" xfId="0" applyFont="1" applyBorder="1" applyAlignment="1">
      <alignment horizontal="center" vertical="center"/>
    </xf>
    <xf numFmtId="2"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5" fillId="0" borderId="5" xfId="0" applyFont="1" applyBorder="1"/>
    <xf numFmtId="15" fontId="5" fillId="0" borderId="5" xfId="0" applyNumberFormat="1" applyFont="1" applyBorder="1"/>
    <xf numFmtId="4" fontId="5" fillId="0" borderId="5" xfId="0" applyNumberFormat="1" applyFont="1" applyBorder="1"/>
    <xf numFmtId="0" fontId="19" fillId="3" borderId="0" xfId="0" applyFont="1" applyFill="1" applyAlignment="1">
      <alignment horizontal="left" vertical="center"/>
    </xf>
    <xf numFmtId="0" fontId="19" fillId="3" borderId="0" xfId="0" applyFont="1" applyFill="1"/>
    <xf numFmtId="14" fontId="19" fillId="3" borderId="0" xfId="0" applyNumberFormat="1" applyFont="1" applyFill="1"/>
    <xf numFmtId="4" fontId="19" fillId="3" borderId="0" xfId="0" applyNumberFormat="1" applyFont="1" applyFill="1" applyAlignment="1">
      <alignment horizontal="right"/>
    </xf>
    <xf numFmtId="0" fontId="20" fillId="3" borderId="0" xfId="0" applyFont="1" applyFill="1"/>
    <xf numFmtId="0" fontId="20" fillId="3" borderId="0" xfId="0" applyFont="1" applyFill="1" applyAlignment="1">
      <alignment horizontal="right"/>
    </xf>
    <xf numFmtId="0" fontId="11" fillId="3" borderId="0" xfId="2" applyFill="1"/>
    <xf numFmtId="0" fontId="14" fillId="3" borderId="0" xfId="0" applyFont="1" applyFill="1" applyAlignment="1">
      <alignment vertical="top"/>
    </xf>
    <xf numFmtId="0" fontId="14" fillId="3" borderId="0" xfId="0" applyFont="1" applyFill="1" applyAlignment="1">
      <alignment vertical="top" wrapText="1"/>
    </xf>
    <xf numFmtId="0" fontId="14" fillId="0" borderId="5" xfId="0" applyFont="1" applyBorder="1" applyAlignment="1">
      <alignment vertical="center"/>
    </xf>
    <xf numFmtId="0" fontId="14" fillId="0" borderId="5" xfId="0" applyFont="1" applyBorder="1" applyAlignment="1">
      <alignment horizontal="center" vertical="center"/>
    </xf>
    <xf numFmtId="2" fontId="14" fillId="0" borderId="5" xfId="0" applyNumberFormat="1" applyFont="1" applyBorder="1" applyAlignment="1">
      <alignment horizontal="center" vertical="center"/>
    </xf>
    <xf numFmtId="0" fontId="13" fillId="2" borderId="1" xfId="0" applyFont="1" applyFill="1" applyBorder="1"/>
    <xf numFmtId="39" fontId="13" fillId="2" borderId="1" xfId="0" applyNumberFormat="1" applyFont="1" applyFill="1" applyBorder="1" applyAlignment="1">
      <alignment horizontal="center" vertical="center" wrapText="1"/>
    </xf>
    <xf numFmtId="39" fontId="13" fillId="2" borderId="1" xfId="0" applyNumberFormat="1" applyFont="1" applyFill="1" applyBorder="1"/>
    <xf numFmtId="0" fontId="13" fillId="2" borderId="3" xfId="0" applyFont="1" applyFill="1" applyBorder="1" applyAlignment="1">
      <alignment wrapText="1"/>
    </xf>
    <xf numFmtId="164" fontId="14" fillId="2" borderId="3" xfId="0" applyNumberFormat="1" applyFont="1" applyFill="1" applyBorder="1"/>
    <xf numFmtId="0" fontId="14" fillId="2" borderId="0" xfId="0" applyFont="1" applyFill="1" applyAlignment="1">
      <alignment wrapText="1"/>
    </xf>
    <xf numFmtId="0" fontId="0" fillId="0" borderId="0" xfId="0" applyAlignment="1">
      <alignment wrapText="1"/>
    </xf>
    <xf numFmtId="0" fontId="11" fillId="2" borderId="0" xfId="2" applyFill="1"/>
    <xf numFmtId="0" fontId="14" fillId="0" borderId="5" xfId="0" applyFont="1" applyBorder="1" applyAlignment="1">
      <alignment horizontal="center" vertical="center" wrapText="1"/>
    </xf>
    <xf numFmtId="0" fontId="14" fillId="2" borderId="0" xfId="0" applyFont="1" applyFill="1" applyAlignment="1">
      <alignment vertical="top" wrapText="1"/>
    </xf>
    <xf numFmtId="164" fontId="6" fillId="0" borderId="4" xfId="1" applyFont="1" applyFill="1" applyBorder="1" applyAlignment="1">
      <alignment vertical="center"/>
    </xf>
    <xf numFmtId="164" fontId="6" fillId="0" borderId="4" xfId="0" applyNumberFormat="1" applyFont="1" applyBorder="1" applyAlignment="1">
      <alignment horizontal="right" vertical="center"/>
    </xf>
    <xf numFmtId="0" fontId="22" fillId="0" borderId="0" xfId="0" applyFont="1" applyAlignment="1">
      <alignment horizontal="left" vertical="top"/>
    </xf>
    <xf numFmtId="0" fontId="23" fillId="2" borderId="0" xfId="0" applyFont="1" applyFill="1"/>
    <xf numFmtId="0" fontId="20" fillId="0" borderId="0" xfId="0" applyFont="1"/>
    <xf numFmtId="0" fontId="20" fillId="3" borderId="0" xfId="0" applyFont="1" applyFill="1" applyAlignment="1">
      <alignment horizontal="left"/>
    </xf>
    <xf numFmtId="164" fontId="20" fillId="3" borderId="0" xfId="1" applyFont="1" applyFill="1" applyAlignment="1">
      <alignment horizontal="justify" vertical="center"/>
    </xf>
    <xf numFmtId="2" fontId="20" fillId="3" borderId="0" xfId="0" applyNumberFormat="1" applyFont="1" applyFill="1" applyAlignment="1">
      <alignment horizontal="center" vertical="center"/>
    </xf>
    <xf numFmtId="0" fontId="19" fillId="3" borderId="0" xfId="0" applyFont="1" applyFill="1" applyAlignment="1">
      <alignment horizontal="center" vertical="center"/>
    </xf>
    <xf numFmtId="0" fontId="21" fillId="3" borderId="0" xfId="0" applyFont="1" applyFill="1" applyAlignment="1">
      <alignment horizontal="right" vertical="center"/>
    </xf>
    <xf numFmtId="0" fontId="5" fillId="3" borderId="12" xfId="0" applyFont="1" applyFill="1" applyBorder="1" applyAlignment="1">
      <alignment horizontal="center" vertical="center"/>
    </xf>
    <xf numFmtId="170" fontId="5" fillId="3" borderId="4" xfId="1" applyNumberFormat="1" applyFont="1" applyFill="1" applyBorder="1" applyAlignment="1">
      <alignment vertical="center"/>
    </xf>
    <xf numFmtId="164" fontId="5" fillId="3" borderId="4" xfId="1" applyFont="1" applyFill="1" applyBorder="1" applyAlignment="1">
      <alignment vertical="center"/>
    </xf>
    <xf numFmtId="164" fontId="5" fillId="3" borderId="4" xfId="0" applyNumberFormat="1" applyFont="1" applyFill="1" applyBorder="1" applyAlignment="1">
      <alignment horizontal="right" vertical="center"/>
    </xf>
    <xf numFmtId="4" fontId="9" fillId="0" borderId="12" xfId="0" applyNumberFormat="1" applyFont="1" applyBorder="1" applyAlignment="1">
      <alignment horizontal="right" vertical="center"/>
    </xf>
    <xf numFmtId="0" fontId="16" fillId="0" borderId="5" xfId="0" applyFont="1" applyBorder="1" applyAlignment="1">
      <alignment horizontal="center" vertical="center"/>
    </xf>
    <xf numFmtId="0" fontId="16" fillId="3" borderId="0" xfId="0" applyFont="1" applyFill="1" applyAlignment="1">
      <alignment horizontal="left"/>
    </xf>
    <xf numFmtId="0" fontId="13" fillId="2" borderId="11" xfId="0" applyFont="1" applyFill="1" applyBorder="1"/>
    <xf numFmtId="0" fontId="13" fillId="2" borderId="17" xfId="0" applyFont="1" applyFill="1" applyBorder="1"/>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0" fontId="14" fillId="0" borderId="0" xfId="0" applyFont="1" applyAlignment="1">
      <alignment vertical="top" wrapText="1"/>
    </xf>
    <xf numFmtId="0" fontId="14" fillId="2" borderId="11" xfId="0" applyFont="1" applyFill="1" applyBorder="1"/>
    <xf numFmtId="0" fontId="14" fillId="2" borderId="17" xfId="0" applyFont="1" applyFill="1" applyBorder="1"/>
    <xf numFmtId="0" fontId="13" fillId="2" borderId="0" xfId="0" applyFont="1" applyFill="1" applyAlignment="1">
      <alignment wrapText="1"/>
    </xf>
    <xf numFmtId="0" fontId="5" fillId="0" borderId="1" xfId="0" applyFont="1" applyBorder="1" applyAlignment="1">
      <alignment horizontal="left" vertical="center" wrapText="1"/>
    </xf>
    <xf numFmtId="0" fontId="5" fillId="0" borderId="4" xfId="0" applyFont="1" applyBorder="1" applyAlignment="1">
      <alignment horizontal="left" vertical="center"/>
    </xf>
    <xf numFmtId="0" fontId="13" fillId="3" borderId="0" xfId="0" applyFont="1" applyFill="1" applyAlignment="1">
      <alignment horizontal="left"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4" fontId="9" fillId="0" borderId="1" xfId="1" applyNumberFormat="1" applyFont="1" applyFill="1" applyBorder="1" applyAlignment="1">
      <alignment horizontal="right" vertical="center"/>
    </xf>
    <xf numFmtId="4" fontId="9" fillId="0" borderId="4" xfId="1" applyNumberFormat="1" applyFont="1" applyFill="1" applyBorder="1" applyAlignment="1">
      <alignment horizontal="righ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right" vertical="center" wrapText="1"/>
    </xf>
    <xf numFmtId="0" fontId="8" fillId="0" borderId="4" xfId="0" applyFont="1" applyBorder="1" applyAlignment="1">
      <alignment horizontal="right"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3" borderId="4" xfId="0" applyFont="1" applyFill="1" applyBorder="1" applyAlignment="1">
      <alignment horizontal="right" vertical="center" wrapText="1"/>
    </xf>
    <xf numFmtId="4" fontId="9" fillId="0" borderId="1" xfId="1" applyNumberFormat="1" applyFont="1" applyFill="1" applyBorder="1" applyAlignment="1">
      <alignment vertical="center"/>
    </xf>
    <xf numFmtId="4" fontId="9" fillId="0" borderId="3" xfId="1" applyNumberFormat="1" applyFont="1" applyFill="1" applyBorder="1" applyAlignment="1">
      <alignment vertical="center"/>
    </xf>
    <xf numFmtId="4" fontId="9" fillId="0" borderId="16" xfId="1" applyNumberFormat="1" applyFont="1" applyFill="1" applyBorder="1" applyAlignment="1">
      <alignment vertical="center"/>
    </xf>
    <xf numFmtId="4" fontId="9" fillId="0" borderId="4" xfId="1" applyNumberFormat="1" applyFont="1" applyFill="1" applyBorder="1" applyAlignment="1">
      <alignment vertical="center"/>
    </xf>
    <xf numFmtId="0" fontId="14" fillId="2" borderId="0" xfId="0" applyFont="1" applyFill="1" applyAlignment="1">
      <alignment horizontal="left" vertical="center" wrapText="1"/>
    </xf>
    <xf numFmtId="0" fontId="14" fillId="2" borderId="0" xfId="0" applyFont="1" applyFill="1" applyAlignment="1">
      <alignment wrapText="1"/>
    </xf>
    <xf numFmtId="0" fontId="0" fillId="0" borderId="0" xfId="0" applyAlignment="1">
      <alignment wrapText="1"/>
    </xf>
  </cellXfs>
  <cellStyles count="4">
    <cellStyle name="Comma" xfId="1" builtinId="3"/>
    <cellStyle name="Hyperlink" xfId="2" builtinId="8"/>
    <cellStyle name="Normal" xfId="0" builtinId="0"/>
    <cellStyle name="Percent" xfId="3" builtinId="5"/>
  </cellStyles>
  <dxfs count="126">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
      <numFmt numFmtId="172"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143</xdr:row>
      <xdr:rowOff>123825</xdr:rowOff>
    </xdr:from>
    <xdr:to>
      <xdr:col>1</xdr:col>
      <xdr:colOff>285750</xdr:colOff>
      <xdr:row>156</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0821650"/>
          <a:ext cx="273367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126</xdr:row>
      <xdr:rowOff>0</xdr:rowOff>
    </xdr:from>
    <xdr:to>
      <xdr:col>1</xdr:col>
      <xdr:colOff>209550</xdr:colOff>
      <xdr:row>138</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8268950"/>
          <a:ext cx="27527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79</xdr:row>
      <xdr:rowOff>76200</xdr:rowOff>
    </xdr:from>
    <xdr:to>
      <xdr:col>1</xdr:col>
      <xdr:colOff>895350</xdr:colOff>
      <xdr:row>93</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639550"/>
          <a:ext cx="29051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61</xdr:row>
      <xdr:rowOff>9525</xdr:rowOff>
    </xdr:from>
    <xdr:to>
      <xdr:col>1</xdr:col>
      <xdr:colOff>742950</xdr:colOff>
      <xdr:row>74</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001125"/>
          <a:ext cx="27908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114</xdr:row>
      <xdr:rowOff>123825</xdr:rowOff>
    </xdr:from>
    <xdr:to>
      <xdr:col>0</xdr:col>
      <xdr:colOff>2971800</xdr:colOff>
      <xdr:row>128</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7783175"/>
          <a:ext cx="29051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96</xdr:row>
      <xdr:rowOff>19050</xdr:rowOff>
    </xdr:from>
    <xdr:to>
      <xdr:col>0</xdr:col>
      <xdr:colOff>2790825</xdr:colOff>
      <xdr:row>109</xdr:row>
      <xdr:rowOff>57150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106650"/>
          <a:ext cx="27876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139</xdr:row>
      <xdr:rowOff>47625</xdr:rowOff>
    </xdr:from>
    <xdr:to>
      <xdr:col>1</xdr:col>
      <xdr:colOff>457200</xdr:colOff>
      <xdr:row>152</xdr:row>
      <xdr:rowOff>57150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173950"/>
          <a:ext cx="29622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121</xdr:row>
      <xdr:rowOff>60960</xdr:rowOff>
    </xdr:from>
    <xdr:to>
      <xdr:col>1</xdr:col>
      <xdr:colOff>447675</xdr:colOff>
      <xdr:row>135</xdr:row>
      <xdr:rowOff>45720</xdr:rowOff>
    </xdr:to>
    <xdr:pic>
      <xdr:nvPicPr>
        <xdr:cNvPr id="4" name="Picture 2">
          <a:extLst>
            <a:ext uri="{FF2B5EF4-FFF2-40B4-BE49-F238E27FC236}">
              <a16:creationId xmlns:a16="http://schemas.microsoft.com/office/drawing/2014/main" id="{9F7A806B-77D5-4373-873F-087DF21F6A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6177260"/>
          <a:ext cx="2985135"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126</xdr:row>
      <xdr:rowOff>0</xdr:rowOff>
    </xdr:from>
    <xdr:to>
      <xdr:col>1</xdr:col>
      <xdr:colOff>381000</xdr:colOff>
      <xdr:row>139</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8249900"/>
          <a:ext cx="29146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146</xdr:row>
      <xdr:rowOff>66675</xdr:rowOff>
    </xdr:from>
    <xdr:to>
      <xdr:col>1</xdr:col>
      <xdr:colOff>485775</xdr:colOff>
      <xdr:row>159</xdr:row>
      <xdr:rowOff>76200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21174075"/>
          <a:ext cx="29591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162</xdr:row>
      <xdr:rowOff>123825</xdr:rowOff>
    </xdr:from>
    <xdr:to>
      <xdr:col>1</xdr:col>
      <xdr:colOff>203200</xdr:colOff>
      <xdr:row>176</xdr:row>
      <xdr:rowOff>88900</xdr:rowOff>
    </xdr:to>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364075"/>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183</xdr:row>
      <xdr:rowOff>9525</xdr:rowOff>
    </xdr:from>
    <xdr:to>
      <xdr:col>1</xdr:col>
      <xdr:colOff>184150</xdr:colOff>
      <xdr:row>195</xdr:row>
      <xdr:rowOff>107950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250150"/>
          <a:ext cx="28289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231</xdr:row>
      <xdr:rowOff>85725</xdr:rowOff>
    </xdr:from>
    <xdr:to>
      <xdr:col>1</xdr:col>
      <xdr:colOff>374650</xdr:colOff>
      <xdr:row>245</xdr:row>
      <xdr:rowOff>12700</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2755225"/>
          <a:ext cx="28765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137160</xdr:colOff>
      <xdr:row>213</xdr:row>
      <xdr:rowOff>68580</xdr:rowOff>
    </xdr:from>
    <xdr:to>
      <xdr:col>1</xdr:col>
      <xdr:colOff>276225</xdr:colOff>
      <xdr:row>226</xdr:row>
      <xdr:rowOff>106680</xdr:rowOff>
    </xdr:to>
    <xdr:pic>
      <xdr:nvPicPr>
        <xdr:cNvPr id="4" name="Picture 3">
          <a:extLst>
            <a:ext uri="{FF2B5EF4-FFF2-40B4-BE49-F238E27FC236}">
              <a16:creationId xmlns:a16="http://schemas.microsoft.com/office/drawing/2014/main" id="{8E004FD6-7792-4067-8974-825462A7C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28544520"/>
          <a:ext cx="2790825"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194</xdr:row>
      <xdr:rowOff>104775</xdr:rowOff>
    </xdr:from>
    <xdr:to>
      <xdr:col>1</xdr:col>
      <xdr:colOff>533400</xdr:colOff>
      <xdr:row>208</xdr:row>
      <xdr:rowOff>31750</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612350"/>
          <a:ext cx="29813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175</xdr:row>
      <xdr:rowOff>47625</xdr:rowOff>
    </xdr:from>
    <xdr:to>
      <xdr:col>1</xdr:col>
      <xdr:colOff>400050</xdr:colOff>
      <xdr:row>189</xdr:row>
      <xdr:rowOff>12700</xdr:rowOff>
    </xdr:to>
    <xdr:pic>
      <xdr:nvPicPr>
        <xdr:cNvPr id="3" name="Picture 4">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984057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135</xdr:row>
      <xdr:rowOff>19050</xdr:rowOff>
    </xdr:from>
    <xdr:to>
      <xdr:col>1</xdr:col>
      <xdr:colOff>320675</xdr:colOff>
      <xdr:row>148</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91166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155</xdr:row>
      <xdr:rowOff>38100</xdr:rowOff>
    </xdr:from>
    <xdr:to>
      <xdr:col>1</xdr:col>
      <xdr:colOff>339725</xdr:colOff>
      <xdr:row>167</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1993225"/>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405</xdr:row>
      <xdr:rowOff>85725</xdr:rowOff>
    </xdr:from>
    <xdr:to>
      <xdr:col>1</xdr:col>
      <xdr:colOff>114300</xdr:colOff>
      <xdr:row>417</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8613100"/>
          <a:ext cx="25622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385</xdr:row>
      <xdr:rowOff>104775</xdr:rowOff>
    </xdr:from>
    <xdr:to>
      <xdr:col>1</xdr:col>
      <xdr:colOff>304800</xdr:colOff>
      <xdr:row>399</xdr:row>
      <xdr:rowOff>95250</xdr:rowOff>
    </xdr:to>
    <xdr:pic>
      <xdr:nvPicPr>
        <xdr:cNvPr id="3" name="Picture 4">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5774650"/>
          <a:ext cx="28289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145</xdr:row>
      <xdr:rowOff>0</xdr:rowOff>
    </xdr:from>
    <xdr:to>
      <xdr:col>1</xdr:col>
      <xdr:colOff>514350</xdr:colOff>
      <xdr:row>159</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976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125</xdr:row>
      <xdr:rowOff>76200</xdr:rowOff>
    </xdr:from>
    <xdr:to>
      <xdr:col>1</xdr:col>
      <xdr:colOff>514350</xdr:colOff>
      <xdr:row>139</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3163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104</xdr:row>
      <xdr:rowOff>9525</xdr:rowOff>
    </xdr:from>
    <xdr:to>
      <xdr:col>1</xdr:col>
      <xdr:colOff>342900</xdr:colOff>
      <xdr:row>117</xdr:row>
      <xdr:rowOff>111125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32492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85</xdr:row>
      <xdr:rowOff>123825</xdr:rowOff>
    </xdr:from>
    <xdr:to>
      <xdr:col>0</xdr:col>
      <xdr:colOff>2949575</xdr:colOff>
      <xdr:row>98</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2534900"/>
          <a:ext cx="27876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65</xdr:row>
      <xdr:rowOff>133350</xdr:rowOff>
    </xdr:from>
    <xdr:to>
      <xdr:col>0</xdr:col>
      <xdr:colOff>3063875</xdr:colOff>
      <xdr:row>79</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686925"/>
          <a:ext cx="29495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104</xdr:row>
      <xdr:rowOff>57150</xdr:rowOff>
    </xdr:from>
    <xdr:to>
      <xdr:col>1</xdr:col>
      <xdr:colOff>549275</xdr:colOff>
      <xdr:row>118</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32969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83</xdr:row>
      <xdr:rowOff>0</xdr:rowOff>
    </xdr:from>
    <xdr:to>
      <xdr:col>1</xdr:col>
      <xdr:colOff>400050</xdr:colOff>
      <xdr:row>96</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02393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165</xdr:row>
      <xdr:rowOff>66675</xdr:rowOff>
    </xdr:from>
    <xdr:to>
      <xdr:col>1</xdr:col>
      <xdr:colOff>628650</xdr:colOff>
      <xdr:row>179</xdr:row>
      <xdr:rowOff>111125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7171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145</xdr:row>
      <xdr:rowOff>123825</xdr:rowOff>
    </xdr:from>
    <xdr:to>
      <xdr:col>1</xdr:col>
      <xdr:colOff>342900</xdr:colOff>
      <xdr:row>159</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99167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137</xdr:row>
      <xdr:rowOff>57150</xdr:rowOff>
    </xdr:from>
    <xdr:to>
      <xdr:col>1</xdr:col>
      <xdr:colOff>603250</xdr:colOff>
      <xdr:row>151</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2976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115</xdr:row>
      <xdr:rowOff>95250</xdr:rowOff>
    </xdr:from>
    <xdr:to>
      <xdr:col>1</xdr:col>
      <xdr:colOff>419100</xdr:colOff>
      <xdr:row>129</xdr:row>
      <xdr:rowOff>69850</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619250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154</xdr:row>
      <xdr:rowOff>95250</xdr:rowOff>
    </xdr:from>
    <xdr:to>
      <xdr:col>1</xdr:col>
      <xdr:colOff>625475</xdr:colOff>
      <xdr:row>169</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17395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134</xdr:row>
      <xdr:rowOff>76200</xdr:rowOff>
    </xdr:from>
    <xdr:to>
      <xdr:col>1</xdr:col>
      <xdr:colOff>454025</xdr:colOff>
      <xdr:row>148</xdr:row>
      <xdr:rowOff>53975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72974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152400</xdr:colOff>
      <xdr:row>143</xdr:row>
      <xdr:rowOff>76200</xdr:rowOff>
    </xdr:from>
    <xdr:to>
      <xdr:col>1</xdr:col>
      <xdr:colOff>454025</xdr:colOff>
      <xdr:row>157</xdr:row>
      <xdr:rowOff>53975</xdr:rowOff>
    </xdr:to>
    <xdr:pic>
      <xdr:nvPicPr>
        <xdr:cNvPr id="2" name="Picture 4">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73164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163</xdr:row>
      <xdr:rowOff>0</xdr:rowOff>
    </xdr:from>
    <xdr:to>
      <xdr:col>1</xdr:col>
      <xdr:colOff>530225</xdr:colOff>
      <xdr:row>177</xdr:row>
      <xdr:rowOff>53975</xdr:rowOff>
    </xdr:to>
    <xdr:pic>
      <xdr:nvPicPr>
        <xdr:cNvPr id="3" name="Picture 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09775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131</xdr:row>
      <xdr:rowOff>47625</xdr:rowOff>
    </xdr:from>
    <xdr:to>
      <xdr:col>1</xdr:col>
      <xdr:colOff>473075</xdr:colOff>
      <xdr:row>145</xdr:row>
      <xdr:rowOff>15875</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6430625"/>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109</xdr:row>
      <xdr:rowOff>104775</xdr:rowOff>
    </xdr:from>
    <xdr:to>
      <xdr:col>1</xdr:col>
      <xdr:colOff>476250</xdr:colOff>
      <xdr:row>123</xdr:row>
      <xdr:rowOff>76200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33445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128</xdr:row>
      <xdr:rowOff>66675</xdr:rowOff>
    </xdr:from>
    <xdr:to>
      <xdr:col>1</xdr:col>
      <xdr:colOff>549275</xdr:colOff>
      <xdr:row>142</xdr:row>
      <xdr:rowOff>111125</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4496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109</xdr:row>
      <xdr:rowOff>0</xdr:rowOff>
    </xdr:from>
    <xdr:to>
      <xdr:col>1</xdr:col>
      <xdr:colOff>377825</xdr:colOff>
      <xdr:row>122</xdr:row>
      <xdr:rowOff>95250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6683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132</xdr:row>
      <xdr:rowOff>38100</xdr:rowOff>
    </xdr:from>
    <xdr:to>
      <xdr:col>1</xdr:col>
      <xdr:colOff>603250</xdr:colOff>
      <xdr:row>146</xdr:row>
      <xdr:rowOff>76200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66878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112</xdr:row>
      <xdr:rowOff>95250</xdr:rowOff>
    </xdr:from>
    <xdr:to>
      <xdr:col>1</xdr:col>
      <xdr:colOff>400050</xdr:colOff>
      <xdr:row>126</xdr:row>
      <xdr:rowOff>57150</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3887450"/>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106</xdr:row>
      <xdr:rowOff>0</xdr:rowOff>
    </xdr:from>
    <xdr:to>
      <xdr:col>1</xdr:col>
      <xdr:colOff>492125</xdr:colOff>
      <xdr:row>119</xdr:row>
      <xdr:rowOff>111125</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954000"/>
          <a:ext cx="30003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86</xdr:row>
      <xdr:rowOff>57150</xdr:rowOff>
    </xdr:from>
    <xdr:to>
      <xdr:col>1</xdr:col>
      <xdr:colOff>342900</xdr:colOff>
      <xdr:row>100</xdr:row>
      <xdr:rowOff>34925</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1536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134</xdr:row>
      <xdr:rowOff>95250</xdr:rowOff>
    </xdr:from>
    <xdr:to>
      <xdr:col>1</xdr:col>
      <xdr:colOff>625475</xdr:colOff>
      <xdr:row>149</xdr:row>
      <xdr:rowOff>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030825"/>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112</xdr:row>
      <xdr:rowOff>66675</xdr:rowOff>
    </xdr:from>
    <xdr:to>
      <xdr:col>1</xdr:col>
      <xdr:colOff>400050</xdr:colOff>
      <xdr:row>126</xdr:row>
      <xdr:rowOff>38100</xdr:rowOff>
    </xdr:to>
    <xdr:pic>
      <xdr:nvPicPr>
        <xdr:cNvPr id="3" name="Picture 4">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48590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181</xdr:row>
      <xdr:rowOff>114300</xdr:rowOff>
    </xdr:from>
    <xdr:to>
      <xdr:col>0</xdr:col>
      <xdr:colOff>2971800</xdr:colOff>
      <xdr:row>193</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7136725"/>
          <a:ext cx="27432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164</xdr:row>
      <xdr:rowOff>0</xdr:rowOff>
    </xdr:from>
    <xdr:to>
      <xdr:col>0</xdr:col>
      <xdr:colOff>2889250</xdr:colOff>
      <xdr:row>176</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4593550"/>
          <a:ext cx="2771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154</xdr:row>
      <xdr:rowOff>38100</xdr:rowOff>
    </xdr:from>
    <xdr:to>
      <xdr:col>1</xdr:col>
      <xdr:colOff>495300</xdr:colOff>
      <xdr:row>168</xdr:row>
      <xdr:rowOff>76200</xdr:rowOff>
    </xdr:to>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2787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133</xdr:row>
      <xdr:rowOff>19050</xdr:rowOff>
    </xdr:from>
    <xdr:to>
      <xdr:col>1</xdr:col>
      <xdr:colOff>400050</xdr:colOff>
      <xdr:row>147</xdr:row>
      <xdr:rowOff>57150</xdr:rowOff>
    </xdr:to>
    <xdr:pic>
      <xdr:nvPicPr>
        <xdr:cNvPr id="3" name="Picture 5">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2593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112</xdr:row>
      <xdr:rowOff>57150</xdr:rowOff>
    </xdr:from>
    <xdr:to>
      <xdr:col>1</xdr:col>
      <xdr:colOff>304800</xdr:colOff>
      <xdr:row>126</xdr:row>
      <xdr:rowOff>31750</xdr:rowOff>
    </xdr:to>
    <xdr:pic>
      <xdr:nvPicPr>
        <xdr:cNvPr id="4" name="Picture 6">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2970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110</xdr:row>
      <xdr:rowOff>19050</xdr:rowOff>
    </xdr:from>
    <xdr:to>
      <xdr:col>1</xdr:col>
      <xdr:colOff>587375</xdr:colOff>
      <xdr:row>124</xdr:row>
      <xdr:rowOff>57150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44018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90</xdr:row>
      <xdr:rowOff>57150</xdr:rowOff>
    </xdr:from>
    <xdr:to>
      <xdr:col>1</xdr:col>
      <xdr:colOff>511175</xdr:colOff>
      <xdr:row>104</xdr:row>
      <xdr:rowOff>34925</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15824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137</xdr:row>
      <xdr:rowOff>0</xdr:rowOff>
    </xdr:from>
    <xdr:to>
      <xdr:col>1</xdr:col>
      <xdr:colOff>698500</xdr:colOff>
      <xdr:row>151</xdr:row>
      <xdr:rowOff>38100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2401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117</xdr:row>
      <xdr:rowOff>85725</xdr:rowOff>
    </xdr:from>
    <xdr:to>
      <xdr:col>1</xdr:col>
      <xdr:colOff>457200</xdr:colOff>
      <xdr:row>131</xdr:row>
      <xdr:rowOff>57150</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34683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121</xdr:row>
      <xdr:rowOff>66675</xdr:rowOff>
    </xdr:from>
    <xdr:to>
      <xdr:col>1</xdr:col>
      <xdr:colOff>701675</xdr:colOff>
      <xdr:row>135</xdr:row>
      <xdr:rowOff>111125</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3066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101</xdr:row>
      <xdr:rowOff>114300</xdr:rowOff>
    </xdr:from>
    <xdr:to>
      <xdr:col>1</xdr:col>
      <xdr:colOff>476250</xdr:colOff>
      <xdr:row>115</xdr:row>
      <xdr:rowOff>92075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4968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130</xdr:row>
      <xdr:rowOff>57150</xdr:rowOff>
    </xdr:from>
    <xdr:to>
      <xdr:col>1</xdr:col>
      <xdr:colOff>701675</xdr:colOff>
      <xdr:row>144</xdr:row>
      <xdr:rowOff>95250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77069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109</xdr:row>
      <xdr:rowOff>114300</xdr:rowOff>
    </xdr:from>
    <xdr:to>
      <xdr:col>1</xdr:col>
      <xdr:colOff>434975</xdr:colOff>
      <xdr:row>123</xdr:row>
      <xdr:rowOff>92075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7637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74</xdr:row>
      <xdr:rowOff>104775</xdr:rowOff>
    </xdr:from>
    <xdr:to>
      <xdr:col>1</xdr:col>
      <xdr:colOff>590550</xdr:colOff>
      <xdr:row>89</xdr:row>
      <xdr:rowOff>19050</xdr:rowOff>
    </xdr:to>
    <xdr:pic>
      <xdr:nvPicPr>
        <xdr:cNvPr id="2" name="Picture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201025"/>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54</xdr:row>
      <xdr:rowOff>19050</xdr:rowOff>
    </xdr:from>
    <xdr:to>
      <xdr:col>1</xdr:col>
      <xdr:colOff>393700</xdr:colOff>
      <xdr:row>67</xdr:row>
      <xdr:rowOff>127000</xdr:rowOff>
    </xdr:to>
    <xdr:pic>
      <xdr:nvPicPr>
        <xdr:cNvPr id="3" name="Picture 4">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257800"/>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80</xdr:row>
      <xdr:rowOff>0</xdr:rowOff>
    </xdr:from>
    <xdr:to>
      <xdr:col>1</xdr:col>
      <xdr:colOff>641350</xdr:colOff>
      <xdr:row>92</xdr:row>
      <xdr:rowOff>0</xdr:rowOff>
    </xdr:to>
    <xdr:pic>
      <xdr:nvPicPr>
        <xdr:cNvPr id="2" name="Picture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00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0</xdr:rowOff>
    </xdr:from>
    <xdr:to>
      <xdr:col>1</xdr:col>
      <xdr:colOff>476250</xdr:colOff>
      <xdr:row>73</xdr:row>
      <xdr:rowOff>107950</xdr:rowOff>
    </xdr:to>
    <xdr:pic>
      <xdr:nvPicPr>
        <xdr:cNvPr id="3" name="Picture 3">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10375"/>
          <a:ext cx="26289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59</xdr:row>
      <xdr:rowOff>57150</xdr:rowOff>
    </xdr:from>
    <xdr:to>
      <xdr:col>1</xdr:col>
      <xdr:colOff>1003300</xdr:colOff>
      <xdr:row>73</xdr:row>
      <xdr:rowOff>95250</xdr:rowOff>
    </xdr:to>
    <xdr:pic>
      <xdr:nvPicPr>
        <xdr:cNvPr id="2" name="Picture 4">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010400"/>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79</xdr:row>
      <xdr:rowOff>123825</xdr:rowOff>
    </xdr:from>
    <xdr:to>
      <xdr:col>1</xdr:col>
      <xdr:colOff>946150</xdr:colOff>
      <xdr:row>93</xdr:row>
      <xdr:rowOff>50800</xdr:rowOff>
    </xdr:to>
    <xdr:pic>
      <xdr:nvPicPr>
        <xdr:cNvPr id="3" name="Picture 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934575"/>
          <a:ext cx="29908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127</xdr:row>
      <xdr:rowOff>123825</xdr:rowOff>
    </xdr:from>
    <xdr:to>
      <xdr:col>0</xdr:col>
      <xdr:colOff>2933700</xdr:colOff>
      <xdr:row>141</xdr:row>
      <xdr:rowOff>31750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9669125"/>
          <a:ext cx="27717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145</xdr:row>
      <xdr:rowOff>104775</xdr:rowOff>
    </xdr:from>
    <xdr:to>
      <xdr:col>0</xdr:col>
      <xdr:colOff>2819400</xdr:colOff>
      <xdr:row>158</xdr:row>
      <xdr:rowOff>57150</xdr:rowOff>
    </xdr:to>
    <xdr:pic>
      <xdr:nvPicPr>
        <xdr:cNvPr id="3" name="Picture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221825"/>
          <a:ext cx="281940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168</xdr:row>
      <xdr:rowOff>57150</xdr:rowOff>
    </xdr:from>
    <xdr:to>
      <xdr:col>0</xdr:col>
      <xdr:colOff>2984500</xdr:colOff>
      <xdr:row>181</xdr:row>
      <xdr:rowOff>114300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5346025"/>
          <a:ext cx="28765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150</xdr:row>
      <xdr:rowOff>0</xdr:rowOff>
    </xdr:from>
    <xdr:to>
      <xdr:col>0</xdr:col>
      <xdr:colOff>2965450</xdr:colOff>
      <xdr:row>162</xdr:row>
      <xdr:rowOff>114300</xdr:rowOff>
    </xdr:to>
    <xdr:pic>
      <xdr:nvPicPr>
        <xdr:cNvPr id="4" name="Picture 3">
          <a:extLst>
            <a:ext uri="{FF2B5EF4-FFF2-40B4-BE49-F238E27FC236}">
              <a16:creationId xmlns:a16="http://schemas.microsoft.com/office/drawing/2014/main" id="{2FF95B50-755C-4E50-A783-CC9C4B10DB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20787360"/>
          <a:ext cx="277495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144</xdr:row>
      <xdr:rowOff>85725</xdr:rowOff>
    </xdr:from>
    <xdr:to>
      <xdr:col>0</xdr:col>
      <xdr:colOff>2876550</xdr:colOff>
      <xdr:row>156</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126575"/>
          <a:ext cx="27336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126</xdr:row>
      <xdr:rowOff>91440</xdr:rowOff>
    </xdr:from>
    <xdr:to>
      <xdr:col>0</xdr:col>
      <xdr:colOff>2919730</xdr:colOff>
      <xdr:row>139</xdr:row>
      <xdr:rowOff>76200</xdr:rowOff>
    </xdr:to>
    <xdr:pic>
      <xdr:nvPicPr>
        <xdr:cNvPr id="4" name="Picture 3">
          <a:extLst>
            <a:ext uri="{FF2B5EF4-FFF2-40B4-BE49-F238E27FC236}">
              <a16:creationId xmlns:a16="http://schemas.microsoft.com/office/drawing/2014/main" id="{FACB60A1-C047-4A21-85E2-5F1755602D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 y="17967960"/>
          <a:ext cx="277495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141</xdr:row>
      <xdr:rowOff>142875</xdr:rowOff>
    </xdr:from>
    <xdr:to>
      <xdr:col>0</xdr:col>
      <xdr:colOff>2717800</xdr:colOff>
      <xdr:row>154</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74125"/>
          <a:ext cx="27146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123</xdr:row>
      <xdr:rowOff>0</xdr:rowOff>
    </xdr:from>
    <xdr:to>
      <xdr:col>0</xdr:col>
      <xdr:colOff>2755900</xdr:colOff>
      <xdr:row>135</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8859500"/>
          <a:ext cx="2733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88</xdr:row>
      <xdr:rowOff>76200</xdr:rowOff>
    </xdr:from>
    <xdr:to>
      <xdr:col>1</xdr:col>
      <xdr:colOff>381000</xdr:colOff>
      <xdr:row>102</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2925425"/>
          <a:ext cx="28860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71</xdr:row>
      <xdr:rowOff>0</xdr:rowOff>
    </xdr:from>
    <xdr:to>
      <xdr:col>1</xdr:col>
      <xdr:colOff>228600</xdr:colOff>
      <xdr:row>84</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0420350"/>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147</xdr:row>
      <xdr:rowOff>104775</xdr:rowOff>
    </xdr:from>
    <xdr:to>
      <xdr:col>0</xdr:col>
      <xdr:colOff>2838450</xdr:colOff>
      <xdr:row>159</xdr:row>
      <xdr:rowOff>104775</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2393275"/>
          <a:ext cx="2724150" cy="171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38100</xdr:rowOff>
    </xdr:from>
    <xdr:to>
      <xdr:col>0</xdr:col>
      <xdr:colOff>2733675</xdr:colOff>
      <xdr:row>142</xdr:row>
      <xdr:rowOff>28575</xdr:rowOff>
    </xdr:to>
    <xdr:pic>
      <xdr:nvPicPr>
        <xdr:cNvPr id="3" name="Picture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754850"/>
          <a:ext cx="2730500" cy="184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2"/>
  <sheetViews>
    <sheetView tabSelected="1" workbookViewId="0">
      <selection sqref="A1:G1"/>
    </sheetView>
  </sheetViews>
  <sheetFormatPr defaultColWidth="9.1796875" defaultRowHeight="10" x14ac:dyDescent="0.2"/>
  <cols>
    <col min="1" max="1" width="38.7265625" style="6" bestFit="1" customWidth="1"/>
    <col min="2" max="2" width="49.8164062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1346</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1348</v>
      </c>
      <c r="B7" s="22" t="s">
        <v>1349</v>
      </c>
      <c r="C7" s="22" t="s">
        <v>32</v>
      </c>
      <c r="D7" s="25">
        <v>2500</v>
      </c>
      <c r="E7" s="23">
        <v>2660.3565067999998</v>
      </c>
      <c r="F7" s="24">
        <v>0.73178359176141095</v>
      </c>
      <c r="G7" s="23">
        <v>6.5498000000000003</v>
      </c>
    </row>
    <row r="8" spans="1:7" ht="10.5" x14ac:dyDescent="0.25">
      <c r="A8" s="21" t="s">
        <v>33</v>
      </c>
      <c r="B8" s="21"/>
      <c r="C8" s="21"/>
      <c r="D8" s="21"/>
      <c r="E8" s="26">
        <f>SUM(E6:E7)</f>
        <v>2660.3565067999998</v>
      </c>
      <c r="F8" s="27">
        <f>SUM(F6:F7)</f>
        <v>0.73178359176141095</v>
      </c>
      <c r="G8" s="26"/>
    </row>
    <row r="9" spans="1:7" x14ac:dyDescent="0.2">
      <c r="A9" s="22"/>
      <c r="B9" s="22"/>
      <c r="C9" s="22"/>
      <c r="D9" s="22"/>
      <c r="E9" s="23"/>
      <c r="F9" s="24"/>
      <c r="G9" s="23"/>
    </row>
    <row r="10" spans="1:7" ht="10.5" x14ac:dyDescent="0.25">
      <c r="A10" s="21" t="s">
        <v>34</v>
      </c>
      <c r="B10" s="22"/>
      <c r="C10" s="22"/>
      <c r="D10" s="22"/>
      <c r="E10" s="23"/>
      <c r="F10" s="24"/>
      <c r="G10" s="23"/>
    </row>
    <row r="11" spans="1:7" ht="10.5" x14ac:dyDescent="0.25">
      <c r="A11" s="21" t="s">
        <v>35</v>
      </c>
      <c r="B11" s="22"/>
      <c r="C11" s="22"/>
      <c r="D11" s="22"/>
      <c r="E11" s="23"/>
      <c r="F11" s="24"/>
      <c r="G11" s="23"/>
    </row>
    <row r="12" spans="1:7" x14ac:dyDescent="0.2">
      <c r="A12" s="22" t="s">
        <v>1350</v>
      </c>
      <c r="B12" s="22" t="s">
        <v>1351</v>
      </c>
      <c r="C12" s="22" t="s">
        <v>36</v>
      </c>
      <c r="D12" s="25">
        <v>4000</v>
      </c>
      <c r="E12" s="23">
        <v>19913.38</v>
      </c>
      <c r="F12" s="24">
        <v>5.4775684023033699</v>
      </c>
      <c r="G12" s="23">
        <v>6.1064999999999996</v>
      </c>
    </row>
    <row r="13" spans="1:7" x14ac:dyDescent="0.2">
      <c r="A13" s="22" t="s">
        <v>1352</v>
      </c>
      <c r="B13" s="22" t="s">
        <v>1353</v>
      </c>
      <c r="C13" s="22" t="s">
        <v>36</v>
      </c>
      <c r="D13" s="25">
        <v>3000</v>
      </c>
      <c r="E13" s="23">
        <v>14939.82</v>
      </c>
      <c r="F13" s="24">
        <v>4.1094925104678302</v>
      </c>
      <c r="G13" s="23">
        <v>6.1261999999999999</v>
      </c>
    </row>
    <row r="14" spans="1:7" x14ac:dyDescent="0.2">
      <c r="A14" s="22" t="s">
        <v>1354</v>
      </c>
      <c r="B14" s="22" t="s">
        <v>1355</v>
      </c>
      <c r="C14" s="22" t="s">
        <v>37</v>
      </c>
      <c r="D14" s="25">
        <v>3000</v>
      </c>
      <c r="E14" s="23">
        <v>14895.885</v>
      </c>
      <c r="F14" s="24">
        <v>4.0974073211250301</v>
      </c>
      <c r="G14" s="23">
        <v>6.2224000000000004</v>
      </c>
    </row>
    <row r="15" spans="1:7" x14ac:dyDescent="0.2">
      <c r="A15" s="22" t="s">
        <v>1356</v>
      </c>
      <c r="B15" s="22" t="s">
        <v>1357</v>
      </c>
      <c r="C15" s="22" t="s">
        <v>37</v>
      </c>
      <c r="D15" s="25">
        <v>2500</v>
      </c>
      <c r="E15" s="23">
        <v>12459.7</v>
      </c>
      <c r="F15" s="24">
        <v>3.4272865290663499</v>
      </c>
      <c r="G15" s="23">
        <v>6.2134999999999998</v>
      </c>
    </row>
    <row r="16" spans="1:7" x14ac:dyDescent="0.2">
      <c r="A16" s="22" t="s">
        <v>1358</v>
      </c>
      <c r="B16" s="22" t="s">
        <v>1359</v>
      </c>
      <c r="C16" s="22" t="s">
        <v>38</v>
      </c>
      <c r="D16" s="25">
        <v>2500</v>
      </c>
      <c r="E16" s="23">
        <v>12447.825000000001</v>
      </c>
      <c r="F16" s="24">
        <v>3.4240200758184698</v>
      </c>
      <c r="G16" s="23">
        <v>6.1196000000000002</v>
      </c>
    </row>
    <row r="17" spans="1:7" x14ac:dyDescent="0.2">
      <c r="A17" s="22" t="s">
        <v>1360</v>
      </c>
      <c r="B17" s="22" t="s">
        <v>1361</v>
      </c>
      <c r="C17" s="22" t="s">
        <v>37</v>
      </c>
      <c r="D17" s="25">
        <v>2500</v>
      </c>
      <c r="E17" s="23">
        <v>12430.2875</v>
      </c>
      <c r="F17" s="24">
        <v>3.4191960401271202</v>
      </c>
      <c r="G17" s="23">
        <v>6.2031000000000001</v>
      </c>
    </row>
    <row r="18" spans="1:7" x14ac:dyDescent="0.2">
      <c r="A18" s="22" t="s">
        <v>1362</v>
      </c>
      <c r="B18" s="22" t="s">
        <v>1363</v>
      </c>
      <c r="C18" s="22" t="s">
        <v>39</v>
      </c>
      <c r="D18" s="25">
        <v>2000</v>
      </c>
      <c r="E18" s="23">
        <v>9958.34</v>
      </c>
      <c r="F18" s="24">
        <v>2.7392380662345501</v>
      </c>
      <c r="G18" s="23">
        <v>6.1085000000000003</v>
      </c>
    </row>
    <row r="19" spans="1:7" x14ac:dyDescent="0.2">
      <c r="A19" s="22" t="s">
        <v>1364</v>
      </c>
      <c r="B19" s="22" t="s">
        <v>1365</v>
      </c>
      <c r="C19" s="22" t="s">
        <v>39</v>
      </c>
      <c r="D19" s="25">
        <v>2000</v>
      </c>
      <c r="E19" s="23">
        <v>9947.6200000000008</v>
      </c>
      <c r="F19" s="24">
        <v>2.7362893185446699</v>
      </c>
      <c r="G19" s="23">
        <v>6.1997999999999998</v>
      </c>
    </row>
    <row r="20" spans="1:7" x14ac:dyDescent="0.2">
      <c r="A20" s="22" t="s">
        <v>1366</v>
      </c>
      <c r="B20" s="22" t="s">
        <v>1367</v>
      </c>
      <c r="C20" s="22" t="s">
        <v>39</v>
      </c>
      <c r="D20" s="25">
        <v>2000</v>
      </c>
      <c r="E20" s="23">
        <v>9942.5499999999993</v>
      </c>
      <c r="F20" s="24">
        <v>2.7348947149264098</v>
      </c>
      <c r="G20" s="23">
        <v>6.2031000000000001</v>
      </c>
    </row>
    <row r="21" spans="1:7" x14ac:dyDescent="0.2">
      <c r="A21" s="22" t="s">
        <v>1368</v>
      </c>
      <c r="B21" s="22" t="s">
        <v>1369</v>
      </c>
      <c r="C21" s="22" t="s">
        <v>36</v>
      </c>
      <c r="D21" s="25">
        <v>2000</v>
      </c>
      <c r="E21" s="23">
        <v>9912.2999999999993</v>
      </c>
      <c r="F21" s="24">
        <v>2.72657385507391</v>
      </c>
      <c r="G21" s="23">
        <v>6.2103000000000002</v>
      </c>
    </row>
    <row r="22" spans="1:7" x14ac:dyDescent="0.2">
      <c r="A22" s="22" t="s">
        <v>1370</v>
      </c>
      <c r="B22" s="22" t="s">
        <v>1371</v>
      </c>
      <c r="C22" s="22" t="s">
        <v>37</v>
      </c>
      <c r="D22" s="25">
        <v>1500</v>
      </c>
      <c r="E22" s="23">
        <v>7477.6949999999997</v>
      </c>
      <c r="F22" s="24">
        <v>2.0568876732157899</v>
      </c>
      <c r="G22" s="23">
        <v>6.0486000000000004</v>
      </c>
    </row>
    <row r="23" spans="1:7" x14ac:dyDescent="0.2">
      <c r="A23" s="22" t="s">
        <v>1372</v>
      </c>
      <c r="B23" s="22" t="s">
        <v>1373</v>
      </c>
      <c r="C23" s="22" t="s">
        <v>39</v>
      </c>
      <c r="D23" s="25">
        <v>1500</v>
      </c>
      <c r="E23" s="23">
        <v>7476.1875</v>
      </c>
      <c r="F23" s="24">
        <v>2.0564730055718998</v>
      </c>
      <c r="G23" s="23">
        <v>6.1196999999999999</v>
      </c>
    </row>
    <row r="24" spans="1:7" x14ac:dyDescent="0.2">
      <c r="A24" s="22" t="s">
        <v>1374</v>
      </c>
      <c r="B24" s="22" t="s">
        <v>1375</v>
      </c>
      <c r="C24" s="22" t="s">
        <v>39</v>
      </c>
      <c r="D24" s="25">
        <v>1000</v>
      </c>
      <c r="E24" s="23">
        <v>4988.4250000000002</v>
      </c>
      <c r="F24" s="24">
        <v>1.37216480362752</v>
      </c>
      <c r="G24" s="23">
        <v>6.0495000000000001</v>
      </c>
    </row>
    <row r="25" spans="1:7" ht="10.5" x14ac:dyDescent="0.25">
      <c r="A25" s="21" t="s">
        <v>33</v>
      </c>
      <c r="B25" s="21"/>
      <c r="C25" s="21"/>
      <c r="D25" s="21"/>
      <c r="E25" s="26">
        <f>SUM(E11:E24)</f>
        <v>146790.01499999998</v>
      </c>
      <c r="F25" s="27">
        <f>SUM(F11:F24)</f>
        <v>40.377492316102916</v>
      </c>
      <c r="G25" s="26"/>
    </row>
    <row r="26" spans="1:7" x14ac:dyDescent="0.2">
      <c r="A26" s="22"/>
      <c r="B26" s="22"/>
      <c r="C26" s="22"/>
      <c r="D26" s="22"/>
      <c r="E26" s="23"/>
      <c r="F26" s="24"/>
      <c r="G26" s="23"/>
    </row>
    <row r="27" spans="1:7" ht="10.5" x14ac:dyDescent="0.25">
      <c r="A27" s="21" t="s">
        <v>40</v>
      </c>
      <c r="B27" s="22"/>
      <c r="C27" s="22"/>
      <c r="D27" s="22"/>
      <c r="E27" s="23"/>
      <c r="F27" s="24"/>
      <c r="G27" s="23"/>
    </row>
    <row r="28" spans="1:7" x14ac:dyDescent="0.2">
      <c r="A28" s="22" t="s">
        <v>1376</v>
      </c>
      <c r="B28" s="22" t="s">
        <v>1377</v>
      </c>
      <c r="C28" s="22" t="s">
        <v>38</v>
      </c>
      <c r="D28" s="25">
        <v>3000</v>
      </c>
      <c r="E28" s="23">
        <v>14839.305</v>
      </c>
      <c r="F28" s="24">
        <v>4.0818438748289996</v>
      </c>
      <c r="G28" s="23">
        <v>6.48</v>
      </c>
    </row>
    <row r="29" spans="1:7" x14ac:dyDescent="0.2">
      <c r="A29" s="22" t="s">
        <v>1378</v>
      </c>
      <c r="B29" s="22" t="s">
        <v>1379</v>
      </c>
      <c r="C29" s="22" t="s">
        <v>36</v>
      </c>
      <c r="D29" s="25">
        <v>2500</v>
      </c>
      <c r="E29" s="23">
        <v>12406.975</v>
      </c>
      <c r="F29" s="24">
        <v>3.4127834766457399</v>
      </c>
      <c r="G29" s="23">
        <v>6.6749000000000001</v>
      </c>
    </row>
    <row r="30" spans="1:7" x14ac:dyDescent="0.2">
      <c r="A30" s="22" t="s">
        <v>1380</v>
      </c>
      <c r="B30" s="22" t="s">
        <v>1381</v>
      </c>
      <c r="C30" s="22" t="s">
        <v>38</v>
      </c>
      <c r="D30" s="25">
        <v>2000</v>
      </c>
      <c r="E30" s="23">
        <v>9962.74</v>
      </c>
      <c r="F30" s="24">
        <v>2.7404483731221898</v>
      </c>
      <c r="G30" s="23">
        <v>6.5004</v>
      </c>
    </row>
    <row r="31" spans="1:7" x14ac:dyDescent="0.2">
      <c r="A31" s="22" t="s">
        <v>1382</v>
      </c>
      <c r="B31" s="22" t="s">
        <v>1383</v>
      </c>
      <c r="C31" s="22" t="s">
        <v>38</v>
      </c>
      <c r="D31" s="25">
        <v>2000</v>
      </c>
      <c r="E31" s="23">
        <v>9947.19</v>
      </c>
      <c r="F31" s="24">
        <v>2.7361710385533802</v>
      </c>
      <c r="G31" s="23">
        <v>6.2510000000000003</v>
      </c>
    </row>
    <row r="32" spans="1:7" x14ac:dyDescent="0.2">
      <c r="A32" s="22" t="s">
        <v>1384</v>
      </c>
      <c r="B32" s="22" t="s">
        <v>1385</v>
      </c>
      <c r="C32" s="22" t="s">
        <v>38</v>
      </c>
      <c r="D32" s="25">
        <v>2000</v>
      </c>
      <c r="E32" s="23">
        <v>9942.83</v>
      </c>
      <c r="F32" s="24">
        <v>2.7349717344556299</v>
      </c>
      <c r="G32" s="23">
        <v>6.3597000000000001</v>
      </c>
    </row>
    <row r="33" spans="1:7" x14ac:dyDescent="0.2">
      <c r="A33" s="22" t="s">
        <v>1386</v>
      </c>
      <c r="B33" s="22" t="s">
        <v>1387</v>
      </c>
      <c r="C33" s="22" t="s">
        <v>38</v>
      </c>
      <c r="D33" s="25">
        <v>2000</v>
      </c>
      <c r="E33" s="23">
        <v>9942.1200000000008</v>
      </c>
      <c r="F33" s="24">
        <v>2.73477643493512</v>
      </c>
      <c r="G33" s="23">
        <v>6.2497999999999996</v>
      </c>
    </row>
    <row r="34" spans="1:7" x14ac:dyDescent="0.2">
      <c r="A34" s="22" t="s">
        <v>1388</v>
      </c>
      <c r="B34" s="22" t="s">
        <v>1389</v>
      </c>
      <c r="C34" s="22" t="s">
        <v>36</v>
      </c>
      <c r="D34" s="25">
        <v>2000</v>
      </c>
      <c r="E34" s="23">
        <v>9931.9699999999993</v>
      </c>
      <c r="F34" s="24">
        <v>2.7319844770011401</v>
      </c>
      <c r="G34" s="23">
        <v>6.2503000000000002</v>
      </c>
    </row>
    <row r="35" spans="1:7" x14ac:dyDescent="0.2">
      <c r="A35" s="22" t="s">
        <v>1390</v>
      </c>
      <c r="B35" s="22" t="s">
        <v>1391</v>
      </c>
      <c r="C35" s="22" t="s">
        <v>38</v>
      </c>
      <c r="D35" s="25">
        <v>2000</v>
      </c>
      <c r="E35" s="23">
        <v>9903.67</v>
      </c>
      <c r="F35" s="24">
        <v>2.7242000031556599</v>
      </c>
      <c r="G35" s="23">
        <v>6.5749000000000004</v>
      </c>
    </row>
    <row r="36" spans="1:7" x14ac:dyDescent="0.2">
      <c r="A36" s="22" t="s">
        <v>1392</v>
      </c>
      <c r="B36" s="22" t="s">
        <v>1393</v>
      </c>
      <c r="C36" s="22" t="s">
        <v>38</v>
      </c>
      <c r="D36" s="25">
        <v>2000</v>
      </c>
      <c r="E36" s="23">
        <v>9870.7800000000007</v>
      </c>
      <c r="F36" s="24">
        <v>2.7151529591705699</v>
      </c>
      <c r="G36" s="23">
        <v>6.9249999999999998</v>
      </c>
    </row>
    <row r="37" spans="1:7" x14ac:dyDescent="0.2">
      <c r="A37" s="22" t="s">
        <v>1394</v>
      </c>
      <c r="B37" s="22" t="s">
        <v>1395</v>
      </c>
      <c r="C37" s="22" t="s">
        <v>38</v>
      </c>
      <c r="D37" s="25">
        <v>1500</v>
      </c>
      <c r="E37" s="23">
        <v>7447.4925000000003</v>
      </c>
      <c r="F37" s="24">
        <v>2.0485798791762799</v>
      </c>
      <c r="G37" s="23">
        <v>6.7725</v>
      </c>
    </row>
    <row r="38" spans="1:7" x14ac:dyDescent="0.2">
      <c r="A38" s="22" t="s">
        <v>1396</v>
      </c>
      <c r="B38" s="22" t="s">
        <v>1397</v>
      </c>
      <c r="C38" s="22" t="s">
        <v>36</v>
      </c>
      <c r="D38" s="25">
        <v>1500</v>
      </c>
      <c r="E38" s="23">
        <v>7445.8575000000001</v>
      </c>
      <c r="F38" s="24">
        <v>2.0481301401396199</v>
      </c>
      <c r="G38" s="23">
        <v>6.8053999999999997</v>
      </c>
    </row>
    <row r="39" spans="1:7" x14ac:dyDescent="0.2">
      <c r="A39" s="22" t="s">
        <v>1398</v>
      </c>
      <c r="B39" s="22" t="s">
        <v>1399</v>
      </c>
      <c r="C39" s="22" t="s">
        <v>36</v>
      </c>
      <c r="D39" s="25">
        <v>1500</v>
      </c>
      <c r="E39" s="23">
        <v>7442.9025000000001</v>
      </c>
      <c r="F39" s="24">
        <v>2.0473173090366799</v>
      </c>
      <c r="G39" s="23">
        <v>7.0002000000000004</v>
      </c>
    </row>
    <row r="40" spans="1:7" x14ac:dyDescent="0.2">
      <c r="A40" s="22" t="s">
        <v>1400</v>
      </c>
      <c r="B40" s="22" t="s">
        <v>1401</v>
      </c>
      <c r="C40" s="22" t="s">
        <v>36</v>
      </c>
      <c r="D40" s="25">
        <v>1400</v>
      </c>
      <c r="E40" s="23">
        <v>6973.2389999999996</v>
      </c>
      <c r="F40" s="24">
        <v>1.91812708882719</v>
      </c>
      <c r="G40" s="23">
        <v>6.6702000000000004</v>
      </c>
    </row>
    <row r="41" spans="1:7" x14ac:dyDescent="0.2">
      <c r="A41" s="22" t="s">
        <v>1402</v>
      </c>
      <c r="B41" s="22" t="s">
        <v>1403</v>
      </c>
      <c r="C41" s="22" t="s">
        <v>36</v>
      </c>
      <c r="D41" s="25">
        <v>1000</v>
      </c>
      <c r="E41" s="23">
        <v>4969.2700000000004</v>
      </c>
      <c r="F41" s="24">
        <v>1.3668958426200899</v>
      </c>
      <c r="G41" s="23">
        <v>6.6393000000000004</v>
      </c>
    </row>
    <row r="42" spans="1:7" x14ac:dyDescent="0.2">
      <c r="A42" s="22" t="s">
        <v>1404</v>
      </c>
      <c r="B42" s="22" t="s">
        <v>1405</v>
      </c>
      <c r="C42" s="22" t="s">
        <v>37</v>
      </c>
      <c r="D42" s="25">
        <v>500</v>
      </c>
      <c r="E42" s="23">
        <v>2494.16</v>
      </c>
      <c r="F42" s="24">
        <v>0.68606796065203302</v>
      </c>
      <c r="G42" s="23">
        <v>6.5740999999999996</v>
      </c>
    </row>
    <row r="43" spans="1:7" x14ac:dyDescent="0.2">
      <c r="A43" s="22" t="s">
        <v>1406</v>
      </c>
      <c r="B43" s="22" t="s">
        <v>1407</v>
      </c>
      <c r="C43" s="22" t="s">
        <v>36</v>
      </c>
      <c r="D43" s="25">
        <v>500</v>
      </c>
      <c r="E43" s="23">
        <v>2480.9450000000002</v>
      </c>
      <c r="F43" s="24">
        <v>0.68243291394291306</v>
      </c>
      <c r="G43" s="23">
        <v>6.6752000000000002</v>
      </c>
    </row>
    <row r="44" spans="1:7" x14ac:dyDescent="0.2">
      <c r="A44" s="22" t="s">
        <v>1408</v>
      </c>
      <c r="B44" s="22" t="s">
        <v>1409</v>
      </c>
      <c r="C44" s="22" t="s">
        <v>37</v>
      </c>
      <c r="D44" s="25">
        <v>500</v>
      </c>
      <c r="E44" s="23">
        <v>2477.2849999999999</v>
      </c>
      <c r="F44" s="24">
        <v>0.681426158668197</v>
      </c>
      <c r="G44" s="23">
        <v>6.3151000000000002</v>
      </c>
    </row>
    <row r="45" spans="1:7" ht="10.5" x14ac:dyDescent="0.25">
      <c r="A45" s="21" t="s">
        <v>33</v>
      </c>
      <c r="B45" s="21"/>
      <c r="C45" s="21"/>
      <c r="D45" s="21"/>
      <c r="E45" s="26">
        <f>SUM(E27:E44)</f>
        <v>138478.73150000002</v>
      </c>
      <c r="F45" s="27">
        <f>SUM(F27:F44)</f>
        <v>38.09130966493143</v>
      </c>
      <c r="G45" s="26"/>
    </row>
    <row r="46" spans="1:7" x14ac:dyDescent="0.2">
      <c r="A46" s="22"/>
      <c r="B46" s="22"/>
      <c r="C46" s="22"/>
      <c r="D46" s="22"/>
      <c r="E46" s="23"/>
      <c r="F46" s="24"/>
      <c r="G46" s="23"/>
    </row>
    <row r="47" spans="1:7" ht="10.5" x14ac:dyDescent="0.25">
      <c r="A47" s="21" t="s">
        <v>41</v>
      </c>
      <c r="B47" s="22"/>
      <c r="C47" s="22"/>
      <c r="D47" s="22"/>
      <c r="E47" s="23"/>
      <c r="F47" s="24"/>
      <c r="G47" s="23"/>
    </row>
    <row r="48" spans="1:7" x14ac:dyDescent="0.2">
      <c r="A48" s="22" t="s">
        <v>1410</v>
      </c>
      <c r="B48" s="22" t="s">
        <v>1411</v>
      </c>
      <c r="C48" s="22" t="s">
        <v>42</v>
      </c>
      <c r="D48" s="25">
        <v>5706800</v>
      </c>
      <c r="E48" s="23">
        <v>5673.9744860000001</v>
      </c>
      <c r="F48" s="24">
        <v>1.5607387274279501</v>
      </c>
      <c r="G48" s="23">
        <v>5.1502999999999997</v>
      </c>
    </row>
    <row r="49" spans="1:7" x14ac:dyDescent="0.2">
      <c r="A49" s="22" t="s">
        <v>1412</v>
      </c>
      <c r="B49" s="22" t="s">
        <v>1413</v>
      </c>
      <c r="C49" s="22" t="s">
        <v>42</v>
      </c>
      <c r="D49" s="25">
        <v>2500000</v>
      </c>
      <c r="E49" s="23">
        <v>2488.09</v>
      </c>
      <c r="F49" s="24">
        <v>0.68439828728658803</v>
      </c>
      <c r="G49" s="23">
        <v>5.1393000000000004</v>
      </c>
    </row>
    <row r="50" spans="1:7" x14ac:dyDescent="0.2">
      <c r="A50" s="22" t="s">
        <v>1414</v>
      </c>
      <c r="B50" s="22" t="s">
        <v>1415</v>
      </c>
      <c r="C50" s="22" t="s">
        <v>42</v>
      </c>
      <c r="D50" s="25">
        <v>200000</v>
      </c>
      <c r="E50" s="23">
        <v>199.63380000000001</v>
      </c>
      <c r="F50" s="24">
        <v>5.4913218896628799E-2</v>
      </c>
      <c r="G50" s="23">
        <v>5.1502999999999997</v>
      </c>
    </row>
    <row r="51" spans="1:7" x14ac:dyDescent="0.2">
      <c r="A51" s="22" t="s">
        <v>1416</v>
      </c>
      <c r="B51" s="22" t="s">
        <v>1417</v>
      </c>
      <c r="C51" s="22" t="s">
        <v>42</v>
      </c>
      <c r="D51" s="25">
        <v>100000</v>
      </c>
      <c r="E51" s="23">
        <v>99.816900000000004</v>
      </c>
      <c r="F51" s="24">
        <v>2.7456609448314399E-2</v>
      </c>
      <c r="G51" s="23">
        <v>5.1502999999999997</v>
      </c>
    </row>
    <row r="52" spans="1:7" ht="10.5" x14ac:dyDescent="0.25">
      <c r="A52" s="21" t="s">
        <v>33</v>
      </c>
      <c r="B52" s="21"/>
      <c r="C52" s="21"/>
      <c r="D52" s="21"/>
      <c r="E52" s="26">
        <f>SUM(E47:E51)</f>
        <v>8461.5151860000005</v>
      </c>
      <c r="F52" s="27">
        <f>SUM(F47:F51)</f>
        <v>2.3275068430594814</v>
      </c>
      <c r="G52" s="26"/>
    </row>
    <row r="53" spans="1:7" x14ac:dyDescent="0.2">
      <c r="A53" s="22"/>
      <c r="B53" s="22"/>
      <c r="C53" s="22"/>
      <c r="D53" s="22"/>
      <c r="E53" s="23"/>
      <c r="F53" s="24"/>
      <c r="G53" s="23"/>
    </row>
    <row r="54" spans="1:7" ht="10.5" x14ac:dyDescent="0.25">
      <c r="A54" s="21" t="s">
        <v>1418</v>
      </c>
      <c r="B54" s="22"/>
      <c r="C54" s="22"/>
      <c r="D54" s="22"/>
      <c r="E54" s="23"/>
      <c r="F54" s="24"/>
      <c r="G54" s="23"/>
    </row>
    <row r="55" spans="1:7" x14ac:dyDescent="0.2">
      <c r="A55" s="22" t="s">
        <v>1419</v>
      </c>
      <c r="B55" s="22" t="s">
        <v>1420</v>
      </c>
      <c r="C55" s="22" t="s">
        <v>1421</v>
      </c>
      <c r="D55" s="25">
        <v>6427.4570000000003</v>
      </c>
      <c r="E55" s="23">
        <v>755.31229329999996</v>
      </c>
      <c r="F55" s="24">
        <v>0.207763561567719</v>
      </c>
      <c r="G55" s="23">
        <v>5.61</v>
      </c>
    </row>
    <row r="56" spans="1:7" ht="10.5" x14ac:dyDescent="0.25">
      <c r="A56" s="21" t="s">
        <v>33</v>
      </c>
      <c r="B56" s="21"/>
      <c r="C56" s="21"/>
      <c r="D56" s="21"/>
      <c r="E56" s="26">
        <f>SUM(E55:E55)</f>
        <v>755.31229329999996</v>
      </c>
      <c r="F56" s="27">
        <f>SUM(F55:F55)</f>
        <v>0.207763561567719</v>
      </c>
      <c r="G56" s="26"/>
    </row>
    <row r="57" spans="1:7" x14ac:dyDescent="0.2">
      <c r="A57" s="22"/>
      <c r="B57" s="22"/>
      <c r="C57" s="22"/>
      <c r="D57" s="22"/>
      <c r="E57" s="23"/>
      <c r="F57" s="24"/>
      <c r="G57" s="23"/>
    </row>
    <row r="58" spans="1:7" ht="10.5" x14ac:dyDescent="0.25">
      <c r="A58" s="21" t="s">
        <v>43</v>
      </c>
      <c r="B58" s="21"/>
      <c r="C58" s="21"/>
      <c r="D58" s="21"/>
      <c r="E58" s="26">
        <f>E8+E25+E45+E52+E56</f>
        <v>297145.93048609997</v>
      </c>
      <c r="F58" s="27">
        <f>F8+F25+F45+F52+F56</f>
        <v>81.735855977422958</v>
      </c>
      <c r="G58" s="26"/>
    </row>
    <row r="59" spans="1:7" ht="10.5" x14ac:dyDescent="0.25">
      <c r="A59" s="21"/>
      <c r="B59" s="21"/>
      <c r="C59" s="21"/>
      <c r="D59" s="21"/>
      <c r="E59" s="26"/>
      <c r="F59" s="27"/>
      <c r="G59" s="26"/>
    </row>
    <row r="60" spans="1:7" ht="10.5" x14ac:dyDescent="0.25">
      <c r="A60" s="21" t="s">
        <v>45</v>
      </c>
      <c r="B60" s="21"/>
      <c r="C60" s="21"/>
      <c r="D60" s="21"/>
      <c r="E60" s="26">
        <f>E62-(E8+E25+E45+E52+E56)</f>
        <v>66398.228846100043</v>
      </c>
      <c r="F60" s="27">
        <f>F62-(F8+F25+F45+F52+F56)</f>
        <v>18.264144022577042</v>
      </c>
      <c r="G60" s="26"/>
    </row>
    <row r="61" spans="1:7" ht="10.5" x14ac:dyDescent="0.25">
      <c r="A61" s="21"/>
      <c r="B61" s="21"/>
      <c r="C61" s="21"/>
      <c r="D61" s="21"/>
      <c r="E61" s="26"/>
      <c r="F61" s="27"/>
      <c r="G61" s="26"/>
    </row>
    <row r="62" spans="1:7" ht="10.5" x14ac:dyDescent="0.25">
      <c r="A62" s="28" t="s">
        <v>44</v>
      </c>
      <c r="B62" s="28"/>
      <c r="C62" s="28"/>
      <c r="D62" s="28"/>
      <c r="E62" s="29">
        <v>363544.15933220001</v>
      </c>
      <c r="F62" s="30">
        <v>100</v>
      </c>
      <c r="G62" s="29"/>
    </row>
    <row r="63" spans="1:7" x14ac:dyDescent="0.2">
      <c r="A63" s="6" t="s">
        <v>1422</v>
      </c>
    </row>
    <row r="65" spans="1:4" ht="10.5" x14ac:dyDescent="0.25">
      <c r="A65" s="11" t="s">
        <v>46</v>
      </c>
    </row>
    <row r="66" spans="1:4" ht="10.5" x14ac:dyDescent="0.25">
      <c r="A66" s="11" t="s">
        <v>47</v>
      </c>
    </row>
    <row r="67" spans="1:4" ht="10.5" x14ac:dyDescent="0.25">
      <c r="A67" s="11" t="s">
        <v>1423</v>
      </c>
    </row>
    <row r="69" spans="1:4" x14ac:dyDescent="0.2">
      <c r="A69" s="6" t="s">
        <v>1424</v>
      </c>
    </row>
    <row r="70" spans="1:4" x14ac:dyDescent="0.2">
      <c r="A70" s="6" t="s">
        <v>1425</v>
      </c>
    </row>
    <row r="72" spans="1:4" ht="23.25" customHeight="1" x14ac:dyDescent="0.2">
      <c r="A72" s="179" t="s">
        <v>1003</v>
      </c>
      <c r="B72" s="179"/>
      <c r="C72" s="179"/>
      <c r="D72" s="179"/>
    </row>
    <row r="74" spans="1:4" ht="10.5" x14ac:dyDescent="0.25">
      <c r="A74" s="11" t="s">
        <v>48</v>
      </c>
    </row>
    <row r="75" spans="1:4" ht="10.5" x14ac:dyDescent="0.25">
      <c r="A75" s="11" t="s">
        <v>1001</v>
      </c>
    </row>
    <row r="76" spans="1:4" ht="10.5" x14ac:dyDescent="0.25">
      <c r="A76" s="11" t="s">
        <v>49</v>
      </c>
      <c r="B76" s="11"/>
      <c r="C76" s="55" t="s">
        <v>999</v>
      </c>
      <c r="D76" s="11" t="s">
        <v>50</v>
      </c>
    </row>
    <row r="77" spans="1:4" x14ac:dyDescent="0.2">
      <c r="A77" s="6" t="s">
        <v>1426</v>
      </c>
      <c r="C77" s="32">
        <v>6143.8275999999996</v>
      </c>
      <c r="D77" s="32">
        <v>6180.0282999999999</v>
      </c>
    </row>
    <row r="78" spans="1:4" x14ac:dyDescent="0.2">
      <c r="A78" s="6" t="s">
        <v>1427</v>
      </c>
      <c r="C78" s="32">
        <v>1509.2874999999999</v>
      </c>
      <c r="D78" s="32">
        <v>1509.0074999999999</v>
      </c>
    </row>
    <row r="79" spans="1:4" x14ac:dyDescent="0.2">
      <c r="A79" s="6" t="s">
        <v>1428</v>
      </c>
      <c r="C79" s="32">
        <v>1245.2036000000001</v>
      </c>
      <c r="D79" s="32">
        <v>1244.6712</v>
      </c>
    </row>
    <row r="80" spans="1:4" x14ac:dyDescent="0.2">
      <c r="A80" s="6" t="s">
        <v>1429</v>
      </c>
      <c r="C80" s="32">
        <v>1000.1926</v>
      </c>
      <c r="D80" s="32">
        <v>1000</v>
      </c>
    </row>
    <row r="81" spans="1:9" x14ac:dyDescent="0.2">
      <c r="A81" s="6" t="s">
        <v>1430</v>
      </c>
      <c r="C81" s="32">
        <v>1055.5016000000001</v>
      </c>
      <c r="D81" s="32">
        <v>1055.0697</v>
      </c>
    </row>
    <row r="82" spans="1:9" x14ac:dyDescent="0.2">
      <c r="A82" s="6" t="s">
        <v>1431</v>
      </c>
      <c r="C82" s="32">
        <v>4105.0595999999996</v>
      </c>
      <c r="D82" s="32">
        <v>4131.5366000000004</v>
      </c>
    </row>
    <row r="83" spans="1:9" x14ac:dyDescent="0.2">
      <c r="A83" s="6" t="s">
        <v>1432</v>
      </c>
      <c r="C83" s="32">
        <v>1000.2036000000001</v>
      </c>
      <c r="D83" s="32">
        <v>1000</v>
      </c>
    </row>
    <row r="84" spans="1:9" x14ac:dyDescent="0.2">
      <c r="A84" s="6" t="s">
        <v>1433</v>
      </c>
      <c r="C84" s="32">
        <v>1034.8547000000001</v>
      </c>
      <c r="D84" s="32">
        <v>1036.8321000000001</v>
      </c>
    </row>
    <row r="85" spans="1:9" x14ac:dyDescent="0.2">
      <c r="A85" s="6" t="s">
        <v>1434</v>
      </c>
      <c r="C85" s="32">
        <v>4141.0087000000003</v>
      </c>
      <c r="D85" s="32">
        <v>4167.9335000000001</v>
      </c>
    </row>
    <row r="86" spans="1:9" x14ac:dyDescent="0.2">
      <c r="A86" s="6" t="s">
        <v>1435</v>
      </c>
      <c r="C86" s="32">
        <v>1002.3694</v>
      </c>
      <c r="D86" s="32">
        <v>1002.8152</v>
      </c>
    </row>
    <row r="87" spans="1:9" x14ac:dyDescent="0.2">
      <c r="A87" s="6" t="s">
        <v>1436</v>
      </c>
      <c r="C87" s="32">
        <v>1022.2449</v>
      </c>
      <c r="D87" s="32">
        <v>1022.3601</v>
      </c>
    </row>
    <row r="88" spans="1:9" x14ac:dyDescent="0.2">
      <c r="A88" s="6" t="s">
        <v>1437</v>
      </c>
      <c r="C88" s="32">
        <v>17.4741</v>
      </c>
      <c r="D88" s="32">
        <v>17.587599999999998</v>
      </c>
    </row>
    <row r="89" spans="1:9" x14ac:dyDescent="0.2">
      <c r="A89" s="6" t="s">
        <v>1438</v>
      </c>
      <c r="C89" s="32">
        <v>17.4741</v>
      </c>
      <c r="D89" s="32">
        <v>17.587599999999998</v>
      </c>
    </row>
    <row r="90" spans="1:9" x14ac:dyDescent="0.2">
      <c r="A90" s="6" t="s">
        <v>1439</v>
      </c>
      <c r="C90" s="32">
        <v>10</v>
      </c>
      <c r="D90" s="32">
        <v>10</v>
      </c>
    </row>
    <row r="91" spans="1:9" s="9" customFormat="1" x14ac:dyDescent="0.2">
      <c r="A91" s="6" t="s">
        <v>1440</v>
      </c>
      <c r="B91" s="6"/>
      <c r="C91" s="32">
        <v>10</v>
      </c>
      <c r="D91" s="32">
        <v>10</v>
      </c>
      <c r="F91" s="10"/>
      <c r="H91" s="6"/>
      <c r="I91" s="6"/>
    </row>
    <row r="92" spans="1:9" s="9" customFormat="1" x14ac:dyDescent="0.2">
      <c r="A92" s="6"/>
      <c r="B92" s="6"/>
      <c r="C92" s="32"/>
      <c r="D92" s="32"/>
      <c r="F92" s="10"/>
      <c r="H92" s="6"/>
      <c r="I92" s="6"/>
    </row>
    <row r="93" spans="1:9" x14ac:dyDescent="0.2">
      <c r="A93" s="6" t="s">
        <v>1000</v>
      </c>
    </row>
    <row r="94" spans="1:9" s="9" customFormat="1" ht="10.5" x14ac:dyDescent="0.25">
      <c r="A94" s="11" t="s">
        <v>1002</v>
      </c>
      <c r="B94" s="6"/>
      <c r="C94" s="6"/>
      <c r="D94" s="6"/>
      <c r="F94" s="10"/>
      <c r="H94" s="6"/>
      <c r="I94" s="6"/>
    </row>
    <row r="95" spans="1:9" s="9" customFormat="1" ht="10.5" x14ac:dyDescent="0.25">
      <c r="A95" s="180" t="s">
        <v>51</v>
      </c>
      <c r="B95" s="181"/>
      <c r="C95" s="33" t="s">
        <v>52</v>
      </c>
      <c r="D95" s="6"/>
      <c r="F95" s="10"/>
      <c r="H95" s="6"/>
      <c r="I95" s="6"/>
    </row>
    <row r="96" spans="1:9" s="9" customFormat="1" x14ac:dyDescent="0.2">
      <c r="A96" s="175" t="s">
        <v>1427</v>
      </c>
      <c r="B96" s="176"/>
      <c r="C96" s="34">
        <v>9.1475447699999997</v>
      </c>
      <c r="D96" s="6"/>
      <c r="F96" s="10"/>
      <c r="H96" s="6"/>
      <c r="I96" s="6"/>
    </row>
    <row r="97" spans="1:9" s="9" customFormat="1" x14ac:dyDescent="0.2">
      <c r="A97" s="175" t="s">
        <v>1428</v>
      </c>
      <c r="B97" s="176"/>
      <c r="C97" s="34">
        <v>7.8497116800000004</v>
      </c>
      <c r="D97" s="6"/>
      <c r="F97" s="10"/>
      <c r="H97" s="6"/>
      <c r="I97" s="6"/>
    </row>
    <row r="98" spans="1:9" s="10" customFormat="1" x14ac:dyDescent="0.2">
      <c r="A98" s="175" t="s">
        <v>1429</v>
      </c>
      <c r="B98" s="176"/>
      <c r="C98" s="34">
        <v>6.2839900699999998</v>
      </c>
      <c r="D98" s="6"/>
      <c r="E98" s="9"/>
      <c r="G98" s="9"/>
      <c r="H98" s="6"/>
      <c r="I98" s="6"/>
    </row>
    <row r="99" spans="1:9" s="10" customFormat="1" x14ac:dyDescent="0.2">
      <c r="A99" s="175" t="s">
        <v>1430</v>
      </c>
      <c r="B99" s="176"/>
      <c r="C99" s="34">
        <v>6.8866775000000002</v>
      </c>
      <c r="D99" s="6"/>
      <c r="E99" s="9"/>
      <c r="G99" s="9"/>
      <c r="H99" s="6"/>
      <c r="I99" s="6"/>
    </row>
    <row r="100" spans="1:9" s="10" customFormat="1" x14ac:dyDescent="0.2">
      <c r="A100" s="175" t="s">
        <v>1432</v>
      </c>
      <c r="B100" s="176"/>
      <c r="C100" s="34">
        <v>6.6319771000000003</v>
      </c>
      <c r="D100" s="6"/>
      <c r="E100" s="9"/>
      <c r="G100" s="9"/>
      <c r="H100" s="6"/>
      <c r="I100" s="6"/>
    </row>
    <row r="101" spans="1:9" s="10" customFormat="1" x14ac:dyDescent="0.2">
      <c r="A101" s="175" t="s">
        <v>1433</v>
      </c>
      <c r="B101" s="176"/>
      <c r="C101" s="34">
        <v>4.6844918399999997</v>
      </c>
      <c r="D101" s="6"/>
      <c r="E101" s="9"/>
      <c r="G101" s="9"/>
      <c r="H101" s="6"/>
      <c r="I101" s="6"/>
    </row>
    <row r="102" spans="1:9" s="10" customFormat="1" x14ac:dyDescent="0.2">
      <c r="A102" s="175" t="s">
        <v>1435</v>
      </c>
      <c r="B102" s="176"/>
      <c r="C102" s="34">
        <v>6.0478139799999999</v>
      </c>
      <c r="D102" s="6"/>
      <c r="E102" s="9"/>
      <c r="G102" s="9"/>
      <c r="H102" s="6"/>
      <c r="I102" s="6"/>
    </row>
    <row r="103" spans="1:9" s="10" customFormat="1" x14ac:dyDescent="0.2">
      <c r="A103" s="175" t="s">
        <v>1436</v>
      </c>
      <c r="B103" s="176"/>
      <c r="C103" s="34">
        <v>6.5138548099999998</v>
      </c>
      <c r="D103" s="6"/>
      <c r="E103" s="9"/>
      <c r="G103" s="9"/>
      <c r="H103" s="6"/>
      <c r="I103" s="6"/>
    </row>
    <row r="104" spans="1:9" s="10" customFormat="1" x14ac:dyDescent="0.2">
      <c r="A104" s="6" t="s">
        <v>53</v>
      </c>
      <c r="B104" s="6"/>
      <c r="C104" s="6"/>
      <c r="D104" s="6"/>
      <c r="E104" s="9"/>
      <c r="G104" s="9"/>
      <c r="H104" s="6"/>
      <c r="I104" s="6"/>
    </row>
    <row r="105" spans="1:9" s="10" customFormat="1" x14ac:dyDescent="0.2">
      <c r="A105" s="6" t="s">
        <v>54</v>
      </c>
      <c r="B105" s="6"/>
      <c r="C105" s="6"/>
      <c r="D105" s="6"/>
      <c r="E105" s="9"/>
      <c r="G105" s="9"/>
      <c r="H105" s="6"/>
      <c r="I105" s="6"/>
    </row>
    <row r="107" spans="1:9" s="10" customFormat="1" ht="10.5" x14ac:dyDescent="0.25">
      <c r="A107" s="11" t="s">
        <v>1441</v>
      </c>
      <c r="B107" s="6"/>
      <c r="C107" s="6"/>
      <c r="D107" s="31" t="s">
        <v>56</v>
      </c>
      <c r="E107" s="9"/>
      <c r="G107" s="9"/>
      <c r="H107" s="6"/>
      <c r="I107" s="6"/>
    </row>
    <row r="109" spans="1:9" s="10" customFormat="1" ht="10.5" x14ac:dyDescent="0.25">
      <c r="A109" s="11" t="s">
        <v>1442</v>
      </c>
      <c r="B109" s="6"/>
      <c r="C109" s="6"/>
      <c r="D109" s="35">
        <v>8.0765075898154806E-2</v>
      </c>
      <c r="E109" s="9" t="s">
        <v>55</v>
      </c>
      <c r="G109" s="9"/>
      <c r="H109" s="6"/>
      <c r="I109" s="6"/>
    </row>
    <row r="111" spans="1:9" s="10" customFormat="1" ht="10.5" x14ac:dyDescent="0.25">
      <c r="A111" s="11" t="s">
        <v>64</v>
      </c>
      <c r="B111" s="6"/>
      <c r="C111" s="6"/>
      <c r="D111" s="31" t="s">
        <v>56</v>
      </c>
      <c r="E111" s="9"/>
      <c r="G111" s="9"/>
      <c r="H111" s="6"/>
      <c r="I111" s="6"/>
    </row>
    <row r="113" spans="1:9" s="10" customFormat="1" ht="10.5" x14ac:dyDescent="0.25">
      <c r="A113" s="11" t="s">
        <v>1443</v>
      </c>
      <c r="B113" s="11"/>
      <c r="C113" s="11"/>
      <c r="D113" s="31" t="s">
        <v>56</v>
      </c>
      <c r="E113" s="9"/>
      <c r="G113" s="9"/>
      <c r="H113" s="6"/>
      <c r="I113" s="6"/>
    </row>
    <row r="114" spans="1:9" ht="10.5" x14ac:dyDescent="0.25">
      <c r="A114" s="11"/>
      <c r="B114" s="11"/>
      <c r="C114" s="11"/>
      <c r="D114" s="11"/>
    </row>
    <row r="115" spans="1:9" ht="10.5" x14ac:dyDescent="0.25">
      <c r="A115" s="11" t="s">
        <v>1014</v>
      </c>
      <c r="B115" s="11"/>
      <c r="C115" s="11"/>
      <c r="D115" s="31" t="s">
        <v>56</v>
      </c>
    </row>
    <row r="116" spans="1:9" ht="10.5" x14ac:dyDescent="0.25">
      <c r="A116" s="11"/>
      <c r="B116" s="11"/>
      <c r="C116" s="11"/>
      <c r="D116" s="11"/>
    </row>
    <row r="117" spans="1:9" ht="10.5" x14ac:dyDescent="0.25">
      <c r="A117" s="11" t="s">
        <v>1841</v>
      </c>
      <c r="B117" s="11"/>
      <c r="C117" s="11"/>
      <c r="D117" s="31" t="s">
        <v>56</v>
      </c>
    </row>
    <row r="118" spans="1:9" ht="10.5" x14ac:dyDescent="0.25">
      <c r="A118" s="11"/>
      <c r="B118" s="11"/>
      <c r="C118" s="11"/>
      <c r="D118" s="11"/>
    </row>
    <row r="119" spans="1:9" ht="10.5" x14ac:dyDescent="0.25">
      <c r="A119" s="11" t="s">
        <v>1015</v>
      </c>
      <c r="B119" s="11"/>
      <c r="C119" s="11"/>
      <c r="D119" s="31" t="s">
        <v>56</v>
      </c>
    </row>
    <row r="120" spans="1:9" ht="10.5" x14ac:dyDescent="0.25">
      <c r="A120" s="11"/>
      <c r="B120" s="11"/>
      <c r="C120" s="11"/>
      <c r="D120" s="11"/>
    </row>
    <row r="121" spans="1:9" ht="10.5" x14ac:dyDescent="0.25">
      <c r="A121" s="11" t="s">
        <v>1017</v>
      </c>
      <c r="B121" s="11"/>
      <c r="C121" s="11"/>
      <c r="D121" s="31" t="s">
        <v>56</v>
      </c>
    </row>
    <row r="122" spans="1:9" ht="10.5" x14ac:dyDescent="0.25">
      <c r="A122" s="11"/>
      <c r="B122" s="11"/>
      <c r="C122" s="11"/>
      <c r="D122" s="31"/>
    </row>
    <row r="123" spans="1:9" ht="10.5" x14ac:dyDescent="0.25">
      <c r="A123" s="119" t="s">
        <v>1343</v>
      </c>
      <c r="B123" s="118"/>
      <c r="C123" s="118"/>
      <c r="D123" s="118"/>
      <c r="E123" s="10"/>
      <c r="G123" s="10"/>
      <c r="H123" s="118"/>
      <c r="I123" s="118"/>
    </row>
    <row r="124" spans="1:9" x14ac:dyDescent="0.2">
      <c r="A124" s="118"/>
      <c r="B124" s="118"/>
      <c r="C124" s="118"/>
      <c r="D124" s="118"/>
      <c r="E124" s="10"/>
      <c r="G124" s="10"/>
      <c r="H124" s="118"/>
      <c r="I124" s="118"/>
    </row>
    <row r="125" spans="1:9" ht="10.5" x14ac:dyDescent="0.25">
      <c r="A125" s="119" t="s">
        <v>1305</v>
      </c>
      <c r="B125" s="118"/>
      <c r="C125" s="118"/>
      <c r="D125" s="118"/>
      <c r="E125" s="10"/>
      <c r="G125" s="10"/>
      <c r="H125" s="118"/>
      <c r="I125" s="118"/>
    </row>
    <row r="126" spans="1:9" x14ac:dyDescent="0.2">
      <c r="A126" s="118"/>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x14ac:dyDescent="0.2">
      <c r="A139" s="118"/>
      <c r="B139" s="118"/>
      <c r="C139" s="118"/>
      <c r="D139" s="118"/>
      <c r="E139" s="10"/>
      <c r="G139" s="10"/>
      <c r="H139" s="118"/>
      <c r="I139" s="118"/>
    </row>
    <row r="140" spans="1:9" x14ac:dyDescent="0.2">
      <c r="A140" s="118"/>
      <c r="B140" s="118"/>
      <c r="C140" s="118"/>
      <c r="D140" s="118"/>
      <c r="E140" s="10"/>
      <c r="G140" s="10"/>
      <c r="H140" s="118"/>
      <c r="I140" s="118"/>
    </row>
    <row r="141" spans="1:9" ht="10.5" x14ac:dyDescent="0.25">
      <c r="A141" s="119" t="s">
        <v>1444</v>
      </c>
      <c r="B141" s="118"/>
      <c r="C141" s="118"/>
      <c r="D141" s="118"/>
      <c r="E141" s="10"/>
      <c r="G141" s="10"/>
      <c r="H141" s="118"/>
      <c r="I141" s="118"/>
    </row>
    <row r="142" spans="1:9" x14ac:dyDescent="0.2">
      <c r="A142" s="118"/>
      <c r="B142" s="118"/>
      <c r="C142" s="118"/>
      <c r="D142" s="118"/>
      <c r="E142" s="10"/>
      <c r="G142" s="10"/>
      <c r="H142" s="118"/>
      <c r="I142" s="118"/>
    </row>
    <row r="143" spans="1:9" ht="10.5" x14ac:dyDescent="0.25">
      <c r="A143" s="119" t="s">
        <v>1306</v>
      </c>
      <c r="B143" s="118"/>
      <c r="C143" s="118"/>
      <c r="D143" s="118"/>
      <c r="E143" s="10"/>
      <c r="G143" s="10"/>
      <c r="H143" s="118"/>
      <c r="I143" s="118"/>
    </row>
    <row r="144" spans="1:9" x14ac:dyDescent="0.2">
      <c r="A144" s="118"/>
      <c r="B144" s="118"/>
      <c r="C144" s="118"/>
      <c r="D144" s="118"/>
      <c r="E144" s="10"/>
      <c r="G144" s="10"/>
      <c r="H144" s="118"/>
      <c r="I144" s="118"/>
    </row>
    <row r="145" spans="1:9" x14ac:dyDescent="0.2">
      <c r="A145" s="118"/>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t="s">
        <v>1304</v>
      </c>
      <c r="B158" s="118"/>
      <c r="C158" s="118"/>
      <c r="D158" s="118"/>
      <c r="E158" s="10"/>
      <c r="G158" s="10"/>
      <c r="H158" s="118"/>
      <c r="I158" s="118"/>
    </row>
    <row r="160" spans="1:9" x14ac:dyDescent="0.2">
      <c r="A160" s="118"/>
    </row>
    <row r="161" spans="1:1" x14ac:dyDescent="0.2">
      <c r="A161" s="120"/>
    </row>
    <row r="162" spans="1:1" x14ac:dyDescent="0.2">
      <c r="A162" s="120"/>
    </row>
  </sheetData>
  <mergeCells count="11">
    <mergeCell ref="A99:B99"/>
    <mergeCell ref="A100:B100"/>
    <mergeCell ref="A101:B101"/>
    <mergeCell ref="A102:B102"/>
    <mergeCell ref="A103:B103"/>
    <mergeCell ref="A98:B98"/>
    <mergeCell ref="A1:G1"/>
    <mergeCell ref="A72:D72"/>
    <mergeCell ref="A95:B95"/>
    <mergeCell ref="A96:B96"/>
    <mergeCell ref="A97:B97"/>
  </mergeCells>
  <conditionalFormatting sqref="F2:F3">
    <cfRule type="cellIs" dxfId="125" priority="2" stopIfTrue="1" operator="between">
      <formula>0.009</formula>
      <formula>-0.009</formula>
    </cfRule>
  </conditionalFormatting>
  <conditionalFormatting sqref="F5:F65552">
    <cfRule type="cellIs" dxfId="124"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3"/>
  <sheetViews>
    <sheetView workbookViewId="0">
      <selection sqref="A1:G1"/>
    </sheetView>
  </sheetViews>
  <sheetFormatPr defaultColWidth="9.1796875" defaultRowHeight="10" x14ac:dyDescent="0.2"/>
  <cols>
    <col min="1" max="1" width="32.26953125" style="6" bestFit="1" customWidth="1"/>
    <col min="2" max="2" width="47.1796875" style="6" customWidth="1"/>
    <col min="3" max="3" width="31.26953125" style="6" customWidth="1"/>
    <col min="4" max="4" width="17.4531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1761</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63</v>
      </c>
      <c r="B5" s="18"/>
      <c r="C5" s="18"/>
      <c r="D5" s="18"/>
      <c r="E5" s="19"/>
      <c r="F5" s="20"/>
      <c r="G5" s="19"/>
    </row>
    <row r="6" spans="1:7" x14ac:dyDescent="0.2">
      <c r="A6" s="22" t="s">
        <v>1720</v>
      </c>
      <c r="B6" s="22" t="s">
        <v>1721</v>
      </c>
      <c r="C6" s="22" t="s">
        <v>42</v>
      </c>
      <c r="D6" s="25">
        <v>500000</v>
      </c>
      <c r="E6" s="23">
        <v>520.63933329999998</v>
      </c>
      <c r="F6" s="24">
        <v>33.5933785185264</v>
      </c>
      <c r="G6" s="23">
        <v>7.6978068999999998</v>
      </c>
    </row>
    <row r="7" spans="1:7" x14ac:dyDescent="0.2">
      <c r="A7" s="22" t="s">
        <v>95</v>
      </c>
      <c r="B7" s="22" t="s">
        <v>94</v>
      </c>
      <c r="C7" s="22" t="s">
        <v>42</v>
      </c>
      <c r="D7" s="25">
        <v>350000</v>
      </c>
      <c r="E7" s="23">
        <v>348.5469167</v>
      </c>
      <c r="F7" s="24">
        <v>22.4894043827871</v>
      </c>
      <c r="G7" s="23">
        <v>7.970851605</v>
      </c>
    </row>
    <row r="8" spans="1:7" x14ac:dyDescent="0.2">
      <c r="A8" s="22" t="s">
        <v>1728</v>
      </c>
      <c r="B8" s="22" t="s">
        <v>1729</v>
      </c>
      <c r="C8" s="22" t="s">
        <v>42</v>
      </c>
      <c r="D8" s="25">
        <v>250000</v>
      </c>
      <c r="E8" s="23">
        <v>249.9636806</v>
      </c>
      <c r="F8" s="24">
        <v>16.128486653238099</v>
      </c>
      <c r="G8" s="23">
        <v>8.0411520099999994</v>
      </c>
    </row>
    <row r="9" spans="1:7" x14ac:dyDescent="0.2">
      <c r="A9" s="22" t="s">
        <v>99</v>
      </c>
      <c r="B9" s="22" t="s">
        <v>98</v>
      </c>
      <c r="C9" s="22" t="s">
        <v>42</v>
      </c>
      <c r="D9" s="25">
        <v>272300</v>
      </c>
      <c r="E9" s="23">
        <v>247.6913413</v>
      </c>
      <c r="F9" s="24">
        <v>15.9818677765129</v>
      </c>
      <c r="G9" s="23">
        <v>7.8019064364499897</v>
      </c>
    </row>
    <row r="10" spans="1:7" ht="10.5" x14ac:dyDescent="0.25">
      <c r="A10" s="21" t="s">
        <v>33</v>
      </c>
      <c r="B10" s="21"/>
      <c r="C10" s="21"/>
      <c r="D10" s="21"/>
      <c r="E10" s="26">
        <f>SUM(E6:E9)</f>
        <v>1366.8412719</v>
      </c>
      <c r="F10" s="27">
        <f>SUM(F6:F9)</f>
        <v>88.193137331064491</v>
      </c>
      <c r="G10" s="26"/>
    </row>
    <row r="11" spans="1:7" x14ac:dyDescent="0.2">
      <c r="A11" s="22"/>
      <c r="B11" s="22"/>
      <c r="C11" s="22"/>
      <c r="D11" s="22"/>
      <c r="E11" s="23"/>
      <c r="F11" s="24"/>
      <c r="G11" s="23"/>
    </row>
    <row r="12" spans="1:7" ht="10.5" x14ac:dyDescent="0.25">
      <c r="A12" s="21" t="s">
        <v>1418</v>
      </c>
      <c r="B12" s="22"/>
      <c r="C12" s="22"/>
      <c r="D12" s="22"/>
      <c r="E12" s="23"/>
      <c r="F12" s="24"/>
      <c r="G12" s="23"/>
    </row>
    <row r="13" spans="1:7" x14ac:dyDescent="0.2">
      <c r="A13" s="22" t="s">
        <v>1419</v>
      </c>
      <c r="B13" s="22" t="s">
        <v>1420</v>
      </c>
      <c r="C13" s="22" t="s">
        <v>1421</v>
      </c>
      <c r="D13" s="25">
        <v>72.486999999999995</v>
      </c>
      <c r="E13" s="23">
        <v>8.5181935000000006</v>
      </c>
      <c r="F13" s="24">
        <v>0.54962212848153102</v>
      </c>
      <c r="G13" s="23">
        <v>5.61</v>
      </c>
    </row>
    <row r="14" spans="1:7" ht="10.5" x14ac:dyDescent="0.25">
      <c r="A14" s="21" t="s">
        <v>33</v>
      </c>
      <c r="B14" s="21"/>
      <c r="C14" s="21"/>
      <c r="D14" s="21"/>
      <c r="E14" s="26">
        <f>SUM(E13:E13)</f>
        <v>8.5181935000000006</v>
      </c>
      <c r="F14" s="27">
        <f>SUM(F13:F13)</f>
        <v>0.54962212848153102</v>
      </c>
      <c r="G14" s="26"/>
    </row>
    <row r="15" spans="1:7" x14ac:dyDescent="0.2">
      <c r="A15" s="22"/>
      <c r="B15" s="22"/>
      <c r="C15" s="22"/>
      <c r="D15" s="22"/>
      <c r="E15" s="23"/>
      <c r="F15" s="24"/>
      <c r="G15" s="23"/>
    </row>
    <row r="16" spans="1:7" ht="10.5" x14ac:dyDescent="0.25">
      <c r="A16" s="21" t="s">
        <v>43</v>
      </c>
      <c r="B16" s="21"/>
      <c r="C16" s="21"/>
      <c r="D16" s="21"/>
      <c r="E16" s="26">
        <f>E10+E14</f>
        <v>1375.3594654000001</v>
      </c>
      <c r="F16" s="27">
        <f>F10+F14</f>
        <v>88.742759459546022</v>
      </c>
      <c r="G16" s="26"/>
    </row>
    <row r="17" spans="1:7" ht="10.5" x14ac:dyDescent="0.25">
      <c r="A17" s="21"/>
      <c r="B17" s="21"/>
      <c r="C17" s="21"/>
      <c r="D17" s="21"/>
      <c r="E17" s="26"/>
      <c r="F17" s="27"/>
      <c r="G17" s="26"/>
    </row>
    <row r="18" spans="1:7" ht="10.5" x14ac:dyDescent="0.25">
      <c r="A18" s="21" t="s">
        <v>45</v>
      </c>
      <c r="B18" s="21"/>
      <c r="C18" s="21"/>
      <c r="D18" s="21"/>
      <c r="E18" s="26">
        <f>E20-(E10+E14)</f>
        <v>174.46778109999991</v>
      </c>
      <c r="F18" s="27">
        <f>F20-(F10+F14)</f>
        <v>11.257240540453978</v>
      </c>
      <c r="G18" s="26"/>
    </row>
    <row r="19" spans="1:7" ht="10.5" x14ac:dyDescent="0.25">
      <c r="A19" s="21"/>
      <c r="B19" s="21"/>
      <c r="C19" s="21"/>
      <c r="D19" s="21"/>
      <c r="E19" s="26"/>
      <c r="F19" s="27"/>
      <c r="G19" s="26"/>
    </row>
    <row r="20" spans="1:7" ht="10.5" x14ac:dyDescent="0.25">
      <c r="A20" s="28" t="s">
        <v>44</v>
      </c>
      <c r="B20" s="28"/>
      <c r="C20" s="28"/>
      <c r="D20" s="28"/>
      <c r="E20" s="29">
        <v>1549.8272465</v>
      </c>
      <c r="F20" s="30">
        <v>100</v>
      </c>
      <c r="G20" s="29"/>
    </row>
    <row r="22" spans="1:7" ht="10.5" x14ac:dyDescent="0.25">
      <c r="A22" s="11" t="s">
        <v>1423</v>
      </c>
    </row>
    <row r="24" spans="1:7" x14ac:dyDescent="0.2">
      <c r="A24" s="6" t="s">
        <v>1762</v>
      </c>
    </row>
    <row r="25" spans="1:7" x14ac:dyDescent="0.2">
      <c r="A25" s="6" t="s">
        <v>1763</v>
      </c>
    </row>
    <row r="27" spans="1:7" ht="24" customHeight="1" x14ac:dyDescent="0.2">
      <c r="A27" s="179" t="s">
        <v>1003</v>
      </c>
      <c r="B27" s="179"/>
      <c r="C27" s="179"/>
      <c r="D27" s="179"/>
    </row>
    <row r="29" spans="1:7" ht="10.5" x14ac:dyDescent="0.25">
      <c r="A29" s="11" t="s">
        <v>48</v>
      </c>
    </row>
    <row r="30" spans="1:7" ht="10.5" x14ac:dyDescent="0.25">
      <c r="A30" s="11" t="s">
        <v>1001</v>
      </c>
    </row>
    <row r="31" spans="1:7" ht="10.5" x14ac:dyDescent="0.25">
      <c r="A31" s="11" t="s">
        <v>49</v>
      </c>
      <c r="B31" s="11"/>
      <c r="C31" s="55" t="s">
        <v>999</v>
      </c>
      <c r="D31" s="11" t="s">
        <v>50</v>
      </c>
    </row>
    <row r="32" spans="1:7" x14ac:dyDescent="0.2">
      <c r="A32" s="6" t="s">
        <v>57</v>
      </c>
      <c r="C32" s="32">
        <v>10.411</v>
      </c>
      <c r="D32" s="32">
        <v>10.524699999999999</v>
      </c>
    </row>
    <row r="33" spans="1:9" x14ac:dyDescent="0.2">
      <c r="A33" s="6" t="s">
        <v>117</v>
      </c>
      <c r="C33" s="32">
        <v>10.1693</v>
      </c>
      <c r="D33" s="32">
        <v>10.2805</v>
      </c>
    </row>
    <row r="34" spans="1:9" x14ac:dyDescent="0.2">
      <c r="A34" s="6" t="s">
        <v>58</v>
      </c>
      <c r="C34" s="32">
        <v>10.4781</v>
      </c>
      <c r="D34" s="32">
        <v>10.5966</v>
      </c>
    </row>
    <row r="35" spans="1:9" x14ac:dyDescent="0.2">
      <c r="A35" s="6" t="s">
        <v>118</v>
      </c>
      <c r="C35" s="32">
        <v>10.196099999999999</v>
      </c>
      <c r="D35" s="32">
        <v>10.311400000000001</v>
      </c>
    </row>
    <row r="37" spans="1:9" s="9" customFormat="1" x14ac:dyDescent="0.2">
      <c r="A37" s="6" t="s">
        <v>54</v>
      </c>
      <c r="B37" s="6"/>
      <c r="C37" s="6"/>
      <c r="D37" s="6"/>
      <c r="F37" s="10"/>
      <c r="H37" s="6"/>
      <c r="I37" s="6"/>
    </row>
    <row r="38" spans="1:9" s="9" customFormat="1" x14ac:dyDescent="0.2">
      <c r="A38" s="6" t="s">
        <v>1000</v>
      </c>
      <c r="B38" s="6"/>
      <c r="C38" s="6"/>
      <c r="D38" s="6"/>
      <c r="F38" s="10"/>
      <c r="H38" s="6"/>
      <c r="I38" s="6"/>
    </row>
    <row r="39" spans="1:9" s="9" customFormat="1" ht="10.5" x14ac:dyDescent="0.25">
      <c r="A39" s="6"/>
      <c r="B39" s="6"/>
      <c r="C39" s="6"/>
      <c r="D39" s="31"/>
      <c r="F39" s="10"/>
      <c r="H39" s="6"/>
      <c r="I39" s="6"/>
    </row>
    <row r="40" spans="1:9" s="9" customFormat="1" ht="10.5" x14ac:dyDescent="0.25">
      <c r="A40" s="11" t="s">
        <v>1002</v>
      </c>
      <c r="B40" s="6"/>
      <c r="C40" s="6"/>
      <c r="D40" s="31" t="s">
        <v>56</v>
      </c>
      <c r="F40" s="10"/>
      <c r="H40" s="6"/>
      <c r="I40" s="6"/>
    </row>
    <row r="41" spans="1:9" s="9" customFormat="1" ht="10.5" x14ac:dyDescent="0.25">
      <c r="A41" s="11"/>
      <c r="B41" s="6"/>
      <c r="C41" s="6"/>
      <c r="D41" s="31"/>
      <c r="F41" s="10"/>
      <c r="H41" s="6"/>
      <c r="I41" s="6"/>
    </row>
    <row r="42" spans="1:9" s="9" customFormat="1" ht="10.5" x14ac:dyDescent="0.25">
      <c r="A42" s="11" t="s">
        <v>1441</v>
      </c>
      <c r="B42" s="6"/>
      <c r="C42" s="6"/>
      <c r="D42" s="31" t="s">
        <v>56</v>
      </c>
      <c r="F42" s="10"/>
      <c r="H42" s="6"/>
      <c r="I42" s="6"/>
    </row>
    <row r="43" spans="1:9" s="9" customFormat="1" ht="10.5" x14ac:dyDescent="0.25">
      <c r="A43" s="6"/>
      <c r="B43" s="6"/>
      <c r="C43" s="6"/>
      <c r="D43" s="6"/>
      <c r="F43" s="11"/>
      <c r="H43" s="6"/>
      <c r="I43" s="6"/>
    </row>
    <row r="44" spans="1:9" s="9" customFormat="1" ht="10.5" x14ac:dyDescent="0.25">
      <c r="A44" s="11" t="s">
        <v>1442</v>
      </c>
      <c r="B44" s="6"/>
      <c r="C44" s="6"/>
      <c r="D44" s="35">
        <v>16.130417298974901</v>
      </c>
      <c r="E44" s="9" t="s">
        <v>55</v>
      </c>
      <c r="F44" s="6"/>
      <c r="H44" s="6"/>
      <c r="I44" s="6"/>
    </row>
    <row r="45" spans="1:9" s="9" customFormat="1" ht="10.5" x14ac:dyDescent="0.25">
      <c r="A45" s="6"/>
      <c r="B45" s="6"/>
      <c r="C45" s="6"/>
      <c r="D45" s="6"/>
      <c r="F45" s="11"/>
      <c r="H45" s="6"/>
      <c r="I45" s="6"/>
    </row>
    <row r="46" spans="1:9" s="9" customFormat="1" ht="10.5" x14ac:dyDescent="0.25">
      <c r="A46" s="11" t="s">
        <v>64</v>
      </c>
      <c r="B46" s="6"/>
      <c r="C46" s="6"/>
      <c r="D46" s="31" t="s">
        <v>56</v>
      </c>
      <c r="F46" s="6"/>
      <c r="H46" s="6"/>
      <c r="I46" s="6"/>
    </row>
    <row r="47" spans="1:9" s="9" customFormat="1" ht="10.5" x14ac:dyDescent="0.25">
      <c r="A47" s="6"/>
      <c r="B47" s="6"/>
      <c r="C47" s="6"/>
      <c r="D47" s="31"/>
      <c r="F47" s="11"/>
      <c r="H47" s="6"/>
      <c r="I47" s="6"/>
    </row>
    <row r="48" spans="1:9" s="9" customFormat="1" ht="10.5" x14ac:dyDescent="0.25">
      <c r="A48" s="11" t="s">
        <v>1443</v>
      </c>
      <c r="B48" s="6"/>
      <c r="C48" s="6"/>
      <c r="D48" s="31" t="s">
        <v>56</v>
      </c>
      <c r="F48" s="6"/>
      <c r="H48" s="6"/>
      <c r="I48" s="6"/>
    </row>
    <row r="49" spans="1:9" s="9" customFormat="1" ht="10.5" x14ac:dyDescent="0.25">
      <c r="A49" s="11"/>
      <c r="B49" s="6"/>
      <c r="C49" s="6"/>
      <c r="D49" s="31"/>
      <c r="F49" s="11"/>
      <c r="H49" s="6"/>
      <c r="I49" s="6"/>
    </row>
    <row r="50" spans="1:9" ht="10.5" x14ac:dyDescent="0.25">
      <c r="A50" s="11" t="s">
        <v>1014</v>
      </c>
      <c r="D50" s="31" t="s">
        <v>56</v>
      </c>
      <c r="F50" s="11"/>
    </row>
    <row r="51" spans="1:9" ht="10.5" x14ac:dyDescent="0.25">
      <c r="A51" s="11"/>
      <c r="D51" s="31"/>
      <c r="F51" s="11"/>
    </row>
    <row r="52" spans="1:9" ht="10.5" x14ac:dyDescent="0.25">
      <c r="A52" s="11" t="s">
        <v>1841</v>
      </c>
      <c r="D52" s="31" t="s">
        <v>56</v>
      </c>
      <c r="F52" s="11"/>
    </row>
    <row r="53" spans="1:9" ht="10.5" x14ac:dyDescent="0.25">
      <c r="A53" s="11"/>
      <c r="D53" s="31"/>
      <c r="F53" s="11"/>
    </row>
    <row r="54" spans="1:9" ht="10.5" x14ac:dyDescent="0.25">
      <c r="A54" s="11" t="s">
        <v>1015</v>
      </c>
      <c r="D54" s="31" t="s">
        <v>56</v>
      </c>
      <c r="F54" s="11"/>
    </row>
    <row r="55" spans="1:9" ht="10.5" x14ac:dyDescent="0.25">
      <c r="A55" s="11"/>
      <c r="D55" s="31"/>
      <c r="F55" s="11"/>
    </row>
    <row r="56" spans="1:9" ht="10.5" x14ac:dyDescent="0.25">
      <c r="A56" s="11" t="s">
        <v>1017</v>
      </c>
      <c r="D56" s="31" t="s">
        <v>56</v>
      </c>
      <c r="F56" s="11"/>
    </row>
    <row r="57" spans="1:9" ht="10.5" x14ac:dyDescent="0.25">
      <c r="A57" s="11"/>
      <c r="F57" s="11"/>
    </row>
    <row r="58" spans="1:9" ht="10.5" x14ac:dyDescent="0.25">
      <c r="A58" s="119" t="s">
        <v>1343</v>
      </c>
      <c r="B58" s="118"/>
      <c r="C58" s="118"/>
      <c r="D58" s="118"/>
      <c r="E58" s="10"/>
      <c r="F58" s="11"/>
      <c r="G58" s="10"/>
      <c r="H58" s="118"/>
      <c r="I58" s="118"/>
    </row>
    <row r="59" spans="1:9" ht="10.5" x14ac:dyDescent="0.25">
      <c r="A59" s="119"/>
      <c r="B59" s="118"/>
      <c r="C59" s="118"/>
      <c r="D59" s="118"/>
      <c r="E59" s="10"/>
      <c r="F59" s="119"/>
      <c r="G59" s="10"/>
      <c r="H59" s="118"/>
      <c r="I59" s="118"/>
    </row>
    <row r="60" spans="1:9" ht="10.5" x14ac:dyDescent="0.25">
      <c r="A60" s="119" t="s">
        <v>1305</v>
      </c>
      <c r="B60" s="118"/>
      <c r="C60" s="118"/>
      <c r="D60" s="118"/>
      <c r="E60" s="10"/>
      <c r="G60" s="10"/>
      <c r="H60" s="118"/>
      <c r="I60" s="118"/>
    </row>
    <row r="61" spans="1:9" x14ac:dyDescent="0.2">
      <c r="A61" s="118"/>
      <c r="B61" s="118"/>
      <c r="C61" s="118"/>
      <c r="D61" s="118"/>
      <c r="E61" s="10"/>
      <c r="G61" s="10"/>
      <c r="H61" s="118"/>
      <c r="I61" s="118"/>
    </row>
    <row r="62" spans="1:9" x14ac:dyDescent="0.2">
      <c r="A62" s="118"/>
      <c r="B62" s="118"/>
      <c r="C62" s="118"/>
      <c r="D62" s="118"/>
      <c r="E62" s="10"/>
      <c r="G62" s="10"/>
      <c r="H62" s="118"/>
      <c r="I62" s="118"/>
    </row>
    <row r="63" spans="1:9" x14ac:dyDescent="0.2">
      <c r="A63" s="118"/>
      <c r="B63" s="118"/>
      <c r="C63" s="118"/>
      <c r="D63" s="118"/>
      <c r="E63" s="10"/>
      <c r="G63" s="10"/>
      <c r="H63" s="118"/>
      <c r="I63" s="118"/>
    </row>
    <row r="64" spans="1:9" x14ac:dyDescent="0.2">
      <c r="A64" s="118"/>
      <c r="B64" s="118"/>
      <c r="C64" s="118"/>
      <c r="D64" s="118"/>
      <c r="E64" s="10"/>
      <c r="G64" s="10"/>
      <c r="H64" s="118"/>
      <c r="I64" s="118"/>
    </row>
    <row r="65" spans="1:9" x14ac:dyDescent="0.2">
      <c r="A65" s="118"/>
      <c r="B65" s="118"/>
      <c r="C65" s="118"/>
      <c r="D65" s="118"/>
      <c r="E65" s="10"/>
      <c r="G65" s="10"/>
      <c r="H65" s="118"/>
      <c r="I65" s="118"/>
    </row>
    <row r="66" spans="1:9" x14ac:dyDescent="0.2">
      <c r="A66" s="118"/>
      <c r="B66" s="118"/>
      <c r="C66" s="118"/>
      <c r="D66" s="118"/>
      <c r="E66" s="10"/>
      <c r="G66" s="10"/>
      <c r="H66" s="118"/>
      <c r="I66" s="118"/>
    </row>
    <row r="67" spans="1:9" x14ac:dyDescent="0.2">
      <c r="A67" s="118"/>
      <c r="B67" s="118"/>
      <c r="C67" s="118"/>
      <c r="D67" s="118"/>
      <c r="E67" s="10"/>
      <c r="G67" s="10"/>
      <c r="H67" s="118"/>
      <c r="I67" s="118"/>
    </row>
    <row r="68" spans="1:9" x14ac:dyDescent="0.2">
      <c r="A68" s="118"/>
      <c r="B68" s="118"/>
      <c r="C68" s="118"/>
      <c r="D68" s="118"/>
      <c r="E68" s="10"/>
      <c r="G68" s="10"/>
      <c r="H68" s="118"/>
      <c r="I68" s="118"/>
    </row>
    <row r="69" spans="1:9" x14ac:dyDescent="0.2">
      <c r="A69" s="118"/>
      <c r="B69" s="118"/>
      <c r="C69" s="118"/>
      <c r="D69" s="118"/>
      <c r="E69" s="10"/>
      <c r="G69" s="10"/>
      <c r="H69" s="118"/>
      <c r="I69" s="118"/>
    </row>
    <row r="70" spans="1:9" x14ac:dyDescent="0.2">
      <c r="A70" s="118"/>
      <c r="B70" s="118"/>
      <c r="C70" s="118"/>
      <c r="D70" s="118"/>
      <c r="E70" s="10"/>
      <c r="G70" s="10"/>
      <c r="H70" s="118"/>
      <c r="I70" s="118"/>
    </row>
    <row r="71" spans="1:9" x14ac:dyDescent="0.2">
      <c r="A71" s="118"/>
      <c r="B71" s="118"/>
      <c r="C71" s="118"/>
      <c r="D71" s="118"/>
      <c r="E71" s="10"/>
      <c r="G71" s="10"/>
      <c r="H71" s="118"/>
      <c r="I71" s="118"/>
    </row>
    <row r="72" spans="1:9" x14ac:dyDescent="0.2">
      <c r="A72" s="118"/>
      <c r="B72" s="118"/>
      <c r="C72" s="118"/>
      <c r="D72" s="118"/>
      <c r="E72" s="10"/>
      <c r="G72" s="10"/>
      <c r="H72" s="118"/>
      <c r="I72" s="118"/>
    </row>
    <row r="73" spans="1:9" x14ac:dyDescent="0.2">
      <c r="A73" s="118"/>
      <c r="B73" s="118"/>
      <c r="C73" s="118"/>
      <c r="D73" s="118"/>
      <c r="E73" s="10"/>
      <c r="G73" s="10"/>
      <c r="H73" s="118"/>
      <c r="I73" s="118"/>
    </row>
    <row r="74" spans="1:9" x14ac:dyDescent="0.2">
      <c r="A74" s="118"/>
      <c r="B74" s="118"/>
      <c r="C74" s="118"/>
      <c r="D74" s="118"/>
      <c r="E74" s="10"/>
      <c r="G74" s="10"/>
      <c r="H74" s="118"/>
      <c r="I74" s="118"/>
    </row>
    <row r="75" spans="1:9" x14ac:dyDescent="0.2">
      <c r="A75" s="118"/>
      <c r="B75" s="118"/>
      <c r="C75" s="118"/>
      <c r="D75" s="118"/>
      <c r="E75" s="10"/>
      <c r="G75" s="10"/>
      <c r="H75" s="118"/>
      <c r="I75" s="118"/>
    </row>
    <row r="76" spans="1:9" x14ac:dyDescent="0.2">
      <c r="A76" s="118"/>
      <c r="B76" s="118"/>
      <c r="C76" s="118"/>
      <c r="D76" s="118"/>
      <c r="E76" s="10"/>
      <c r="G76" s="10"/>
      <c r="H76" s="118"/>
      <c r="I76" s="118"/>
    </row>
    <row r="77" spans="1:9" ht="10.5" x14ac:dyDescent="0.25">
      <c r="A77" s="119" t="s">
        <v>1764</v>
      </c>
      <c r="B77" s="118"/>
      <c r="C77" s="118"/>
      <c r="D77" s="118"/>
      <c r="E77" s="10"/>
      <c r="G77" s="10"/>
      <c r="H77" s="118"/>
      <c r="I77" s="118"/>
    </row>
    <row r="78" spans="1:9" x14ac:dyDescent="0.2">
      <c r="A78" s="118"/>
      <c r="B78" s="118"/>
      <c r="C78" s="118"/>
      <c r="D78" s="118"/>
      <c r="E78" s="10"/>
      <c r="G78" s="10"/>
      <c r="H78" s="118"/>
      <c r="I78" s="118"/>
    </row>
    <row r="79" spans="1:9" ht="10.5" x14ac:dyDescent="0.25">
      <c r="A79" s="119" t="s">
        <v>1306</v>
      </c>
      <c r="B79" s="118"/>
      <c r="C79" s="118"/>
      <c r="D79" s="118"/>
      <c r="E79" s="10"/>
      <c r="G79" s="10"/>
      <c r="H79" s="118"/>
      <c r="I79" s="118"/>
    </row>
    <row r="80" spans="1:9" x14ac:dyDescent="0.2">
      <c r="A80" s="118"/>
      <c r="B80" s="118"/>
      <c r="C80" s="118"/>
      <c r="D80" s="118"/>
      <c r="E80" s="10"/>
      <c r="G80" s="10"/>
      <c r="H80" s="118"/>
      <c r="I80" s="118"/>
    </row>
    <row r="81" spans="1:9" x14ac:dyDescent="0.2">
      <c r="A81" s="118"/>
      <c r="B81" s="118"/>
      <c r="C81" s="118"/>
      <c r="D81" s="118"/>
      <c r="E81" s="10"/>
      <c r="G81" s="10"/>
      <c r="H81" s="118"/>
      <c r="I81" s="118"/>
    </row>
    <row r="82" spans="1:9" x14ac:dyDescent="0.2">
      <c r="A82" s="118"/>
      <c r="B82" s="118"/>
      <c r="C82" s="118"/>
      <c r="D82" s="118"/>
      <c r="E82" s="10"/>
      <c r="G82" s="10"/>
      <c r="H82" s="118"/>
      <c r="I82" s="118"/>
    </row>
    <row r="83" spans="1:9" x14ac:dyDescent="0.2">
      <c r="A83" s="118"/>
      <c r="B83" s="118"/>
      <c r="C83" s="118"/>
      <c r="D83" s="118"/>
      <c r="E83" s="10"/>
      <c r="G83" s="10"/>
      <c r="H83" s="118"/>
      <c r="I83" s="118"/>
    </row>
    <row r="84" spans="1:9" x14ac:dyDescent="0.2">
      <c r="A84" s="118"/>
      <c r="B84" s="118"/>
      <c r="C84" s="118"/>
      <c r="D84" s="118"/>
      <c r="E84" s="10"/>
      <c r="G84" s="10"/>
      <c r="H84" s="118"/>
      <c r="I84" s="118"/>
    </row>
    <row r="85" spans="1:9" x14ac:dyDescent="0.2">
      <c r="A85" s="118"/>
      <c r="B85" s="118"/>
      <c r="C85" s="118"/>
      <c r="D85" s="118"/>
      <c r="E85" s="10"/>
      <c r="G85" s="10"/>
      <c r="H85" s="118"/>
      <c r="I85" s="118"/>
    </row>
    <row r="86" spans="1:9" x14ac:dyDescent="0.2">
      <c r="A86" s="118"/>
      <c r="B86" s="118"/>
      <c r="C86" s="118"/>
      <c r="D86" s="118"/>
      <c r="E86" s="10"/>
      <c r="G86" s="10"/>
      <c r="H86" s="118"/>
      <c r="I86" s="118"/>
    </row>
    <row r="87" spans="1:9" x14ac:dyDescent="0.2">
      <c r="A87" s="118"/>
      <c r="B87" s="118"/>
      <c r="C87" s="118"/>
      <c r="D87" s="118"/>
      <c r="E87" s="10"/>
      <c r="G87" s="10"/>
      <c r="H87" s="118"/>
      <c r="I87" s="118"/>
    </row>
    <row r="88" spans="1:9" x14ac:dyDescent="0.2">
      <c r="A88" s="118"/>
      <c r="B88" s="118"/>
      <c r="C88" s="118"/>
      <c r="D88" s="118"/>
      <c r="E88" s="10"/>
      <c r="G88" s="10"/>
      <c r="H88" s="118"/>
      <c r="I88" s="118"/>
    </row>
    <row r="89" spans="1:9" x14ac:dyDescent="0.2">
      <c r="A89" s="118"/>
      <c r="B89" s="118"/>
      <c r="C89" s="118"/>
      <c r="D89" s="118"/>
      <c r="E89" s="10"/>
      <c r="G89" s="10"/>
      <c r="H89" s="118"/>
      <c r="I89" s="118"/>
    </row>
    <row r="90" spans="1:9" x14ac:dyDescent="0.2">
      <c r="A90" s="118"/>
      <c r="B90" s="118"/>
      <c r="C90" s="118"/>
      <c r="D90" s="118"/>
      <c r="E90" s="10"/>
      <c r="G90" s="10"/>
      <c r="H90" s="118"/>
      <c r="I90" s="118"/>
    </row>
    <row r="91" spans="1:9" x14ac:dyDescent="0.2">
      <c r="A91" s="118"/>
      <c r="B91" s="118"/>
      <c r="C91" s="118"/>
      <c r="D91" s="118"/>
      <c r="E91" s="10"/>
      <c r="G91" s="10"/>
      <c r="H91" s="118"/>
      <c r="I91" s="118"/>
    </row>
    <row r="92" spans="1:9" x14ac:dyDescent="0.2">
      <c r="A92" s="118"/>
      <c r="B92" s="118"/>
      <c r="C92" s="118"/>
      <c r="D92" s="118"/>
      <c r="E92" s="10"/>
      <c r="G92" s="10"/>
      <c r="H92" s="118"/>
      <c r="I92" s="118"/>
    </row>
    <row r="93" spans="1:9" x14ac:dyDescent="0.2">
      <c r="A93" s="118"/>
      <c r="B93" s="118"/>
      <c r="C93" s="118"/>
      <c r="D93" s="118"/>
      <c r="E93" s="10"/>
      <c r="G93" s="10"/>
      <c r="H93" s="118"/>
      <c r="I93" s="118"/>
    </row>
    <row r="94" spans="1:9" x14ac:dyDescent="0.2">
      <c r="A94" s="118"/>
      <c r="B94" s="118"/>
      <c r="C94" s="118"/>
      <c r="D94" s="118"/>
      <c r="E94" s="10"/>
      <c r="G94" s="10"/>
      <c r="H94" s="118"/>
      <c r="I94" s="118"/>
    </row>
    <row r="95" spans="1:9" x14ac:dyDescent="0.2">
      <c r="A95" s="185"/>
      <c r="B95" s="185"/>
      <c r="C95" s="185"/>
      <c r="D95" s="185"/>
      <c r="E95" s="185"/>
      <c r="F95" s="185"/>
      <c r="G95" s="185"/>
      <c r="H95" s="118"/>
      <c r="I95" s="118"/>
    </row>
    <row r="96" spans="1:9" x14ac:dyDescent="0.2">
      <c r="A96" s="118" t="s">
        <v>1304</v>
      </c>
      <c r="B96" s="118"/>
      <c r="C96" s="118"/>
      <c r="D96" s="118"/>
      <c r="E96" s="10"/>
      <c r="G96" s="10"/>
      <c r="H96" s="118"/>
      <c r="I96" s="118"/>
    </row>
    <row r="97" spans="1:9" x14ac:dyDescent="0.2">
      <c r="A97" s="118"/>
      <c r="B97" s="118"/>
      <c r="C97" s="118"/>
      <c r="D97" s="118"/>
      <c r="E97" s="10"/>
      <c r="G97" s="10"/>
      <c r="H97" s="118"/>
      <c r="I97" s="118"/>
    </row>
    <row r="98" spans="1:9" x14ac:dyDescent="0.2">
      <c r="A98" s="118"/>
      <c r="B98" s="118"/>
      <c r="C98" s="118"/>
      <c r="D98" s="118"/>
      <c r="E98" s="10"/>
      <c r="G98" s="10"/>
      <c r="H98" s="118"/>
      <c r="I98" s="118"/>
    </row>
    <row r="99" spans="1:9" x14ac:dyDescent="0.2">
      <c r="A99" s="118"/>
      <c r="B99" s="118"/>
      <c r="C99" s="118"/>
      <c r="D99" s="118"/>
      <c r="E99" s="10"/>
      <c r="G99" s="10"/>
      <c r="H99" s="118"/>
      <c r="I99" s="118"/>
    </row>
    <row r="100" spans="1:9" x14ac:dyDescent="0.2">
      <c r="A100" s="120"/>
      <c r="B100" s="118"/>
      <c r="C100" s="118"/>
      <c r="D100" s="118"/>
      <c r="E100" s="10"/>
      <c r="G100" s="10"/>
      <c r="H100" s="118"/>
      <c r="I100" s="118"/>
    </row>
    <row r="101" spans="1:9" x14ac:dyDescent="0.2">
      <c r="A101" s="120"/>
      <c r="B101" s="118"/>
      <c r="C101" s="118"/>
      <c r="D101" s="118"/>
      <c r="E101" s="10"/>
      <c r="G101" s="10"/>
      <c r="H101" s="118"/>
      <c r="I101" s="118"/>
    </row>
    <row r="102" spans="1:9" x14ac:dyDescent="0.2">
      <c r="A102" s="120"/>
      <c r="B102" s="118"/>
      <c r="C102" s="118"/>
      <c r="D102" s="118"/>
      <c r="E102" s="10"/>
      <c r="G102" s="10"/>
      <c r="H102" s="118"/>
      <c r="I102" s="118"/>
    </row>
    <row r="103" spans="1:9" x14ac:dyDescent="0.2">
      <c r="A103" s="118"/>
      <c r="B103" s="118"/>
      <c r="C103" s="118"/>
      <c r="D103" s="118"/>
      <c r="E103" s="10"/>
      <c r="G103" s="10"/>
      <c r="H103" s="118"/>
      <c r="I103" s="118"/>
    </row>
  </sheetData>
  <mergeCells count="3">
    <mergeCell ref="A1:G1"/>
    <mergeCell ref="A27:D27"/>
    <mergeCell ref="A95:G95"/>
  </mergeCells>
  <conditionalFormatting sqref="F2:F3">
    <cfRule type="cellIs" dxfId="104" priority="3" stopIfTrue="1" operator="between">
      <formula>0.009</formula>
      <formula>-0.009</formula>
    </cfRule>
  </conditionalFormatting>
  <conditionalFormatting sqref="F5:F42 F60:F94">
    <cfRule type="cellIs" dxfId="103" priority="1" stopIfTrue="1" operator="between">
      <formula>0.009</formula>
      <formula>-0.009</formula>
    </cfRule>
  </conditionalFormatting>
  <conditionalFormatting sqref="F96:F65551">
    <cfRule type="cellIs" dxfId="102" priority="2"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6"/>
  <sheetViews>
    <sheetView workbookViewId="0">
      <selection sqref="A1:G1"/>
    </sheetView>
  </sheetViews>
  <sheetFormatPr defaultColWidth="9.1796875" defaultRowHeight="10" x14ac:dyDescent="0.2"/>
  <cols>
    <col min="1" max="1" width="54.26953125" style="6" bestFit="1" customWidth="1"/>
    <col min="2" max="2" width="31.5429687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1765</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34</v>
      </c>
      <c r="B5" s="18"/>
      <c r="C5" s="18"/>
      <c r="D5" s="18"/>
      <c r="E5" s="19"/>
      <c r="F5" s="20"/>
      <c r="G5" s="19"/>
    </row>
    <row r="6" spans="1:7" ht="10.5" x14ac:dyDescent="0.25">
      <c r="A6" s="21" t="s">
        <v>41</v>
      </c>
      <c r="B6" s="22"/>
      <c r="C6" s="22"/>
      <c r="D6" s="22"/>
      <c r="E6" s="23"/>
      <c r="F6" s="24"/>
      <c r="G6" s="23"/>
    </row>
    <row r="7" spans="1:7" x14ac:dyDescent="0.2">
      <c r="A7" s="22" t="s">
        <v>1416</v>
      </c>
      <c r="B7" s="22" t="s">
        <v>1417</v>
      </c>
      <c r="C7" s="22" t="s">
        <v>42</v>
      </c>
      <c r="D7" s="25">
        <v>2000000</v>
      </c>
      <c r="E7" s="23">
        <v>1996.338</v>
      </c>
      <c r="F7" s="24">
        <v>12.1385761669583</v>
      </c>
      <c r="G7" s="23">
        <v>5.1502999999999997</v>
      </c>
    </row>
    <row r="8" spans="1:7" ht="10.5" x14ac:dyDescent="0.25">
      <c r="A8" s="21" t="s">
        <v>33</v>
      </c>
      <c r="B8" s="21"/>
      <c r="C8" s="21"/>
      <c r="D8" s="21"/>
      <c r="E8" s="26">
        <f>SUM(E6:E7)</f>
        <v>1996.338</v>
      </c>
      <c r="F8" s="27">
        <f>SUM(F6:F7)</f>
        <v>12.1385761669583</v>
      </c>
      <c r="G8" s="26"/>
    </row>
    <row r="9" spans="1:7" x14ac:dyDescent="0.2">
      <c r="A9" s="22"/>
      <c r="B9" s="22"/>
      <c r="C9" s="22"/>
      <c r="D9" s="22"/>
      <c r="E9" s="23"/>
      <c r="F9" s="24"/>
      <c r="G9" s="23"/>
    </row>
    <row r="10" spans="1:7" ht="10.5" x14ac:dyDescent="0.25">
      <c r="A10" s="21" t="s">
        <v>63</v>
      </c>
      <c r="B10" s="22"/>
      <c r="C10" s="22"/>
      <c r="D10" s="22"/>
      <c r="E10" s="23"/>
      <c r="F10" s="24"/>
      <c r="G10" s="23"/>
    </row>
    <row r="11" spans="1:7" x14ac:dyDescent="0.2">
      <c r="A11" s="22" t="s">
        <v>99</v>
      </c>
      <c r="B11" s="22" t="s">
        <v>98</v>
      </c>
      <c r="C11" s="22" t="s">
        <v>42</v>
      </c>
      <c r="D11" s="25">
        <v>3529400</v>
      </c>
      <c r="E11" s="23">
        <v>3210.4363573000001</v>
      </c>
      <c r="F11" s="24">
        <v>19.520805721404901</v>
      </c>
      <c r="G11" s="23">
        <v>7.8019064364499897</v>
      </c>
    </row>
    <row r="12" spans="1:7" x14ac:dyDescent="0.2">
      <c r="A12" s="22" t="s">
        <v>95</v>
      </c>
      <c r="B12" s="22" t="s">
        <v>94</v>
      </c>
      <c r="C12" s="22" t="s">
        <v>42</v>
      </c>
      <c r="D12" s="25">
        <v>3000000</v>
      </c>
      <c r="E12" s="23">
        <v>2987.5450000000001</v>
      </c>
      <c r="F12" s="24">
        <v>18.165532357103501</v>
      </c>
      <c r="G12" s="23">
        <v>7.970851605</v>
      </c>
    </row>
    <row r="13" spans="1:7" x14ac:dyDescent="0.2">
      <c r="A13" s="22" t="s">
        <v>1647</v>
      </c>
      <c r="B13" s="22" t="s">
        <v>1648</v>
      </c>
      <c r="C13" s="22" t="s">
        <v>42</v>
      </c>
      <c r="D13" s="25">
        <v>1500000</v>
      </c>
      <c r="E13" s="23">
        <v>1526.6901667</v>
      </c>
      <c r="F13" s="24">
        <v>9.2829194614509998</v>
      </c>
      <c r="G13" s="23">
        <v>7.6636056650000004</v>
      </c>
    </row>
    <row r="14" spans="1:7" x14ac:dyDescent="0.2">
      <c r="A14" s="22" t="s">
        <v>97</v>
      </c>
      <c r="B14" s="22" t="s">
        <v>96</v>
      </c>
      <c r="C14" s="22" t="s">
        <v>42</v>
      </c>
      <c r="D14" s="25">
        <v>1500000</v>
      </c>
      <c r="E14" s="23">
        <v>1521.126</v>
      </c>
      <c r="F14" s="24">
        <v>9.2490869835371399</v>
      </c>
      <c r="G14" s="23">
        <v>7.8739868399999997</v>
      </c>
    </row>
    <row r="15" spans="1:7" x14ac:dyDescent="0.2">
      <c r="A15" s="22" t="s">
        <v>1720</v>
      </c>
      <c r="B15" s="22" t="s">
        <v>1721</v>
      </c>
      <c r="C15" s="22" t="s">
        <v>42</v>
      </c>
      <c r="D15" s="25">
        <v>1000000</v>
      </c>
      <c r="E15" s="23">
        <v>1041.2786667</v>
      </c>
      <c r="F15" s="24">
        <v>6.3314130206241197</v>
      </c>
      <c r="G15" s="23">
        <v>7.6978068999999998</v>
      </c>
    </row>
    <row r="16" spans="1:7" x14ac:dyDescent="0.2">
      <c r="A16" s="22" t="s">
        <v>1653</v>
      </c>
      <c r="B16" s="22" t="s">
        <v>1654</v>
      </c>
      <c r="C16" s="22" t="s">
        <v>42</v>
      </c>
      <c r="D16" s="25">
        <v>500000</v>
      </c>
      <c r="E16" s="23">
        <v>497.04341670000002</v>
      </c>
      <c r="F16" s="24">
        <v>3.0222333952958498</v>
      </c>
      <c r="G16" s="23">
        <v>7.6890382600000002</v>
      </c>
    </row>
    <row r="17" spans="1:7" x14ac:dyDescent="0.2">
      <c r="A17" s="22" t="s">
        <v>101</v>
      </c>
      <c r="B17" s="22" t="s">
        <v>100</v>
      </c>
      <c r="C17" s="22" t="s">
        <v>42</v>
      </c>
      <c r="D17" s="25">
        <v>312440</v>
      </c>
      <c r="E17" s="23">
        <v>320.2633414</v>
      </c>
      <c r="F17" s="24">
        <v>1.94733605384883</v>
      </c>
      <c r="G17" s="23">
        <v>7.8290797249999997</v>
      </c>
    </row>
    <row r="18" spans="1:7" x14ac:dyDescent="0.2">
      <c r="A18" s="22" t="s">
        <v>103</v>
      </c>
      <c r="B18" s="22" t="s">
        <v>102</v>
      </c>
      <c r="C18" s="22" t="s">
        <v>42</v>
      </c>
      <c r="D18" s="25">
        <v>68680</v>
      </c>
      <c r="E18" s="23">
        <v>70.583206700000005</v>
      </c>
      <c r="F18" s="24">
        <v>0.42917563590740099</v>
      </c>
      <c r="G18" s="23">
        <v>7.76781071</v>
      </c>
    </row>
    <row r="19" spans="1:7" x14ac:dyDescent="0.2">
      <c r="A19" s="22" t="s">
        <v>105</v>
      </c>
      <c r="B19" s="22" t="s">
        <v>104</v>
      </c>
      <c r="C19" s="22" t="s">
        <v>42</v>
      </c>
      <c r="D19" s="25">
        <v>52560</v>
      </c>
      <c r="E19" s="23">
        <v>51.240043200000002</v>
      </c>
      <c r="F19" s="24">
        <v>0.31156105187670202</v>
      </c>
      <c r="G19" s="23">
        <v>7.9764235000000001</v>
      </c>
    </row>
    <row r="20" spans="1:7" x14ac:dyDescent="0.2">
      <c r="A20" s="22" t="s">
        <v>107</v>
      </c>
      <c r="B20" s="22" t="s">
        <v>106</v>
      </c>
      <c r="C20" s="22" t="s">
        <v>42</v>
      </c>
      <c r="D20" s="25">
        <v>50000</v>
      </c>
      <c r="E20" s="23">
        <v>48.575083300000003</v>
      </c>
      <c r="F20" s="24">
        <v>0.295356972843974</v>
      </c>
      <c r="G20" s="23">
        <v>7.9949538200000001</v>
      </c>
    </row>
    <row r="21" spans="1:7" ht="10.5" x14ac:dyDescent="0.25">
      <c r="A21" s="21" t="s">
        <v>33</v>
      </c>
      <c r="B21" s="21"/>
      <c r="C21" s="21"/>
      <c r="D21" s="21"/>
      <c r="E21" s="26">
        <f>SUM(E11:E20)</f>
        <v>11274.781281999998</v>
      </c>
      <c r="F21" s="27">
        <f>SUM(F11:F20)</f>
        <v>68.555420653893421</v>
      </c>
      <c r="G21" s="26"/>
    </row>
    <row r="22" spans="1:7" x14ac:dyDescent="0.2">
      <c r="A22" s="22"/>
      <c r="B22" s="22"/>
      <c r="C22" s="22"/>
      <c r="D22" s="22"/>
      <c r="E22" s="23"/>
      <c r="F22" s="24"/>
      <c r="G22" s="23"/>
    </row>
    <row r="23" spans="1:7" ht="10.5" x14ac:dyDescent="0.25">
      <c r="A23" s="21" t="s">
        <v>43</v>
      </c>
      <c r="B23" s="21"/>
      <c r="C23" s="21"/>
      <c r="D23" s="21"/>
      <c r="E23" s="26">
        <f>E8+E21</f>
        <v>13271.119281999998</v>
      </c>
      <c r="F23" s="27">
        <f>F8+F21</f>
        <v>80.693996820851723</v>
      </c>
      <c r="G23" s="26"/>
    </row>
    <row r="24" spans="1:7" ht="10.5" x14ac:dyDescent="0.25">
      <c r="A24" s="21"/>
      <c r="B24" s="21"/>
      <c r="C24" s="21"/>
      <c r="D24" s="21"/>
      <c r="E24" s="26"/>
      <c r="F24" s="27"/>
      <c r="G24" s="26"/>
    </row>
    <row r="25" spans="1:7" ht="10.5" x14ac:dyDescent="0.25">
      <c r="A25" s="21" t="s">
        <v>1532</v>
      </c>
      <c r="B25" s="21"/>
      <c r="C25" s="21"/>
      <c r="D25" s="21"/>
      <c r="E25" s="26">
        <v>0.32968662500000001</v>
      </c>
      <c r="F25" s="27">
        <f>E25/E29*100</f>
        <v>2.0046335884954906E-3</v>
      </c>
      <c r="G25" s="26"/>
    </row>
    <row r="26" spans="1:7" ht="10.5" x14ac:dyDescent="0.25">
      <c r="A26" s="21"/>
      <c r="B26" s="21"/>
      <c r="C26" s="21"/>
      <c r="D26" s="21"/>
      <c r="E26" s="26"/>
      <c r="F26" s="27"/>
      <c r="G26" s="26"/>
    </row>
    <row r="27" spans="1:7" ht="10.5" x14ac:dyDescent="0.25">
      <c r="A27" s="21" t="s">
        <v>45</v>
      </c>
      <c r="B27" s="21"/>
      <c r="C27" s="21"/>
      <c r="D27" s="21"/>
      <c r="E27" s="26">
        <f>E29-(E8+E21+E25)</f>
        <v>3174.779753275001</v>
      </c>
      <c r="F27" s="27">
        <f>F29-(F8+F21+F25)</f>
        <v>19.303998545559779</v>
      </c>
      <c r="G27" s="26"/>
    </row>
    <row r="28" spans="1:7" x14ac:dyDescent="0.2">
      <c r="A28" s="22"/>
      <c r="B28" s="22"/>
      <c r="C28" s="22"/>
      <c r="D28" s="22"/>
      <c r="E28" s="23"/>
      <c r="F28" s="24"/>
      <c r="G28" s="23"/>
    </row>
    <row r="29" spans="1:7" ht="10.5" x14ac:dyDescent="0.25">
      <c r="A29" s="28" t="s">
        <v>44</v>
      </c>
      <c r="B29" s="28"/>
      <c r="C29" s="28"/>
      <c r="D29" s="28"/>
      <c r="E29" s="29">
        <v>16446.228721899999</v>
      </c>
      <c r="F29" s="30">
        <v>100</v>
      </c>
      <c r="G29" s="29"/>
    </row>
    <row r="31" spans="1:7" ht="10.5" x14ac:dyDescent="0.25">
      <c r="A31" s="126" t="s">
        <v>1533</v>
      </c>
      <c r="B31" s="126"/>
      <c r="C31" s="126"/>
      <c r="D31" s="126"/>
      <c r="E31" s="127"/>
      <c r="F31" s="128"/>
      <c r="G31" s="127"/>
    </row>
    <row r="32" spans="1:7" x14ac:dyDescent="0.2">
      <c r="A32" s="22"/>
      <c r="B32" s="22"/>
      <c r="C32" s="22"/>
      <c r="D32" s="22"/>
      <c r="E32" s="23"/>
      <c r="F32" s="24"/>
      <c r="G32" s="23"/>
    </row>
    <row r="33" spans="1:7" ht="10.5" x14ac:dyDescent="0.25">
      <c r="A33" s="21" t="s">
        <v>1534</v>
      </c>
      <c r="B33" s="21"/>
      <c r="C33" s="21"/>
      <c r="D33" s="21"/>
      <c r="E33" s="26" t="s">
        <v>1535</v>
      </c>
      <c r="F33" s="27" t="s">
        <v>3</v>
      </c>
      <c r="G33" s="26"/>
    </row>
    <row r="34" spans="1:7" x14ac:dyDescent="0.2">
      <c r="A34" s="22" t="s">
        <v>1655</v>
      </c>
      <c r="B34" s="22"/>
      <c r="C34" s="22"/>
      <c r="D34" s="22"/>
      <c r="E34" s="23">
        <v>2500</v>
      </c>
      <c r="F34" s="24">
        <f>E34/$E$29*100</f>
        <v>15.20105333735855</v>
      </c>
      <c r="G34" s="23"/>
    </row>
    <row r="35" spans="1:7" x14ac:dyDescent="0.2">
      <c r="A35" s="22" t="s">
        <v>1538</v>
      </c>
      <c r="B35" s="22"/>
      <c r="C35" s="22"/>
      <c r="D35" s="22"/>
      <c r="E35" s="23">
        <v>1500</v>
      </c>
      <c r="F35" s="24">
        <f>E35/$E$29*100</f>
        <v>9.1206320024151282</v>
      </c>
      <c r="G35" s="23"/>
    </row>
    <row r="36" spans="1:7" x14ac:dyDescent="0.2">
      <c r="A36" s="22" t="s">
        <v>1536</v>
      </c>
      <c r="B36" s="22"/>
      <c r="C36" s="22"/>
      <c r="D36" s="22"/>
      <c r="E36" s="23">
        <v>1000</v>
      </c>
      <c r="F36" s="24">
        <f>E36/$E$29*100</f>
        <v>6.0804213349434191</v>
      </c>
      <c r="G36" s="23"/>
    </row>
    <row r="37" spans="1:7" x14ac:dyDescent="0.2">
      <c r="A37" s="22" t="s">
        <v>1536</v>
      </c>
      <c r="B37" s="22"/>
      <c r="C37" s="22"/>
      <c r="D37" s="22"/>
      <c r="E37" s="23">
        <v>1000</v>
      </c>
      <c r="F37" s="24">
        <f>E37/$E$29*100</f>
        <v>6.0804213349434191</v>
      </c>
      <c r="G37" s="23"/>
    </row>
    <row r="38" spans="1:7" x14ac:dyDescent="0.2">
      <c r="A38" s="22" t="s">
        <v>1656</v>
      </c>
      <c r="B38" s="22"/>
      <c r="C38" s="22"/>
      <c r="D38" s="22"/>
      <c r="E38" s="23">
        <v>1000</v>
      </c>
      <c r="F38" s="24">
        <f>E38/$E$29*100</f>
        <v>6.0804213349434191</v>
      </c>
      <c r="G38" s="23"/>
    </row>
    <row r="39" spans="1:7" ht="10.5" x14ac:dyDescent="0.25">
      <c r="A39" s="28" t="s">
        <v>1539</v>
      </c>
      <c r="B39" s="28"/>
      <c r="C39" s="28"/>
      <c r="D39" s="28"/>
      <c r="E39" s="29">
        <f xml:space="preserve"> SUM(E34:E38)</f>
        <v>7000</v>
      </c>
      <c r="F39" s="30">
        <f xml:space="preserve"> SUM(F34:F38)</f>
        <v>42.562949344603936</v>
      </c>
      <c r="G39" s="29"/>
    </row>
    <row r="40" spans="1:7" ht="10.5" x14ac:dyDescent="0.25">
      <c r="F40" s="13" t="s">
        <v>108</v>
      </c>
    </row>
    <row r="41" spans="1:7" ht="35.15" customHeight="1" x14ac:dyDescent="0.2">
      <c r="A41" s="182" t="s">
        <v>1542</v>
      </c>
      <c r="B41" s="182"/>
      <c r="C41" s="182"/>
      <c r="D41" s="182"/>
      <c r="E41" s="182"/>
      <c r="F41" s="182"/>
      <c r="G41" s="182"/>
    </row>
    <row r="43" spans="1:7" ht="21.75" customHeight="1" x14ac:dyDescent="0.2">
      <c r="A43" s="179" t="s">
        <v>1003</v>
      </c>
      <c r="B43" s="179"/>
      <c r="C43" s="179"/>
      <c r="D43" s="179"/>
    </row>
    <row r="45" spans="1:7" ht="10.5" x14ac:dyDescent="0.25">
      <c r="A45" s="11" t="s">
        <v>48</v>
      </c>
    </row>
    <row r="46" spans="1:7" ht="10.5" x14ac:dyDescent="0.25">
      <c r="A46" s="11" t="s">
        <v>1001</v>
      </c>
    </row>
    <row r="47" spans="1:7" ht="10.5" x14ac:dyDescent="0.25">
      <c r="A47" s="11" t="s">
        <v>49</v>
      </c>
      <c r="B47" s="11"/>
      <c r="C47" s="55" t="s">
        <v>999</v>
      </c>
      <c r="D47" s="11" t="s">
        <v>50</v>
      </c>
    </row>
    <row r="48" spans="1:7" x14ac:dyDescent="0.2">
      <c r="A48" s="6" t="s">
        <v>1766</v>
      </c>
      <c r="C48" s="32">
        <v>58.986400000000003</v>
      </c>
      <c r="D48" s="32">
        <v>60.086799999999997</v>
      </c>
    </row>
    <row r="49" spans="1:9" x14ac:dyDescent="0.2">
      <c r="A49" s="6" t="s">
        <v>1767</v>
      </c>
      <c r="C49" s="32">
        <v>10.4217</v>
      </c>
      <c r="D49" s="32">
        <v>10.616099999999999</v>
      </c>
    </row>
    <row r="50" spans="1:9" x14ac:dyDescent="0.2">
      <c r="A50" s="6" t="s">
        <v>1768</v>
      </c>
      <c r="C50" s="32">
        <v>64.903800000000004</v>
      </c>
      <c r="D50" s="32">
        <v>66.141400000000004</v>
      </c>
    </row>
    <row r="51" spans="1:9" x14ac:dyDescent="0.2">
      <c r="A51" s="6" t="s">
        <v>1769</v>
      </c>
      <c r="C51" s="32">
        <v>11.582000000000001</v>
      </c>
      <c r="D51" s="32">
        <v>11.802899999999999</v>
      </c>
    </row>
    <row r="53" spans="1:9" s="10" customFormat="1" x14ac:dyDescent="0.2">
      <c r="A53" s="6" t="s">
        <v>54</v>
      </c>
      <c r="B53" s="6"/>
      <c r="C53" s="6"/>
      <c r="D53" s="6"/>
      <c r="E53" s="9"/>
      <c r="G53" s="9"/>
      <c r="H53" s="6"/>
      <c r="I53" s="6"/>
    </row>
    <row r="54" spans="1:9" s="10" customFormat="1" x14ac:dyDescent="0.2">
      <c r="A54" s="6" t="s">
        <v>1000</v>
      </c>
      <c r="B54" s="6"/>
      <c r="C54" s="6"/>
      <c r="D54" s="6"/>
      <c r="E54" s="9"/>
      <c r="G54" s="9"/>
      <c r="H54" s="6"/>
      <c r="I54" s="6"/>
    </row>
    <row r="55" spans="1:9" s="10" customFormat="1" ht="10.5" x14ac:dyDescent="0.25">
      <c r="A55" s="6"/>
      <c r="B55" s="6"/>
      <c r="C55" s="6"/>
      <c r="D55" s="31"/>
      <c r="E55" s="9"/>
      <c r="G55" s="9"/>
      <c r="H55" s="6"/>
      <c r="I55" s="6"/>
    </row>
    <row r="56" spans="1:9" s="10" customFormat="1" ht="10.5" x14ac:dyDescent="0.25">
      <c r="A56" s="11" t="s">
        <v>1002</v>
      </c>
      <c r="B56" s="6"/>
      <c r="C56" s="6"/>
      <c r="D56" s="31" t="s">
        <v>56</v>
      </c>
      <c r="E56" s="9"/>
      <c r="G56" s="9"/>
      <c r="H56" s="6"/>
      <c r="I56" s="6"/>
    </row>
    <row r="57" spans="1:9" s="10" customFormat="1" ht="10.5" x14ac:dyDescent="0.25">
      <c r="A57" s="11"/>
      <c r="B57" s="6"/>
      <c r="C57" s="6"/>
      <c r="D57" s="6"/>
      <c r="E57" s="9"/>
      <c r="G57" s="9"/>
      <c r="H57" s="6"/>
      <c r="I57" s="6"/>
    </row>
    <row r="58" spans="1:9" s="10" customFormat="1" ht="10.5" x14ac:dyDescent="0.25">
      <c r="A58" s="11" t="s">
        <v>1553</v>
      </c>
      <c r="B58" s="6"/>
      <c r="C58" s="6"/>
      <c r="D58" s="6"/>
      <c r="E58" s="9"/>
      <c r="G58" s="9"/>
      <c r="H58" s="6"/>
      <c r="I58" s="6"/>
    </row>
    <row r="60" spans="1:9" s="10" customFormat="1" x14ac:dyDescent="0.2">
      <c r="A60" s="6" t="s">
        <v>1554</v>
      </c>
      <c r="B60" s="6"/>
      <c r="C60" s="6"/>
      <c r="D60" s="6"/>
      <c r="E60" s="9"/>
      <c r="G60" s="9"/>
      <c r="H60" s="6"/>
      <c r="I60" s="6"/>
    </row>
    <row r="62" spans="1:9" s="10" customFormat="1" ht="21" x14ac:dyDescent="0.2">
      <c r="A62" s="129" t="s">
        <v>1027</v>
      </c>
      <c r="B62" s="130" t="s">
        <v>1555</v>
      </c>
      <c r="C62" s="129" t="s">
        <v>1556</v>
      </c>
      <c r="D62" s="131" t="s">
        <v>1557</v>
      </c>
      <c r="E62" s="132" t="s">
        <v>1558</v>
      </c>
      <c r="G62" s="9"/>
      <c r="H62" s="6"/>
      <c r="I62" s="6"/>
    </row>
    <row r="63" spans="1:9" s="10" customFormat="1" x14ac:dyDescent="0.2">
      <c r="A63" s="183" t="s">
        <v>1770</v>
      </c>
      <c r="B63" s="133" t="s">
        <v>1560</v>
      </c>
      <c r="C63" s="133" t="s">
        <v>1561</v>
      </c>
      <c r="D63" s="134">
        <v>46304</v>
      </c>
      <c r="E63" s="135">
        <v>1000</v>
      </c>
      <c r="G63" s="9"/>
      <c r="H63" s="6"/>
      <c r="I63" s="6"/>
    </row>
    <row r="64" spans="1:9" s="10" customFormat="1" ht="22.5" customHeight="1" x14ac:dyDescent="0.2">
      <c r="A64" s="184"/>
      <c r="B64" s="133" t="s">
        <v>1033</v>
      </c>
      <c r="C64" s="133" t="s">
        <v>1562</v>
      </c>
      <c r="D64" s="134">
        <v>47947</v>
      </c>
      <c r="E64" s="135">
        <v>-1000</v>
      </c>
      <c r="G64" s="9"/>
      <c r="H64" s="6"/>
      <c r="I64" s="6"/>
    </row>
    <row r="65" spans="1:9" s="10" customFormat="1" x14ac:dyDescent="0.2">
      <c r="A65" s="183" t="s">
        <v>1721</v>
      </c>
      <c r="B65" s="133" t="s">
        <v>1560</v>
      </c>
      <c r="C65" s="133" t="s">
        <v>1561</v>
      </c>
      <c r="D65" s="134">
        <v>46304</v>
      </c>
      <c r="E65" s="135">
        <v>1000</v>
      </c>
      <c r="G65" s="9"/>
      <c r="H65" s="6"/>
      <c r="I65" s="6"/>
    </row>
    <row r="66" spans="1:9" s="10" customFormat="1" x14ac:dyDescent="0.2">
      <c r="A66" s="184"/>
      <c r="B66" s="133" t="s">
        <v>1033</v>
      </c>
      <c r="C66" s="133" t="s">
        <v>1562</v>
      </c>
      <c r="D66" s="134">
        <v>47947</v>
      </c>
      <c r="E66" s="135">
        <v>-1000</v>
      </c>
      <c r="G66" s="9"/>
      <c r="H66" s="6"/>
      <c r="I66" s="6"/>
    </row>
    <row r="67" spans="1:9" s="10" customFormat="1" x14ac:dyDescent="0.2">
      <c r="A67" s="183" t="s">
        <v>1771</v>
      </c>
      <c r="B67" s="133" t="s">
        <v>1560</v>
      </c>
      <c r="C67" s="133" t="s">
        <v>1561</v>
      </c>
      <c r="D67" s="134">
        <v>46304</v>
      </c>
      <c r="E67" s="135">
        <v>1500</v>
      </c>
      <c r="G67" s="9"/>
      <c r="H67" s="6"/>
      <c r="I67" s="6"/>
    </row>
    <row r="68" spans="1:9" s="10" customFormat="1" ht="19.5" customHeight="1" x14ac:dyDescent="0.2">
      <c r="A68" s="184"/>
      <c r="B68" s="133" t="s">
        <v>1033</v>
      </c>
      <c r="C68" s="133" t="s">
        <v>1562</v>
      </c>
      <c r="D68" s="134">
        <v>47947</v>
      </c>
      <c r="E68" s="135">
        <v>-1500</v>
      </c>
      <c r="G68" s="9"/>
      <c r="H68" s="6"/>
      <c r="I68" s="6"/>
    </row>
    <row r="69" spans="1:9" s="10" customFormat="1" x14ac:dyDescent="0.2">
      <c r="A69" s="183" t="s">
        <v>94</v>
      </c>
      <c r="B69" s="133" t="s">
        <v>1560</v>
      </c>
      <c r="C69" s="133" t="s">
        <v>1561</v>
      </c>
      <c r="D69" s="134">
        <v>46308</v>
      </c>
      <c r="E69" s="135">
        <v>1000</v>
      </c>
      <c r="G69" s="9"/>
      <c r="H69" s="6"/>
      <c r="I69" s="6"/>
    </row>
    <row r="70" spans="1:9" s="10" customFormat="1" x14ac:dyDescent="0.2">
      <c r="A70" s="184"/>
      <c r="B70" s="133" t="s">
        <v>1033</v>
      </c>
      <c r="C70" s="133" t="s">
        <v>1562</v>
      </c>
      <c r="D70" s="134">
        <v>47951</v>
      </c>
      <c r="E70" s="135">
        <v>-1000</v>
      </c>
      <c r="G70" s="9"/>
      <c r="H70" s="6"/>
      <c r="I70" s="6"/>
    </row>
    <row r="71" spans="1:9" s="10" customFormat="1" x14ac:dyDescent="0.2">
      <c r="A71" s="183" t="s">
        <v>1772</v>
      </c>
      <c r="B71" s="133" t="s">
        <v>1560</v>
      </c>
      <c r="C71" s="133" t="s">
        <v>1561</v>
      </c>
      <c r="D71" s="134">
        <v>46316</v>
      </c>
      <c r="E71" s="135">
        <v>2500</v>
      </c>
      <c r="G71" s="9"/>
      <c r="H71" s="6"/>
      <c r="I71" s="6"/>
    </row>
    <row r="72" spans="1:9" s="10" customFormat="1" ht="23.25" customHeight="1" x14ac:dyDescent="0.2">
      <c r="A72" s="184"/>
      <c r="B72" s="133" t="s">
        <v>1033</v>
      </c>
      <c r="C72" s="133" t="s">
        <v>1562</v>
      </c>
      <c r="D72" s="134">
        <v>47959</v>
      </c>
      <c r="E72" s="135">
        <v>-2500</v>
      </c>
      <c r="G72" s="9"/>
      <c r="H72" s="6"/>
      <c r="I72" s="6"/>
    </row>
    <row r="73" spans="1:9" s="10" customFormat="1" ht="14.5" x14ac:dyDescent="0.35">
      <c r="A73" s="136"/>
      <c r="B73" s="137"/>
      <c r="C73" s="137"/>
      <c r="D73" s="138"/>
      <c r="E73" s="139"/>
      <c r="G73" s="9"/>
      <c r="H73" s="6"/>
      <c r="I73" s="6"/>
    </row>
    <row r="74" spans="1:9" s="10" customFormat="1" ht="14.5" x14ac:dyDescent="0.35">
      <c r="A74" s="6" t="s">
        <v>1569</v>
      </c>
      <c r="B74" s="140"/>
      <c r="C74" s="140"/>
      <c r="D74" s="140"/>
      <c r="E74" s="141"/>
      <c r="G74" s="9"/>
      <c r="H74" s="6"/>
      <c r="I74" s="6"/>
    </row>
    <row r="75" spans="1:9" s="10" customFormat="1" ht="14.5" x14ac:dyDescent="0.35">
      <c r="A75" s="6" t="s">
        <v>1570</v>
      </c>
      <c r="B75" s="140"/>
      <c r="C75" s="140"/>
      <c r="D75" s="140"/>
      <c r="E75" s="141"/>
      <c r="G75" s="9"/>
      <c r="H75" s="6"/>
      <c r="I75" s="6"/>
    </row>
    <row r="77" spans="1:9" s="10" customFormat="1" x14ac:dyDescent="0.2">
      <c r="A77" s="6" t="s">
        <v>1773</v>
      </c>
      <c r="B77" s="6"/>
      <c r="C77" s="6"/>
      <c r="D77" s="6"/>
      <c r="E77" s="9"/>
      <c r="G77" s="9"/>
      <c r="H77" s="6"/>
      <c r="I77" s="6"/>
    </row>
    <row r="78" spans="1:9" s="10" customFormat="1" x14ac:dyDescent="0.2">
      <c r="A78" s="6" t="s">
        <v>1774</v>
      </c>
      <c r="B78" s="6"/>
      <c r="C78" s="6"/>
      <c r="D78" s="6"/>
      <c r="E78" s="9"/>
      <c r="G78" s="9"/>
      <c r="H78" s="6"/>
      <c r="I78" s="6"/>
    </row>
    <row r="80" spans="1:9" s="10" customFormat="1" ht="10.5" x14ac:dyDescent="0.25">
      <c r="A80" s="11" t="s">
        <v>1442</v>
      </c>
      <c r="B80" s="6"/>
      <c r="C80" s="6"/>
      <c r="D80" s="35">
        <v>13.390205281653399</v>
      </c>
      <c r="E80" s="9" t="s">
        <v>55</v>
      </c>
      <c r="G80" s="9"/>
      <c r="H80" s="6"/>
      <c r="I80" s="6"/>
    </row>
    <row r="82" spans="1:9" ht="10.5" x14ac:dyDescent="0.25">
      <c r="A82" s="11" t="s">
        <v>64</v>
      </c>
      <c r="D82" s="31" t="s">
        <v>56</v>
      </c>
    </row>
    <row r="83" spans="1:9" ht="10.5" x14ac:dyDescent="0.25">
      <c r="A83" s="11"/>
      <c r="D83" s="31"/>
    </row>
    <row r="84" spans="1:9" ht="10.5" x14ac:dyDescent="0.25">
      <c r="A84" s="11" t="s">
        <v>1443</v>
      </c>
      <c r="B84" s="11"/>
      <c r="C84" s="11"/>
      <c r="D84" s="31" t="s">
        <v>56</v>
      </c>
    </row>
    <row r="85" spans="1:9" ht="10.5" x14ac:dyDescent="0.25">
      <c r="A85" s="11"/>
      <c r="B85" s="11"/>
      <c r="C85" s="11"/>
      <c r="D85" s="11"/>
    </row>
    <row r="86" spans="1:9" ht="10.5" x14ac:dyDescent="0.25">
      <c r="A86" s="11" t="s">
        <v>1573</v>
      </c>
      <c r="B86" s="11"/>
      <c r="C86" s="11"/>
      <c r="D86" s="31" t="s">
        <v>56</v>
      </c>
    </row>
    <row r="87" spans="1:9" ht="10.5" x14ac:dyDescent="0.25">
      <c r="A87" s="11"/>
      <c r="B87" s="11"/>
      <c r="C87" s="11"/>
      <c r="D87" s="11"/>
    </row>
    <row r="88" spans="1:9" ht="10.5" x14ac:dyDescent="0.25">
      <c r="A88" s="11" t="s">
        <v>1841</v>
      </c>
      <c r="B88" s="11"/>
      <c r="C88" s="11"/>
      <c r="D88" s="31" t="s">
        <v>56</v>
      </c>
    </row>
    <row r="89" spans="1:9" ht="10.5" x14ac:dyDescent="0.25">
      <c r="A89" s="11"/>
      <c r="B89" s="11"/>
      <c r="C89" s="11"/>
      <c r="D89" s="11"/>
    </row>
    <row r="90" spans="1:9" ht="10.5" x14ac:dyDescent="0.25">
      <c r="A90" s="11" t="s">
        <v>1574</v>
      </c>
      <c r="B90" s="11"/>
      <c r="C90" s="11"/>
      <c r="D90" s="31" t="s">
        <v>56</v>
      </c>
    </row>
    <row r="91" spans="1:9" ht="10.5" x14ac:dyDescent="0.25">
      <c r="A91" s="11"/>
      <c r="B91" s="11"/>
      <c r="C91" s="11"/>
      <c r="D91" s="11"/>
    </row>
    <row r="92" spans="1:9" ht="10.5" x14ac:dyDescent="0.25">
      <c r="A92" s="11" t="s">
        <v>1575</v>
      </c>
      <c r="B92" s="11"/>
      <c r="C92" s="11"/>
      <c r="D92" s="31" t="s">
        <v>56</v>
      </c>
    </row>
    <row r="94" spans="1:9" ht="10.5" x14ac:dyDescent="0.25">
      <c r="A94" s="119" t="s">
        <v>1343</v>
      </c>
      <c r="B94" s="118"/>
      <c r="C94" s="118"/>
      <c r="D94" s="118"/>
      <c r="E94" s="10"/>
      <c r="G94" s="10"/>
      <c r="H94" s="118"/>
      <c r="I94" s="118"/>
    </row>
    <row r="95" spans="1:9" ht="10.5" x14ac:dyDescent="0.25">
      <c r="A95" s="119"/>
      <c r="B95" s="118"/>
      <c r="C95" s="118"/>
      <c r="D95" s="118"/>
      <c r="E95" s="10"/>
      <c r="G95" s="10"/>
      <c r="H95" s="118"/>
      <c r="I95" s="118"/>
    </row>
    <row r="96" spans="1:9" ht="10.5" x14ac:dyDescent="0.25">
      <c r="A96" s="119" t="s">
        <v>1305</v>
      </c>
      <c r="B96" s="118"/>
      <c r="C96" s="118"/>
      <c r="D96" s="118"/>
      <c r="E96" s="10"/>
      <c r="G96" s="10"/>
      <c r="H96" s="118"/>
      <c r="I96" s="118"/>
    </row>
    <row r="97" spans="1:9" x14ac:dyDescent="0.2">
      <c r="A97" s="120"/>
      <c r="B97" s="118"/>
      <c r="C97" s="118"/>
      <c r="D97" s="118"/>
      <c r="E97" s="10"/>
      <c r="G97" s="10"/>
      <c r="H97" s="118"/>
      <c r="I97" s="118"/>
    </row>
    <row r="98" spans="1:9" x14ac:dyDescent="0.2">
      <c r="A98" s="118"/>
      <c r="B98" s="118"/>
      <c r="C98" s="118"/>
      <c r="D98" s="118"/>
      <c r="E98" s="10"/>
      <c r="G98" s="10"/>
      <c r="H98" s="118"/>
      <c r="I98" s="118"/>
    </row>
    <row r="99" spans="1:9" x14ac:dyDescent="0.2">
      <c r="A99" s="118"/>
      <c r="B99" s="118"/>
      <c r="C99" s="118"/>
      <c r="D99" s="118"/>
      <c r="E99" s="10"/>
      <c r="G99" s="10"/>
      <c r="H99" s="118"/>
      <c r="I99" s="118"/>
    </row>
    <row r="100" spans="1:9" x14ac:dyDescent="0.2">
      <c r="A100" s="118"/>
      <c r="B100" s="118"/>
      <c r="C100" s="118"/>
      <c r="D100" s="118"/>
      <c r="E100" s="10"/>
      <c r="G100" s="10"/>
      <c r="H100" s="118"/>
      <c r="I100" s="118"/>
    </row>
    <row r="101" spans="1:9" x14ac:dyDescent="0.2">
      <c r="A101" s="118"/>
      <c r="B101" s="118"/>
      <c r="C101" s="118"/>
      <c r="D101" s="118"/>
      <c r="E101" s="10"/>
      <c r="G101" s="10"/>
      <c r="H101" s="118"/>
      <c r="I101" s="118"/>
    </row>
    <row r="102" spans="1:9" x14ac:dyDescent="0.2">
      <c r="A102" s="118"/>
      <c r="B102" s="118"/>
      <c r="C102" s="118"/>
      <c r="D102" s="118"/>
      <c r="E102" s="10"/>
      <c r="G102" s="10"/>
      <c r="H102" s="118"/>
      <c r="I102" s="118"/>
    </row>
    <row r="103" spans="1:9" x14ac:dyDescent="0.2">
      <c r="A103" s="118"/>
      <c r="B103" s="118"/>
      <c r="C103" s="118"/>
      <c r="D103" s="118"/>
      <c r="E103" s="10"/>
      <c r="G103" s="10"/>
      <c r="H103" s="118"/>
      <c r="I103" s="118"/>
    </row>
    <row r="104" spans="1:9" x14ac:dyDescent="0.2">
      <c r="A104" s="118"/>
      <c r="B104" s="118"/>
      <c r="C104" s="118"/>
      <c r="D104" s="118"/>
      <c r="E104" s="10"/>
      <c r="G104" s="10"/>
      <c r="H104" s="118"/>
      <c r="I104" s="118"/>
    </row>
    <row r="105" spans="1:9" x14ac:dyDescent="0.2">
      <c r="A105" s="118"/>
      <c r="B105" s="118"/>
      <c r="C105" s="118"/>
      <c r="D105" s="118"/>
      <c r="E105" s="10"/>
      <c r="G105" s="10"/>
      <c r="H105" s="118"/>
      <c r="I105" s="118"/>
    </row>
    <row r="106" spans="1:9" x14ac:dyDescent="0.2">
      <c r="A106" s="118"/>
      <c r="B106" s="118"/>
      <c r="C106" s="118"/>
      <c r="D106" s="118"/>
      <c r="E106" s="10"/>
      <c r="G106" s="10"/>
      <c r="H106" s="118"/>
      <c r="I106" s="118"/>
    </row>
    <row r="107" spans="1:9" x14ac:dyDescent="0.2">
      <c r="A107" s="118"/>
      <c r="B107" s="118"/>
      <c r="C107" s="118"/>
      <c r="D107" s="118"/>
      <c r="E107" s="10"/>
      <c r="G107" s="10"/>
      <c r="H107" s="118"/>
      <c r="I107" s="118"/>
    </row>
    <row r="108" spans="1:9" x14ac:dyDescent="0.2">
      <c r="A108" s="118"/>
      <c r="B108" s="118"/>
      <c r="C108" s="118"/>
      <c r="D108" s="118"/>
      <c r="E108" s="10"/>
      <c r="G108" s="10"/>
      <c r="H108" s="118"/>
      <c r="I108" s="118"/>
    </row>
    <row r="109" spans="1:9" x14ac:dyDescent="0.2">
      <c r="A109" s="118"/>
      <c r="B109" s="118"/>
      <c r="C109" s="118"/>
      <c r="D109" s="118"/>
      <c r="E109" s="10"/>
      <c r="G109" s="10"/>
      <c r="H109" s="118"/>
      <c r="I109" s="118"/>
    </row>
    <row r="110" spans="1:9" x14ac:dyDescent="0.2">
      <c r="A110" s="118"/>
      <c r="B110" s="118"/>
      <c r="C110" s="118"/>
      <c r="D110" s="118"/>
      <c r="E110" s="10"/>
      <c r="G110" s="10"/>
      <c r="H110" s="118"/>
      <c r="I110" s="118"/>
    </row>
    <row r="111" spans="1:9" ht="10.5" x14ac:dyDescent="0.2">
      <c r="A111" s="143" t="s">
        <v>1775</v>
      </c>
      <c r="B111" s="144"/>
      <c r="C111" s="144"/>
      <c r="D111" s="144"/>
      <c r="E111" s="144"/>
      <c r="F111" s="144"/>
      <c r="G111" s="144"/>
      <c r="H111" s="118"/>
      <c r="I111" s="118"/>
    </row>
    <row r="112" spans="1:9" x14ac:dyDescent="0.2">
      <c r="A112" s="118"/>
      <c r="B112" s="118"/>
      <c r="C112" s="118"/>
      <c r="D112" s="118"/>
      <c r="E112" s="10"/>
      <c r="G112" s="10"/>
      <c r="H112" s="118"/>
      <c r="I112" s="118"/>
    </row>
    <row r="113" spans="1:9" ht="10.5" x14ac:dyDescent="0.25">
      <c r="A113" s="119" t="s">
        <v>1306</v>
      </c>
      <c r="B113" s="118"/>
      <c r="C113" s="118"/>
      <c r="D113" s="118"/>
      <c r="E113" s="10"/>
      <c r="G113" s="10"/>
      <c r="H113" s="118"/>
      <c r="I113" s="118"/>
    </row>
    <row r="114" spans="1:9" x14ac:dyDescent="0.2">
      <c r="A114" s="118"/>
      <c r="B114" s="118"/>
      <c r="C114" s="118"/>
      <c r="D114" s="118"/>
      <c r="E114" s="10"/>
      <c r="G114" s="10"/>
      <c r="H114" s="118"/>
      <c r="I114" s="118"/>
    </row>
    <row r="115" spans="1:9" x14ac:dyDescent="0.2">
      <c r="A115" s="118"/>
      <c r="B115" s="118"/>
      <c r="C115" s="118"/>
      <c r="D115" s="118"/>
      <c r="E115" s="10"/>
      <c r="G115" s="10"/>
      <c r="H115" s="118"/>
      <c r="I115" s="118"/>
    </row>
    <row r="116" spans="1:9" x14ac:dyDescent="0.2">
      <c r="A116" s="118"/>
      <c r="B116" s="118"/>
      <c r="C116" s="118"/>
      <c r="D116" s="118"/>
      <c r="E116" s="10"/>
      <c r="G116" s="10"/>
      <c r="H116" s="118"/>
      <c r="I116" s="118"/>
    </row>
    <row r="117" spans="1:9" x14ac:dyDescent="0.2">
      <c r="A117" s="118"/>
      <c r="B117" s="118"/>
      <c r="C117" s="118"/>
      <c r="D117" s="118"/>
      <c r="E117" s="10"/>
      <c r="G117" s="10"/>
      <c r="H117" s="118"/>
      <c r="I117" s="118"/>
    </row>
    <row r="118" spans="1:9" x14ac:dyDescent="0.2">
      <c r="A118" s="118"/>
      <c r="B118" s="118"/>
      <c r="C118" s="118"/>
      <c r="D118" s="118"/>
      <c r="E118" s="10"/>
      <c r="G118" s="10"/>
      <c r="H118" s="118"/>
      <c r="I118" s="118"/>
    </row>
    <row r="119" spans="1:9" x14ac:dyDescent="0.2">
      <c r="A119" s="118"/>
      <c r="B119" s="118"/>
      <c r="C119" s="118"/>
      <c r="D119" s="118"/>
      <c r="E119" s="10"/>
      <c r="G119" s="10"/>
      <c r="H119" s="118"/>
      <c r="I119" s="118"/>
    </row>
    <row r="120" spans="1:9" x14ac:dyDescent="0.2">
      <c r="A120" s="118"/>
      <c r="B120" s="118"/>
      <c r="C120" s="118"/>
      <c r="D120" s="118"/>
      <c r="E120" s="10"/>
      <c r="G120" s="10"/>
      <c r="H120" s="118"/>
      <c r="I120" s="118"/>
    </row>
    <row r="121" spans="1:9" x14ac:dyDescent="0.2">
      <c r="A121" s="118"/>
      <c r="B121" s="118"/>
      <c r="C121" s="118"/>
      <c r="D121" s="118"/>
      <c r="E121" s="10"/>
      <c r="G121" s="10"/>
      <c r="H121" s="118"/>
      <c r="I121" s="118"/>
    </row>
    <row r="122" spans="1:9" x14ac:dyDescent="0.2">
      <c r="A122" s="118"/>
      <c r="B122" s="118"/>
      <c r="C122" s="118"/>
      <c r="D122" s="118"/>
      <c r="E122" s="10"/>
      <c r="G122" s="10"/>
      <c r="H122" s="118"/>
      <c r="I122" s="118"/>
    </row>
    <row r="123" spans="1:9" x14ac:dyDescent="0.2">
      <c r="A123" s="118"/>
      <c r="B123" s="118"/>
      <c r="C123" s="118"/>
      <c r="D123" s="118"/>
      <c r="E123" s="10"/>
      <c r="G123" s="10"/>
      <c r="H123" s="118"/>
      <c r="I123" s="118"/>
    </row>
    <row r="124" spans="1:9" x14ac:dyDescent="0.2">
      <c r="A124" s="118"/>
      <c r="B124" s="118"/>
      <c r="C124" s="118"/>
      <c r="D124" s="118"/>
      <c r="E124" s="10"/>
      <c r="G124" s="10"/>
      <c r="H124" s="118"/>
      <c r="I124" s="118"/>
    </row>
    <row r="125" spans="1:9" x14ac:dyDescent="0.2">
      <c r="A125" s="118"/>
      <c r="B125" s="118"/>
      <c r="C125" s="118"/>
      <c r="D125" s="118"/>
      <c r="E125" s="10"/>
      <c r="G125" s="10"/>
      <c r="H125" s="118"/>
      <c r="I125" s="118"/>
    </row>
    <row r="126" spans="1:9" x14ac:dyDescent="0.2">
      <c r="A126" s="118"/>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t="s">
        <v>1304</v>
      </c>
      <c r="B130" s="118"/>
      <c r="C130" s="118"/>
      <c r="D130" s="118"/>
      <c r="E130" s="10"/>
      <c r="G130" s="10"/>
      <c r="H130" s="118"/>
      <c r="I130" s="118"/>
    </row>
    <row r="131" spans="1:9" x14ac:dyDescent="0.2">
      <c r="A131" s="120"/>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row>
    <row r="134" spans="1:9" x14ac:dyDescent="0.2">
      <c r="A134" s="120"/>
    </row>
    <row r="135" spans="1:9" x14ac:dyDescent="0.2">
      <c r="A135" s="120"/>
    </row>
    <row r="136" spans="1:9" x14ac:dyDescent="0.2">
      <c r="A136" s="120"/>
    </row>
  </sheetData>
  <mergeCells count="8">
    <mergeCell ref="A69:A70"/>
    <mergeCell ref="A71:A72"/>
    <mergeCell ref="A1:G1"/>
    <mergeCell ref="A41:G41"/>
    <mergeCell ref="A43:D43"/>
    <mergeCell ref="A63:A64"/>
    <mergeCell ref="A65:A66"/>
    <mergeCell ref="A67:A68"/>
  </mergeCells>
  <conditionalFormatting sqref="F2:F3">
    <cfRule type="cellIs" dxfId="101" priority="4" stopIfTrue="1" operator="between">
      <formula>0.009</formula>
      <formula>-0.009</formula>
    </cfRule>
  </conditionalFormatting>
  <conditionalFormatting sqref="F5:F40">
    <cfRule type="cellIs" dxfId="100" priority="3" stopIfTrue="1" operator="between">
      <formula>0.009</formula>
      <formula>-0.009</formula>
    </cfRule>
  </conditionalFormatting>
  <conditionalFormatting sqref="F42:F110">
    <cfRule type="cellIs" dxfId="99" priority="1" stopIfTrue="1" operator="between">
      <formula>0.009</formula>
      <formula>-0.009</formula>
    </cfRule>
  </conditionalFormatting>
  <conditionalFormatting sqref="F112:F65567">
    <cfRule type="cellIs" dxfId="98" priority="2" stopIfTrue="1" operator="between">
      <formula>0.009</formula>
      <formula>-0.009</formula>
    </cfRule>
  </conditionalFormatting>
  <hyperlinks>
    <hyperlink ref="A95"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60"/>
  <sheetViews>
    <sheetView workbookViewId="0">
      <selection sqref="A1:G1"/>
    </sheetView>
  </sheetViews>
  <sheetFormatPr defaultColWidth="9.1796875" defaultRowHeight="10" x14ac:dyDescent="0.2"/>
  <cols>
    <col min="1" max="1" width="38.7265625" style="6" bestFit="1" customWidth="1"/>
    <col min="2" max="2" width="60.453125" style="6" bestFit="1" customWidth="1"/>
    <col min="3" max="3" width="35.45312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1776</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4</v>
      </c>
      <c r="D4" s="15" t="s">
        <v>1</v>
      </c>
      <c r="E4" s="56" t="s">
        <v>6</v>
      </c>
      <c r="F4" s="16" t="s">
        <v>3</v>
      </c>
      <c r="G4" s="16" t="s">
        <v>5</v>
      </c>
    </row>
    <row r="5" spans="1:7" ht="10.5" x14ac:dyDescent="0.25">
      <c r="A5" s="17" t="s">
        <v>127</v>
      </c>
      <c r="B5" s="18"/>
      <c r="C5" s="18"/>
      <c r="D5" s="18"/>
      <c r="E5" s="19"/>
      <c r="F5" s="20"/>
      <c r="G5" s="19"/>
    </row>
    <row r="6" spans="1:7" ht="10.5" x14ac:dyDescent="0.25">
      <c r="A6" s="21" t="s">
        <v>31</v>
      </c>
      <c r="B6" s="22"/>
      <c r="C6" s="22"/>
      <c r="D6" s="22"/>
      <c r="E6" s="23"/>
      <c r="F6" s="24"/>
      <c r="G6" s="23"/>
    </row>
    <row r="7" spans="1:7" x14ac:dyDescent="0.2">
      <c r="A7" s="22" t="s">
        <v>129</v>
      </c>
      <c r="B7" s="22" t="s">
        <v>128</v>
      </c>
      <c r="C7" s="22" t="s">
        <v>130</v>
      </c>
      <c r="D7" s="25">
        <v>180000</v>
      </c>
      <c r="E7" s="23">
        <v>1389.06</v>
      </c>
      <c r="F7" s="24">
        <v>2.7958284704379501</v>
      </c>
      <c r="G7" s="23"/>
    </row>
    <row r="8" spans="1:7" x14ac:dyDescent="0.2">
      <c r="A8" s="22" t="s">
        <v>132</v>
      </c>
      <c r="B8" s="22" t="s">
        <v>131</v>
      </c>
      <c r="C8" s="22" t="s">
        <v>130</v>
      </c>
      <c r="D8" s="25">
        <v>82000</v>
      </c>
      <c r="E8" s="23">
        <v>1035.9880000000001</v>
      </c>
      <c r="F8" s="24">
        <v>2.0851833221258098</v>
      </c>
      <c r="G8" s="23"/>
    </row>
    <row r="9" spans="1:7" x14ac:dyDescent="0.2">
      <c r="A9" s="22" t="s">
        <v>134</v>
      </c>
      <c r="B9" s="22" t="s">
        <v>133</v>
      </c>
      <c r="C9" s="22" t="s">
        <v>135</v>
      </c>
      <c r="D9" s="25">
        <v>70000</v>
      </c>
      <c r="E9" s="23">
        <v>1001.56</v>
      </c>
      <c r="F9" s="24">
        <v>2.0158884158005002</v>
      </c>
      <c r="G9" s="23"/>
    </row>
    <row r="10" spans="1:7" x14ac:dyDescent="0.2">
      <c r="A10" s="22" t="s">
        <v>137</v>
      </c>
      <c r="B10" s="22" t="s">
        <v>136</v>
      </c>
      <c r="C10" s="22" t="s">
        <v>130</v>
      </c>
      <c r="D10" s="25">
        <v>80000</v>
      </c>
      <c r="E10" s="23">
        <v>854.76</v>
      </c>
      <c r="F10" s="24">
        <v>1.7204169318759099</v>
      </c>
      <c r="G10" s="23"/>
    </row>
    <row r="11" spans="1:7" x14ac:dyDescent="0.2">
      <c r="A11" s="22" t="s">
        <v>139</v>
      </c>
      <c r="B11" s="22" t="s">
        <v>138</v>
      </c>
      <c r="C11" s="22" t="s">
        <v>130</v>
      </c>
      <c r="D11" s="25">
        <v>67000</v>
      </c>
      <c r="E11" s="23">
        <v>849.76099999999997</v>
      </c>
      <c r="F11" s="24">
        <v>1.7103552019839501</v>
      </c>
      <c r="G11" s="23"/>
    </row>
    <row r="12" spans="1:7" x14ac:dyDescent="0.2">
      <c r="A12" s="22" t="s">
        <v>141</v>
      </c>
      <c r="B12" s="22" t="s">
        <v>140</v>
      </c>
      <c r="C12" s="22" t="s">
        <v>142</v>
      </c>
      <c r="D12" s="25">
        <v>45000</v>
      </c>
      <c r="E12" s="23">
        <v>849.06</v>
      </c>
      <c r="F12" s="24">
        <v>1.70894426526576</v>
      </c>
      <c r="G12" s="23"/>
    </row>
    <row r="13" spans="1:7" x14ac:dyDescent="0.2">
      <c r="A13" s="22" t="s">
        <v>144</v>
      </c>
      <c r="B13" s="22" t="s">
        <v>143</v>
      </c>
      <c r="C13" s="22" t="s">
        <v>145</v>
      </c>
      <c r="D13" s="25">
        <v>20500</v>
      </c>
      <c r="E13" s="23">
        <v>822.87</v>
      </c>
      <c r="F13" s="24">
        <v>1.6562303813149</v>
      </c>
      <c r="G13" s="23"/>
    </row>
    <row r="14" spans="1:7" x14ac:dyDescent="0.2">
      <c r="A14" s="22" t="s">
        <v>147</v>
      </c>
      <c r="B14" s="22" t="s">
        <v>146</v>
      </c>
      <c r="C14" s="22" t="s">
        <v>148</v>
      </c>
      <c r="D14" s="25">
        <v>56604</v>
      </c>
      <c r="E14" s="23">
        <v>668.94607199999996</v>
      </c>
      <c r="F14" s="24">
        <v>1.34642022179405</v>
      </c>
      <c r="G14" s="23"/>
    </row>
    <row r="15" spans="1:7" x14ac:dyDescent="0.2">
      <c r="A15" s="22" t="s">
        <v>150</v>
      </c>
      <c r="B15" s="22" t="s">
        <v>149</v>
      </c>
      <c r="C15" s="22" t="s">
        <v>151</v>
      </c>
      <c r="D15" s="25">
        <v>140000</v>
      </c>
      <c r="E15" s="23">
        <v>558.80999999999995</v>
      </c>
      <c r="F15" s="24">
        <v>1.1247440049857</v>
      </c>
      <c r="G15" s="23"/>
    </row>
    <row r="16" spans="1:7" x14ac:dyDescent="0.2">
      <c r="A16" s="22" t="s">
        <v>153</v>
      </c>
      <c r="B16" s="22" t="s">
        <v>152</v>
      </c>
      <c r="C16" s="22" t="s">
        <v>154</v>
      </c>
      <c r="D16" s="25">
        <v>200000</v>
      </c>
      <c r="E16" s="23">
        <v>494.06</v>
      </c>
      <c r="F16" s="24">
        <v>0.99441853779143896</v>
      </c>
      <c r="G16" s="23"/>
    </row>
    <row r="17" spans="1:7" x14ac:dyDescent="0.2">
      <c r="A17" s="22" t="s">
        <v>156</v>
      </c>
      <c r="B17" s="22" t="s">
        <v>155</v>
      </c>
      <c r="C17" s="22" t="s">
        <v>148</v>
      </c>
      <c r="D17" s="25">
        <v>41000</v>
      </c>
      <c r="E17" s="23">
        <v>491.63099999999997</v>
      </c>
      <c r="F17" s="24">
        <v>0.98952957161669197</v>
      </c>
      <c r="G17" s="23"/>
    </row>
    <row r="18" spans="1:7" x14ac:dyDescent="0.2">
      <c r="A18" s="22" t="s">
        <v>158</v>
      </c>
      <c r="B18" s="22" t="s">
        <v>157</v>
      </c>
      <c r="C18" s="22" t="s">
        <v>159</v>
      </c>
      <c r="D18" s="25">
        <v>4100</v>
      </c>
      <c r="E18" s="23">
        <v>475.02600000000001</v>
      </c>
      <c r="F18" s="24">
        <v>0.95610788230764698</v>
      </c>
      <c r="G18" s="23"/>
    </row>
    <row r="19" spans="1:7" x14ac:dyDescent="0.2">
      <c r="A19" s="22" t="s">
        <v>161</v>
      </c>
      <c r="B19" s="22" t="s">
        <v>160</v>
      </c>
      <c r="C19" s="22" t="s">
        <v>162</v>
      </c>
      <c r="D19" s="25">
        <v>6000</v>
      </c>
      <c r="E19" s="23">
        <v>458.19</v>
      </c>
      <c r="F19" s="24">
        <v>0.92222124808861095</v>
      </c>
      <c r="G19" s="23"/>
    </row>
    <row r="20" spans="1:7" x14ac:dyDescent="0.2">
      <c r="A20" s="22" t="s">
        <v>164</v>
      </c>
      <c r="B20" s="22" t="s">
        <v>163</v>
      </c>
      <c r="C20" s="22" t="s">
        <v>165</v>
      </c>
      <c r="D20" s="25">
        <v>14000</v>
      </c>
      <c r="E20" s="23">
        <v>433.65</v>
      </c>
      <c r="F20" s="24">
        <v>0.87282839920911903</v>
      </c>
      <c r="G20" s="23"/>
    </row>
    <row r="21" spans="1:7" x14ac:dyDescent="0.2">
      <c r="A21" s="22" t="s">
        <v>167</v>
      </c>
      <c r="B21" s="22" t="s">
        <v>166</v>
      </c>
      <c r="C21" s="22" t="s">
        <v>168</v>
      </c>
      <c r="D21" s="25">
        <v>23000</v>
      </c>
      <c r="E21" s="23">
        <v>390.58600000000001</v>
      </c>
      <c r="F21" s="24">
        <v>0.78615139659516398</v>
      </c>
      <c r="G21" s="23"/>
    </row>
    <row r="22" spans="1:7" x14ac:dyDescent="0.2">
      <c r="A22" s="22" t="s">
        <v>170</v>
      </c>
      <c r="B22" s="22" t="s">
        <v>169</v>
      </c>
      <c r="C22" s="22" t="s">
        <v>171</v>
      </c>
      <c r="D22" s="25">
        <v>6700</v>
      </c>
      <c r="E22" s="23">
        <v>383.642</v>
      </c>
      <c r="F22" s="24">
        <v>0.77217487081606095</v>
      </c>
      <c r="G22" s="23"/>
    </row>
    <row r="23" spans="1:7" x14ac:dyDescent="0.2">
      <c r="A23" s="22" t="s">
        <v>173</v>
      </c>
      <c r="B23" s="22" t="s">
        <v>172</v>
      </c>
      <c r="C23" s="22" t="s">
        <v>151</v>
      </c>
      <c r="D23" s="25">
        <v>200000</v>
      </c>
      <c r="E23" s="23">
        <v>375.06</v>
      </c>
      <c r="F23" s="24">
        <v>0.75490146294793603</v>
      </c>
      <c r="G23" s="23"/>
    </row>
    <row r="24" spans="1:7" x14ac:dyDescent="0.2">
      <c r="A24" s="22" t="s">
        <v>175</v>
      </c>
      <c r="B24" s="22" t="s">
        <v>174</v>
      </c>
      <c r="C24" s="22" t="s">
        <v>176</v>
      </c>
      <c r="D24" s="25">
        <v>170000</v>
      </c>
      <c r="E24" s="23">
        <v>359.31200000000001</v>
      </c>
      <c r="F24" s="24">
        <v>0.72320469912746899</v>
      </c>
      <c r="G24" s="23"/>
    </row>
    <row r="25" spans="1:7" x14ac:dyDescent="0.2">
      <c r="A25" s="22" t="s">
        <v>178</v>
      </c>
      <c r="B25" s="22" t="s">
        <v>177</v>
      </c>
      <c r="C25" s="22" t="s">
        <v>179</v>
      </c>
      <c r="D25" s="25">
        <v>21000</v>
      </c>
      <c r="E25" s="23">
        <v>349.90199999999999</v>
      </c>
      <c r="F25" s="24">
        <v>0.70426473547808</v>
      </c>
      <c r="G25" s="23"/>
    </row>
    <row r="26" spans="1:7" x14ac:dyDescent="0.2">
      <c r="A26" s="22" t="s">
        <v>181</v>
      </c>
      <c r="B26" s="22" t="s">
        <v>180</v>
      </c>
      <c r="C26" s="22" t="s">
        <v>182</v>
      </c>
      <c r="D26" s="25">
        <v>42000</v>
      </c>
      <c r="E26" s="23">
        <v>325.5</v>
      </c>
      <c r="F26" s="24">
        <v>0.65514964589546498</v>
      </c>
      <c r="G26" s="23"/>
    </row>
    <row r="27" spans="1:7" x14ac:dyDescent="0.2">
      <c r="A27" s="22" t="s">
        <v>184</v>
      </c>
      <c r="B27" s="22" t="s">
        <v>183</v>
      </c>
      <c r="C27" s="22" t="s">
        <v>185</v>
      </c>
      <c r="D27" s="25">
        <v>70000</v>
      </c>
      <c r="E27" s="23">
        <v>301.91000000000003</v>
      </c>
      <c r="F27" s="24">
        <v>0.60766890811766405</v>
      </c>
      <c r="G27" s="23"/>
    </row>
    <row r="28" spans="1:7" x14ac:dyDescent="0.2">
      <c r="A28" s="22" t="s">
        <v>187</v>
      </c>
      <c r="B28" s="22" t="s">
        <v>186</v>
      </c>
      <c r="C28" s="22" t="s">
        <v>188</v>
      </c>
      <c r="D28" s="25">
        <v>17000</v>
      </c>
      <c r="E28" s="23">
        <v>300.05</v>
      </c>
      <c r="F28" s="24">
        <v>0.60392519585540505</v>
      </c>
      <c r="G28" s="23"/>
    </row>
    <row r="29" spans="1:7" x14ac:dyDescent="0.2">
      <c r="A29" s="22" t="s">
        <v>190</v>
      </c>
      <c r="B29" s="22" t="s">
        <v>189</v>
      </c>
      <c r="C29" s="22" t="s">
        <v>191</v>
      </c>
      <c r="D29" s="25">
        <v>3500</v>
      </c>
      <c r="E29" s="23">
        <v>280.83999999999997</v>
      </c>
      <c r="F29" s="24">
        <v>0.56526029663066801</v>
      </c>
      <c r="G29" s="23"/>
    </row>
    <row r="30" spans="1:7" x14ac:dyDescent="0.2">
      <c r="A30" s="22" t="s">
        <v>193</v>
      </c>
      <c r="B30" s="22" t="s">
        <v>192</v>
      </c>
      <c r="C30" s="22" t="s">
        <v>162</v>
      </c>
      <c r="D30" s="25">
        <v>54000</v>
      </c>
      <c r="E30" s="23">
        <v>257.31</v>
      </c>
      <c r="F30" s="24">
        <v>0.51790032376455297</v>
      </c>
      <c r="G30" s="23"/>
    </row>
    <row r="31" spans="1:7" x14ac:dyDescent="0.2">
      <c r="A31" s="22" t="s">
        <v>195</v>
      </c>
      <c r="B31" s="22" t="s">
        <v>194</v>
      </c>
      <c r="C31" s="22" t="s">
        <v>196</v>
      </c>
      <c r="D31" s="25">
        <v>14000</v>
      </c>
      <c r="E31" s="23">
        <v>246.84800000000001</v>
      </c>
      <c r="F31" s="24">
        <v>0.49684294866360601</v>
      </c>
      <c r="G31" s="23"/>
    </row>
    <row r="32" spans="1:7" x14ac:dyDescent="0.2">
      <c r="A32" s="22" t="s">
        <v>198</v>
      </c>
      <c r="B32" s="22" t="s">
        <v>197</v>
      </c>
      <c r="C32" s="22" t="s">
        <v>185</v>
      </c>
      <c r="D32" s="25">
        <v>5000</v>
      </c>
      <c r="E32" s="23">
        <v>216.94</v>
      </c>
      <c r="F32" s="24">
        <v>0.43664566568529101</v>
      </c>
      <c r="G32" s="23"/>
    </row>
    <row r="33" spans="1:7" x14ac:dyDescent="0.2">
      <c r="A33" s="22" t="s">
        <v>200</v>
      </c>
      <c r="B33" s="22" t="s">
        <v>199</v>
      </c>
      <c r="C33" s="22" t="s">
        <v>201</v>
      </c>
      <c r="D33" s="25">
        <v>5000</v>
      </c>
      <c r="E33" s="23">
        <v>214.76499999999999</v>
      </c>
      <c r="F33" s="24">
        <v>0.43226793763668098</v>
      </c>
      <c r="G33" s="23"/>
    </row>
    <row r="34" spans="1:7" x14ac:dyDescent="0.2">
      <c r="A34" s="22" t="s">
        <v>203</v>
      </c>
      <c r="B34" s="22" t="s">
        <v>202</v>
      </c>
      <c r="C34" s="22" t="s">
        <v>204</v>
      </c>
      <c r="D34" s="25">
        <v>15441</v>
      </c>
      <c r="E34" s="23">
        <v>204.268989</v>
      </c>
      <c r="F34" s="24">
        <v>0.41114210694554398</v>
      </c>
      <c r="G34" s="23"/>
    </row>
    <row r="35" spans="1:7" x14ac:dyDescent="0.2">
      <c r="A35" s="22" t="s">
        <v>206</v>
      </c>
      <c r="B35" s="22" t="s">
        <v>205</v>
      </c>
      <c r="C35" s="22" t="s">
        <v>165</v>
      </c>
      <c r="D35" s="25">
        <v>1500</v>
      </c>
      <c r="E35" s="23">
        <v>199.71</v>
      </c>
      <c r="F35" s="24">
        <v>0.40196600854618503</v>
      </c>
      <c r="G35" s="23"/>
    </row>
    <row r="36" spans="1:7" x14ac:dyDescent="0.2">
      <c r="A36" s="22" t="s">
        <v>208</v>
      </c>
      <c r="B36" s="22" t="s">
        <v>207</v>
      </c>
      <c r="C36" s="22" t="s">
        <v>209</v>
      </c>
      <c r="D36" s="25">
        <v>8500</v>
      </c>
      <c r="E36" s="23">
        <v>191.32650000000001</v>
      </c>
      <c r="F36" s="24">
        <v>0.38509213126088698</v>
      </c>
      <c r="G36" s="23"/>
    </row>
    <row r="37" spans="1:7" x14ac:dyDescent="0.2">
      <c r="A37" s="22" t="s">
        <v>211</v>
      </c>
      <c r="B37" s="22" t="s">
        <v>210</v>
      </c>
      <c r="C37" s="22" t="s">
        <v>212</v>
      </c>
      <c r="D37" s="25">
        <v>12000</v>
      </c>
      <c r="E37" s="23">
        <v>187.548</v>
      </c>
      <c r="F37" s="24">
        <v>0.37748696094747403</v>
      </c>
      <c r="G37" s="23"/>
    </row>
    <row r="38" spans="1:7" x14ac:dyDescent="0.2">
      <c r="A38" s="22" t="s">
        <v>214</v>
      </c>
      <c r="B38" s="22" t="s">
        <v>213</v>
      </c>
      <c r="C38" s="22" t="s">
        <v>212</v>
      </c>
      <c r="D38" s="25">
        <v>56000</v>
      </c>
      <c r="E38" s="23">
        <v>186.56399999999999</v>
      </c>
      <c r="F38" s="24">
        <v>0.37550641639582599</v>
      </c>
      <c r="G38" s="23"/>
    </row>
    <row r="39" spans="1:7" x14ac:dyDescent="0.2">
      <c r="A39" s="22" t="s">
        <v>216</v>
      </c>
      <c r="B39" s="22" t="s">
        <v>215</v>
      </c>
      <c r="C39" s="22" t="s">
        <v>196</v>
      </c>
      <c r="D39" s="25">
        <v>30000</v>
      </c>
      <c r="E39" s="23">
        <v>176.07</v>
      </c>
      <c r="F39" s="24">
        <v>0.35438463334198</v>
      </c>
      <c r="G39" s="23"/>
    </row>
    <row r="40" spans="1:7" x14ac:dyDescent="0.2">
      <c r="A40" s="22" t="s">
        <v>218</v>
      </c>
      <c r="B40" s="22" t="s">
        <v>217</v>
      </c>
      <c r="C40" s="22" t="s">
        <v>219</v>
      </c>
      <c r="D40" s="25">
        <v>100000</v>
      </c>
      <c r="E40" s="23">
        <v>162.09</v>
      </c>
      <c r="F40" s="24">
        <v>0.32624640891918899</v>
      </c>
      <c r="G40" s="23"/>
    </row>
    <row r="41" spans="1:7" x14ac:dyDescent="0.2">
      <c r="A41" s="22" t="s">
        <v>221</v>
      </c>
      <c r="B41" s="22" t="s">
        <v>220</v>
      </c>
      <c r="C41" s="22" t="s">
        <v>212</v>
      </c>
      <c r="D41" s="25">
        <v>15000</v>
      </c>
      <c r="E41" s="23">
        <v>156.8475</v>
      </c>
      <c r="F41" s="24">
        <v>0.315694574760642</v>
      </c>
      <c r="G41" s="23"/>
    </row>
    <row r="42" spans="1:7" x14ac:dyDescent="0.2">
      <c r="A42" s="22" t="s">
        <v>223</v>
      </c>
      <c r="B42" s="22" t="s">
        <v>222</v>
      </c>
      <c r="C42" s="22" t="s">
        <v>224</v>
      </c>
      <c r="D42" s="25">
        <v>17690</v>
      </c>
      <c r="E42" s="23">
        <v>154.70789500000001</v>
      </c>
      <c r="F42" s="24">
        <v>0.311388087946184</v>
      </c>
      <c r="G42" s="23"/>
    </row>
    <row r="43" spans="1:7" x14ac:dyDescent="0.2">
      <c r="A43" s="22" t="s">
        <v>226</v>
      </c>
      <c r="B43" s="22" t="s">
        <v>225</v>
      </c>
      <c r="C43" s="22" t="s">
        <v>227</v>
      </c>
      <c r="D43" s="25">
        <v>120000</v>
      </c>
      <c r="E43" s="23">
        <v>141.108</v>
      </c>
      <c r="F43" s="24">
        <v>0.28401491930266398</v>
      </c>
      <c r="G43" s="23"/>
    </row>
    <row r="44" spans="1:7" x14ac:dyDescent="0.2">
      <c r="A44" s="22" t="s">
        <v>229</v>
      </c>
      <c r="B44" s="22" t="s">
        <v>228</v>
      </c>
      <c r="C44" s="22" t="s">
        <v>196</v>
      </c>
      <c r="D44" s="25">
        <v>96570</v>
      </c>
      <c r="E44" s="23">
        <v>136.45340999999999</v>
      </c>
      <c r="F44" s="24">
        <v>0.27464640013127101</v>
      </c>
      <c r="G44" s="23"/>
    </row>
    <row r="45" spans="1:7" x14ac:dyDescent="0.2">
      <c r="A45" s="22" t="s">
        <v>231</v>
      </c>
      <c r="B45" s="22" t="s">
        <v>230</v>
      </c>
      <c r="C45" s="22" t="s">
        <v>154</v>
      </c>
      <c r="D45" s="25">
        <v>15000</v>
      </c>
      <c r="E45" s="23">
        <v>92.467500000000001</v>
      </c>
      <c r="F45" s="24">
        <v>0.18611382452177799</v>
      </c>
      <c r="G45" s="23"/>
    </row>
    <row r="46" spans="1:7" x14ac:dyDescent="0.2">
      <c r="A46" s="22" t="s">
        <v>233</v>
      </c>
      <c r="B46" s="22" t="s">
        <v>232</v>
      </c>
      <c r="C46" s="22" t="s">
        <v>224</v>
      </c>
      <c r="D46" s="25">
        <v>400</v>
      </c>
      <c r="E46" s="23">
        <v>58.795999999999999</v>
      </c>
      <c r="F46" s="24">
        <v>0.118341562457972</v>
      </c>
      <c r="G46" s="23"/>
    </row>
    <row r="47" spans="1:7" x14ac:dyDescent="0.2">
      <c r="A47" s="22" t="s">
        <v>235</v>
      </c>
      <c r="B47" s="22" t="s">
        <v>234</v>
      </c>
      <c r="C47" s="22" t="s">
        <v>224</v>
      </c>
      <c r="D47" s="25">
        <v>114942</v>
      </c>
      <c r="E47" s="23">
        <v>46.597486799999999</v>
      </c>
      <c r="F47" s="24">
        <v>9.3789022969703803E-2</v>
      </c>
      <c r="G47" s="23"/>
    </row>
    <row r="48" spans="1:7" x14ac:dyDescent="0.2">
      <c r="A48" s="22" t="s">
        <v>237</v>
      </c>
      <c r="B48" s="22" t="s">
        <v>236</v>
      </c>
      <c r="C48" s="22" t="s">
        <v>238</v>
      </c>
      <c r="D48" s="25">
        <v>15000</v>
      </c>
      <c r="E48" s="23">
        <v>46.3065</v>
      </c>
      <c r="F48" s="24">
        <v>9.32033397163083E-2</v>
      </c>
      <c r="G48" s="23"/>
    </row>
    <row r="49" spans="1:7" ht="10.5" x14ac:dyDescent="0.25">
      <c r="A49" s="21" t="s">
        <v>33</v>
      </c>
      <c r="B49" s="21"/>
      <c r="C49" s="21"/>
      <c r="D49" s="21"/>
      <c r="E49" s="26">
        <f>SUM(E7:E48)</f>
        <v>16526.898852799994</v>
      </c>
      <c r="F49" s="27">
        <f>SUM(F7:F48)</f>
        <v>33.264491339975692</v>
      </c>
      <c r="G49" s="26"/>
    </row>
    <row r="50" spans="1:7" x14ac:dyDescent="0.2">
      <c r="A50" s="22"/>
      <c r="B50" s="22"/>
      <c r="C50" s="22"/>
      <c r="D50" s="22"/>
      <c r="E50" s="23"/>
      <c r="F50" s="24"/>
      <c r="G50" s="23"/>
    </row>
    <row r="51" spans="1:7" ht="10.5" x14ac:dyDescent="0.25">
      <c r="A51" s="21" t="s">
        <v>30</v>
      </c>
      <c r="B51" s="22"/>
      <c r="C51" s="22"/>
      <c r="D51" s="22"/>
      <c r="E51" s="23"/>
      <c r="F51" s="24"/>
      <c r="G51" s="23"/>
    </row>
    <row r="52" spans="1:7" ht="10.5" x14ac:dyDescent="0.25">
      <c r="A52" s="21" t="s">
        <v>31</v>
      </c>
      <c r="B52" s="22"/>
      <c r="C52" s="22"/>
      <c r="D52" s="22"/>
      <c r="E52" s="23"/>
      <c r="F52" s="24"/>
      <c r="G52" s="23"/>
    </row>
    <row r="53" spans="1:7" x14ac:dyDescent="0.2">
      <c r="A53" s="22" t="s">
        <v>1777</v>
      </c>
      <c r="B53" s="22" t="s">
        <v>1778</v>
      </c>
      <c r="C53" s="22" t="s">
        <v>72</v>
      </c>
      <c r="D53" s="25">
        <v>4500</v>
      </c>
      <c r="E53" s="23">
        <v>4688.772226</v>
      </c>
      <c r="F53" s="24">
        <v>9.4373193964620299</v>
      </c>
      <c r="G53" s="23">
        <v>7.6764999999999999</v>
      </c>
    </row>
    <row r="54" spans="1:7" x14ac:dyDescent="0.2">
      <c r="A54" s="22" t="s">
        <v>66</v>
      </c>
      <c r="B54" s="22" t="s">
        <v>65</v>
      </c>
      <c r="C54" s="22" t="s">
        <v>67</v>
      </c>
      <c r="D54" s="25">
        <v>2668</v>
      </c>
      <c r="E54" s="23">
        <v>2904.8010079999999</v>
      </c>
      <c r="F54" s="24">
        <v>5.8466339532657097</v>
      </c>
      <c r="G54" s="23">
        <v>8.8547999999999991</v>
      </c>
    </row>
    <row r="55" spans="1:7" x14ac:dyDescent="0.2">
      <c r="A55" s="22" t="s">
        <v>1779</v>
      </c>
      <c r="B55" s="22" t="s">
        <v>1780</v>
      </c>
      <c r="C55" s="22" t="s">
        <v>32</v>
      </c>
      <c r="D55" s="25">
        <v>250</v>
      </c>
      <c r="E55" s="23">
        <v>2677.1919177999998</v>
      </c>
      <c r="F55" s="24">
        <v>5.3885140919842396</v>
      </c>
      <c r="G55" s="23">
        <v>7.55</v>
      </c>
    </row>
    <row r="56" spans="1:7" x14ac:dyDescent="0.2">
      <c r="A56" s="22" t="s">
        <v>114</v>
      </c>
      <c r="B56" s="22" t="s">
        <v>113</v>
      </c>
      <c r="C56" s="22" t="s">
        <v>73</v>
      </c>
      <c r="D56" s="25">
        <v>2500</v>
      </c>
      <c r="E56" s="23">
        <v>2524.6594863</v>
      </c>
      <c r="F56" s="24">
        <v>5.0815046649956104</v>
      </c>
      <c r="G56" s="23">
        <v>7.5149999999999997</v>
      </c>
    </row>
    <row r="57" spans="1:7" x14ac:dyDescent="0.2">
      <c r="A57" s="22" t="s">
        <v>1781</v>
      </c>
      <c r="B57" s="22" t="s">
        <v>1782</v>
      </c>
      <c r="C57" s="22" t="s">
        <v>73</v>
      </c>
      <c r="D57" s="25">
        <v>250</v>
      </c>
      <c r="E57" s="23">
        <v>2510.4857876999999</v>
      </c>
      <c r="F57" s="24">
        <v>5.0529765740007804</v>
      </c>
      <c r="G57" s="23">
        <v>7.7</v>
      </c>
    </row>
    <row r="58" spans="1:7" x14ac:dyDescent="0.2">
      <c r="A58" s="22" t="s">
        <v>75</v>
      </c>
      <c r="B58" s="22" t="s">
        <v>74</v>
      </c>
      <c r="C58" s="22" t="s">
        <v>73</v>
      </c>
      <c r="D58" s="25">
        <v>2500</v>
      </c>
      <c r="E58" s="23">
        <v>2490.4714726000002</v>
      </c>
      <c r="F58" s="24">
        <v>5.0126927907423902</v>
      </c>
      <c r="G58" s="23">
        <v>8.032</v>
      </c>
    </row>
    <row r="59" spans="1:7" x14ac:dyDescent="0.2">
      <c r="A59" s="22" t="s">
        <v>1783</v>
      </c>
      <c r="B59" s="22" t="s">
        <v>1784</v>
      </c>
      <c r="C59" s="22" t="s">
        <v>73</v>
      </c>
      <c r="D59" s="25">
        <v>2500</v>
      </c>
      <c r="E59" s="23">
        <v>2451.1496575000001</v>
      </c>
      <c r="F59" s="24">
        <v>4.9335478652777702</v>
      </c>
      <c r="G59" s="23">
        <v>7.7549999999999999</v>
      </c>
    </row>
    <row r="60" spans="1:7" x14ac:dyDescent="0.2">
      <c r="A60" s="22" t="s">
        <v>69</v>
      </c>
      <c r="B60" s="22" t="s">
        <v>68</v>
      </c>
      <c r="C60" s="22" t="s">
        <v>67</v>
      </c>
      <c r="D60" s="25">
        <v>1784</v>
      </c>
      <c r="E60" s="23">
        <v>1931.410136</v>
      </c>
      <c r="F60" s="24">
        <v>3.8874429083849802</v>
      </c>
      <c r="G60" s="23">
        <v>8.9350000000000005</v>
      </c>
    </row>
    <row r="61" spans="1:7" x14ac:dyDescent="0.2">
      <c r="A61" s="22" t="s">
        <v>89</v>
      </c>
      <c r="B61" s="22" t="s">
        <v>88</v>
      </c>
      <c r="C61" s="22" t="s">
        <v>73</v>
      </c>
      <c r="D61" s="25">
        <v>1900</v>
      </c>
      <c r="E61" s="23">
        <v>1070.2472</v>
      </c>
      <c r="F61" s="24">
        <v>2.1541384764995799</v>
      </c>
      <c r="G61" s="23">
        <v>6.9775999999999998</v>
      </c>
    </row>
    <row r="62" spans="1:7" x14ac:dyDescent="0.2">
      <c r="A62" s="22" t="s">
        <v>1633</v>
      </c>
      <c r="B62" s="22" t="s">
        <v>1634</v>
      </c>
      <c r="C62" s="22" t="s">
        <v>73</v>
      </c>
      <c r="D62" s="25">
        <v>1000</v>
      </c>
      <c r="E62" s="23">
        <v>1059.6955068</v>
      </c>
      <c r="F62" s="24">
        <v>2.1329005715423501</v>
      </c>
      <c r="G62" s="23">
        <v>7.9273999999999996</v>
      </c>
    </row>
    <row r="63" spans="1:7" x14ac:dyDescent="0.2">
      <c r="A63" s="22" t="s">
        <v>1785</v>
      </c>
      <c r="B63" s="22" t="s">
        <v>1786</v>
      </c>
      <c r="C63" s="22" t="s">
        <v>73</v>
      </c>
      <c r="D63" s="25">
        <v>500</v>
      </c>
      <c r="E63" s="23">
        <v>539.35879590000002</v>
      </c>
      <c r="F63" s="24">
        <v>1.0855936225637199</v>
      </c>
      <c r="G63" s="23">
        <v>7.71</v>
      </c>
    </row>
    <row r="64" spans="1:7" ht="10.5" x14ac:dyDescent="0.25">
      <c r="A64" s="21" t="s">
        <v>33</v>
      </c>
      <c r="B64" s="21"/>
      <c r="C64" s="21"/>
      <c r="D64" s="21"/>
      <c r="E64" s="26">
        <f>SUM(E52:E63)</f>
        <v>24848.243194599992</v>
      </c>
      <c r="F64" s="27">
        <f>SUM(F52:F63)</f>
        <v>50.013264915719162</v>
      </c>
      <c r="G64" s="26"/>
    </row>
    <row r="65" spans="1:7" x14ac:dyDescent="0.2">
      <c r="A65" s="22"/>
      <c r="B65" s="22"/>
      <c r="C65" s="22"/>
      <c r="D65" s="22"/>
      <c r="E65" s="23"/>
      <c r="F65" s="24"/>
      <c r="G65" s="23"/>
    </row>
    <row r="66" spans="1:7" ht="10.5" x14ac:dyDescent="0.25">
      <c r="A66" s="21" t="s">
        <v>34</v>
      </c>
      <c r="B66" s="22"/>
      <c r="C66" s="22"/>
      <c r="D66" s="22"/>
      <c r="E66" s="23"/>
      <c r="F66" s="24"/>
      <c r="G66" s="23"/>
    </row>
    <row r="67" spans="1:7" ht="10.5" x14ac:dyDescent="0.25">
      <c r="A67" s="21" t="s">
        <v>35</v>
      </c>
      <c r="B67" s="22"/>
      <c r="C67" s="22"/>
      <c r="D67" s="22"/>
      <c r="E67" s="23"/>
      <c r="F67" s="24"/>
      <c r="G67" s="23"/>
    </row>
    <row r="68" spans="1:7" x14ac:dyDescent="0.2">
      <c r="A68" s="22" t="s">
        <v>120</v>
      </c>
      <c r="B68" s="22" t="s">
        <v>119</v>
      </c>
      <c r="C68" s="22" t="s">
        <v>38</v>
      </c>
      <c r="D68" s="25">
        <v>500</v>
      </c>
      <c r="E68" s="23">
        <v>2352.9650000000001</v>
      </c>
      <c r="F68" s="24">
        <v>4.7359268404129704</v>
      </c>
      <c r="G68" s="23">
        <v>7.15</v>
      </c>
    </row>
    <row r="69" spans="1:7" ht="10.5" x14ac:dyDescent="0.25">
      <c r="A69" s="21" t="s">
        <v>33</v>
      </c>
      <c r="B69" s="21"/>
      <c r="C69" s="21"/>
      <c r="D69" s="21"/>
      <c r="E69" s="26">
        <f>SUM(E67:E68)</f>
        <v>2352.9650000000001</v>
      </c>
      <c r="F69" s="27">
        <f>SUM(F67:F68)</f>
        <v>4.7359268404129704</v>
      </c>
      <c r="G69" s="26"/>
    </row>
    <row r="70" spans="1:7" x14ac:dyDescent="0.2">
      <c r="A70" s="22"/>
      <c r="B70" s="22"/>
      <c r="C70" s="22"/>
      <c r="D70" s="22"/>
      <c r="E70" s="23"/>
      <c r="F70" s="24"/>
      <c r="G70" s="23"/>
    </row>
    <row r="71" spans="1:7" ht="10.5" x14ac:dyDescent="0.25">
      <c r="A71" s="21" t="s">
        <v>63</v>
      </c>
      <c r="B71" s="22"/>
      <c r="C71" s="22"/>
      <c r="D71" s="22"/>
      <c r="E71" s="23"/>
      <c r="F71" s="24"/>
      <c r="G71" s="23"/>
    </row>
    <row r="72" spans="1:7" x14ac:dyDescent="0.2">
      <c r="A72" s="22" t="s">
        <v>95</v>
      </c>
      <c r="B72" s="22" t="s">
        <v>94</v>
      </c>
      <c r="C72" s="22" t="s">
        <v>42</v>
      </c>
      <c r="D72" s="25">
        <v>1050000</v>
      </c>
      <c r="E72" s="23">
        <v>1045.64075</v>
      </c>
      <c r="F72" s="24">
        <v>2.1046118804803902</v>
      </c>
      <c r="G72" s="23">
        <v>7.970851605</v>
      </c>
    </row>
    <row r="73" spans="1:7" x14ac:dyDescent="0.2">
      <c r="A73" s="22" t="s">
        <v>99</v>
      </c>
      <c r="B73" s="22" t="s">
        <v>98</v>
      </c>
      <c r="C73" s="22" t="s">
        <v>42</v>
      </c>
      <c r="D73" s="25">
        <v>1100000</v>
      </c>
      <c r="E73" s="23">
        <v>1000.5893333</v>
      </c>
      <c r="F73" s="24">
        <v>2.0139347078287999</v>
      </c>
      <c r="G73" s="23">
        <v>7.8019064364499897</v>
      </c>
    </row>
    <row r="74" spans="1:7" ht="10.5" x14ac:dyDescent="0.25">
      <c r="A74" s="21" t="s">
        <v>33</v>
      </c>
      <c r="B74" s="21"/>
      <c r="C74" s="21"/>
      <c r="D74" s="21"/>
      <c r="E74" s="26">
        <f>SUM(E72:E73)</f>
        <v>2046.2300832999999</v>
      </c>
      <c r="F74" s="27">
        <f>SUM(F72:F73)</f>
        <v>4.1185465883091901</v>
      </c>
      <c r="G74" s="26"/>
    </row>
    <row r="75" spans="1:7" x14ac:dyDescent="0.2">
      <c r="A75" s="22"/>
      <c r="B75" s="22"/>
      <c r="C75" s="22"/>
      <c r="D75" s="22"/>
      <c r="E75" s="23"/>
      <c r="F75" s="24"/>
      <c r="G75" s="23"/>
    </row>
    <row r="76" spans="1:7" ht="10.5" x14ac:dyDescent="0.25">
      <c r="A76" s="21" t="s">
        <v>239</v>
      </c>
      <c r="B76" s="22"/>
      <c r="C76" s="22"/>
      <c r="D76" s="22"/>
      <c r="E76" s="23"/>
      <c r="F76" s="24"/>
      <c r="G76" s="23"/>
    </row>
    <row r="77" spans="1:7" x14ac:dyDescent="0.2">
      <c r="A77" s="22" t="s">
        <v>1787</v>
      </c>
      <c r="B77" s="22" t="s">
        <v>1788</v>
      </c>
      <c r="C77" s="22" t="s">
        <v>240</v>
      </c>
      <c r="D77" s="25">
        <v>1871689.2890000001</v>
      </c>
      <c r="E77" s="23">
        <v>198.3354272</v>
      </c>
      <c r="F77" s="24">
        <v>0.39919933916622302</v>
      </c>
      <c r="G77" s="23"/>
    </row>
    <row r="78" spans="1:7" ht="10.5" x14ac:dyDescent="0.25">
      <c r="A78" s="21" t="s">
        <v>33</v>
      </c>
      <c r="B78" s="21"/>
      <c r="C78" s="21"/>
      <c r="D78" s="21"/>
      <c r="E78" s="26">
        <f>SUM(E77:E77)</f>
        <v>198.3354272</v>
      </c>
      <c r="F78" s="27">
        <f>SUM(F77:F77)</f>
        <v>0.39919933916622302</v>
      </c>
      <c r="G78" s="26"/>
    </row>
    <row r="79" spans="1:7" x14ac:dyDescent="0.2">
      <c r="A79" s="22"/>
      <c r="B79" s="22"/>
      <c r="C79" s="22"/>
      <c r="D79" s="22"/>
      <c r="E79" s="23"/>
      <c r="F79" s="24"/>
      <c r="G79" s="23"/>
    </row>
    <row r="80" spans="1:7" ht="10.5" x14ac:dyDescent="0.25">
      <c r="A80" s="21" t="s">
        <v>43</v>
      </c>
      <c r="B80" s="21"/>
      <c r="C80" s="21"/>
      <c r="D80" s="21"/>
      <c r="E80" s="26">
        <f>E49+E64+E69+E74+E78</f>
        <v>45972.672557899983</v>
      </c>
      <c r="F80" s="27">
        <f>F49+F64+F69+F74+F78</f>
        <v>92.531429023583229</v>
      </c>
      <c r="G80" s="26"/>
    </row>
    <row r="81" spans="1:7" ht="10.5" x14ac:dyDescent="0.25">
      <c r="A81" s="21"/>
      <c r="B81" s="21"/>
      <c r="C81" s="21"/>
      <c r="D81" s="21"/>
      <c r="E81" s="26"/>
      <c r="F81" s="27"/>
      <c r="G81" s="26"/>
    </row>
    <row r="82" spans="1:7" ht="10.5" x14ac:dyDescent="0.25">
      <c r="A82" s="21" t="s">
        <v>45</v>
      </c>
      <c r="B82" s="21"/>
      <c r="C82" s="21"/>
      <c r="D82" s="21"/>
      <c r="E82" s="26">
        <f>E84-(E49+E64+E69+E74+E78)</f>
        <v>3710.6329341000164</v>
      </c>
      <c r="F82" s="27">
        <f>F84-(F49+F64+F69+F74+F78)</f>
        <v>7.4685709764167711</v>
      </c>
      <c r="G82" s="26"/>
    </row>
    <row r="83" spans="1:7" ht="10.5" x14ac:dyDescent="0.25">
      <c r="A83" s="21"/>
      <c r="B83" s="21"/>
      <c r="C83" s="21"/>
      <c r="D83" s="21"/>
      <c r="E83" s="26"/>
      <c r="F83" s="27"/>
      <c r="G83" s="26"/>
    </row>
    <row r="84" spans="1:7" ht="10.5" x14ac:dyDescent="0.25">
      <c r="A84" s="28" t="s">
        <v>44</v>
      </c>
      <c r="B84" s="28"/>
      <c r="C84" s="28"/>
      <c r="D84" s="28"/>
      <c r="E84" s="29">
        <v>49683.305492</v>
      </c>
      <c r="F84" s="30">
        <v>100</v>
      </c>
      <c r="G84" s="29"/>
    </row>
    <row r="86" spans="1:7" ht="10.5" x14ac:dyDescent="0.25">
      <c r="A86" s="11" t="s">
        <v>47</v>
      </c>
    </row>
    <row r="88" spans="1:7" ht="23.25" customHeight="1" x14ac:dyDescent="0.2">
      <c r="A88" s="179" t="s">
        <v>1003</v>
      </c>
      <c r="B88" s="179"/>
      <c r="C88" s="179"/>
      <c r="D88" s="179"/>
    </row>
    <row r="90" spans="1:7" ht="10.5" x14ac:dyDescent="0.25">
      <c r="A90" s="11" t="s">
        <v>48</v>
      </c>
    </row>
    <row r="91" spans="1:7" ht="10.5" x14ac:dyDescent="0.25">
      <c r="A91" s="11" t="s">
        <v>1001</v>
      </c>
    </row>
    <row r="92" spans="1:7" ht="10.5" x14ac:dyDescent="0.25">
      <c r="A92" s="11" t="s">
        <v>49</v>
      </c>
      <c r="B92" s="11"/>
      <c r="C92" s="55" t="s">
        <v>999</v>
      </c>
      <c r="D92" s="11" t="s">
        <v>50</v>
      </c>
    </row>
    <row r="93" spans="1:7" x14ac:dyDescent="0.2">
      <c r="A93" s="6" t="s">
        <v>57</v>
      </c>
      <c r="C93" s="32">
        <v>209.27969999999999</v>
      </c>
      <c r="D93" s="32">
        <v>215.12270000000001</v>
      </c>
    </row>
    <row r="94" spans="1:7" x14ac:dyDescent="0.2">
      <c r="A94" s="6" t="s">
        <v>117</v>
      </c>
      <c r="C94" s="32">
        <v>15.889900000000001</v>
      </c>
      <c r="D94" s="32">
        <v>16.333600000000001</v>
      </c>
    </row>
    <row r="95" spans="1:7" x14ac:dyDescent="0.2">
      <c r="A95" s="6" t="s">
        <v>58</v>
      </c>
      <c r="C95" s="32">
        <v>230.60489999999999</v>
      </c>
      <c r="D95" s="32">
        <v>237.18029999999999</v>
      </c>
    </row>
    <row r="96" spans="1:7" x14ac:dyDescent="0.2">
      <c r="A96" s="6" t="s">
        <v>118</v>
      </c>
      <c r="C96" s="32">
        <v>17.5428</v>
      </c>
      <c r="D96" s="32">
        <v>18.042400000000001</v>
      </c>
    </row>
    <row r="98" spans="1:9" s="10" customFormat="1" x14ac:dyDescent="0.2">
      <c r="A98" s="6" t="s">
        <v>54</v>
      </c>
      <c r="B98" s="6"/>
      <c r="C98" s="6"/>
      <c r="D98" s="6"/>
      <c r="E98" s="9"/>
      <c r="G98" s="9"/>
      <c r="H98" s="6"/>
      <c r="I98" s="6"/>
    </row>
    <row r="99" spans="1:9" s="10" customFormat="1" x14ac:dyDescent="0.2">
      <c r="A99" s="6" t="s">
        <v>1000</v>
      </c>
      <c r="B99" s="6"/>
      <c r="C99" s="6"/>
      <c r="D99" s="6"/>
      <c r="E99" s="9"/>
      <c r="G99" s="9"/>
      <c r="H99" s="6"/>
      <c r="I99" s="6"/>
    </row>
    <row r="100" spans="1:9" s="10" customFormat="1" ht="10.5" x14ac:dyDescent="0.25">
      <c r="A100" s="6"/>
      <c r="B100" s="6"/>
      <c r="C100" s="6"/>
      <c r="D100" s="31"/>
      <c r="E100" s="9"/>
      <c r="G100" s="9"/>
      <c r="H100" s="6"/>
      <c r="I100" s="6"/>
    </row>
    <row r="101" spans="1:9" s="10" customFormat="1" ht="10.5" x14ac:dyDescent="0.25">
      <c r="A101" s="11" t="s">
        <v>1002</v>
      </c>
      <c r="B101" s="6"/>
      <c r="C101" s="6"/>
      <c r="D101" s="31" t="s">
        <v>56</v>
      </c>
      <c r="E101" s="9"/>
      <c r="G101" s="9"/>
      <c r="H101" s="6"/>
      <c r="I101" s="6"/>
    </row>
    <row r="102" spans="1:9" s="10" customFormat="1" ht="10.5" x14ac:dyDescent="0.25">
      <c r="A102" s="11"/>
      <c r="B102" s="6"/>
      <c r="C102" s="6"/>
      <c r="D102" s="31"/>
      <c r="E102" s="9"/>
      <c r="G102" s="9"/>
      <c r="H102" s="6"/>
      <c r="I102" s="6"/>
    </row>
    <row r="103" spans="1:9" s="10" customFormat="1" ht="10.5" x14ac:dyDescent="0.25">
      <c r="A103" s="11" t="s">
        <v>1441</v>
      </c>
      <c r="B103" s="6"/>
      <c r="C103" s="6"/>
      <c r="D103" s="31" t="s">
        <v>56</v>
      </c>
      <c r="E103" s="9"/>
      <c r="G103" s="9"/>
      <c r="H103" s="6"/>
      <c r="I103" s="6"/>
    </row>
    <row r="105" spans="1:9" s="10" customFormat="1" ht="10.5" x14ac:dyDescent="0.25">
      <c r="A105" s="11" t="s">
        <v>1442</v>
      </c>
      <c r="B105" s="6"/>
      <c r="C105" s="6"/>
      <c r="D105" s="35">
        <v>3.7897191461740838</v>
      </c>
      <c r="E105" s="9" t="s">
        <v>55</v>
      </c>
      <c r="G105" s="9"/>
      <c r="H105" s="6"/>
      <c r="I105" s="6"/>
    </row>
    <row r="107" spans="1:9" s="10" customFormat="1" ht="10.5" x14ac:dyDescent="0.25">
      <c r="A107" s="11" t="s">
        <v>64</v>
      </c>
      <c r="B107" s="6"/>
      <c r="C107" s="6"/>
      <c r="D107" s="31" t="s">
        <v>56</v>
      </c>
      <c r="E107" s="9"/>
      <c r="G107" s="9"/>
      <c r="H107" s="6"/>
      <c r="I107" s="6"/>
    </row>
    <row r="108" spans="1:9" s="10" customFormat="1" ht="10.5" x14ac:dyDescent="0.25">
      <c r="A108" s="6"/>
      <c r="B108" s="6"/>
      <c r="C108" s="6"/>
      <c r="D108" s="31"/>
      <c r="E108" s="9"/>
      <c r="G108" s="9"/>
      <c r="H108" s="6"/>
      <c r="I108" s="6"/>
    </row>
    <row r="109" spans="1:9" s="10" customFormat="1" ht="10.5" x14ac:dyDescent="0.25">
      <c r="A109" s="11" t="s">
        <v>1443</v>
      </c>
      <c r="B109" s="11"/>
      <c r="C109" s="11"/>
      <c r="D109" s="31" t="s">
        <v>56</v>
      </c>
      <c r="E109" s="9"/>
      <c r="G109" s="9"/>
      <c r="H109" s="6"/>
      <c r="I109" s="6"/>
    </row>
    <row r="110" spans="1:9" s="10" customFormat="1" ht="10.5" x14ac:dyDescent="0.25">
      <c r="A110" s="11"/>
      <c r="B110" s="11"/>
      <c r="C110" s="11"/>
      <c r="D110" s="11"/>
      <c r="E110" s="9"/>
      <c r="G110" s="9"/>
      <c r="H110" s="6"/>
      <c r="I110" s="6"/>
    </row>
    <row r="111" spans="1:9" s="10" customFormat="1" ht="10.5" x14ac:dyDescent="0.25">
      <c r="A111" s="11" t="s">
        <v>1014</v>
      </c>
      <c r="B111" s="11"/>
      <c r="C111" s="11"/>
      <c r="D111" s="31" t="s">
        <v>56</v>
      </c>
      <c r="E111" s="9"/>
      <c r="G111" s="9"/>
      <c r="H111" s="6"/>
      <c r="I111" s="6"/>
    </row>
    <row r="112" spans="1:9" s="10" customFormat="1" ht="10.5" x14ac:dyDescent="0.25">
      <c r="A112" s="11"/>
      <c r="B112" s="11"/>
      <c r="C112" s="11"/>
      <c r="D112" s="11"/>
      <c r="E112" s="9"/>
      <c r="G112" s="9"/>
      <c r="H112" s="6"/>
      <c r="I112" s="6"/>
    </row>
    <row r="113" spans="1:9" s="10" customFormat="1" ht="10.5" x14ac:dyDescent="0.25">
      <c r="A113" s="11" t="s">
        <v>1841</v>
      </c>
      <c r="B113" s="11"/>
      <c r="C113" s="11"/>
      <c r="D113" s="31" t="s">
        <v>56</v>
      </c>
      <c r="E113" s="9"/>
      <c r="G113" s="9"/>
      <c r="H113" s="6"/>
      <c r="I113" s="6"/>
    </row>
    <row r="114" spans="1:9" ht="10.5" x14ac:dyDescent="0.25">
      <c r="A114" s="11"/>
      <c r="B114" s="11"/>
      <c r="C114" s="11"/>
      <c r="D114" s="11"/>
    </row>
    <row r="115" spans="1:9" ht="10.5" x14ac:dyDescent="0.25">
      <c r="A115" s="11" t="s">
        <v>1015</v>
      </c>
      <c r="B115" s="11"/>
      <c r="C115" s="11"/>
      <c r="D115" s="31" t="s">
        <v>56</v>
      </c>
    </row>
    <row r="116" spans="1:9" ht="10.5" x14ac:dyDescent="0.25">
      <c r="A116" s="11"/>
      <c r="B116" s="11"/>
      <c r="C116" s="11"/>
      <c r="D116" s="11"/>
    </row>
    <row r="117" spans="1:9" ht="10.5" x14ac:dyDescent="0.25">
      <c r="A117" s="11" t="s">
        <v>1017</v>
      </c>
      <c r="B117" s="11"/>
      <c r="C117" s="11"/>
      <c r="D117" s="31" t="s">
        <v>56</v>
      </c>
    </row>
    <row r="118" spans="1:9" ht="10.5" x14ac:dyDescent="0.25">
      <c r="A118" s="11"/>
      <c r="B118" s="11"/>
      <c r="C118" s="11"/>
      <c r="D118" s="31"/>
    </row>
    <row r="119" spans="1:9" ht="10.5" x14ac:dyDescent="0.25">
      <c r="A119" s="119" t="s">
        <v>1343</v>
      </c>
      <c r="B119" s="118"/>
      <c r="C119" s="118"/>
      <c r="D119" s="118"/>
      <c r="E119" s="10"/>
      <c r="G119" s="10"/>
      <c r="H119" s="118"/>
      <c r="I119" s="118"/>
    </row>
    <row r="120" spans="1:9" ht="10.5" x14ac:dyDescent="0.25">
      <c r="A120" s="119"/>
      <c r="B120" s="118"/>
      <c r="C120" s="118"/>
      <c r="D120" s="118"/>
      <c r="E120" s="10"/>
      <c r="G120" s="10"/>
      <c r="H120" s="118"/>
      <c r="I120" s="118"/>
    </row>
    <row r="121" spans="1:9" ht="10.5" x14ac:dyDescent="0.25">
      <c r="A121" s="119" t="s">
        <v>1305</v>
      </c>
      <c r="B121" s="118"/>
      <c r="C121" s="118"/>
      <c r="D121" s="118"/>
      <c r="E121" s="10"/>
      <c r="G121" s="10"/>
      <c r="H121" s="118"/>
      <c r="I121" s="118"/>
    </row>
    <row r="122" spans="1:9" x14ac:dyDescent="0.2">
      <c r="A122" s="120"/>
      <c r="B122" s="118"/>
      <c r="C122" s="118"/>
      <c r="D122" s="118"/>
      <c r="E122" s="10"/>
      <c r="G122" s="10"/>
      <c r="H122" s="118"/>
      <c r="I122" s="118"/>
    </row>
    <row r="123" spans="1:9" x14ac:dyDescent="0.2">
      <c r="A123" s="118"/>
      <c r="B123" s="118"/>
      <c r="C123" s="118"/>
      <c r="D123" s="118"/>
      <c r="E123" s="10"/>
      <c r="G123" s="10"/>
      <c r="H123" s="118"/>
      <c r="I123" s="118"/>
    </row>
    <row r="124" spans="1:9" x14ac:dyDescent="0.2">
      <c r="A124" s="118"/>
      <c r="B124" s="118"/>
      <c r="C124" s="118"/>
      <c r="D124" s="118"/>
      <c r="E124" s="10"/>
      <c r="G124" s="10"/>
      <c r="H124" s="118"/>
      <c r="I124" s="118"/>
    </row>
    <row r="125" spans="1:9" x14ac:dyDescent="0.2">
      <c r="A125" s="118"/>
      <c r="B125" s="118"/>
      <c r="C125" s="118"/>
      <c r="D125" s="118"/>
      <c r="E125" s="10"/>
      <c r="G125" s="10"/>
      <c r="H125" s="118"/>
      <c r="I125" s="118"/>
    </row>
    <row r="126" spans="1:9" x14ac:dyDescent="0.2">
      <c r="A126" s="118"/>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ht="10.5" x14ac:dyDescent="0.25">
      <c r="A137" s="119" t="s">
        <v>1789</v>
      </c>
      <c r="B137" s="118"/>
      <c r="C137" s="118"/>
      <c r="D137" s="118"/>
      <c r="E137" s="10"/>
      <c r="G137" s="10"/>
      <c r="H137" s="118"/>
      <c r="I137" s="118"/>
    </row>
    <row r="138" spans="1:9" x14ac:dyDescent="0.2">
      <c r="A138" s="118"/>
      <c r="B138" s="118"/>
      <c r="C138" s="118"/>
      <c r="D138" s="118"/>
      <c r="E138" s="10"/>
      <c r="G138" s="10"/>
      <c r="H138" s="118"/>
      <c r="I138" s="118"/>
    </row>
    <row r="139" spans="1:9" ht="10.5" x14ac:dyDescent="0.25">
      <c r="A139" s="119" t="s">
        <v>1306</v>
      </c>
      <c r="B139" s="118"/>
      <c r="C139" s="118"/>
      <c r="D139" s="118"/>
      <c r="E139" s="10"/>
      <c r="G139" s="10"/>
      <c r="H139" s="118"/>
      <c r="I139" s="118"/>
    </row>
    <row r="140" spans="1:9" x14ac:dyDescent="0.2">
      <c r="A140" s="118"/>
      <c r="B140" s="118"/>
      <c r="C140" s="118"/>
      <c r="D140" s="118"/>
      <c r="E140" s="10"/>
      <c r="G140" s="10"/>
      <c r="H140" s="118"/>
      <c r="I140" s="118"/>
    </row>
    <row r="141" spans="1:9" x14ac:dyDescent="0.2">
      <c r="A141" s="118"/>
      <c r="B141" s="118"/>
      <c r="C141" s="118"/>
      <c r="D141" s="118"/>
      <c r="E141" s="10"/>
      <c r="G141" s="10"/>
      <c r="H141" s="118"/>
      <c r="I141" s="118"/>
    </row>
    <row r="142" spans="1:9" x14ac:dyDescent="0.2">
      <c r="A142" s="118"/>
      <c r="B142" s="118"/>
      <c r="C142" s="118"/>
      <c r="D142" s="118"/>
      <c r="E142" s="10"/>
      <c r="G142" s="10"/>
      <c r="H142" s="118"/>
      <c r="I142" s="118"/>
    </row>
    <row r="143" spans="1:9" x14ac:dyDescent="0.2">
      <c r="A143" s="118"/>
      <c r="B143" s="118"/>
      <c r="C143" s="118"/>
      <c r="D143" s="118"/>
      <c r="E143" s="10"/>
      <c r="G143" s="10"/>
      <c r="H143" s="118"/>
      <c r="I143" s="118"/>
    </row>
    <row r="144" spans="1:9" x14ac:dyDescent="0.2">
      <c r="A144" s="118"/>
      <c r="B144" s="118"/>
      <c r="C144" s="118"/>
      <c r="D144" s="118"/>
      <c r="E144" s="10"/>
      <c r="G144" s="10"/>
      <c r="H144" s="118"/>
      <c r="I144" s="118"/>
    </row>
    <row r="145" spans="1:9" x14ac:dyDescent="0.2">
      <c r="A145" s="118"/>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ht="10.5" x14ac:dyDescent="0.25">
      <c r="A154" s="119" t="s">
        <v>1790</v>
      </c>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t="s">
        <v>1304</v>
      </c>
      <c r="B156" s="118"/>
      <c r="C156" s="118"/>
      <c r="D156" s="118"/>
      <c r="E156" s="10"/>
      <c r="G156" s="10"/>
      <c r="H156" s="118"/>
      <c r="I156" s="118"/>
    </row>
    <row r="158" spans="1:9" x14ac:dyDescent="0.2">
      <c r="A158" s="118"/>
    </row>
    <row r="159" spans="1:9" x14ac:dyDescent="0.2">
      <c r="A159" s="118"/>
    </row>
    <row r="160" spans="1:9" x14ac:dyDescent="0.2">
      <c r="A160" s="120"/>
    </row>
  </sheetData>
  <mergeCells count="2">
    <mergeCell ref="A1:G1"/>
    <mergeCell ref="A88:D88"/>
  </mergeCells>
  <conditionalFormatting sqref="F2:F3">
    <cfRule type="cellIs" dxfId="97" priority="2" stopIfTrue="1" operator="between">
      <formula>0.009</formula>
      <formula>-0.009</formula>
    </cfRule>
  </conditionalFormatting>
  <conditionalFormatting sqref="F5:F65551">
    <cfRule type="cellIs" dxfId="96" priority="1" stopIfTrue="1" operator="between">
      <formula>0.009</formula>
      <formula>-0.009</formula>
    </cfRule>
  </conditionalFormatting>
  <hyperlinks>
    <hyperlink ref="A120"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0"/>
  <sheetViews>
    <sheetView workbookViewId="0">
      <selection sqref="A1:G1"/>
    </sheetView>
  </sheetViews>
  <sheetFormatPr defaultColWidth="9.1796875" defaultRowHeight="10" x14ac:dyDescent="0.2"/>
  <cols>
    <col min="1" max="1" width="38.7265625" style="6" bestFit="1" customWidth="1"/>
    <col min="2" max="2" width="52.54296875" style="6" bestFit="1" customWidth="1"/>
    <col min="3" max="3" width="35.45312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1791</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4</v>
      </c>
      <c r="D4" s="15" t="s">
        <v>1</v>
      </c>
      <c r="E4" s="56" t="s">
        <v>6</v>
      </c>
      <c r="F4" s="16" t="s">
        <v>3</v>
      </c>
      <c r="G4" s="16" t="s">
        <v>5</v>
      </c>
    </row>
    <row r="5" spans="1:7" ht="10.5" x14ac:dyDescent="0.25">
      <c r="A5" s="17" t="s">
        <v>127</v>
      </c>
      <c r="B5" s="18"/>
      <c r="C5" s="18"/>
      <c r="D5" s="18"/>
      <c r="E5" s="19"/>
      <c r="F5" s="20"/>
      <c r="G5" s="19"/>
    </row>
    <row r="6" spans="1:7" ht="10.5" x14ac:dyDescent="0.25">
      <c r="A6" s="21" t="s">
        <v>31</v>
      </c>
      <c r="B6" s="22"/>
      <c r="C6" s="22"/>
      <c r="D6" s="22"/>
      <c r="E6" s="23"/>
      <c r="F6" s="24"/>
      <c r="G6" s="23"/>
    </row>
    <row r="7" spans="1:7" x14ac:dyDescent="0.2">
      <c r="A7" s="22" t="s">
        <v>129</v>
      </c>
      <c r="B7" s="22" t="s">
        <v>128</v>
      </c>
      <c r="C7" s="22" t="s">
        <v>130</v>
      </c>
      <c r="D7" s="25">
        <v>43000</v>
      </c>
      <c r="E7" s="23">
        <v>331.83100000000002</v>
      </c>
      <c r="F7" s="24">
        <v>1.7644102841129501</v>
      </c>
      <c r="G7" s="23"/>
    </row>
    <row r="8" spans="1:7" x14ac:dyDescent="0.2">
      <c r="A8" s="22" t="s">
        <v>134</v>
      </c>
      <c r="B8" s="22" t="s">
        <v>133</v>
      </c>
      <c r="C8" s="22" t="s">
        <v>135</v>
      </c>
      <c r="D8" s="25">
        <v>19000</v>
      </c>
      <c r="E8" s="23">
        <v>271.85199999999998</v>
      </c>
      <c r="F8" s="24">
        <v>1.4454902180829201</v>
      </c>
      <c r="G8" s="23"/>
    </row>
    <row r="9" spans="1:7" x14ac:dyDescent="0.2">
      <c r="A9" s="22" t="s">
        <v>132</v>
      </c>
      <c r="B9" s="22" t="s">
        <v>131</v>
      </c>
      <c r="C9" s="22" t="s">
        <v>130</v>
      </c>
      <c r="D9" s="25">
        <v>21500</v>
      </c>
      <c r="E9" s="23">
        <v>271.63099999999997</v>
      </c>
      <c r="F9" s="24">
        <v>1.4443151178879801</v>
      </c>
      <c r="G9" s="23"/>
    </row>
    <row r="10" spans="1:7" x14ac:dyDescent="0.2">
      <c r="A10" s="22" t="s">
        <v>137</v>
      </c>
      <c r="B10" s="22" t="s">
        <v>136</v>
      </c>
      <c r="C10" s="22" t="s">
        <v>130</v>
      </c>
      <c r="D10" s="25">
        <v>23000</v>
      </c>
      <c r="E10" s="23">
        <v>245.74350000000001</v>
      </c>
      <c r="F10" s="24">
        <v>1.3066662206180599</v>
      </c>
      <c r="G10" s="23"/>
    </row>
    <row r="11" spans="1:7" x14ac:dyDescent="0.2">
      <c r="A11" s="22" t="s">
        <v>139</v>
      </c>
      <c r="B11" s="22" t="s">
        <v>138</v>
      </c>
      <c r="C11" s="22" t="s">
        <v>130</v>
      </c>
      <c r="D11" s="25">
        <v>18000</v>
      </c>
      <c r="E11" s="23">
        <v>228.29400000000001</v>
      </c>
      <c r="F11" s="24">
        <v>1.2138838185741601</v>
      </c>
      <c r="G11" s="23"/>
    </row>
    <row r="12" spans="1:7" x14ac:dyDescent="0.2">
      <c r="A12" s="22" t="s">
        <v>141</v>
      </c>
      <c r="B12" s="22" t="s">
        <v>140</v>
      </c>
      <c r="C12" s="22" t="s">
        <v>142</v>
      </c>
      <c r="D12" s="25">
        <v>10900</v>
      </c>
      <c r="E12" s="23">
        <v>205.66120000000001</v>
      </c>
      <c r="F12" s="24">
        <v>1.0935407973426501</v>
      </c>
      <c r="G12" s="23"/>
    </row>
    <row r="13" spans="1:7" x14ac:dyDescent="0.2">
      <c r="A13" s="22" t="s">
        <v>144</v>
      </c>
      <c r="B13" s="22" t="s">
        <v>143</v>
      </c>
      <c r="C13" s="22" t="s">
        <v>145</v>
      </c>
      <c r="D13" s="25">
        <v>5000</v>
      </c>
      <c r="E13" s="23">
        <v>200.7</v>
      </c>
      <c r="F13" s="24">
        <v>1.0671611272649899</v>
      </c>
      <c r="G13" s="23"/>
    </row>
    <row r="14" spans="1:7" x14ac:dyDescent="0.2">
      <c r="A14" s="22" t="s">
        <v>147</v>
      </c>
      <c r="B14" s="22" t="s">
        <v>146</v>
      </c>
      <c r="C14" s="22" t="s">
        <v>148</v>
      </c>
      <c r="D14" s="25">
        <v>13663</v>
      </c>
      <c r="E14" s="23">
        <v>161.469334</v>
      </c>
      <c r="F14" s="24">
        <v>0.85856400842136205</v>
      </c>
      <c r="G14" s="23"/>
    </row>
    <row r="15" spans="1:7" x14ac:dyDescent="0.2">
      <c r="A15" s="22" t="s">
        <v>150</v>
      </c>
      <c r="B15" s="22" t="s">
        <v>149</v>
      </c>
      <c r="C15" s="22" t="s">
        <v>151</v>
      </c>
      <c r="D15" s="25">
        <v>38000</v>
      </c>
      <c r="E15" s="23">
        <v>151.67699999999999</v>
      </c>
      <c r="F15" s="24">
        <v>0.80649625460972596</v>
      </c>
      <c r="G15" s="23"/>
    </row>
    <row r="16" spans="1:7" x14ac:dyDescent="0.2">
      <c r="A16" s="22" t="s">
        <v>153</v>
      </c>
      <c r="B16" s="22" t="s">
        <v>152</v>
      </c>
      <c r="C16" s="22" t="s">
        <v>154</v>
      </c>
      <c r="D16" s="25">
        <v>50000</v>
      </c>
      <c r="E16" s="23">
        <v>123.515</v>
      </c>
      <c r="F16" s="24">
        <v>0.65675339628368401</v>
      </c>
      <c r="G16" s="23"/>
    </row>
    <row r="17" spans="1:7" x14ac:dyDescent="0.2">
      <c r="A17" s="22" t="s">
        <v>156</v>
      </c>
      <c r="B17" s="22" t="s">
        <v>155</v>
      </c>
      <c r="C17" s="22" t="s">
        <v>148</v>
      </c>
      <c r="D17" s="25">
        <v>10000</v>
      </c>
      <c r="E17" s="23">
        <v>119.91</v>
      </c>
      <c r="F17" s="24">
        <v>0.63758490667835099</v>
      </c>
      <c r="G17" s="23"/>
    </row>
    <row r="18" spans="1:7" x14ac:dyDescent="0.2">
      <c r="A18" s="22" t="s">
        <v>158</v>
      </c>
      <c r="B18" s="22" t="s">
        <v>157</v>
      </c>
      <c r="C18" s="22" t="s">
        <v>159</v>
      </c>
      <c r="D18" s="25">
        <v>1000</v>
      </c>
      <c r="E18" s="23">
        <v>115.86</v>
      </c>
      <c r="F18" s="24">
        <v>0.61605026509677097</v>
      </c>
      <c r="G18" s="23"/>
    </row>
    <row r="19" spans="1:7" x14ac:dyDescent="0.2">
      <c r="A19" s="22" t="s">
        <v>161</v>
      </c>
      <c r="B19" s="22" t="s">
        <v>160</v>
      </c>
      <c r="C19" s="22" t="s">
        <v>162</v>
      </c>
      <c r="D19" s="25">
        <v>1500</v>
      </c>
      <c r="E19" s="23">
        <v>114.5475</v>
      </c>
      <c r="F19" s="24">
        <v>0.60907144606570296</v>
      </c>
      <c r="G19" s="23"/>
    </row>
    <row r="20" spans="1:7" x14ac:dyDescent="0.2">
      <c r="A20" s="22" t="s">
        <v>164</v>
      </c>
      <c r="B20" s="22" t="s">
        <v>163</v>
      </c>
      <c r="C20" s="22" t="s">
        <v>165</v>
      </c>
      <c r="D20" s="25">
        <v>3500</v>
      </c>
      <c r="E20" s="23">
        <v>108.41249999999999</v>
      </c>
      <c r="F20" s="24">
        <v>0.57645045196619704</v>
      </c>
      <c r="G20" s="23"/>
    </row>
    <row r="21" spans="1:7" x14ac:dyDescent="0.2">
      <c r="A21" s="22" t="s">
        <v>170</v>
      </c>
      <c r="B21" s="22" t="s">
        <v>169</v>
      </c>
      <c r="C21" s="22" t="s">
        <v>171</v>
      </c>
      <c r="D21" s="25">
        <v>1800</v>
      </c>
      <c r="E21" s="23">
        <v>103.068</v>
      </c>
      <c r="F21" s="24">
        <v>0.54803270087168898</v>
      </c>
      <c r="G21" s="23"/>
    </row>
    <row r="22" spans="1:7" x14ac:dyDescent="0.2">
      <c r="A22" s="22" t="s">
        <v>181</v>
      </c>
      <c r="B22" s="22" t="s">
        <v>180</v>
      </c>
      <c r="C22" s="22" t="s">
        <v>182</v>
      </c>
      <c r="D22" s="25">
        <v>13000</v>
      </c>
      <c r="E22" s="23">
        <v>100.75</v>
      </c>
      <c r="F22" s="24">
        <v>0.53570744181339203</v>
      </c>
      <c r="G22" s="23"/>
    </row>
    <row r="23" spans="1:7" x14ac:dyDescent="0.2">
      <c r="A23" s="22" t="s">
        <v>175</v>
      </c>
      <c r="B23" s="22" t="s">
        <v>174</v>
      </c>
      <c r="C23" s="22" t="s">
        <v>176</v>
      </c>
      <c r="D23" s="25">
        <v>46000</v>
      </c>
      <c r="E23" s="23">
        <v>97.2256</v>
      </c>
      <c r="F23" s="24">
        <v>0.51696751816150999</v>
      </c>
      <c r="G23" s="23"/>
    </row>
    <row r="24" spans="1:7" x14ac:dyDescent="0.2">
      <c r="A24" s="22" t="s">
        <v>167</v>
      </c>
      <c r="B24" s="22" t="s">
        <v>166</v>
      </c>
      <c r="C24" s="22" t="s">
        <v>168</v>
      </c>
      <c r="D24" s="25">
        <v>5679</v>
      </c>
      <c r="E24" s="23">
        <v>96.440777999999995</v>
      </c>
      <c r="F24" s="24">
        <v>0.51279446619229097</v>
      </c>
      <c r="G24" s="23"/>
    </row>
    <row r="25" spans="1:7" x14ac:dyDescent="0.2">
      <c r="A25" s="22" t="s">
        <v>173</v>
      </c>
      <c r="B25" s="22" t="s">
        <v>172</v>
      </c>
      <c r="C25" s="22" t="s">
        <v>151</v>
      </c>
      <c r="D25" s="25">
        <v>50000</v>
      </c>
      <c r="E25" s="23">
        <v>93.765000000000001</v>
      </c>
      <c r="F25" s="24">
        <v>0.49856683157948101</v>
      </c>
      <c r="G25" s="23"/>
    </row>
    <row r="26" spans="1:7" x14ac:dyDescent="0.2">
      <c r="A26" s="22" t="s">
        <v>187</v>
      </c>
      <c r="B26" s="22" t="s">
        <v>186</v>
      </c>
      <c r="C26" s="22" t="s">
        <v>188</v>
      </c>
      <c r="D26" s="25">
        <v>5000</v>
      </c>
      <c r="E26" s="23">
        <v>88.25</v>
      </c>
      <c r="F26" s="24">
        <v>0.46924249866036599</v>
      </c>
      <c r="G26" s="23"/>
    </row>
    <row r="27" spans="1:7" x14ac:dyDescent="0.2">
      <c r="A27" s="22" t="s">
        <v>178</v>
      </c>
      <c r="B27" s="22" t="s">
        <v>177</v>
      </c>
      <c r="C27" s="22" t="s">
        <v>179</v>
      </c>
      <c r="D27" s="25">
        <v>5000</v>
      </c>
      <c r="E27" s="23">
        <v>83.31</v>
      </c>
      <c r="F27" s="24">
        <v>0.44297555312629</v>
      </c>
      <c r="G27" s="23"/>
    </row>
    <row r="28" spans="1:7" x14ac:dyDescent="0.2">
      <c r="A28" s="22" t="s">
        <v>211</v>
      </c>
      <c r="B28" s="22" t="s">
        <v>210</v>
      </c>
      <c r="C28" s="22" t="s">
        <v>212</v>
      </c>
      <c r="D28" s="25">
        <v>5000</v>
      </c>
      <c r="E28" s="23">
        <v>78.144999999999996</v>
      </c>
      <c r="F28" s="24">
        <v>0.415512238615459</v>
      </c>
      <c r="G28" s="23"/>
    </row>
    <row r="29" spans="1:7" x14ac:dyDescent="0.2">
      <c r="A29" s="22" t="s">
        <v>190</v>
      </c>
      <c r="B29" s="22" t="s">
        <v>189</v>
      </c>
      <c r="C29" s="22" t="s">
        <v>191</v>
      </c>
      <c r="D29" s="25">
        <v>900</v>
      </c>
      <c r="E29" s="23">
        <v>72.215999999999994</v>
      </c>
      <c r="F29" s="24">
        <v>0.38398658677911601</v>
      </c>
      <c r="G29" s="23"/>
    </row>
    <row r="30" spans="1:7" x14ac:dyDescent="0.2">
      <c r="A30" s="22" t="s">
        <v>184</v>
      </c>
      <c r="B30" s="22" t="s">
        <v>183</v>
      </c>
      <c r="C30" s="22" t="s">
        <v>185</v>
      </c>
      <c r="D30" s="25">
        <v>15000</v>
      </c>
      <c r="E30" s="23">
        <v>64.694999999999993</v>
      </c>
      <c r="F30" s="24">
        <v>0.34399595978280301</v>
      </c>
      <c r="G30" s="23"/>
    </row>
    <row r="31" spans="1:7" x14ac:dyDescent="0.2">
      <c r="A31" s="22" t="s">
        <v>193</v>
      </c>
      <c r="B31" s="22" t="s">
        <v>192</v>
      </c>
      <c r="C31" s="22" t="s">
        <v>162</v>
      </c>
      <c r="D31" s="25">
        <v>13200</v>
      </c>
      <c r="E31" s="23">
        <v>62.898000000000003</v>
      </c>
      <c r="F31" s="24">
        <v>0.33444095955512398</v>
      </c>
      <c r="G31" s="23"/>
    </row>
    <row r="32" spans="1:7" x14ac:dyDescent="0.2">
      <c r="A32" s="22" t="s">
        <v>195</v>
      </c>
      <c r="B32" s="22" t="s">
        <v>194</v>
      </c>
      <c r="C32" s="22" t="s">
        <v>196</v>
      </c>
      <c r="D32" s="25">
        <v>3500</v>
      </c>
      <c r="E32" s="23">
        <v>61.712000000000003</v>
      </c>
      <c r="F32" s="24">
        <v>0.32813476574876499</v>
      </c>
      <c r="G32" s="23"/>
    </row>
    <row r="33" spans="1:7" x14ac:dyDescent="0.2">
      <c r="A33" s="22" t="s">
        <v>198</v>
      </c>
      <c r="B33" s="22" t="s">
        <v>197</v>
      </c>
      <c r="C33" s="22" t="s">
        <v>185</v>
      </c>
      <c r="D33" s="25">
        <v>1250</v>
      </c>
      <c r="E33" s="23">
        <v>54.234999999999999</v>
      </c>
      <c r="F33" s="24">
        <v>0.28837809535235098</v>
      </c>
      <c r="G33" s="23"/>
    </row>
    <row r="34" spans="1:7" x14ac:dyDescent="0.2">
      <c r="A34" s="22" t="s">
        <v>208</v>
      </c>
      <c r="B34" s="22" t="s">
        <v>207</v>
      </c>
      <c r="C34" s="22" t="s">
        <v>209</v>
      </c>
      <c r="D34" s="25">
        <v>2400</v>
      </c>
      <c r="E34" s="23">
        <v>54.021599999999999</v>
      </c>
      <c r="F34" s="24">
        <v>0.28724340584284203</v>
      </c>
      <c r="G34" s="23"/>
    </row>
    <row r="35" spans="1:7" x14ac:dyDescent="0.2">
      <c r="A35" s="22" t="s">
        <v>206</v>
      </c>
      <c r="B35" s="22" t="s">
        <v>205</v>
      </c>
      <c r="C35" s="22" t="s">
        <v>165</v>
      </c>
      <c r="D35" s="25">
        <v>400</v>
      </c>
      <c r="E35" s="23">
        <v>53.256</v>
      </c>
      <c r="F35" s="24">
        <v>0.28317256100460603</v>
      </c>
      <c r="G35" s="23"/>
    </row>
    <row r="36" spans="1:7" x14ac:dyDescent="0.2">
      <c r="A36" s="22" t="s">
        <v>221</v>
      </c>
      <c r="B36" s="22" t="s">
        <v>220</v>
      </c>
      <c r="C36" s="22" t="s">
        <v>212</v>
      </c>
      <c r="D36" s="25">
        <v>5000</v>
      </c>
      <c r="E36" s="23">
        <v>52.282499999999999</v>
      </c>
      <c r="F36" s="24">
        <v>0.277996271231848</v>
      </c>
      <c r="G36" s="23"/>
    </row>
    <row r="37" spans="1:7" x14ac:dyDescent="0.2">
      <c r="A37" s="22" t="s">
        <v>216</v>
      </c>
      <c r="B37" s="22" t="s">
        <v>215</v>
      </c>
      <c r="C37" s="22" t="s">
        <v>196</v>
      </c>
      <c r="D37" s="25">
        <v>8000</v>
      </c>
      <c r="E37" s="23">
        <v>46.951999999999998</v>
      </c>
      <c r="F37" s="24">
        <v>0.249652960873671</v>
      </c>
      <c r="G37" s="23"/>
    </row>
    <row r="38" spans="1:7" x14ac:dyDescent="0.2">
      <c r="A38" s="22" t="s">
        <v>223</v>
      </c>
      <c r="B38" s="22" t="s">
        <v>222</v>
      </c>
      <c r="C38" s="22" t="s">
        <v>224</v>
      </c>
      <c r="D38" s="25">
        <v>5054</v>
      </c>
      <c r="E38" s="23">
        <v>44.199756999999998</v>
      </c>
      <c r="F38" s="24">
        <v>0.23501874691060601</v>
      </c>
      <c r="G38" s="23"/>
    </row>
    <row r="39" spans="1:7" x14ac:dyDescent="0.2">
      <c r="A39" s="22" t="s">
        <v>200</v>
      </c>
      <c r="B39" s="22" t="s">
        <v>199</v>
      </c>
      <c r="C39" s="22" t="s">
        <v>201</v>
      </c>
      <c r="D39" s="25">
        <v>1000</v>
      </c>
      <c r="E39" s="23">
        <v>42.953000000000003</v>
      </c>
      <c r="F39" s="24">
        <v>0.22838949626015501</v>
      </c>
      <c r="G39" s="23"/>
    </row>
    <row r="40" spans="1:7" x14ac:dyDescent="0.2">
      <c r="A40" s="22" t="s">
        <v>203</v>
      </c>
      <c r="B40" s="22" t="s">
        <v>202</v>
      </c>
      <c r="C40" s="22" t="s">
        <v>204</v>
      </c>
      <c r="D40" s="25">
        <v>3220</v>
      </c>
      <c r="E40" s="23">
        <v>42.597380000000001</v>
      </c>
      <c r="F40" s="24">
        <v>0.22649859521342899</v>
      </c>
      <c r="G40" s="23"/>
    </row>
    <row r="41" spans="1:7" x14ac:dyDescent="0.2">
      <c r="A41" s="22" t="s">
        <v>218</v>
      </c>
      <c r="B41" s="22" t="s">
        <v>217</v>
      </c>
      <c r="C41" s="22" t="s">
        <v>219</v>
      </c>
      <c r="D41" s="25">
        <v>25000</v>
      </c>
      <c r="E41" s="23">
        <v>40.522500000000001</v>
      </c>
      <c r="F41" s="24">
        <v>0.21546605271348099</v>
      </c>
      <c r="G41" s="23"/>
    </row>
    <row r="42" spans="1:7" x14ac:dyDescent="0.2">
      <c r="A42" s="22" t="s">
        <v>214</v>
      </c>
      <c r="B42" s="22" t="s">
        <v>213</v>
      </c>
      <c r="C42" s="22" t="s">
        <v>212</v>
      </c>
      <c r="D42" s="25">
        <v>12000</v>
      </c>
      <c r="E42" s="23">
        <v>39.978000000000002</v>
      </c>
      <c r="F42" s="24">
        <v>0.21257083978973501</v>
      </c>
      <c r="G42" s="23"/>
    </row>
    <row r="43" spans="1:7" x14ac:dyDescent="0.2">
      <c r="A43" s="22" t="s">
        <v>229</v>
      </c>
      <c r="B43" s="22" t="s">
        <v>228</v>
      </c>
      <c r="C43" s="22" t="s">
        <v>196</v>
      </c>
      <c r="D43" s="25">
        <v>27178</v>
      </c>
      <c r="E43" s="23">
        <v>38.402513999999996</v>
      </c>
      <c r="F43" s="24">
        <v>0.20419367279546399</v>
      </c>
      <c r="G43" s="23"/>
    </row>
    <row r="44" spans="1:7" x14ac:dyDescent="0.2">
      <c r="A44" s="22" t="s">
        <v>226</v>
      </c>
      <c r="B44" s="22" t="s">
        <v>225</v>
      </c>
      <c r="C44" s="22" t="s">
        <v>227</v>
      </c>
      <c r="D44" s="25">
        <v>30000</v>
      </c>
      <c r="E44" s="23">
        <v>35.277000000000001</v>
      </c>
      <c r="F44" s="24">
        <v>0.18757470396874501</v>
      </c>
      <c r="G44" s="23"/>
    </row>
    <row r="45" spans="1:7" x14ac:dyDescent="0.2">
      <c r="A45" s="22" t="s">
        <v>231</v>
      </c>
      <c r="B45" s="22" t="s">
        <v>230</v>
      </c>
      <c r="C45" s="22" t="s">
        <v>154</v>
      </c>
      <c r="D45" s="25">
        <v>4000</v>
      </c>
      <c r="E45" s="23">
        <v>24.658000000000001</v>
      </c>
      <c r="F45" s="24">
        <v>0.131111405461386</v>
      </c>
      <c r="G45" s="23"/>
    </row>
    <row r="46" spans="1:7" x14ac:dyDescent="0.2">
      <c r="A46" s="22" t="s">
        <v>237</v>
      </c>
      <c r="B46" s="22" t="s">
        <v>236</v>
      </c>
      <c r="C46" s="22" t="s">
        <v>238</v>
      </c>
      <c r="D46" s="25">
        <v>6000</v>
      </c>
      <c r="E46" s="23">
        <v>18.522600000000001</v>
      </c>
      <c r="F46" s="24">
        <v>9.8488284483699604E-2</v>
      </c>
      <c r="G46" s="23"/>
    </row>
    <row r="47" spans="1:7" x14ac:dyDescent="0.2">
      <c r="A47" s="22" t="s">
        <v>235</v>
      </c>
      <c r="B47" s="22" t="s">
        <v>234</v>
      </c>
      <c r="C47" s="22" t="s">
        <v>224</v>
      </c>
      <c r="D47" s="25">
        <v>28736</v>
      </c>
      <c r="E47" s="23">
        <v>11.649574400000001</v>
      </c>
      <c r="F47" s="24">
        <v>6.1943064020236097E-2</v>
      </c>
      <c r="G47" s="23"/>
    </row>
    <row r="48" spans="1:7" ht="10.5" x14ac:dyDescent="0.25">
      <c r="A48" s="21" t="s">
        <v>33</v>
      </c>
      <c r="B48" s="21"/>
      <c r="C48" s="21"/>
      <c r="D48" s="21"/>
      <c r="E48" s="26">
        <f>SUM(E7:E47)</f>
        <v>4253.086837400002</v>
      </c>
      <c r="F48" s="27">
        <f>SUM(F7:F47)</f>
        <v>22.614493989814044</v>
      </c>
      <c r="G48" s="26"/>
    </row>
    <row r="49" spans="1:7" x14ac:dyDescent="0.2">
      <c r="A49" s="22"/>
      <c r="B49" s="22"/>
      <c r="C49" s="22"/>
      <c r="D49" s="22"/>
      <c r="E49" s="23"/>
      <c r="F49" s="24"/>
      <c r="G49" s="23"/>
    </row>
    <row r="50" spans="1:7" ht="10.5" x14ac:dyDescent="0.25">
      <c r="A50" s="21" t="s">
        <v>30</v>
      </c>
      <c r="B50" s="22"/>
      <c r="C50" s="22"/>
      <c r="D50" s="22"/>
      <c r="E50" s="23"/>
      <c r="F50" s="24"/>
      <c r="G50" s="23"/>
    </row>
    <row r="51" spans="1:7" ht="10.5" x14ac:dyDescent="0.25">
      <c r="A51" s="21" t="s">
        <v>31</v>
      </c>
      <c r="B51" s="22"/>
      <c r="C51" s="22"/>
      <c r="D51" s="22"/>
      <c r="E51" s="23"/>
      <c r="F51" s="24"/>
      <c r="G51" s="23"/>
    </row>
    <row r="52" spans="1:7" x14ac:dyDescent="0.2">
      <c r="A52" s="22" t="s">
        <v>71</v>
      </c>
      <c r="B52" s="22" t="s">
        <v>70</v>
      </c>
      <c r="C52" s="22" t="s">
        <v>72</v>
      </c>
      <c r="D52" s="25">
        <v>1500</v>
      </c>
      <c r="E52" s="23">
        <v>1525.5093288</v>
      </c>
      <c r="F52" s="24">
        <v>8.1114312654482692</v>
      </c>
      <c r="G52" s="23">
        <v>7.7605000000000004</v>
      </c>
    </row>
    <row r="53" spans="1:7" x14ac:dyDescent="0.2">
      <c r="A53" s="22" t="s">
        <v>66</v>
      </c>
      <c r="B53" s="22" t="s">
        <v>65</v>
      </c>
      <c r="C53" s="22" t="s">
        <v>67</v>
      </c>
      <c r="D53" s="25">
        <v>1300</v>
      </c>
      <c r="E53" s="23">
        <v>1415.3828000000001</v>
      </c>
      <c r="F53" s="24">
        <v>7.5258669873416997</v>
      </c>
      <c r="G53" s="23">
        <v>8.8547999999999991</v>
      </c>
    </row>
    <row r="54" spans="1:7" x14ac:dyDescent="0.2">
      <c r="A54" s="22" t="s">
        <v>1777</v>
      </c>
      <c r="B54" s="22" t="s">
        <v>1778</v>
      </c>
      <c r="C54" s="22" t="s">
        <v>72</v>
      </c>
      <c r="D54" s="25">
        <v>1000</v>
      </c>
      <c r="E54" s="23">
        <v>1041.9493835999999</v>
      </c>
      <c r="F54" s="24">
        <v>5.5402485239443902</v>
      </c>
      <c r="G54" s="23">
        <v>7.6764999999999999</v>
      </c>
    </row>
    <row r="55" spans="1:7" x14ac:dyDescent="0.2">
      <c r="A55" s="22" t="s">
        <v>114</v>
      </c>
      <c r="B55" s="22" t="s">
        <v>113</v>
      </c>
      <c r="C55" s="22" t="s">
        <v>73</v>
      </c>
      <c r="D55" s="25">
        <v>1000</v>
      </c>
      <c r="E55" s="23">
        <v>1009.8637945</v>
      </c>
      <c r="F55" s="24">
        <v>5.3696431754993599</v>
      </c>
      <c r="G55" s="23">
        <v>7.5149999999999997</v>
      </c>
    </row>
    <row r="56" spans="1:7" x14ac:dyDescent="0.2">
      <c r="A56" s="22" t="s">
        <v>1781</v>
      </c>
      <c r="B56" s="22" t="s">
        <v>1782</v>
      </c>
      <c r="C56" s="22" t="s">
        <v>73</v>
      </c>
      <c r="D56" s="25">
        <v>100</v>
      </c>
      <c r="E56" s="23">
        <v>1004.1943151</v>
      </c>
      <c r="F56" s="24">
        <v>5.3394974454171003</v>
      </c>
      <c r="G56" s="23">
        <v>7.7</v>
      </c>
    </row>
    <row r="57" spans="1:7" x14ac:dyDescent="0.2">
      <c r="A57" s="22" t="s">
        <v>75</v>
      </c>
      <c r="B57" s="22" t="s">
        <v>74</v>
      </c>
      <c r="C57" s="22" t="s">
        <v>73</v>
      </c>
      <c r="D57" s="25">
        <v>1000</v>
      </c>
      <c r="E57" s="23">
        <v>996.18858899999998</v>
      </c>
      <c r="F57" s="24">
        <v>5.2969294350062803</v>
      </c>
      <c r="G57" s="23">
        <v>8.032</v>
      </c>
    </row>
    <row r="58" spans="1:7" x14ac:dyDescent="0.2">
      <c r="A58" s="22" t="s">
        <v>89</v>
      </c>
      <c r="B58" s="22" t="s">
        <v>88</v>
      </c>
      <c r="C58" s="22" t="s">
        <v>73</v>
      </c>
      <c r="D58" s="25">
        <v>1500</v>
      </c>
      <c r="E58" s="23">
        <v>844.93200000000002</v>
      </c>
      <c r="F58" s="24">
        <v>4.4926685878538297</v>
      </c>
      <c r="G58" s="23">
        <v>6.9775999999999998</v>
      </c>
    </row>
    <row r="59" spans="1:7" x14ac:dyDescent="0.2">
      <c r="A59" s="22" t="s">
        <v>1785</v>
      </c>
      <c r="B59" s="22" t="s">
        <v>1786</v>
      </c>
      <c r="C59" s="22" t="s">
        <v>73</v>
      </c>
      <c r="D59" s="25">
        <v>500</v>
      </c>
      <c r="E59" s="23">
        <v>539.35879590000002</v>
      </c>
      <c r="F59" s="24">
        <v>2.86787613668626</v>
      </c>
      <c r="G59" s="23">
        <v>7.71</v>
      </c>
    </row>
    <row r="60" spans="1:7" x14ac:dyDescent="0.2">
      <c r="A60" s="22" t="s">
        <v>1792</v>
      </c>
      <c r="B60" s="22" t="s">
        <v>1793</v>
      </c>
      <c r="C60" s="22" t="s">
        <v>73</v>
      </c>
      <c r="D60" s="25">
        <v>500</v>
      </c>
      <c r="E60" s="23">
        <v>538.44132190000005</v>
      </c>
      <c r="F60" s="24">
        <v>2.8629977481059101</v>
      </c>
      <c r="G60" s="23">
        <v>6.9776999999999996</v>
      </c>
    </row>
    <row r="61" spans="1:7" x14ac:dyDescent="0.2">
      <c r="A61" s="22" t="s">
        <v>1637</v>
      </c>
      <c r="B61" s="22" t="s">
        <v>1638</v>
      </c>
      <c r="C61" s="22" t="s">
        <v>73</v>
      </c>
      <c r="D61" s="25">
        <v>50</v>
      </c>
      <c r="E61" s="23">
        <v>509.93597260000001</v>
      </c>
      <c r="F61" s="24">
        <v>2.7114292344433801</v>
      </c>
      <c r="G61" s="23">
        <v>7.2850000000000001</v>
      </c>
    </row>
    <row r="62" spans="1:7" x14ac:dyDescent="0.2">
      <c r="A62" s="22" t="s">
        <v>69</v>
      </c>
      <c r="B62" s="22" t="s">
        <v>68</v>
      </c>
      <c r="C62" s="22" t="s">
        <v>67</v>
      </c>
      <c r="D62" s="25">
        <v>349</v>
      </c>
      <c r="E62" s="23">
        <v>377.83752099999998</v>
      </c>
      <c r="F62" s="24">
        <v>2.0090359483476301</v>
      </c>
      <c r="G62" s="23">
        <v>8.9350000000000005</v>
      </c>
    </row>
    <row r="63" spans="1:7" ht="10.5" x14ac:dyDescent="0.25">
      <c r="A63" s="21" t="s">
        <v>33</v>
      </c>
      <c r="B63" s="21"/>
      <c r="C63" s="21"/>
      <c r="D63" s="21"/>
      <c r="E63" s="26">
        <f>SUM(E51:E62)</f>
        <v>9803.5938224000001</v>
      </c>
      <c r="F63" s="27">
        <f>SUM(F51:F62)</f>
        <v>52.127624488094106</v>
      </c>
      <c r="G63" s="26"/>
    </row>
    <row r="64" spans="1:7" x14ac:dyDescent="0.2">
      <c r="A64" s="22"/>
      <c r="B64" s="22"/>
      <c r="C64" s="22"/>
      <c r="D64" s="22"/>
      <c r="E64" s="23"/>
      <c r="F64" s="24"/>
      <c r="G64" s="23"/>
    </row>
    <row r="65" spans="1:7" ht="10.5" x14ac:dyDescent="0.25">
      <c r="A65" s="21" t="s">
        <v>63</v>
      </c>
      <c r="B65" s="22"/>
      <c r="C65" s="22"/>
      <c r="D65" s="22"/>
      <c r="E65" s="23"/>
      <c r="F65" s="24"/>
      <c r="G65" s="23"/>
    </row>
    <row r="66" spans="1:7" x14ac:dyDescent="0.2">
      <c r="A66" s="22" t="s">
        <v>99</v>
      </c>
      <c r="B66" s="22" t="s">
        <v>98</v>
      </c>
      <c r="C66" s="22" t="s">
        <v>42</v>
      </c>
      <c r="D66" s="25">
        <v>1300000</v>
      </c>
      <c r="E66" s="23">
        <v>1182.5146666999999</v>
      </c>
      <c r="F66" s="24">
        <v>6.2876616079868297</v>
      </c>
      <c r="G66" s="23">
        <v>7.8019064364499897</v>
      </c>
    </row>
    <row r="67" spans="1:7" x14ac:dyDescent="0.2">
      <c r="A67" s="22" t="s">
        <v>95</v>
      </c>
      <c r="B67" s="22" t="s">
        <v>94</v>
      </c>
      <c r="C67" s="22" t="s">
        <v>42</v>
      </c>
      <c r="D67" s="25">
        <v>500000</v>
      </c>
      <c r="E67" s="23">
        <v>497.9241667</v>
      </c>
      <c r="F67" s="24">
        <v>2.6475601147386798</v>
      </c>
      <c r="G67" s="23">
        <v>7.970851605</v>
      </c>
    </row>
    <row r="68" spans="1:7" ht="10.5" x14ac:dyDescent="0.25">
      <c r="A68" s="21" t="s">
        <v>33</v>
      </c>
      <c r="B68" s="21"/>
      <c r="C68" s="21"/>
      <c r="D68" s="21"/>
      <c r="E68" s="26">
        <f>SUM(E66:E67)</f>
        <v>1680.4388334</v>
      </c>
      <c r="F68" s="27">
        <f>SUM(F66:F67)</f>
        <v>8.93522172272551</v>
      </c>
      <c r="G68" s="26"/>
    </row>
    <row r="69" spans="1:7" x14ac:dyDescent="0.2">
      <c r="A69" s="22"/>
      <c r="B69" s="22"/>
      <c r="C69" s="22"/>
      <c r="D69" s="22"/>
      <c r="E69" s="23"/>
      <c r="F69" s="24"/>
      <c r="G69" s="23"/>
    </row>
    <row r="70" spans="1:7" ht="10.5" x14ac:dyDescent="0.25">
      <c r="A70" s="21" t="s">
        <v>239</v>
      </c>
      <c r="B70" s="22"/>
      <c r="C70" s="22"/>
      <c r="D70" s="22"/>
      <c r="E70" s="23"/>
      <c r="F70" s="24"/>
      <c r="G70" s="23"/>
    </row>
    <row r="71" spans="1:7" x14ac:dyDescent="0.2">
      <c r="A71" s="22" t="s">
        <v>1787</v>
      </c>
      <c r="B71" s="22" t="s">
        <v>1788</v>
      </c>
      <c r="C71" s="22" t="s">
        <v>240</v>
      </c>
      <c r="D71" s="25">
        <v>1871689.2890000001</v>
      </c>
      <c r="E71" s="23">
        <v>198.3354272</v>
      </c>
      <c r="F71" s="24">
        <v>1.05458823152634</v>
      </c>
      <c r="G71" s="23"/>
    </row>
    <row r="72" spans="1:7" ht="10.5" x14ac:dyDescent="0.25">
      <c r="A72" s="21" t="s">
        <v>33</v>
      </c>
      <c r="B72" s="21"/>
      <c r="C72" s="21"/>
      <c r="D72" s="21"/>
      <c r="E72" s="26">
        <f>SUM(E71:E71)</f>
        <v>198.3354272</v>
      </c>
      <c r="F72" s="27">
        <f>SUM(F71:F71)</f>
        <v>1.05458823152634</v>
      </c>
      <c r="G72" s="26"/>
    </row>
    <row r="73" spans="1:7" x14ac:dyDescent="0.2">
      <c r="A73" s="22"/>
      <c r="B73" s="22"/>
      <c r="C73" s="22"/>
      <c r="D73" s="22"/>
      <c r="E73" s="23"/>
      <c r="F73" s="24"/>
      <c r="G73" s="23"/>
    </row>
    <row r="74" spans="1:7" ht="10.5" x14ac:dyDescent="0.25">
      <c r="A74" s="21" t="s">
        <v>1418</v>
      </c>
      <c r="B74" s="22"/>
      <c r="C74" s="22"/>
      <c r="D74" s="22"/>
      <c r="E74" s="23"/>
      <c r="F74" s="24"/>
      <c r="G74" s="23"/>
    </row>
    <row r="75" spans="1:7" x14ac:dyDescent="0.2">
      <c r="A75" s="22" t="s">
        <v>1419</v>
      </c>
      <c r="B75" s="22" t="s">
        <v>1420</v>
      </c>
      <c r="C75" s="22" t="s">
        <v>1421</v>
      </c>
      <c r="D75" s="25">
        <v>636.86800000000005</v>
      </c>
      <c r="E75" s="23">
        <v>74.840520799999993</v>
      </c>
      <c r="F75" s="24">
        <v>0.39794167684119103</v>
      </c>
      <c r="G75" s="23">
        <v>5.61</v>
      </c>
    </row>
    <row r="76" spans="1:7" ht="10.5" x14ac:dyDescent="0.25">
      <c r="A76" s="21" t="s">
        <v>33</v>
      </c>
      <c r="B76" s="21"/>
      <c r="C76" s="21"/>
      <c r="D76" s="21"/>
      <c r="E76" s="26">
        <f>SUM(E75:E75)</f>
        <v>74.840520799999993</v>
      </c>
      <c r="F76" s="27">
        <f>SUM(F75:F75)</f>
        <v>0.39794167684119103</v>
      </c>
      <c r="G76" s="26"/>
    </row>
    <row r="77" spans="1:7" x14ac:dyDescent="0.2">
      <c r="A77" s="22"/>
      <c r="B77" s="22"/>
      <c r="C77" s="22"/>
      <c r="D77" s="22"/>
      <c r="E77" s="23"/>
      <c r="F77" s="24"/>
      <c r="G77" s="23"/>
    </row>
    <row r="78" spans="1:7" ht="10.5" x14ac:dyDescent="0.25">
      <c r="A78" s="21" t="s">
        <v>43</v>
      </c>
      <c r="B78" s="21"/>
      <c r="C78" s="21"/>
      <c r="D78" s="21"/>
      <c r="E78" s="26">
        <f>E48+E63+E68+E72+E76</f>
        <v>16010.295441200002</v>
      </c>
      <c r="F78" s="27">
        <f>F48+F63+F68+F72+F76</f>
        <v>85.129870109001189</v>
      </c>
      <c r="G78" s="26"/>
    </row>
    <row r="79" spans="1:7" ht="10.5" x14ac:dyDescent="0.25">
      <c r="A79" s="21"/>
      <c r="B79" s="21"/>
      <c r="C79" s="21"/>
      <c r="D79" s="21"/>
      <c r="E79" s="26"/>
      <c r="F79" s="27"/>
      <c r="G79" s="26"/>
    </row>
    <row r="80" spans="1:7" ht="10.5" x14ac:dyDescent="0.25">
      <c r="A80" s="21" t="s">
        <v>45</v>
      </c>
      <c r="B80" s="21"/>
      <c r="C80" s="21"/>
      <c r="D80" s="21"/>
      <c r="E80" s="26">
        <f>E82-(E48+E63+E68+E72+E76)</f>
        <v>2796.6114889999972</v>
      </c>
      <c r="F80" s="27">
        <f>F82-(F48+F63+F68+F72+F76)</f>
        <v>14.870129890998811</v>
      </c>
      <c r="G80" s="26"/>
    </row>
    <row r="81" spans="1:7" ht="10.5" x14ac:dyDescent="0.25">
      <c r="A81" s="21"/>
      <c r="B81" s="21"/>
      <c r="C81" s="21"/>
      <c r="D81" s="21"/>
      <c r="E81" s="26"/>
      <c r="F81" s="27"/>
      <c r="G81" s="26"/>
    </row>
    <row r="82" spans="1:7" ht="10.5" x14ac:dyDescent="0.25">
      <c r="A82" s="28" t="s">
        <v>44</v>
      </c>
      <c r="B82" s="28"/>
      <c r="C82" s="28"/>
      <c r="D82" s="28"/>
      <c r="E82" s="29">
        <v>18806.906930199999</v>
      </c>
      <c r="F82" s="30">
        <v>100</v>
      </c>
      <c r="G82" s="29"/>
    </row>
    <row r="84" spans="1:7" ht="10.5" x14ac:dyDescent="0.25">
      <c r="A84" s="11" t="s">
        <v>47</v>
      </c>
    </row>
    <row r="85" spans="1:7" ht="10.5" x14ac:dyDescent="0.25">
      <c r="A85" s="11" t="s">
        <v>1423</v>
      </c>
    </row>
    <row r="87" spans="1:7" ht="21.75" customHeight="1" x14ac:dyDescent="0.2">
      <c r="A87" s="179" t="s">
        <v>1003</v>
      </c>
      <c r="B87" s="179"/>
      <c r="C87" s="179"/>
      <c r="D87" s="179"/>
    </row>
    <row r="89" spans="1:7" ht="10.5" x14ac:dyDescent="0.25">
      <c r="A89" s="11" t="s">
        <v>48</v>
      </c>
    </row>
    <row r="90" spans="1:7" ht="10.5" x14ac:dyDescent="0.25">
      <c r="A90" s="11" t="s">
        <v>1001</v>
      </c>
    </row>
    <row r="91" spans="1:7" ht="10.5" x14ac:dyDescent="0.25">
      <c r="A91" s="11" t="s">
        <v>49</v>
      </c>
      <c r="B91" s="11"/>
      <c r="C91" s="55" t="s">
        <v>999</v>
      </c>
      <c r="D91" s="11" t="s">
        <v>50</v>
      </c>
    </row>
    <row r="92" spans="1:7" x14ac:dyDescent="0.2">
      <c r="A92" s="6" t="s">
        <v>57</v>
      </c>
      <c r="C92" s="32">
        <v>88.875299999999996</v>
      </c>
      <c r="D92" s="32">
        <v>90.956199999999995</v>
      </c>
    </row>
    <row r="93" spans="1:7" x14ac:dyDescent="0.2">
      <c r="A93" s="6" t="s">
        <v>109</v>
      </c>
      <c r="C93" s="32">
        <v>12.3413</v>
      </c>
      <c r="D93" s="32">
        <v>12.560700000000001</v>
      </c>
    </row>
    <row r="94" spans="1:7" x14ac:dyDescent="0.2">
      <c r="A94" s="6" t="s">
        <v>110</v>
      </c>
      <c r="C94" s="32">
        <v>11.378299999999999</v>
      </c>
      <c r="D94" s="32">
        <v>11.6447</v>
      </c>
    </row>
    <row r="95" spans="1:7" x14ac:dyDescent="0.2">
      <c r="A95" s="6" t="s">
        <v>58</v>
      </c>
      <c r="C95" s="32">
        <v>98.128699999999995</v>
      </c>
      <c r="D95" s="32">
        <v>100.4807</v>
      </c>
    </row>
    <row r="96" spans="1:7" x14ac:dyDescent="0.2">
      <c r="A96" s="6" t="s">
        <v>111</v>
      </c>
      <c r="C96" s="32">
        <v>14.0647</v>
      </c>
      <c r="D96" s="32">
        <v>14.311999999999999</v>
      </c>
    </row>
    <row r="97" spans="1:9" s="10" customFormat="1" x14ac:dyDescent="0.2">
      <c r="A97" s="6" t="s">
        <v>112</v>
      </c>
      <c r="B97" s="6"/>
      <c r="C97" s="32">
        <v>13.173</v>
      </c>
      <c r="D97" s="32">
        <v>13.4886</v>
      </c>
      <c r="E97" s="9"/>
      <c r="G97" s="9"/>
      <c r="H97" s="6"/>
      <c r="I97" s="6"/>
    </row>
    <row r="98" spans="1:9" s="10" customFormat="1" x14ac:dyDescent="0.2">
      <c r="A98" s="6"/>
      <c r="B98" s="6"/>
      <c r="C98" s="32"/>
      <c r="D98" s="32"/>
      <c r="E98" s="9"/>
      <c r="G98" s="9"/>
      <c r="H98" s="6"/>
      <c r="I98" s="6"/>
    </row>
    <row r="99" spans="1:9" x14ac:dyDescent="0.2">
      <c r="A99" s="6" t="s">
        <v>1000</v>
      </c>
    </row>
    <row r="100" spans="1:9" s="10" customFormat="1" ht="10.5" x14ac:dyDescent="0.25">
      <c r="A100" s="11" t="s">
        <v>1002</v>
      </c>
      <c r="B100" s="6"/>
      <c r="C100" s="6"/>
      <c r="D100" s="6"/>
      <c r="E100" s="9"/>
      <c r="G100" s="9"/>
      <c r="H100" s="6"/>
      <c r="I100" s="6"/>
    </row>
    <row r="101" spans="1:9" s="10" customFormat="1" ht="10.5" x14ac:dyDescent="0.25">
      <c r="A101" s="180" t="s">
        <v>51</v>
      </c>
      <c r="B101" s="181"/>
      <c r="C101" s="33" t="s">
        <v>52</v>
      </c>
      <c r="D101" s="6"/>
      <c r="E101" s="9"/>
      <c r="G101" s="9"/>
      <c r="H101" s="6"/>
      <c r="I101" s="6"/>
    </row>
    <row r="102" spans="1:9" s="10" customFormat="1" x14ac:dyDescent="0.2">
      <c r="A102" s="175" t="s">
        <v>109</v>
      </c>
      <c r="B102" s="176"/>
      <c r="C102" s="34">
        <v>7.0000000000000007E-2</v>
      </c>
      <c r="D102" s="6"/>
      <c r="E102" s="9"/>
      <c r="G102" s="9"/>
      <c r="H102" s="6"/>
      <c r="I102" s="6"/>
    </row>
    <row r="103" spans="1:9" s="10" customFormat="1" x14ac:dyDescent="0.2">
      <c r="A103" s="175" t="s">
        <v>111</v>
      </c>
      <c r="B103" s="176"/>
      <c r="C103" s="34">
        <v>0.09</v>
      </c>
      <c r="D103" s="6"/>
      <c r="E103" s="9"/>
      <c r="G103" s="9"/>
      <c r="H103" s="6"/>
      <c r="I103" s="6"/>
    </row>
    <row r="104" spans="1:9" s="10" customFormat="1" x14ac:dyDescent="0.2">
      <c r="A104" s="6" t="s">
        <v>53</v>
      </c>
      <c r="B104" s="6"/>
      <c r="C104" s="6"/>
      <c r="D104" s="6"/>
      <c r="E104" s="9"/>
      <c r="G104" s="9"/>
      <c r="H104" s="6"/>
      <c r="I104" s="6"/>
    </row>
    <row r="105" spans="1:9" s="10" customFormat="1" x14ac:dyDescent="0.2">
      <c r="A105" s="6" t="s">
        <v>54</v>
      </c>
      <c r="B105" s="6"/>
      <c r="C105" s="6"/>
      <c r="D105" s="6"/>
      <c r="E105" s="9"/>
      <c r="G105" s="9"/>
      <c r="H105" s="6"/>
      <c r="I105" s="6"/>
    </row>
    <row r="107" spans="1:9" s="10" customFormat="1" ht="10.5" x14ac:dyDescent="0.25">
      <c r="A107" s="11" t="s">
        <v>1441</v>
      </c>
      <c r="B107" s="6"/>
      <c r="C107" s="6"/>
      <c r="D107" s="31" t="s">
        <v>56</v>
      </c>
      <c r="E107" s="9"/>
      <c r="G107" s="9"/>
      <c r="H107" s="6"/>
      <c r="I107" s="6"/>
    </row>
    <row r="109" spans="1:9" s="10" customFormat="1" ht="10.5" x14ac:dyDescent="0.25">
      <c r="A109" s="11" t="s">
        <v>1442</v>
      </c>
      <c r="B109" s="6"/>
      <c r="C109" s="6"/>
      <c r="D109" s="35">
        <v>5.5719750792051297</v>
      </c>
      <c r="E109" s="9" t="s">
        <v>55</v>
      </c>
      <c r="G109" s="9"/>
      <c r="H109" s="6"/>
      <c r="I109" s="6"/>
    </row>
    <row r="111" spans="1:9" s="10" customFormat="1" ht="10.5" x14ac:dyDescent="0.25">
      <c r="A111" s="11" t="s">
        <v>64</v>
      </c>
      <c r="B111" s="6"/>
      <c r="C111" s="6"/>
      <c r="D111" s="31" t="s">
        <v>56</v>
      </c>
      <c r="E111" s="9"/>
      <c r="G111" s="9"/>
      <c r="H111" s="6"/>
      <c r="I111" s="6"/>
    </row>
    <row r="112" spans="1:9" s="10" customFormat="1" ht="10.5" x14ac:dyDescent="0.25">
      <c r="A112" s="6"/>
      <c r="B112" s="6"/>
      <c r="C112" s="6"/>
      <c r="D112" s="31"/>
      <c r="E112" s="9"/>
      <c r="G112" s="9"/>
      <c r="H112" s="6"/>
      <c r="I112" s="6"/>
    </row>
    <row r="113" spans="1:9" s="10" customFormat="1" ht="10.5" x14ac:dyDescent="0.25">
      <c r="A113" s="11" t="s">
        <v>1443</v>
      </c>
      <c r="B113" s="11"/>
      <c r="C113" s="11"/>
      <c r="D113" s="31" t="s">
        <v>56</v>
      </c>
      <c r="E113" s="9"/>
      <c r="G113" s="9"/>
      <c r="H113" s="6"/>
      <c r="I113" s="6"/>
    </row>
    <row r="114" spans="1:9" ht="10.5" x14ac:dyDescent="0.25">
      <c r="A114" s="11"/>
      <c r="B114" s="11"/>
      <c r="C114" s="11"/>
      <c r="D114" s="11"/>
    </row>
    <row r="115" spans="1:9" ht="10.5" x14ac:dyDescent="0.25">
      <c r="A115" s="11" t="s">
        <v>1014</v>
      </c>
      <c r="B115" s="11"/>
      <c r="C115" s="11"/>
      <c r="D115" s="31" t="s">
        <v>56</v>
      </c>
    </row>
    <row r="116" spans="1:9" ht="10.5" x14ac:dyDescent="0.25">
      <c r="A116" s="11"/>
      <c r="B116" s="11"/>
      <c r="C116" s="11"/>
      <c r="D116" s="11"/>
    </row>
    <row r="117" spans="1:9" ht="10.5" x14ac:dyDescent="0.25">
      <c r="A117" s="11" t="s">
        <v>1841</v>
      </c>
      <c r="B117" s="11"/>
      <c r="C117" s="11"/>
      <c r="D117" s="31" t="s">
        <v>56</v>
      </c>
    </row>
    <row r="118" spans="1:9" ht="10.5" x14ac:dyDescent="0.25">
      <c r="A118" s="11"/>
      <c r="B118" s="11"/>
      <c r="C118" s="11"/>
      <c r="D118" s="11"/>
    </row>
    <row r="119" spans="1:9" ht="10.5" x14ac:dyDescent="0.25">
      <c r="A119" s="11" t="s">
        <v>1015</v>
      </c>
      <c r="B119" s="11"/>
      <c r="C119" s="11"/>
      <c r="D119" s="31" t="s">
        <v>56</v>
      </c>
    </row>
    <row r="120" spans="1:9" ht="10.5" x14ac:dyDescent="0.25">
      <c r="A120" s="11"/>
      <c r="B120" s="11"/>
      <c r="C120" s="11"/>
      <c r="D120" s="11"/>
    </row>
    <row r="121" spans="1:9" ht="10.5" x14ac:dyDescent="0.25">
      <c r="A121" s="11" t="s">
        <v>1017</v>
      </c>
      <c r="B121" s="11"/>
      <c r="C121" s="11"/>
      <c r="D121" s="31" t="s">
        <v>56</v>
      </c>
    </row>
    <row r="122" spans="1:9" ht="10.5" x14ac:dyDescent="0.25">
      <c r="A122" s="11"/>
      <c r="B122" s="11"/>
      <c r="C122" s="11"/>
      <c r="D122" s="31"/>
      <c r="E122" s="10"/>
      <c r="G122" s="10"/>
      <c r="H122" s="118"/>
      <c r="I122" s="118"/>
    </row>
    <row r="123" spans="1:9" ht="10.5" x14ac:dyDescent="0.25">
      <c r="A123" s="119" t="s">
        <v>1343</v>
      </c>
      <c r="B123" s="118"/>
      <c r="C123" s="118"/>
      <c r="D123" s="118"/>
      <c r="E123" s="10"/>
      <c r="G123" s="10"/>
      <c r="H123" s="118"/>
      <c r="I123" s="118"/>
    </row>
    <row r="124" spans="1:9" ht="10.5" x14ac:dyDescent="0.25">
      <c r="A124" s="119"/>
      <c r="B124" s="118"/>
      <c r="C124" s="118"/>
      <c r="D124" s="118"/>
      <c r="E124" s="10"/>
      <c r="G124" s="10"/>
      <c r="H124" s="118"/>
      <c r="I124" s="118"/>
    </row>
    <row r="125" spans="1:9" ht="10.5" x14ac:dyDescent="0.25">
      <c r="A125" s="119" t="s">
        <v>1305</v>
      </c>
      <c r="B125" s="118"/>
      <c r="C125" s="118"/>
      <c r="D125" s="118"/>
      <c r="E125" s="10"/>
      <c r="G125" s="10"/>
      <c r="H125" s="118"/>
      <c r="I125" s="118"/>
    </row>
    <row r="126" spans="1:9" x14ac:dyDescent="0.2">
      <c r="A126" s="120"/>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x14ac:dyDescent="0.2">
      <c r="A139" s="118"/>
      <c r="B139" s="118"/>
      <c r="C139" s="118"/>
      <c r="D139" s="118"/>
      <c r="E139" s="10"/>
      <c r="G139" s="10"/>
      <c r="H139" s="118"/>
      <c r="I139" s="118"/>
    </row>
    <row r="140" spans="1:9" x14ac:dyDescent="0.2">
      <c r="A140" s="118"/>
      <c r="B140" s="118"/>
      <c r="C140" s="118"/>
      <c r="D140" s="118"/>
      <c r="E140" s="10"/>
      <c r="G140" s="10"/>
      <c r="H140" s="118"/>
      <c r="I140" s="118"/>
    </row>
    <row r="141" spans="1:9" x14ac:dyDescent="0.2">
      <c r="A141" s="118"/>
      <c r="B141" s="118"/>
      <c r="C141" s="118"/>
      <c r="D141" s="118"/>
      <c r="E141" s="10"/>
      <c r="G141" s="10"/>
      <c r="H141" s="118"/>
      <c r="I141" s="118"/>
    </row>
    <row r="142" spans="1:9" x14ac:dyDescent="0.2">
      <c r="A142" s="118"/>
      <c r="B142" s="118"/>
      <c r="C142" s="118"/>
      <c r="D142" s="118"/>
      <c r="E142" s="10"/>
      <c r="G142" s="10"/>
      <c r="H142" s="118"/>
      <c r="I142" s="118"/>
    </row>
    <row r="143" spans="1:9" ht="10.5" x14ac:dyDescent="0.25">
      <c r="A143" s="119" t="s">
        <v>1794</v>
      </c>
      <c r="B143" s="118"/>
      <c r="C143" s="118"/>
      <c r="D143" s="118"/>
      <c r="E143" s="10"/>
      <c r="G143" s="10"/>
      <c r="H143" s="118"/>
      <c r="I143" s="118"/>
    </row>
    <row r="144" spans="1:9" x14ac:dyDescent="0.2">
      <c r="A144" s="118"/>
      <c r="B144" s="118"/>
      <c r="C144" s="118"/>
      <c r="D144" s="118"/>
      <c r="E144" s="10"/>
      <c r="G144" s="10"/>
      <c r="H144" s="118"/>
      <c r="I144" s="118"/>
    </row>
    <row r="145" spans="1:9" ht="10.5" x14ac:dyDescent="0.25">
      <c r="A145" s="119" t="s">
        <v>1306</v>
      </c>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c r="B160" s="118"/>
      <c r="C160" s="118"/>
      <c r="D160" s="118"/>
      <c r="E160" s="10"/>
      <c r="G160" s="10"/>
      <c r="H160" s="118"/>
      <c r="I160" s="118"/>
    </row>
    <row r="161" spans="1:9" x14ac:dyDescent="0.2">
      <c r="A161" s="118"/>
      <c r="B161" s="118"/>
      <c r="C161" s="118"/>
      <c r="D161" s="118"/>
      <c r="E161" s="10"/>
      <c r="G161" s="10"/>
      <c r="H161" s="118"/>
      <c r="I161" s="118"/>
    </row>
    <row r="162" spans="1:9" ht="10.5" x14ac:dyDescent="0.25">
      <c r="A162" s="119" t="s">
        <v>1795</v>
      </c>
      <c r="B162" s="118"/>
      <c r="C162" s="118"/>
      <c r="D162" s="118"/>
      <c r="E162" s="10"/>
      <c r="G162" s="10"/>
      <c r="H162" s="118"/>
      <c r="I162" s="118"/>
    </row>
    <row r="163" spans="1:9" x14ac:dyDescent="0.2">
      <c r="A163" s="118"/>
      <c r="B163" s="118"/>
      <c r="C163" s="118"/>
      <c r="D163" s="118"/>
      <c r="E163" s="10"/>
      <c r="G163" s="10"/>
      <c r="H163" s="118"/>
      <c r="I163" s="118"/>
    </row>
    <row r="164" spans="1:9" x14ac:dyDescent="0.2">
      <c r="A164" s="118" t="s">
        <v>1304</v>
      </c>
      <c r="B164" s="118"/>
      <c r="C164" s="118"/>
      <c r="D164" s="118"/>
      <c r="E164" s="10"/>
      <c r="G164" s="10"/>
      <c r="H164" s="118"/>
      <c r="I164" s="118"/>
    </row>
    <row r="166" spans="1:9" x14ac:dyDescent="0.2">
      <c r="A166" s="118"/>
    </row>
    <row r="167" spans="1:9" x14ac:dyDescent="0.2">
      <c r="A167" s="118"/>
    </row>
    <row r="168" spans="1:9" x14ac:dyDescent="0.2">
      <c r="A168" s="120"/>
    </row>
    <row r="169" spans="1:9" x14ac:dyDescent="0.2">
      <c r="A169" s="120"/>
    </row>
    <row r="170" spans="1:9" x14ac:dyDescent="0.2">
      <c r="A170" s="120"/>
    </row>
  </sheetData>
  <mergeCells count="5">
    <mergeCell ref="A1:G1"/>
    <mergeCell ref="A87:D87"/>
    <mergeCell ref="A101:B101"/>
    <mergeCell ref="A102:B102"/>
    <mergeCell ref="A103:B103"/>
  </mergeCells>
  <conditionalFormatting sqref="F2:F3">
    <cfRule type="cellIs" dxfId="95" priority="2" stopIfTrue="1" operator="between">
      <formula>0.009</formula>
      <formula>-0.009</formula>
    </cfRule>
  </conditionalFormatting>
  <conditionalFormatting sqref="F5:F65551">
    <cfRule type="cellIs" dxfId="94" priority="1" stopIfTrue="1" operator="between">
      <formula>0.009</formula>
      <formula>-0.009</formula>
    </cfRule>
  </conditionalFormatting>
  <hyperlinks>
    <hyperlink ref="A124"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00"/>
  <sheetViews>
    <sheetView workbookViewId="0">
      <selection sqref="A1:G1"/>
    </sheetView>
  </sheetViews>
  <sheetFormatPr defaultColWidth="9.1796875" defaultRowHeight="10" x14ac:dyDescent="0.2"/>
  <cols>
    <col min="1" max="1" width="40.54296875" style="6" bestFit="1" customWidth="1"/>
    <col min="2" max="2" width="49" style="6" bestFit="1" customWidth="1"/>
    <col min="3" max="3" width="35.453125" style="6" bestFit="1" customWidth="1"/>
    <col min="4" max="4" width="15.7265625" style="6" customWidth="1"/>
    <col min="5" max="5" width="27.26953125" style="9" customWidth="1"/>
    <col min="6" max="6" width="13.54296875" style="10" bestFit="1" customWidth="1"/>
    <col min="7" max="7" width="6.7265625" style="9" customWidth="1"/>
    <col min="8" max="16384" width="9.1796875" style="6"/>
  </cols>
  <sheetData>
    <row r="1" spans="1:7" s="1" customFormat="1" ht="14" x14ac:dyDescent="0.25">
      <c r="A1" s="177" t="s">
        <v>8</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5.5" customHeight="1" x14ac:dyDescent="0.25">
      <c r="A4" s="14" t="s">
        <v>2</v>
      </c>
      <c r="B4" s="14" t="s">
        <v>0</v>
      </c>
      <c r="C4" s="15" t="s">
        <v>4</v>
      </c>
      <c r="D4" s="15" t="s">
        <v>1</v>
      </c>
      <c r="E4" s="56" t="s">
        <v>6</v>
      </c>
      <c r="F4" s="16" t="s">
        <v>3</v>
      </c>
      <c r="G4" s="16" t="s">
        <v>5</v>
      </c>
    </row>
    <row r="5" spans="1:7" ht="10.5" x14ac:dyDescent="0.25">
      <c r="A5" s="17" t="s">
        <v>127</v>
      </c>
      <c r="B5" s="18"/>
      <c r="C5" s="18"/>
      <c r="D5" s="18"/>
      <c r="E5" s="19"/>
      <c r="F5" s="20"/>
      <c r="G5" s="19"/>
    </row>
    <row r="6" spans="1:7" ht="10.5" x14ac:dyDescent="0.25">
      <c r="A6" s="21" t="s">
        <v>31</v>
      </c>
      <c r="B6" s="22"/>
      <c r="C6" s="22"/>
      <c r="D6" s="22"/>
      <c r="E6" s="23"/>
      <c r="F6" s="24"/>
      <c r="G6" s="23"/>
    </row>
    <row r="7" spans="1:7" x14ac:dyDescent="0.2">
      <c r="A7" s="22" t="s">
        <v>129</v>
      </c>
      <c r="B7" s="22" t="s">
        <v>128</v>
      </c>
      <c r="C7" s="22" t="s">
        <v>130</v>
      </c>
      <c r="D7" s="25">
        <v>1475809</v>
      </c>
      <c r="E7" s="23">
        <v>11388.81805</v>
      </c>
      <c r="F7" s="24">
        <v>4.1195514840709597</v>
      </c>
      <c r="G7" s="23"/>
    </row>
    <row r="8" spans="1:7" x14ac:dyDescent="0.2">
      <c r="A8" s="22" t="s">
        <v>134</v>
      </c>
      <c r="B8" s="22" t="s">
        <v>133</v>
      </c>
      <c r="C8" s="22" t="s">
        <v>135</v>
      </c>
      <c r="D8" s="25">
        <v>651115</v>
      </c>
      <c r="E8" s="23">
        <v>9316.1534200000006</v>
      </c>
      <c r="F8" s="24">
        <v>3.3698293781411102</v>
      </c>
      <c r="G8" s="23"/>
    </row>
    <row r="9" spans="1:7" x14ac:dyDescent="0.2">
      <c r="A9" s="22" t="s">
        <v>137</v>
      </c>
      <c r="B9" s="22" t="s">
        <v>136</v>
      </c>
      <c r="C9" s="22" t="s">
        <v>130</v>
      </c>
      <c r="D9" s="25">
        <v>751996</v>
      </c>
      <c r="E9" s="23">
        <v>8034.7012619999996</v>
      </c>
      <c r="F9" s="24">
        <v>2.9063038291264101</v>
      </c>
      <c r="G9" s="23"/>
    </row>
    <row r="10" spans="1:7" x14ac:dyDescent="0.2">
      <c r="A10" s="22" t="s">
        <v>132</v>
      </c>
      <c r="B10" s="22" t="s">
        <v>131</v>
      </c>
      <c r="C10" s="22" t="s">
        <v>130</v>
      </c>
      <c r="D10" s="25">
        <v>606061</v>
      </c>
      <c r="E10" s="23">
        <v>7656.9746740000001</v>
      </c>
      <c r="F10" s="24">
        <v>2.7696729584480901</v>
      </c>
      <c r="G10" s="23"/>
    </row>
    <row r="11" spans="1:7" x14ac:dyDescent="0.2">
      <c r="A11" s="22" t="s">
        <v>139</v>
      </c>
      <c r="B11" s="22" t="s">
        <v>138</v>
      </c>
      <c r="C11" s="22" t="s">
        <v>130</v>
      </c>
      <c r="D11" s="25">
        <v>597623</v>
      </c>
      <c r="E11" s="23">
        <v>7579.6525089999996</v>
      </c>
      <c r="F11" s="24">
        <v>2.7417040649089301</v>
      </c>
      <c r="G11" s="23"/>
    </row>
    <row r="12" spans="1:7" x14ac:dyDescent="0.2">
      <c r="A12" s="22" t="s">
        <v>144</v>
      </c>
      <c r="B12" s="22" t="s">
        <v>143</v>
      </c>
      <c r="C12" s="22" t="s">
        <v>145</v>
      </c>
      <c r="D12" s="25">
        <v>165175</v>
      </c>
      <c r="E12" s="23">
        <v>6630.1244999999999</v>
      </c>
      <c r="F12" s="24">
        <v>2.39824177571704</v>
      </c>
      <c r="G12" s="23"/>
    </row>
    <row r="13" spans="1:7" x14ac:dyDescent="0.2">
      <c r="A13" s="22" t="s">
        <v>141</v>
      </c>
      <c r="B13" s="22" t="s">
        <v>140</v>
      </c>
      <c r="C13" s="22" t="s">
        <v>142</v>
      </c>
      <c r="D13" s="25">
        <v>324103</v>
      </c>
      <c r="E13" s="23">
        <v>6115.1754039999996</v>
      </c>
      <c r="F13" s="24">
        <v>2.2119749213925202</v>
      </c>
      <c r="G13" s="23"/>
    </row>
    <row r="14" spans="1:7" x14ac:dyDescent="0.2">
      <c r="A14" s="22" t="s">
        <v>158</v>
      </c>
      <c r="B14" s="22" t="s">
        <v>157</v>
      </c>
      <c r="C14" s="22" t="s">
        <v>159</v>
      </c>
      <c r="D14" s="25">
        <v>52703</v>
      </c>
      <c r="E14" s="23">
        <v>6106.1695799999998</v>
      </c>
      <c r="F14" s="24">
        <v>2.20871734405116</v>
      </c>
      <c r="G14" s="23"/>
    </row>
    <row r="15" spans="1:7" x14ac:dyDescent="0.2">
      <c r="A15" s="22" t="s">
        <v>164</v>
      </c>
      <c r="B15" s="22" t="s">
        <v>163</v>
      </c>
      <c r="C15" s="22" t="s">
        <v>165</v>
      </c>
      <c r="D15" s="25">
        <v>178448</v>
      </c>
      <c r="E15" s="23">
        <v>5527.4268000000002</v>
      </c>
      <c r="F15" s="24">
        <v>1.9993751043404899</v>
      </c>
      <c r="G15" s="23"/>
    </row>
    <row r="16" spans="1:7" x14ac:dyDescent="0.2">
      <c r="A16" s="22" t="s">
        <v>156</v>
      </c>
      <c r="B16" s="22" t="s">
        <v>155</v>
      </c>
      <c r="C16" s="22" t="s">
        <v>148</v>
      </c>
      <c r="D16" s="25">
        <v>438001</v>
      </c>
      <c r="E16" s="23">
        <v>5252.0699910000003</v>
      </c>
      <c r="F16" s="24">
        <v>1.89977332422732</v>
      </c>
      <c r="G16" s="23"/>
    </row>
    <row r="17" spans="1:7" x14ac:dyDescent="0.2">
      <c r="A17" s="22" t="s">
        <v>153</v>
      </c>
      <c r="B17" s="22" t="s">
        <v>152</v>
      </c>
      <c r="C17" s="22" t="s">
        <v>154</v>
      </c>
      <c r="D17" s="25">
        <v>2054050</v>
      </c>
      <c r="E17" s="23">
        <v>5074.1197149999998</v>
      </c>
      <c r="F17" s="24">
        <v>1.8354053344703301</v>
      </c>
      <c r="G17" s="23"/>
    </row>
    <row r="18" spans="1:7" x14ac:dyDescent="0.2">
      <c r="A18" s="22" t="s">
        <v>242</v>
      </c>
      <c r="B18" s="22" t="s">
        <v>241</v>
      </c>
      <c r="C18" s="22" t="s">
        <v>151</v>
      </c>
      <c r="D18" s="25">
        <v>1083458</v>
      </c>
      <c r="E18" s="23">
        <v>4816.5125390000003</v>
      </c>
      <c r="F18" s="24">
        <v>1.7422239332451099</v>
      </c>
      <c r="G18" s="23"/>
    </row>
    <row r="19" spans="1:7" x14ac:dyDescent="0.2">
      <c r="A19" s="22" t="s">
        <v>244</v>
      </c>
      <c r="B19" s="22" t="s">
        <v>243</v>
      </c>
      <c r="C19" s="22" t="s">
        <v>191</v>
      </c>
      <c r="D19" s="25">
        <v>107768</v>
      </c>
      <c r="E19" s="23">
        <v>4725.8423359999997</v>
      </c>
      <c r="F19" s="24">
        <v>1.7094268012082401</v>
      </c>
      <c r="G19" s="23"/>
    </row>
    <row r="20" spans="1:7" x14ac:dyDescent="0.2">
      <c r="A20" s="22" t="s">
        <v>170</v>
      </c>
      <c r="B20" s="22" t="s">
        <v>169</v>
      </c>
      <c r="C20" s="22" t="s">
        <v>171</v>
      </c>
      <c r="D20" s="25">
        <v>82369</v>
      </c>
      <c r="E20" s="23">
        <v>4716.4489400000002</v>
      </c>
      <c r="F20" s="24">
        <v>1.7060290317239699</v>
      </c>
      <c r="G20" s="23"/>
    </row>
    <row r="21" spans="1:7" x14ac:dyDescent="0.2">
      <c r="A21" s="22" t="s">
        <v>181</v>
      </c>
      <c r="B21" s="22" t="s">
        <v>180</v>
      </c>
      <c r="C21" s="22" t="s">
        <v>182</v>
      </c>
      <c r="D21" s="25">
        <v>608166</v>
      </c>
      <c r="E21" s="23">
        <v>4713.2865000000002</v>
      </c>
      <c r="F21" s="24">
        <v>1.7048851171985</v>
      </c>
      <c r="G21" s="23"/>
    </row>
    <row r="22" spans="1:7" x14ac:dyDescent="0.2">
      <c r="A22" s="22" t="s">
        <v>161</v>
      </c>
      <c r="B22" s="22" t="s">
        <v>160</v>
      </c>
      <c r="C22" s="22" t="s">
        <v>162</v>
      </c>
      <c r="D22" s="25">
        <v>59440</v>
      </c>
      <c r="E22" s="23">
        <v>4539.1355999999996</v>
      </c>
      <c r="F22" s="24">
        <v>1.6418914337980299</v>
      </c>
      <c r="G22" s="23"/>
    </row>
    <row r="23" spans="1:7" x14ac:dyDescent="0.2">
      <c r="A23" s="22" t="s">
        <v>218</v>
      </c>
      <c r="B23" s="22" t="s">
        <v>217</v>
      </c>
      <c r="C23" s="22" t="s">
        <v>219</v>
      </c>
      <c r="D23" s="25">
        <v>2742307</v>
      </c>
      <c r="E23" s="23">
        <v>4445.005416</v>
      </c>
      <c r="F23" s="24">
        <v>1.60784276101296</v>
      </c>
      <c r="G23" s="23"/>
    </row>
    <row r="24" spans="1:7" x14ac:dyDescent="0.2">
      <c r="A24" s="22" t="s">
        <v>246</v>
      </c>
      <c r="B24" s="22" t="s">
        <v>245</v>
      </c>
      <c r="C24" s="22" t="s">
        <v>247</v>
      </c>
      <c r="D24" s="25">
        <v>395282</v>
      </c>
      <c r="E24" s="23">
        <v>4103.0271599999996</v>
      </c>
      <c r="F24" s="24">
        <v>1.48414274000641</v>
      </c>
      <c r="G24" s="23"/>
    </row>
    <row r="25" spans="1:7" x14ac:dyDescent="0.2">
      <c r="A25" s="22" t="s">
        <v>147</v>
      </c>
      <c r="B25" s="22" t="s">
        <v>146</v>
      </c>
      <c r="C25" s="22" t="s">
        <v>148</v>
      </c>
      <c r="D25" s="25">
        <v>339802</v>
      </c>
      <c r="E25" s="23">
        <v>4015.7800360000001</v>
      </c>
      <c r="F25" s="24">
        <v>1.45258380056448</v>
      </c>
      <c r="G25" s="23"/>
    </row>
    <row r="26" spans="1:7" x14ac:dyDescent="0.2">
      <c r="A26" s="22" t="s">
        <v>249</v>
      </c>
      <c r="B26" s="22" t="s">
        <v>248</v>
      </c>
      <c r="C26" s="22" t="s">
        <v>154</v>
      </c>
      <c r="D26" s="25">
        <v>96613</v>
      </c>
      <c r="E26" s="23">
        <v>4004.2223979999999</v>
      </c>
      <c r="F26" s="24">
        <v>1.44840318370273</v>
      </c>
      <c r="G26" s="23"/>
    </row>
    <row r="27" spans="1:7" x14ac:dyDescent="0.2">
      <c r="A27" s="22" t="s">
        <v>175</v>
      </c>
      <c r="B27" s="22" t="s">
        <v>174</v>
      </c>
      <c r="C27" s="22" t="s">
        <v>176</v>
      </c>
      <c r="D27" s="25">
        <v>1889055</v>
      </c>
      <c r="E27" s="23">
        <v>3992.7066479999999</v>
      </c>
      <c r="F27" s="24">
        <v>1.4442377185250099</v>
      </c>
      <c r="G27" s="23"/>
    </row>
    <row r="28" spans="1:7" x14ac:dyDescent="0.2">
      <c r="A28" s="22" t="s">
        <v>200</v>
      </c>
      <c r="B28" s="22" t="s">
        <v>199</v>
      </c>
      <c r="C28" s="22" t="s">
        <v>201</v>
      </c>
      <c r="D28" s="25">
        <v>85355</v>
      </c>
      <c r="E28" s="23">
        <v>3666.2533149999999</v>
      </c>
      <c r="F28" s="24">
        <v>1.32615335660651</v>
      </c>
      <c r="G28" s="23"/>
    </row>
    <row r="29" spans="1:7" x14ac:dyDescent="0.2">
      <c r="A29" s="22" t="s">
        <v>251</v>
      </c>
      <c r="B29" s="22" t="s">
        <v>250</v>
      </c>
      <c r="C29" s="22" t="s">
        <v>191</v>
      </c>
      <c r="D29" s="25">
        <v>658960</v>
      </c>
      <c r="E29" s="23">
        <v>3518.8463999999999</v>
      </c>
      <c r="F29" s="24">
        <v>1.27283347979537</v>
      </c>
      <c r="G29" s="23"/>
    </row>
    <row r="30" spans="1:7" x14ac:dyDescent="0.2">
      <c r="A30" s="22" t="s">
        <v>173</v>
      </c>
      <c r="B30" s="22" t="s">
        <v>172</v>
      </c>
      <c r="C30" s="22" t="s">
        <v>151</v>
      </c>
      <c r="D30" s="25">
        <v>1847495</v>
      </c>
      <c r="E30" s="23">
        <v>3464.6073740000002</v>
      </c>
      <c r="F30" s="24">
        <v>1.2532141954173099</v>
      </c>
      <c r="G30" s="23"/>
    </row>
    <row r="31" spans="1:7" x14ac:dyDescent="0.2">
      <c r="A31" s="22" t="s">
        <v>253</v>
      </c>
      <c r="B31" s="22" t="s">
        <v>252</v>
      </c>
      <c r="C31" s="22" t="s">
        <v>254</v>
      </c>
      <c r="D31" s="25">
        <v>1116750</v>
      </c>
      <c r="E31" s="23">
        <v>3345.2246249999998</v>
      </c>
      <c r="F31" s="24">
        <v>1.2100311909425501</v>
      </c>
      <c r="G31" s="23"/>
    </row>
    <row r="32" spans="1:7" x14ac:dyDescent="0.2">
      <c r="A32" s="22" t="s">
        <v>208</v>
      </c>
      <c r="B32" s="22" t="s">
        <v>207</v>
      </c>
      <c r="C32" s="22" t="s">
        <v>209</v>
      </c>
      <c r="D32" s="25">
        <v>147112</v>
      </c>
      <c r="E32" s="23">
        <v>3311.344008</v>
      </c>
      <c r="F32" s="24">
        <v>1.1977759292085499</v>
      </c>
      <c r="G32" s="23"/>
    </row>
    <row r="33" spans="1:7" x14ac:dyDescent="0.2">
      <c r="A33" s="22" t="s">
        <v>256</v>
      </c>
      <c r="B33" s="22" t="s">
        <v>255</v>
      </c>
      <c r="C33" s="22" t="s">
        <v>185</v>
      </c>
      <c r="D33" s="25">
        <v>80643</v>
      </c>
      <c r="E33" s="23">
        <v>3291.6053310000002</v>
      </c>
      <c r="F33" s="24">
        <v>1.1906360753824601</v>
      </c>
      <c r="G33" s="23"/>
    </row>
    <row r="34" spans="1:7" x14ac:dyDescent="0.2">
      <c r="A34" s="22" t="s">
        <v>203</v>
      </c>
      <c r="B34" s="22" t="s">
        <v>202</v>
      </c>
      <c r="C34" s="22" t="s">
        <v>204</v>
      </c>
      <c r="D34" s="25">
        <v>245352</v>
      </c>
      <c r="E34" s="23">
        <v>3245.7616079999998</v>
      </c>
      <c r="F34" s="24">
        <v>1.1740535313211899</v>
      </c>
      <c r="G34" s="23"/>
    </row>
    <row r="35" spans="1:7" x14ac:dyDescent="0.2">
      <c r="A35" s="22" t="s">
        <v>258</v>
      </c>
      <c r="B35" s="22" t="s">
        <v>257</v>
      </c>
      <c r="C35" s="22" t="s">
        <v>259</v>
      </c>
      <c r="D35" s="25">
        <v>320008</v>
      </c>
      <c r="E35" s="23">
        <v>3068.7167159999999</v>
      </c>
      <c r="F35" s="24">
        <v>1.11001303612811</v>
      </c>
      <c r="G35" s="23"/>
    </row>
    <row r="36" spans="1:7" x14ac:dyDescent="0.2">
      <c r="A36" s="22" t="s">
        <v>261</v>
      </c>
      <c r="B36" s="22" t="s">
        <v>260</v>
      </c>
      <c r="C36" s="22" t="s">
        <v>154</v>
      </c>
      <c r="D36" s="25">
        <v>335707</v>
      </c>
      <c r="E36" s="23">
        <v>2927.8686010000001</v>
      </c>
      <c r="F36" s="24">
        <v>1.05906560166832</v>
      </c>
      <c r="G36" s="23"/>
    </row>
    <row r="37" spans="1:7" x14ac:dyDescent="0.2">
      <c r="A37" s="22" t="s">
        <v>214</v>
      </c>
      <c r="B37" s="22" t="s">
        <v>213</v>
      </c>
      <c r="C37" s="22" t="s">
        <v>212</v>
      </c>
      <c r="D37" s="25">
        <v>870900</v>
      </c>
      <c r="E37" s="23">
        <v>2901.40335</v>
      </c>
      <c r="F37" s="24">
        <v>1.0494926184531499</v>
      </c>
      <c r="G37" s="23"/>
    </row>
    <row r="38" spans="1:7" x14ac:dyDescent="0.2">
      <c r="A38" s="22" t="s">
        <v>263</v>
      </c>
      <c r="B38" s="22" t="s">
        <v>262</v>
      </c>
      <c r="C38" s="22" t="s">
        <v>204</v>
      </c>
      <c r="D38" s="25">
        <v>218284</v>
      </c>
      <c r="E38" s="23">
        <v>2858.6472640000002</v>
      </c>
      <c r="F38" s="24">
        <v>1.0340269312535499</v>
      </c>
      <c r="G38" s="23"/>
    </row>
    <row r="39" spans="1:7" x14ac:dyDescent="0.2">
      <c r="A39" s="22" t="s">
        <v>265</v>
      </c>
      <c r="B39" s="22" t="s">
        <v>264</v>
      </c>
      <c r="C39" s="22" t="s">
        <v>266</v>
      </c>
      <c r="D39" s="25">
        <v>1651694</v>
      </c>
      <c r="E39" s="23">
        <v>2696.0601160000001</v>
      </c>
      <c r="F39" s="24">
        <v>0.97521607626458895</v>
      </c>
      <c r="G39" s="23"/>
    </row>
    <row r="40" spans="1:7" x14ac:dyDescent="0.2">
      <c r="A40" s="22" t="s">
        <v>233</v>
      </c>
      <c r="B40" s="22" t="s">
        <v>232</v>
      </c>
      <c r="C40" s="22" t="s">
        <v>224</v>
      </c>
      <c r="D40" s="25">
        <v>17676</v>
      </c>
      <c r="E40" s="23">
        <v>2598.19524</v>
      </c>
      <c r="F40" s="24">
        <v>0.93981649455257599</v>
      </c>
      <c r="G40" s="23"/>
    </row>
    <row r="41" spans="1:7" x14ac:dyDescent="0.2">
      <c r="A41" s="22" t="s">
        <v>198</v>
      </c>
      <c r="B41" s="22" t="s">
        <v>197</v>
      </c>
      <c r="C41" s="22" t="s">
        <v>185</v>
      </c>
      <c r="D41" s="25">
        <v>58382</v>
      </c>
      <c r="E41" s="23">
        <v>2533.0782159999999</v>
      </c>
      <c r="F41" s="24">
        <v>0.91626243199052804</v>
      </c>
      <c r="G41" s="23"/>
    </row>
    <row r="42" spans="1:7" x14ac:dyDescent="0.2">
      <c r="A42" s="22" t="s">
        <v>178</v>
      </c>
      <c r="B42" s="22" t="s">
        <v>177</v>
      </c>
      <c r="C42" s="22" t="s">
        <v>179</v>
      </c>
      <c r="D42" s="25">
        <v>149310</v>
      </c>
      <c r="E42" s="23">
        <v>2487.8032199999998</v>
      </c>
      <c r="F42" s="24">
        <v>0.89988560727138101</v>
      </c>
      <c r="G42" s="23"/>
    </row>
    <row r="43" spans="1:7" x14ac:dyDescent="0.2">
      <c r="A43" s="22" t="s">
        <v>268</v>
      </c>
      <c r="B43" s="22" t="s">
        <v>267</v>
      </c>
      <c r="C43" s="22" t="s">
        <v>227</v>
      </c>
      <c r="D43" s="25">
        <v>319564</v>
      </c>
      <c r="E43" s="23">
        <v>2421.3364280000001</v>
      </c>
      <c r="F43" s="24">
        <v>0.87584330802461796</v>
      </c>
      <c r="G43" s="23"/>
    </row>
    <row r="44" spans="1:7" x14ac:dyDescent="0.2">
      <c r="A44" s="22" t="s">
        <v>270</v>
      </c>
      <c r="B44" s="22" t="s">
        <v>269</v>
      </c>
      <c r="C44" s="22" t="s">
        <v>271</v>
      </c>
      <c r="D44" s="25">
        <v>54148</v>
      </c>
      <c r="E44" s="23">
        <v>1654.113104</v>
      </c>
      <c r="F44" s="24">
        <v>0.59832408090885503</v>
      </c>
      <c r="G44" s="23"/>
    </row>
    <row r="45" spans="1:7" x14ac:dyDescent="0.2">
      <c r="A45" s="22" t="s">
        <v>273</v>
      </c>
      <c r="B45" s="22" t="s">
        <v>272</v>
      </c>
      <c r="C45" s="22" t="s">
        <v>135</v>
      </c>
      <c r="D45" s="25">
        <v>440538</v>
      </c>
      <c r="E45" s="23">
        <v>1323.596421</v>
      </c>
      <c r="F45" s="24">
        <v>0.47876992823162801</v>
      </c>
      <c r="G45" s="23"/>
    </row>
    <row r="46" spans="1:7" x14ac:dyDescent="0.2">
      <c r="A46" s="22" t="s">
        <v>275</v>
      </c>
      <c r="B46" s="22" t="s">
        <v>274</v>
      </c>
      <c r="C46" s="22" t="s">
        <v>191</v>
      </c>
      <c r="D46" s="25">
        <v>476199</v>
      </c>
      <c r="E46" s="23">
        <v>1296.975596</v>
      </c>
      <c r="F46" s="24">
        <v>0.46914067095010098</v>
      </c>
      <c r="G46" s="23"/>
    </row>
    <row r="47" spans="1:7" x14ac:dyDescent="0.2">
      <c r="A47" s="22" t="s">
        <v>277</v>
      </c>
      <c r="B47" s="22" t="s">
        <v>276</v>
      </c>
      <c r="C47" s="22" t="s">
        <v>188</v>
      </c>
      <c r="D47" s="25">
        <v>82023</v>
      </c>
      <c r="E47" s="23">
        <v>1160.1333119999999</v>
      </c>
      <c r="F47" s="24">
        <v>0.419642221535865</v>
      </c>
      <c r="G47" s="23"/>
    </row>
    <row r="48" spans="1:7" x14ac:dyDescent="0.2">
      <c r="A48" s="22" t="s">
        <v>279</v>
      </c>
      <c r="B48" s="22" t="s">
        <v>278</v>
      </c>
      <c r="C48" s="22" t="s">
        <v>162</v>
      </c>
      <c r="D48" s="25">
        <v>150332</v>
      </c>
      <c r="E48" s="23">
        <v>703.02759800000001</v>
      </c>
      <c r="F48" s="24">
        <v>0.25429841551325399</v>
      </c>
      <c r="G48" s="23"/>
    </row>
    <row r="49" spans="1:7" ht="10.5" x14ac:dyDescent="0.25">
      <c r="A49" s="21" t="s">
        <v>33</v>
      </c>
      <c r="B49" s="21"/>
      <c r="C49" s="21"/>
      <c r="D49" s="21"/>
      <c r="E49" s="26">
        <f>SUM(E7:E48)</f>
        <v>177227.95132099994</v>
      </c>
      <c r="F49" s="27">
        <f>SUM(F7:F48)</f>
        <v>64.106711221300273</v>
      </c>
      <c r="G49" s="26"/>
    </row>
    <row r="50" spans="1:7" x14ac:dyDescent="0.2">
      <c r="A50" s="22"/>
      <c r="B50" s="22"/>
      <c r="C50" s="22"/>
      <c r="D50" s="22"/>
      <c r="E50" s="23"/>
      <c r="F50" s="24"/>
      <c r="G50" s="23"/>
    </row>
    <row r="51" spans="1:7" ht="10.5" x14ac:dyDescent="0.25">
      <c r="A51" s="21" t="s">
        <v>280</v>
      </c>
      <c r="B51" s="22"/>
      <c r="C51" s="22"/>
      <c r="D51" s="22"/>
      <c r="E51" s="23"/>
      <c r="F51" s="24"/>
      <c r="G51" s="23"/>
    </row>
    <row r="52" spans="1:7" x14ac:dyDescent="0.2">
      <c r="A52" s="22" t="s">
        <v>282</v>
      </c>
      <c r="B52" s="22" t="s">
        <v>281</v>
      </c>
      <c r="C52" s="22" t="s">
        <v>188</v>
      </c>
      <c r="D52" s="25">
        <v>2114681</v>
      </c>
      <c r="E52" s="23">
        <v>2519.6424120000001</v>
      </c>
      <c r="F52" s="24">
        <v>0.91140244686609395</v>
      </c>
      <c r="G52" s="23"/>
    </row>
    <row r="53" spans="1:7" ht="10.5" x14ac:dyDescent="0.25">
      <c r="A53" s="21" t="s">
        <v>33</v>
      </c>
      <c r="B53" s="21"/>
      <c r="C53" s="21"/>
      <c r="D53" s="21"/>
      <c r="E53" s="26">
        <f>SUM(E51:E52)</f>
        <v>2519.6424120000001</v>
      </c>
      <c r="F53" s="27">
        <f>SUM(F51:F52)</f>
        <v>0.91140244686609395</v>
      </c>
      <c r="G53" s="26"/>
    </row>
    <row r="54" spans="1:7" x14ac:dyDescent="0.2">
      <c r="A54" s="22"/>
      <c r="B54" s="22"/>
      <c r="C54" s="22"/>
      <c r="D54" s="22"/>
      <c r="E54" s="23"/>
      <c r="F54" s="24"/>
      <c r="G54" s="23"/>
    </row>
    <row r="55" spans="1:7" ht="10.5" x14ac:dyDescent="0.25">
      <c r="A55" s="21" t="s">
        <v>30</v>
      </c>
      <c r="B55" s="22"/>
      <c r="C55" s="22"/>
      <c r="D55" s="22"/>
      <c r="E55" s="23"/>
      <c r="F55" s="24"/>
      <c r="G55" s="23"/>
    </row>
    <row r="56" spans="1:7" ht="10.5" x14ac:dyDescent="0.25">
      <c r="A56" s="21" t="s">
        <v>31</v>
      </c>
      <c r="B56" s="22"/>
      <c r="C56" s="22"/>
      <c r="D56" s="22"/>
      <c r="E56" s="23"/>
      <c r="F56" s="24"/>
      <c r="G56" s="23"/>
    </row>
    <row r="57" spans="1:7" x14ac:dyDescent="0.2">
      <c r="A57" s="22" t="s">
        <v>79</v>
      </c>
      <c r="B57" s="22" t="s">
        <v>78</v>
      </c>
      <c r="C57" s="22" t="s">
        <v>73</v>
      </c>
      <c r="D57" s="25">
        <v>5500</v>
      </c>
      <c r="E57" s="23">
        <v>5535.4608355999999</v>
      </c>
      <c r="F57" s="24">
        <v>2.00228116738705</v>
      </c>
      <c r="G57" s="23">
        <v>7.6349999999999998</v>
      </c>
    </row>
    <row r="58" spans="1:7" x14ac:dyDescent="0.2">
      <c r="A58" s="22" t="s">
        <v>284</v>
      </c>
      <c r="B58" s="22" t="s">
        <v>283</v>
      </c>
      <c r="C58" s="22" t="s">
        <v>73</v>
      </c>
      <c r="D58" s="25">
        <v>5000</v>
      </c>
      <c r="E58" s="23">
        <v>5160.0361644000004</v>
      </c>
      <c r="F58" s="24">
        <v>1.8664829436724399</v>
      </c>
      <c r="G58" s="23">
        <v>7.89</v>
      </c>
    </row>
    <row r="59" spans="1:7" x14ac:dyDescent="0.2">
      <c r="A59" s="22" t="s">
        <v>286</v>
      </c>
      <c r="B59" s="22" t="s">
        <v>285</v>
      </c>
      <c r="C59" s="22" t="s">
        <v>73</v>
      </c>
      <c r="D59" s="25">
        <v>5000</v>
      </c>
      <c r="E59" s="23">
        <v>5056.3267808000001</v>
      </c>
      <c r="F59" s="24">
        <v>1.82896929271711</v>
      </c>
      <c r="G59" s="23">
        <v>7.4249999999999998</v>
      </c>
    </row>
    <row r="60" spans="1:7" x14ac:dyDescent="0.2">
      <c r="A60" s="22" t="s">
        <v>288</v>
      </c>
      <c r="B60" s="22" t="s">
        <v>287</v>
      </c>
      <c r="C60" s="22" t="s">
        <v>73</v>
      </c>
      <c r="D60" s="25">
        <v>500</v>
      </c>
      <c r="E60" s="23">
        <v>5016.3673288</v>
      </c>
      <c r="F60" s="24">
        <v>1.81451520107507</v>
      </c>
      <c r="G60" s="23">
        <v>7.9053000000000004</v>
      </c>
    </row>
    <row r="61" spans="1:7" x14ac:dyDescent="0.2">
      <c r="A61" s="22" t="s">
        <v>290</v>
      </c>
      <c r="B61" s="22" t="s">
        <v>289</v>
      </c>
      <c r="C61" s="22" t="s">
        <v>73</v>
      </c>
      <c r="D61" s="25">
        <v>3500</v>
      </c>
      <c r="E61" s="23">
        <v>3595.9339931999998</v>
      </c>
      <c r="F61" s="24">
        <v>1.3007175242656801</v>
      </c>
      <c r="G61" s="23">
        <v>7.5549999999999997</v>
      </c>
    </row>
    <row r="62" spans="1:7" x14ac:dyDescent="0.2">
      <c r="A62" s="22" t="s">
        <v>292</v>
      </c>
      <c r="B62" s="22" t="s">
        <v>291</v>
      </c>
      <c r="C62" s="22" t="s">
        <v>73</v>
      </c>
      <c r="D62" s="25">
        <v>250</v>
      </c>
      <c r="E62" s="23">
        <v>2517.7234589</v>
      </c>
      <c r="F62" s="24">
        <v>0.91070832513579103</v>
      </c>
      <c r="G62" s="23">
        <v>7.4249999999999998</v>
      </c>
    </row>
    <row r="63" spans="1:7" x14ac:dyDescent="0.2">
      <c r="A63" s="22" t="s">
        <v>83</v>
      </c>
      <c r="B63" s="22" t="s">
        <v>82</v>
      </c>
      <c r="C63" s="22" t="s">
        <v>73</v>
      </c>
      <c r="D63" s="25">
        <v>2485</v>
      </c>
      <c r="E63" s="23">
        <v>2504.3419463999999</v>
      </c>
      <c r="F63" s="24">
        <v>0.90586797827657595</v>
      </c>
      <c r="G63" s="23">
        <v>8.1219000000000001</v>
      </c>
    </row>
    <row r="64" spans="1:7" x14ac:dyDescent="0.2">
      <c r="A64" s="22" t="s">
        <v>81</v>
      </c>
      <c r="B64" s="22" t="s">
        <v>80</v>
      </c>
      <c r="C64" s="22" t="s">
        <v>32</v>
      </c>
      <c r="D64" s="25">
        <v>2000</v>
      </c>
      <c r="E64" s="23">
        <v>2133.0276712</v>
      </c>
      <c r="F64" s="24">
        <v>0.77155656275116202</v>
      </c>
      <c r="G64" s="23">
        <v>7.5849000000000002</v>
      </c>
    </row>
    <row r="65" spans="1:7" ht="10.5" x14ac:dyDescent="0.25">
      <c r="A65" s="21" t="s">
        <v>33</v>
      </c>
      <c r="B65" s="21"/>
      <c r="C65" s="21"/>
      <c r="D65" s="21"/>
      <c r="E65" s="26">
        <f>SUM(E56:E64)</f>
        <v>31519.218179300002</v>
      </c>
      <c r="F65" s="27">
        <f>SUM(F56:F64)</f>
        <v>11.401098995280879</v>
      </c>
      <c r="G65" s="26"/>
    </row>
    <row r="66" spans="1:7" x14ac:dyDescent="0.2">
      <c r="A66" s="22"/>
      <c r="B66" s="22"/>
      <c r="C66" s="22"/>
      <c r="D66" s="22"/>
      <c r="E66" s="23"/>
      <c r="F66" s="24"/>
      <c r="G66" s="23"/>
    </row>
    <row r="67" spans="1:7" ht="10.5" x14ac:dyDescent="0.25">
      <c r="A67" s="21" t="s">
        <v>34</v>
      </c>
      <c r="B67" s="22"/>
      <c r="C67" s="22"/>
      <c r="D67" s="22"/>
      <c r="E67" s="23"/>
      <c r="F67" s="24"/>
      <c r="G67" s="23"/>
    </row>
    <row r="68" spans="1:7" ht="10.5" x14ac:dyDescent="0.25">
      <c r="A68" s="21" t="s">
        <v>35</v>
      </c>
      <c r="B68" s="22"/>
      <c r="C68" s="22"/>
      <c r="D68" s="22"/>
      <c r="E68" s="23"/>
      <c r="F68" s="24"/>
      <c r="G68" s="23"/>
    </row>
    <row r="69" spans="1:7" x14ac:dyDescent="0.2">
      <c r="A69" s="22" t="s">
        <v>77</v>
      </c>
      <c r="B69" s="22" t="s">
        <v>76</v>
      </c>
      <c r="C69" s="22" t="s">
        <v>36</v>
      </c>
      <c r="D69" s="25">
        <v>800</v>
      </c>
      <c r="E69" s="23">
        <v>3760.64</v>
      </c>
      <c r="F69" s="24">
        <v>1.36029481066796</v>
      </c>
      <c r="G69" s="23">
        <v>7.2599</v>
      </c>
    </row>
    <row r="70" spans="1:7" x14ac:dyDescent="0.2">
      <c r="A70" s="22" t="s">
        <v>294</v>
      </c>
      <c r="B70" s="22" t="s">
        <v>293</v>
      </c>
      <c r="C70" s="22" t="s">
        <v>37</v>
      </c>
      <c r="D70" s="25">
        <v>500</v>
      </c>
      <c r="E70" s="23">
        <v>2355.6275000000001</v>
      </c>
      <c r="F70" s="24">
        <v>0.85207514255997496</v>
      </c>
      <c r="G70" s="23">
        <v>7.17</v>
      </c>
    </row>
    <row r="71" spans="1:7" x14ac:dyDescent="0.2">
      <c r="A71" s="22" t="s">
        <v>126</v>
      </c>
      <c r="B71" s="22" t="s">
        <v>125</v>
      </c>
      <c r="C71" s="22" t="s">
        <v>37</v>
      </c>
      <c r="D71" s="25">
        <v>100</v>
      </c>
      <c r="E71" s="23">
        <v>472.82100000000003</v>
      </c>
      <c r="F71" s="24">
        <v>0.17102832301811299</v>
      </c>
      <c r="G71" s="23">
        <v>7.2348999999999997</v>
      </c>
    </row>
    <row r="72" spans="1:7" ht="10.5" x14ac:dyDescent="0.25">
      <c r="A72" s="21" t="s">
        <v>33</v>
      </c>
      <c r="B72" s="21"/>
      <c r="C72" s="21"/>
      <c r="D72" s="21"/>
      <c r="E72" s="26">
        <f>SUM(E68:E71)</f>
        <v>6589.0884999999998</v>
      </c>
      <c r="F72" s="27">
        <f>SUM(F68:F71)</f>
        <v>2.3833982762460479</v>
      </c>
      <c r="G72" s="26"/>
    </row>
    <row r="73" spans="1:7" x14ac:dyDescent="0.2">
      <c r="A73" s="22"/>
      <c r="B73" s="22"/>
      <c r="C73" s="22"/>
      <c r="D73" s="22"/>
      <c r="E73" s="23"/>
      <c r="F73" s="24"/>
      <c r="G73" s="23"/>
    </row>
    <row r="74" spans="1:7" ht="10.5" x14ac:dyDescent="0.25">
      <c r="A74" s="21" t="s">
        <v>40</v>
      </c>
      <c r="B74" s="22"/>
      <c r="C74" s="22"/>
      <c r="D74" s="22"/>
      <c r="E74" s="23"/>
      <c r="F74" s="24"/>
      <c r="G74" s="23"/>
    </row>
    <row r="75" spans="1:7" x14ac:dyDescent="0.2">
      <c r="A75" s="22" t="s">
        <v>124</v>
      </c>
      <c r="B75" s="22" t="s">
        <v>123</v>
      </c>
      <c r="C75" s="22" t="s">
        <v>38</v>
      </c>
      <c r="D75" s="25">
        <v>100</v>
      </c>
      <c r="E75" s="23">
        <v>491.68599999999998</v>
      </c>
      <c r="F75" s="24">
        <v>0.177852151303525</v>
      </c>
      <c r="G75" s="23">
        <v>7.7149999999999999</v>
      </c>
    </row>
    <row r="76" spans="1:7" ht="10.5" x14ac:dyDescent="0.25">
      <c r="A76" s="21" t="s">
        <v>33</v>
      </c>
      <c r="B76" s="21"/>
      <c r="C76" s="21"/>
      <c r="D76" s="21"/>
      <c r="E76" s="26">
        <f>SUM(E74:E75)</f>
        <v>491.68599999999998</v>
      </c>
      <c r="F76" s="27">
        <f>SUM(F74:F75)</f>
        <v>0.177852151303525</v>
      </c>
      <c r="G76" s="26"/>
    </row>
    <row r="77" spans="1:7" x14ac:dyDescent="0.2">
      <c r="A77" s="22"/>
      <c r="B77" s="22"/>
      <c r="C77" s="22"/>
      <c r="D77" s="22"/>
      <c r="E77" s="23"/>
      <c r="F77" s="24"/>
      <c r="G77" s="23"/>
    </row>
    <row r="78" spans="1:7" ht="10.5" x14ac:dyDescent="0.25">
      <c r="A78" s="21" t="s">
        <v>41</v>
      </c>
      <c r="B78" s="22"/>
      <c r="C78" s="22"/>
      <c r="D78" s="22"/>
      <c r="E78" s="23"/>
      <c r="F78" s="24"/>
      <c r="G78" s="23"/>
    </row>
    <row r="79" spans="1:7" x14ac:dyDescent="0.2">
      <c r="A79" s="22" t="s">
        <v>295</v>
      </c>
      <c r="B79" s="22" t="s">
        <v>1222</v>
      </c>
      <c r="C79" s="22" t="s">
        <v>42</v>
      </c>
      <c r="D79" s="25">
        <v>2500000</v>
      </c>
      <c r="E79" s="23">
        <v>2488.09</v>
      </c>
      <c r="F79" s="24">
        <v>0.899989341036326</v>
      </c>
      <c r="G79" s="23">
        <v>5.1393000000000004</v>
      </c>
    </row>
    <row r="80" spans="1:7" ht="10.5" x14ac:dyDescent="0.25">
      <c r="A80" s="21" t="s">
        <v>33</v>
      </c>
      <c r="B80" s="21"/>
      <c r="C80" s="21"/>
      <c r="D80" s="21"/>
      <c r="E80" s="26">
        <f>SUM(E78:E79)</f>
        <v>2488.09</v>
      </c>
      <c r="F80" s="27">
        <f>SUM(F78:F79)</f>
        <v>0.899989341036326</v>
      </c>
      <c r="G80" s="26"/>
    </row>
    <row r="81" spans="1:7" x14ac:dyDescent="0.2">
      <c r="A81" s="22"/>
      <c r="B81" s="22"/>
      <c r="C81" s="22"/>
      <c r="D81" s="22"/>
      <c r="E81" s="23"/>
      <c r="F81" s="24"/>
      <c r="G81" s="23"/>
    </row>
    <row r="82" spans="1:7" ht="10.5" x14ac:dyDescent="0.25">
      <c r="A82" s="21" t="s">
        <v>63</v>
      </c>
      <c r="B82" s="22"/>
      <c r="C82" s="22"/>
      <c r="D82" s="22"/>
      <c r="E82" s="23"/>
      <c r="F82" s="24"/>
      <c r="G82" s="23"/>
    </row>
    <row r="83" spans="1:7" x14ac:dyDescent="0.2">
      <c r="A83" s="22" t="s">
        <v>99</v>
      </c>
      <c r="B83" s="22" t="s">
        <v>98</v>
      </c>
      <c r="C83" s="22" t="s">
        <v>42</v>
      </c>
      <c r="D83" s="25">
        <v>1350000</v>
      </c>
      <c r="E83" s="23">
        <v>1227.9960000000001</v>
      </c>
      <c r="F83" s="24">
        <v>0.44418944283978701</v>
      </c>
      <c r="G83" s="23">
        <v>7.8019064364499897</v>
      </c>
    </row>
    <row r="84" spans="1:7" ht="10.5" x14ac:dyDescent="0.25">
      <c r="A84" s="21" t="s">
        <v>33</v>
      </c>
      <c r="B84" s="21"/>
      <c r="C84" s="21"/>
      <c r="D84" s="21"/>
      <c r="E84" s="26">
        <f>SUM(E83:E83)</f>
        <v>1227.9960000000001</v>
      </c>
      <c r="F84" s="27">
        <f>SUM(F83:F83)</f>
        <v>0.44418944283978701</v>
      </c>
      <c r="G84" s="26"/>
    </row>
    <row r="85" spans="1:7" x14ac:dyDescent="0.2">
      <c r="A85" s="22"/>
      <c r="B85" s="22"/>
      <c r="C85" s="22"/>
      <c r="D85" s="22"/>
      <c r="E85" s="23"/>
      <c r="F85" s="24"/>
      <c r="G85" s="23"/>
    </row>
    <row r="86" spans="1:7" ht="10.5" x14ac:dyDescent="0.25">
      <c r="A86" s="21" t="s">
        <v>296</v>
      </c>
      <c r="B86" s="22"/>
      <c r="C86" s="22"/>
      <c r="D86" s="22"/>
      <c r="E86" s="23"/>
      <c r="F86" s="24"/>
      <c r="G86" s="23"/>
    </row>
    <row r="87" spans="1:7" x14ac:dyDescent="0.2">
      <c r="A87" s="22" t="s">
        <v>298</v>
      </c>
      <c r="B87" s="22" t="s">
        <v>297</v>
      </c>
      <c r="C87" s="22" t="s">
        <v>299</v>
      </c>
      <c r="D87" s="25">
        <v>30575121</v>
      </c>
      <c r="E87" s="23">
        <v>37738.871850000003</v>
      </c>
      <c r="F87" s="24">
        <v>13.650865687228301</v>
      </c>
      <c r="G87" s="23"/>
    </row>
    <row r="88" spans="1:7" x14ac:dyDescent="0.2">
      <c r="A88" s="22" t="s">
        <v>301</v>
      </c>
      <c r="B88" s="22" t="s">
        <v>300</v>
      </c>
      <c r="C88" s="22" t="s">
        <v>299</v>
      </c>
      <c r="D88" s="25">
        <v>3343954</v>
      </c>
      <c r="E88" s="23">
        <v>7607.4953500000001</v>
      </c>
      <c r="F88" s="24">
        <v>2.7517753485538798</v>
      </c>
      <c r="G88" s="23"/>
    </row>
    <row r="89" spans="1:7" ht="10.5" x14ac:dyDescent="0.25">
      <c r="A89" s="21" t="s">
        <v>33</v>
      </c>
      <c r="B89" s="21"/>
      <c r="C89" s="21"/>
      <c r="D89" s="21"/>
      <c r="E89" s="26">
        <f>SUM(E87:E88)</f>
        <v>45346.367200000001</v>
      </c>
      <c r="F89" s="27">
        <f>SUM(F87:F88)</f>
        <v>16.402641035782182</v>
      </c>
      <c r="G89" s="26"/>
    </row>
    <row r="90" spans="1:7" x14ac:dyDescent="0.2">
      <c r="A90" s="22"/>
      <c r="B90" s="22"/>
      <c r="C90" s="22"/>
      <c r="D90" s="22"/>
      <c r="E90" s="23"/>
      <c r="F90" s="24"/>
      <c r="G90" s="23"/>
    </row>
    <row r="91" spans="1:7" x14ac:dyDescent="0.2">
      <c r="A91" s="22"/>
      <c r="B91" s="22"/>
      <c r="C91" s="22"/>
      <c r="D91" s="22"/>
      <c r="E91" s="23"/>
      <c r="F91" s="24"/>
      <c r="G91" s="23"/>
    </row>
    <row r="92" spans="1:7" ht="10.5" x14ac:dyDescent="0.25">
      <c r="A92" s="21" t="s">
        <v>43</v>
      </c>
      <c r="B92" s="21"/>
      <c r="C92" s="21"/>
      <c r="D92" s="21"/>
      <c r="E92" s="26">
        <f>E49+E53+E65+E72+E76+E80+E84+E89</f>
        <v>267410.03961229994</v>
      </c>
      <c r="F92" s="27">
        <f>F49+F53+F65+F72+F76+F80+F84+F89</f>
        <v>96.72728291065512</v>
      </c>
      <c r="G92" s="26"/>
    </row>
    <row r="93" spans="1:7" ht="10.5" x14ac:dyDescent="0.25">
      <c r="A93" s="21"/>
      <c r="B93" s="21"/>
      <c r="C93" s="21"/>
      <c r="D93" s="21"/>
      <c r="E93" s="26"/>
      <c r="F93" s="27"/>
      <c r="G93" s="26"/>
    </row>
    <row r="94" spans="1:7" ht="10.5" x14ac:dyDescent="0.25">
      <c r="A94" s="21" t="s">
        <v>45</v>
      </c>
      <c r="B94" s="21"/>
      <c r="C94" s="21"/>
      <c r="D94" s="21"/>
      <c r="E94" s="26">
        <f>E96-(E49+E53+E65+E72+E76+E80+E84+E89)</f>
        <v>9047.6790019000764</v>
      </c>
      <c r="F94" s="27">
        <f>F96-(F49+F53+F65+F72+F76+F80+F84+F89)</f>
        <v>3.27271708934488</v>
      </c>
      <c r="G94" s="26"/>
    </row>
    <row r="95" spans="1:7" ht="10.5" x14ac:dyDescent="0.25">
      <c r="A95" s="21"/>
      <c r="B95" s="21"/>
      <c r="C95" s="21"/>
      <c r="D95" s="21"/>
      <c r="E95" s="26"/>
      <c r="F95" s="27"/>
      <c r="G95" s="26"/>
    </row>
    <row r="96" spans="1:7" ht="10.5" x14ac:dyDescent="0.25">
      <c r="A96" s="28" t="s">
        <v>44</v>
      </c>
      <c r="B96" s="28"/>
      <c r="C96" s="28"/>
      <c r="D96" s="28"/>
      <c r="E96" s="29">
        <v>276457.71861420001</v>
      </c>
      <c r="F96" s="30">
        <v>100</v>
      </c>
      <c r="G96" s="29"/>
    </row>
    <row r="97" spans="1:7" ht="10.5" x14ac:dyDescent="0.25">
      <c r="A97" s="118" t="s">
        <v>1226</v>
      </c>
      <c r="B97" s="11"/>
      <c r="C97" s="11"/>
      <c r="D97" s="11"/>
      <c r="E97" s="12"/>
      <c r="F97" s="13"/>
      <c r="G97" s="12"/>
    </row>
    <row r="99" spans="1:7" ht="10.5" x14ac:dyDescent="0.25">
      <c r="A99" s="11" t="s">
        <v>46</v>
      </c>
    </row>
    <row r="100" spans="1:7" ht="10.5" x14ac:dyDescent="0.25">
      <c r="A100" s="11" t="s">
        <v>47</v>
      </c>
    </row>
    <row r="101" spans="1:7" ht="10.5" x14ac:dyDescent="0.25">
      <c r="A101" s="11"/>
    </row>
    <row r="102" spans="1:7" ht="23.25" customHeight="1" x14ac:dyDescent="0.2">
      <c r="A102" s="179" t="s">
        <v>1003</v>
      </c>
      <c r="B102" s="179"/>
      <c r="C102" s="179"/>
      <c r="D102" s="179"/>
    </row>
    <row r="104" spans="1:7" ht="10.5" x14ac:dyDescent="0.25">
      <c r="A104" s="11" t="s">
        <v>48</v>
      </c>
    </row>
    <row r="105" spans="1:7" ht="10.5" x14ac:dyDescent="0.25">
      <c r="A105" s="11" t="s">
        <v>1001</v>
      </c>
    </row>
    <row r="106" spans="1:7" ht="10.5" x14ac:dyDescent="0.25">
      <c r="A106" s="11" t="s">
        <v>49</v>
      </c>
      <c r="B106" s="11"/>
      <c r="C106" s="55" t="s">
        <v>999</v>
      </c>
      <c r="D106" s="11" t="s">
        <v>50</v>
      </c>
    </row>
    <row r="107" spans="1:7" x14ac:dyDescent="0.2">
      <c r="A107" s="6" t="s">
        <v>57</v>
      </c>
      <c r="C107" s="32">
        <v>10.176399999999999</v>
      </c>
      <c r="D107" s="32">
        <v>10.8033</v>
      </c>
    </row>
    <row r="108" spans="1:7" x14ac:dyDescent="0.2">
      <c r="A108" s="6" t="s">
        <v>117</v>
      </c>
      <c r="C108" s="32">
        <v>10.176399999999999</v>
      </c>
      <c r="D108" s="32">
        <v>10.8033</v>
      </c>
    </row>
    <row r="109" spans="1:7" x14ac:dyDescent="0.2">
      <c r="A109" s="6" t="s">
        <v>58</v>
      </c>
      <c r="C109" s="32">
        <v>10.2905</v>
      </c>
      <c r="D109" s="32">
        <v>10.938499999999999</v>
      </c>
    </row>
    <row r="110" spans="1:7" x14ac:dyDescent="0.2">
      <c r="A110" s="6" t="s">
        <v>118</v>
      </c>
      <c r="C110" s="32">
        <v>10.2905</v>
      </c>
      <c r="D110" s="32">
        <v>10.938499999999999</v>
      </c>
    </row>
    <row r="112" spans="1:7" x14ac:dyDescent="0.2">
      <c r="A112" s="6" t="s">
        <v>54</v>
      </c>
    </row>
    <row r="113" spans="1:5" x14ac:dyDescent="0.2">
      <c r="A113" s="6" t="s">
        <v>1000</v>
      </c>
    </row>
    <row r="115" spans="1:5" ht="10.5" x14ac:dyDescent="0.25">
      <c r="A115" s="11" t="s">
        <v>1002</v>
      </c>
      <c r="D115" s="31" t="s">
        <v>56</v>
      </c>
    </row>
    <row r="117" spans="1:5" ht="10.5" x14ac:dyDescent="0.25">
      <c r="A117" s="11" t="s">
        <v>1853</v>
      </c>
    </row>
    <row r="118" spans="1:5" ht="10.5" x14ac:dyDescent="0.25">
      <c r="A118" s="11"/>
    </row>
    <row r="119" spans="1:5" x14ac:dyDescent="0.2">
      <c r="A119" s="6" t="s">
        <v>1852</v>
      </c>
    </row>
    <row r="121" spans="1:5" x14ac:dyDescent="0.2">
      <c r="A121" s="6" t="s">
        <v>1813</v>
      </c>
    </row>
    <row r="122" spans="1:5" x14ac:dyDescent="0.2">
      <c r="A122" s="6" t="s">
        <v>1814</v>
      </c>
    </row>
    <row r="123" spans="1:5" x14ac:dyDescent="0.2">
      <c r="A123" s="6" t="s">
        <v>1815</v>
      </c>
    </row>
    <row r="124" spans="1:5" x14ac:dyDescent="0.2">
      <c r="A124" s="6" t="s">
        <v>1816</v>
      </c>
    </row>
    <row r="126" spans="1:5" x14ac:dyDescent="0.2">
      <c r="A126" s="186" t="s">
        <v>1202</v>
      </c>
      <c r="B126" s="186" t="s">
        <v>1203</v>
      </c>
      <c r="C126" s="186" t="s">
        <v>1818</v>
      </c>
      <c r="D126" s="188" t="s">
        <v>1819</v>
      </c>
      <c r="E126" s="190" t="s">
        <v>1820</v>
      </c>
    </row>
    <row r="127" spans="1:5" x14ac:dyDescent="0.2">
      <c r="A127" s="187"/>
      <c r="B127" s="187"/>
      <c r="C127" s="187"/>
      <c r="D127" s="189"/>
      <c r="E127" s="191"/>
    </row>
    <row r="128" spans="1:5" ht="10.5" x14ac:dyDescent="0.2">
      <c r="A128" s="104" t="s">
        <v>56</v>
      </c>
      <c r="B128" s="107">
        <v>1030</v>
      </c>
      <c r="C128" s="104" t="s">
        <v>56</v>
      </c>
      <c r="D128" s="158">
        <v>7576.169261</v>
      </c>
      <c r="E128" s="159">
        <v>67.150261</v>
      </c>
    </row>
    <row r="130" spans="1:7" ht="10.5" x14ac:dyDescent="0.2">
      <c r="A130" s="160" t="s">
        <v>1821</v>
      </c>
    </row>
    <row r="132" spans="1:7" x14ac:dyDescent="0.2">
      <c r="A132" s="6" t="s">
        <v>1822</v>
      </c>
    </row>
    <row r="133" spans="1:7" x14ac:dyDescent="0.2">
      <c r="A133" s="6" t="s">
        <v>1814</v>
      </c>
    </row>
    <row r="134" spans="1:7" x14ac:dyDescent="0.2">
      <c r="A134" s="6" t="s">
        <v>1823</v>
      </c>
    </row>
    <row r="135" spans="1:7" x14ac:dyDescent="0.2">
      <c r="A135" s="6" t="s">
        <v>1824</v>
      </c>
    </row>
    <row r="137" spans="1:7" x14ac:dyDescent="0.2">
      <c r="A137" s="186" t="s">
        <v>1202</v>
      </c>
      <c r="B137" s="186" t="s">
        <v>1203</v>
      </c>
      <c r="C137" s="186" t="s">
        <v>1204</v>
      </c>
      <c r="D137" s="188" t="s">
        <v>1205</v>
      </c>
      <c r="E137" s="192" t="s">
        <v>1206</v>
      </c>
    </row>
    <row r="138" spans="1:7" x14ac:dyDescent="0.2">
      <c r="A138" s="187"/>
      <c r="B138" s="187"/>
      <c r="C138" s="187"/>
      <c r="D138" s="189"/>
      <c r="E138" s="192"/>
    </row>
    <row r="139" spans="1:7" ht="10.5" x14ac:dyDescent="0.2">
      <c r="A139" s="104" t="s">
        <v>56</v>
      </c>
      <c r="B139" s="104" t="s">
        <v>56</v>
      </c>
      <c r="C139" s="104" t="s">
        <v>56</v>
      </c>
      <c r="D139" s="104" t="s">
        <v>56</v>
      </c>
      <c r="E139" s="173" t="s">
        <v>56</v>
      </c>
    </row>
    <row r="141" spans="1:7" ht="10.5" x14ac:dyDescent="0.25">
      <c r="A141" s="11" t="s">
        <v>362</v>
      </c>
      <c r="D141" s="31" t="s">
        <v>56</v>
      </c>
    </row>
    <row r="143" spans="1:7" s="11" customFormat="1" ht="10.5" x14ac:dyDescent="0.25">
      <c r="A143" s="11" t="s">
        <v>1854</v>
      </c>
      <c r="D143" s="31" t="s">
        <v>56</v>
      </c>
      <c r="E143" s="12"/>
      <c r="F143" s="13"/>
      <c r="G143" s="12"/>
    </row>
    <row r="145" spans="1:5" ht="10.5" x14ac:dyDescent="0.25">
      <c r="A145" s="11" t="s">
        <v>1833</v>
      </c>
      <c r="D145" s="36">
        <v>0.36853047258890076</v>
      </c>
    </row>
    <row r="147" spans="1:5" ht="10.5" x14ac:dyDescent="0.25">
      <c r="A147" s="11" t="s">
        <v>1834</v>
      </c>
      <c r="D147" s="35">
        <v>1.7290455002531999</v>
      </c>
      <c r="E147" s="9" t="s">
        <v>55</v>
      </c>
    </row>
    <row r="149" spans="1:5" ht="10.5" x14ac:dyDescent="0.25">
      <c r="A149" s="11" t="s">
        <v>1016</v>
      </c>
      <c r="D149" s="31" t="s">
        <v>56</v>
      </c>
    </row>
    <row r="151" spans="1:5" ht="10.5" x14ac:dyDescent="0.25">
      <c r="A151" s="11" t="s">
        <v>1010</v>
      </c>
      <c r="D151" s="31" t="s">
        <v>56</v>
      </c>
    </row>
    <row r="152" spans="1:5" ht="10.5" x14ac:dyDescent="0.25">
      <c r="A152" s="11"/>
    </row>
    <row r="153" spans="1:5" ht="10.5" x14ac:dyDescent="0.25">
      <c r="A153" s="11" t="s">
        <v>1844</v>
      </c>
      <c r="D153" s="31" t="s">
        <v>56</v>
      </c>
    </row>
    <row r="154" spans="1:5" ht="10.5" x14ac:dyDescent="0.25">
      <c r="A154" s="11"/>
    </row>
    <row r="155" spans="1:5" ht="10.5" x14ac:dyDescent="0.25">
      <c r="A155" s="11" t="s">
        <v>1011</v>
      </c>
      <c r="D155" s="31" t="s">
        <v>56</v>
      </c>
    </row>
    <row r="156" spans="1:5" ht="10.5" x14ac:dyDescent="0.25">
      <c r="A156" s="11"/>
    </row>
    <row r="157" spans="1:5" ht="10.5" x14ac:dyDescent="0.25">
      <c r="A157" s="11" t="s">
        <v>1012</v>
      </c>
      <c r="D157" s="31" t="s">
        <v>56</v>
      </c>
    </row>
    <row r="159" spans="1:5" ht="10.5" x14ac:dyDescent="0.25">
      <c r="A159" s="11" t="s">
        <v>1855</v>
      </c>
    </row>
    <row r="161" spans="1:1" ht="10.5" x14ac:dyDescent="0.25">
      <c r="A161" s="119" t="s">
        <v>1305</v>
      </c>
    </row>
    <row r="180" spans="1:1" ht="10.5" x14ac:dyDescent="0.25">
      <c r="A180" s="119" t="s">
        <v>1303</v>
      </c>
    </row>
    <row r="181" spans="1:1" x14ac:dyDescent="0.2">
      <c r="A181" s="118"/>
    </row>
    <row r="182" spans="1:1" ht="10.5" x14ac:dyDescent="0.25">
      <c r="A182" s="119" t="s">
        <v>1306</v>
      </c>
    </row>
    <row r="200" spans="1:1" x14ac:dyDescent="0.2">
      <c r="A200" s="118" t="s">
        <v>1304</v>
      </c>
    </row>
  </sheetData>
  <mergeCells count="12">
    <mergeCell ref="A137:A138"/>
    <mergeCell ref="B137:B138"/>
    <mergeCell ref="C137:C138"/>
    <mergeCell ref="D137:D138"/>
    <mergeCell ref="E137:E138"/>
    <mergeCell ref="A1:G1"/>
    <mergeCell ref="A102:D102"/>
    <mergeCell ref="A126:A127"/>
    <mergeCell ref="B126:B127"/>
    <mergeCell ref="C126:C127"/>
    <mergeCell ref="D126:D127"/>
    <mergeCell ref="E126:E127"/>
  </mergeCells>
  <conditionalFormatting sqref="F2:F3">
    <cfRule type="cellIs" dxfId="93" priority="3" stopIfTrue="1" operator="between">
      <formula>0.009</formula>
      <formula>-0.009</formula>
    </cfRule>
  </conditionalFormatting>
  <conditionalFormatting sqref="F5:F65562">
    <cfRule type="cellIs" dxfId="9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49"/>
  <sheetViews>
    <sheetView topLeftCell="A193" workbookViewId="0">
      <selection activeCell="A194" sqref="A194"/>
    </sheetView>
  </sheetViews>
  <sheetFormatPr defaultColWidth="9.1796875" defaultRowHeight="10" x14ac:dyDescent="0.2"/>
  <cols>
    <col min="1" max="1" width="38.7265625" style="6" bestFit="1" customWidth="1"/>
    <col min="2" max="2" width="37" style="6" bestFit="1" customWidth="1"/>
    <col min="3" max="3" width="25.54296875" style="6" bestFit="1" customWidth="1"/>
    <col min="4" max="4" width="15.26953125" style="6" bestFit="1" customWidth="1"/>
    <col min="5" max="5" width="27.26953125" style="9" customWidth="1"/>
    <col min="6" max="6" width="31.26953125" style="10" bestFit="1" customWidth="1"/>
    <col min="7" max="7" width="33" style="9" customWidth="1"/>
    <col min="8" max="8" width="28.81640625" style="6" customWidth="1"/>
    <col min="9" max="9" width="6.7265625" style="6" customWidth="1"/>
    <col min="10" max="16384" width="9.1796875" style="6"/>
  </cols>
  <sheetData>
    <row r="1" spans="1:10" s="1" customFormat="1" ht="14" x14ac:dyDescent="0.25">
      <c r="A1" s="177" t="s">
        <v>979</v>
      </c>
      <c r="B1" s="178"/>
      <c r="C1" s="178"/>
      <c r="D1" s="178"/>
      <c r="E1" s="178"/>
      <c r="F1" s="178"/>
      <c r="G1" s="178"/>
    </row>
    <row r="2" spans="1:10" s="1" customFormat="1" ht="11.5" x14ac:dyDescent="0.25">
      <c r="E2" s="5"/>
      <c r="F2" s="8"/>
      <c r="G2" s="9"/>
    </row>
    <row r="3" spans="1:10" s="1" customFormat="1" ht="11.5" x14ac:dyDescent="0.25">
      <c r="A3" s="7" t="s">
        <v>7</v>
      </c>
      <c r="B3" s="2"/>
      <c r="C3" s="3"/>
      <c r="D3" s="3"/>
      <c r="E3" s="4"/>
      <c r="F3" s="8"/>
      <c r="G3" s="9"/>
    </row>
    <row r="4" spans="1:10" s="1" customFormat="1" ht="25.5" customHeight="1" x14ac:dyDescent="0.25">
      <c r="A4" s="38" t="s">
        <v>2</v>
      </c>
      <c r="B4" s="38" t="s">
        <v>0</v>
      </c>
      <c r="C4" s="39" t="s">
        <v>4</v>
      </c>
      <c r="D4" s="39" t="s">
        <v>1</v>
      </c>
      <c r="E4" s="41" t="s">
        <v>6</v>
      </c>
      <c r="F4" s="40" t="s">
        <v>302</v>
      </c>
      <c r="G4" s="41" t="s">
        <v>303</v>
      </c>
      <c r="H4" s="42" t="s">
        <v>304</v>
      </c>
      <c r="I4" s="43" t="s">
        <v>5</v>
      </c>
      <c r="J4" s="37"/>
    </row>
    <row r="5" spans="1:10" ht="10.5" x14ac:dyDescent="0.25">
      <c r="A5" s="44" t="s">
        <v>127</v>
      </c>
      <c r="B5" s="45"/>
      <c r="C5" s="45"/>
      <c r="D5" s="45"/>
      <c r="E5" s="46"/>
      <c r="F5" s="47"/>
      <c r="G5" s="46"/>
      <c r="H5" s="45"/>
      <c r="I5" s="45"/>
    </row>
    <row r="6" spans="1:10" ht="10.5" x14ac:dyDescent="0.25">
      <c r="A6" s="44" t="s">
        <v>31</v>
      </c>
      <c r="B6" s="45"/>
      <c r="C6" s="45"/>
      <c r="D6" s="45"/>
      <c r="E6" s="46"/>
      <c r="F6" s="47"/>
      <c r="G6" s="46"/>
      <c r="H6" s="45"/>
      <c r="I6" s="45"/>
    </row>
    <row r="7" spans="1:10" x14ac:dyDescent="0.2">
      <c r="A7" s="45" t="s">
        <v>139</v>
      </c>
      <c r="B7" s="45" t="s">
        <v>1268</v>
      </c>
      <c r="C7" s="45" t="s">
        <v>130</v>
      </c>
      <c r="D7" s="48">
        <v>294750</v>
      </c>
      <c r="E7" s="46">
        <v>3738.3142499999999</v>
      </c>
      <c r="F7" s="47">
        <v>5.9040754409101499</v>
      </c>
      <c r="G7" s="46">
        <v>-3301.3912500000001</v>
      </c>
      <c r="H7" s="46">
        <v>-5.2140247438964398</v>
      </c>
      <c r="I7" s="49"/>
    </row>
    <row r="8" spans="1:10" x14ac:dyDescent="0.2">
      <c r="A8" s="45" t="s">
        <v>134</v>
      </c>
      <c r="B8" s="45" t="s">
        <v>1261</v>
      </c>
      <c r="C8" s="45" t="s">
        <v>135</v>
      </c>
      <c r="D8" s="48">
        <v>220000</v>
      </c>
      <c r="E8" s="46">
        <v>3147.76</v>
      </c>
      <c r="F8" s="47">
        <v>4.9713885101765598</v>
      </c>
      <c r="G8" s="46">
        <v>-2454.192</v>
      </c>
      <c r="H8" s="46">
        <v>-3.8760076723025998</v>
      </c>
      <c r="I8" s="49"/>
    </row>
    <row r="9" spans="1:10" x14ac:dyDescent="0.2">
      <c r="A9" s="45" t="s">
        <v>150</v>
      </c>
      <c r="B9" s="45" t="s">
        <v>1269</v>
      </c>
      <c r="C9" s="45" t="s">
        <v>151</v>
      </c>
      <c r="D9" s="48">
        <v>720000</v>
      </c>
      <c r="E9" s="46">
        <v>2873.88</v>
      </c>
      <c r="F9" s="47">
        <v>4.5388384157706501</v>
      </c>
      <c r="G9" s="46">
        <v>-2090.61</v>
      </c>
      <c r="H9" s="46">
        <v>-3.3017874721262799</v>
      </c>
      <c r="I9" s="49"/>
    </row>
    <row r="10" spans="1:10" x14ac:dyDescent="0.2">
      <c r="A10" s="45" t="s">
        <v>141</v>
      </c>
      <c r="B10" s="45" t="s">
        <v>1839</v>
      </c>
      <c r="C10" s="45" t="s">
        <v>142</v>
      </c>
      <c r="D10" s="48">
        <v>143300</v>
      </c>
      <c r="E10" s="46">
        <v>2703.7844</v>
      </c>
      <c r="F10" s="47">
        <v>4.2701993481569902</v>
      </c>
      <c r="G10" s="46">
        <v>-1945.7064</v>
      </c>
      <c r="H10" s="46">
        <v>-3.07293517966332</v>
      </c>
      <c r="I10" s="49"/>
    </row>
    <row r="11" spans="1:10" x14ac:dyDescent="0.2">
      <c r="A11" s="45" t="s">
        <v>132</v>
      </c>
      <c r="B11" s="45" t="s">
        <v>131</v>
      </c>
      <c r="C11" s="45" t="s">
        <v>130</v>
      </c>
      <c r="D11" s="48">
        <v>181900</v>
      </c>
      <c r="E11" s="46">
        <v>2298.1246000000001</v>
      </c>
      <c r="F11" s="47">
        <v>3.6295239253927001</v>
      </c>
      <c r="G11" s="46">
        <v>-1529.9228000000001</v>
      </c>
      <c r="H11" s="46">
        <v>-2.4162708177806298</v>
      </c>
      <c r="I11" s="49"/>
    </row>
    <row r="12" spans="1:10" x14ac:dyDescent="0.2">
      <c r="A12" s="45" t="s">
        <v>164</v>
      </c>
      <c r="B12" s="45" t="s">
        <v>1266</v>
      </c>
      <c r="C12" s="45" t="s">
        <v>165</v>
      </c>
      <c r="D12" s="48">
        <v>68900</v>
      </c>
      <c r="E12" s="46">
        <v>2134.1774999999998</v>
      </c>
      <c r="F12" s="47">
        <v>3.3705954399882301</v>
      </c>
      <c r="G12" s="46">
        <v>-1750.63</v>
      </c>
      <c r="H12" s="46">
        <v>-2.7648428938579799</v>
      </c>
      <c r="I12" s="49"/>
    </row>
    <row r="13" spans="1:10" x14ac:dyDescent="0.2">
      <c r="A13" s="45" t="s">
        <v>306</v>
      </c>
      <c r="B13" s="45" t="s">
        <v>1267</v>
      </c>
      <c r="C13" s="45" t="s">
        <v>130</v>
      </c>
      <c r="D13" s="48">
        <v>550000</v>
      </c>
      <c r="E13" s="46">
        <v>2108.15</v>
      </c>
      <c r="F13" s="47">
        <v>3.3294891248788701</v>
      </c>
      <c r="G13" s="46">
        <v>-2122.4499999999998</v>
      </c>
      <c r="H13" s="46">
        <v>-3.3520737106463798</v>
      </c>
      <c r="I13" s="49"/>
    </row>
    <row r="14" spans="1:10" x14ac:dyDescent="0.2">
      <c r="A14" s="45" t="s">
        <v>198</v>
      </c>
      <c r="B14" s="45" t="s">
        <v>197</v>
      </c>
      <c r="C14" s="45" t="s">
        <v>185</v>
      </c>
      <c r="D14" s="48">
        <v>46500</v>
      </c>
      <c r="E14" s="46">
        <v>2017.5419999999999</v>
      </c>
      <c r="F14" s="47">
        <v>3.1863881355626398</v>
      </c>
      <c r="G14" s="46">
        <v>-1832.9639999999999</v>
      </c>
      <c r="H14" s="46">
        <v>-2.8948764102623099</v>
      </c>
      <c r="I14" s="49"/>
    </row>
    <row r="15" spans="1:10" x14ac:dyDescent="0.2">
      <c r="A15" s="45" t="s">
        <v>244</v>
      </c>
      <c r="B15" s="45" t="s">
        <v>243</v>
      </c>
      <c r="C15" s="45" t="s">
        <v>191</v>
      </c>
      <c r="D15" s="48">
        <v>41125</v>
      </c>
      <c r="E15" s="46">
        <v>1803.4135000000001</v>
      </c>
      <c r="F15" s="47">
        <v>2.8482060744775</v>
      </c>
      <c r="G15" s="46">
        <v>-1810.4047499999999</v>
      </c>
      <c r="H15" s="46">
        <v>-2.8592476468724</v>
      </c>
      <c r="I15" s="49"/>
    </row>
    <row r="16" spans="1:10" x14ac:dyDescent="0.2">
      <c r="A16" s="45" t="s">
        <v>144</v>
      </c>
      <c r="B16" s="45" t="s">
        <v>1263</v>
      </c>
      <c r="C16" s="45" t="s">
        <v>145</v>
      </c>
      <c r="D16" s="48">
        <v>30400</v>
      </c>
      <c r="E16" s="46">
        <v>1220.2560000000001</v>
      </c>
      <c r="F16" s="47">
        <v>1.9272011391827899</v>
      </c>
      <c r="G16" s="46">
        <v>-621.80579999999998</v>
      </c>
      <c r="H16" s="46">
        <v>-0.98204380565263805</v>
      </c>
      <c r="I16" s="49"/>
    </row>
    <row r="17" spans="1:9" x14ac:dyDescent="0.2">
      <c r="A17" s="45" t="s">
        <v>161</v>
      </c>
      <c r="B17" s="45" t="s">
        <v>160</v>
      </c>
      <c r="C17" s="45" t="s">
        <v>162</v>
      </c>
      <c r="D17" s="48">
        <v>15350</v>
      </c>
      <c r="E17" s="46">
        <v>1172.2027499999999</v>
      </c>
      <c r="F17" s="47">
        <v>1.85130863946024</v>
      </c>
      <c r="G17" s="46">
        <v>-633.55875000000003</v>
      </c>
      <c r="H17" s="46">
        <v>-1.0006057292397901</v>
      </c>
      <c r="I17" s="49"/>
    </row>
    <row r="18" spans="1:9" x14ac:dyDescent="0.2">
      <c r="A18" s="45" t="s">
        <v>129</v>
      </c>
      <c r="B18" s="45" t="s">
        <v>1264</v>
      </c>
      <c r="C18" s="45" t="s">
        <v>130</v>
      </c>
      <c r="D18" s="48">
        <v>143000</v>
      </c>
      <c r="E18" s="46">
        <v>1103.5309999999999</v>
      </c>
      <c r="F18" s="47">
        <v>1.74285248367844</v>
      </c>
      <c r="G18" s="46"/>
      <c r="H18" s="46"/>
      <c r="I18" s="49"/>
    </row>
    <row r="19" spans="1:9" x14ac:dyDescent="0.2">
      <c r="A19" s="45" t="s">
        <v>242</v>
      </c>
      <c r="B19" s="45" t="s">
        <v>241</v>
      </c>
      <c r="C19" s="45" t="s">
        <v>151</v>
      </c>
      <c r="D19" s="48">
        <v>226200</v>
      </c>
      <c r="E19" s="46">
        <v>1005.5721</v>
      </c>
      <c r="F19" s="47">
        <v>1.58814191173854</v>
      </c>
      <c r="G19" s="46">
        <v>-1011.2271</v>
      </c>
      <c r="H19" s="46">
        <v>-1.59707308883751</v>
      </c>
      <c r="I19" s="49"/>
    </row>
    <row r="20" spans="1:9" x14ac:dyDescent="0.2">
      <c r="A20" s="45" t="s">
        <v>308</v>
      </c>
      <c r="B20" s="45" t="s">
        <v>307</v>
      </c>
      <c r="C20" s="45" t="s">
        <v>142</v>
      </c>
      <c r="D20" s="48">
        <v>9649125</v>
      </c>
      <c r="E20" s="46">
        <v>986.14057500000001</v>
      </c>
      <c r="F20" s="47">
        <v>1.5574528947486199</v>
      </c>
      <c r="G20" s="46">
        <v>-996.70457999999996</v>
      </c>
      <c r="H20" s="46">
        <v>-1.5741370679633599</v>
      </c>
      <c r="I20" s="49"/>
    </row>
    <row r="21" spans="1:9" x14ac:dyDescent="0.2">
      <c r="A21" s="45" t="s">
        <v>310</v>
      </c>
      <c r="B21" s="45" t="s">
        <v>309</v>
      </c>
      <c r="C21" s="45" t="s">
        <v>212</v>
      </c>
      <c r="D21" s="48">
        <v>399500</v>
      </c>
      <c r="E21" s="46">
        <v>984.24815000000001</v>
      </c>
      <c r="F21" s="47">
        <v>1.5544641091037901</v>
      </c>
      <c r="G21" s="46">
        <v>-987.24440000000004</v>
      </c>
      <c r="H21" s="46">
        <v>-1.5591962115587501</v>
      </c>
      <c r="I21" s="49"/>
    </row>
    <row r="22" spans="1:9" x14ac:dyDescent="0.2">
      <c r="A22" s="45" t="s">
        <v>312</v>
      </c>
      <c r="B22" s="45" t="s">
        <v>311</v>
      </c>
      <c r="C22" s="45" t="s">
        <v>130</v>
      </c>
      <c r="D22" s="48">
        <v>279400</v>
      </c>
      <c r="E22" s="46">
        <v>940.32069999999999</v>
      </c>
      <c r="F22" s="47">
        <v>1.48508765721058</v>
      </c>
      <c r="G22" s="46">
        <v>-946.18809999999996</v>
      </c>
      <c r="H22" s="46">
        <v>-1.4943542864785699</v>
      </c>
      <c r="I22" s="49"/>
    </row>
    <row r="23" spans="1:9" x14ac:dyDescent="0.2">
      <c r="A23" s="45" t="s">
        <v>216</v>
      </c>
      <c r="B23" s="45" t="s">
        <v>1270</v>
      </c>
      <c r="C23" s="45" t="s">
        <v>196</v>
      </c>
      <c r="D23" s="48">
        <v>159500</v>
      </c>
      <c r="E23" s="46">
        <v>936.10550000000001</v>
      </c>
      <c r="F23" s="47">
        <v>1.4784304162366499</v>
      </c>
      <c r="G23" s="46">
        <v>-577.61</v>
      </c>
      <c r="H23" s="46">
        <v>-0.91224353742441799</v>
      </c>
      <c r="I23" s="49"/>
    </row>
    <row r="24" spans="1:9" x14ac:dyDescent="0.2">
      <c r="A24" s="45" t="s">
        <v>158</v>
      </c>
      <c r="B24" s="45" t="s">
        <v>157</v>
      </c>
      <c r="C24" s="45" t="s">
        <v>159</v>
      </c>
      <c r="D24" s="48">
        <v>8000</v>
      </c>
      <c r="E24" s="46">
        <v>926.88</v>
      </c>
      <c r="F24" s="47">
        <v>1.4638601997332901</v>
      </c>
      <c r="G24" s="46">
        <v>-582.75</v>
      </c>
      <c r="H24" s="46">
        <v>-0.92036135356742399</v>
      </c>
      <c r="I24" s="49"/>
    </row>
    <row r="25" spans="1:9" x14ac:dyDescent="0.2">
      <c r="A25" s="45" t="s">
        <v>314</v>
      </c>
      <c r="B25" s="45" t="s">
        <v>313</v>
      </c>
      <c r="C25" s="45" t="s">
        <v>130</v>
      </c>
      <c r="D25" s="48">
        <v>263250</v>
      </c>
      <c r="E25" s="46">
        <v>693.55844999999999</v>
      </c>
      <c r="F25" s="47">
        <v>1.09536575516109</v>
      </c>
      <c r="G25" s="46">
        <v>-697.87575000000004</v>
      </c>
      <c r="H25" s="46">
        <v>-1.10218424691871</v>
      </c>
      <c r="I25" s="49"/>
    </row>
    <row r="26" spans="1:9" x14ac:dyDescent="0.2">
      <c r="A26" s="45" t="s">
        <v>147</v>
      </c>
      <c r="B26" s="45" t="s">
        <v>1262</v>
      </c>
      <c r="C26" s="45" t="s">
        <v>148</v>
      </c>
      <c r="D26" s="48">
        <v>56604</v>
      </c>
      <c r="E26" s="46">
        <v>668.94607199999996</v>
      </c>
      <c r="F26" s="47">
        <v>1.05649440118324</v>
      </c>
      <c r="G26" s="46"/>
      <c r="H26" s="46"/>
      <c r="I26" s="49"/>
    </row>
    <row r="27" spans="1:9" x14ac:dyDescent="0.2">
      <c r="A27" s="45" t="s">
        <v>316</v>
      </c>
      <c r="B27" s="45" t="s">
        <v>998</v>
      </c>
      <c r="C27" s="45" t="s">
        <v>165</v>
      </c>
      <c r="D27" s="48">
        <v>6500000</v>
      </c>
      <c r="E27" s="46">
        <v>663</v>
      </c>
      <c r="F27" s="47">
        <v>1.04710352194801</v>
      </c>
      <c r="G27" s="46"/>
      <c r="H27" s="46"/>
      <c r="I27" s="49"/>
    </row>
    <row r="28" spans="1:9" x14ac:dyDescent="0.2">
      <c r="A28" s="45" t="s">
        <v>318</v>
      </c>
      <c r="B28" s="45" t="s">
        <v>317</v>
      </c>
      <c r="C28" s="45" t="s">
        <v>142</v>
      </c>
      <c r="D28" s="48">
        <v>149600</v>
      </c>
      <c r="E28" s="46">
        <v>613.28520000000003</v>
      </c>
      <c r="F28" s="47">
        <v>0.96858686708686104</v>
      </c>
      <c r="G28" s="46">
        <v>-616.65120000000002</v>
      </c>
      <c r="H28" s="46">
        <v>-0.97390293112136594</v>
      </c>
      <c r="I28" s="49"/>
    </row>
    <row r="29" spans="1:9" x14ac:dyDescent="0.2">
      <c r="A29" s="45" t="s">
        <v>320</v>
      </c>
      <c r="B29" s="45" t="s">
        <v>319</v>
      </c>
      <c r="C29" s="45" t="s">
        <v>212</v>
      </c>
      <c r="D29" s="48">
        <v>123500</v>
      </c>
      <c r="E29" s="46">
        <v>553.774</v>
      </c>
      <c r="F29" s="47">
        <v>0.87459834956747595</v>
      </c>
      <c r="G29" s="46">
        <v>-557.29375000000005</v>
      </c>
      <c r="H29" s="46">
        <v>-0.88015723738252305</v>
      </c>
      <c r="I29" s="49"/>
    </row>
    <row r="30" spans="1:9" x14ac:dyDescent="0.2">
      <c r="A30" s="45" t="s">
        <v>153</v>
      </c>
      <c r="B30" s="45" t="s">
        <v>152</v>
      </c>
      <c r="C30" s="45" t="s">
        <v>154</v>
      </c>
      <c r="D30" s="48">
        <v>210000</v>
      </c>
      <c r="E30" s="46">
        <v>518.76300000000003</v>
      </c>
      <c r="F30" s="47">
        <v>0.819304018636975</v>
      </c>
      <c r="G30" s="46"/>
      <c r="H30" s="46"/>
      <c r="I30" s="49"/>
    </row>
    <row r="31" spans="1:9" x14ac:dyDescent="0.2">
      <c r="A31" s="45" t="s">
        <v>137</v>
      </c>
      <c r="B31" s="45" t="s">
        <v>1265</v>
      </c>
      <c r="C31" s="45" t="s">
        <v>130</v>
      </c>
      <c r="D31" s="48">
        <v>45200</v>
      </c>
      <c r="E31" s="46">
        <v>482.93939999999998</v>
      </c>
      <c r="F31" s="47">
        <v>0.76272631467188201</v>
      </c>
      <c r="G31" s="46"/>
      <c r="H31" s="46"/>
      <c r="I31" s="49"/>
    </row>
    <row r="32" spans="1:9" x14ac:dyDescent="0.2">
      <c r="A32" s="45" t="s">
        <v>170</v>
      </c>
      <c r="B32" s="45" t="s">
        <v>169</v>
      </c>
      <c r="C32" s="45" t="s">
        <v>171</v>
      </c>
      <c r="D32" s="48">
        <v>8000</v>
      </c>
      <c r="E32" s="46">
        <v>458.08</v>
      </c>
      <c r="F32" s="47">
        <v>0.723464828557984</v>
      </c>
      <c r="G32" s="46"/>
      <c r="H32" s="46"/>
      <c r="I32" s="49"/>
    </row>
    <row r="33" spans="1:9" x14ac:dyDescent="0.2">
      <c r="A33" s="45" t="s">
        <v>322</v>
      </c>
      <c r="B33" s="45" t="s">
        <v>321</v>
      </c>
      <c r="C33" s="45" t="s">
        <v>151</v>
      </c>
      <c r="D33" s="48">
        <v>134900</v>
      </c>
      <c r="E33" s="46">
        <v>429.45415000000003</v>
      </c>
      <c r="F33" s="47">
        <v>0.67825483104100803</v>
      </c>
      <c r="G33" s="46">
        <v>-430.53334999999998</v>
      </c>
      <c r="H33" s="46">
        <v>-0.67995925656270695</v>
      </c>
      <c r="I33" s="49"/>
    </row>
    <row r="34" spans="1:9" x14ac:dyDescent="0.2">
      <c r="A34" s="45" t="s">
        <v>211</v>
      </c>
      <c r="B34" s="45" t="s">
        <v>210</v>
      </c>
      <c r="C34" s="45" t="s">
        <v>212</v>
      </c>
      <c r="D34" s="48">
        <v>27000</v>
      </c>
      <c r="E34" s="46">
        <v>421.983</v>
      </c>
      <c r="F34" s="47">
        <v>0.66645533258248302</v>
      </c>
      <c r="G34" s="46"/>
      <c r="H34" s="46"/>
      <c r="I34" s="49"/>
    </row>
    <row r="35" spans="1:9" x14ac:dyDescent="0.2">
      <c r="A35" s="45" t="s">
        <v>324</v>
      </c>
      <c r="B35" s="45" t="s">
        <v>323</v>
      </c>
      <c r="C35" s="45" t="s">
        <v>212</v>
      </c>
      <c r="D35" s="48">
        <v>23000</v>
      </c>
      <c r="E35" s="46">
        <v>401.85599999999999</v>
      </c>
      <c r="F35" s="47">
        <v>0.63466792295013397</v>
      </c>
      <c r="G35" s="46">
        <v>-403.05200000000002</v>
      </c>
      <c r="H35" s="46">
        <v>-0.63655681557796195</v>
      </c>
      <c r="I35" s="49"/>
    </row>
    <row r="36" spans="1:9" x14ac:dyDescent="0.2">
      <c r="A36" s="45" t="s">
        <v>263</v>
      </c>
      <c r="B36" s="45" t="s">
        <v>262</v>
      </c>
      <c r="C36" s="45" t="s">
        <v>204</v>
      </c>
      <c r="D36" s="48">
        <v>29250</v>
      </c>
      <c r="E36" s="46">
        <v>383.05799999999999</v>
      </c>
      <c r="F36" s="47">
        <v>0.604979458386667</v>
      </c>
      <c r="G36" s="46">
        <v>-384.69600000000003</v>
      </c>
      <c r="H36" s="46">
        <v>-0.60756642002912697</v>
      </c>
      <c r="I36" s="49"/>
    </row>
    <row r="37" spans="1:9" x14ac:dyDescent="0.2">
      <c r="A37" s="45" t="s">
        <v>326</v>
      </c>
      <c r="B37" s="45" t="s">
        <v>325</v>
      </c>
      <c r="C37" s="45" t="s">
        <v>130</v>
      </c>
      <c r="D37" s="48">
        <v>35000</v>
      </c>
      <c r="E37" s="46">
        <v>355.58249999999998</v>
      </c>
      <c r="F37" s="47">
        <v>0.56158625655064498</v>
      </c>
      <c r="G37" s="46">
        <v>-357.40249999999997</v>
      </c>
      <c r="H37" s="46">
        <v>-0.5644606583756</v>
      </c>
      <c r="I37" s="49"/>
    </row>
    <row r="38" spans="1:9" x14ac:dyDescent="0.2">
      <c r="A38" s="45" t="s">
        <v>328</v>
      </c>
      <c r="B38" s="45" t="s">
        <v>327</v>
      </c>
      <c r="C38" s="45" t="s">
        <v>209</v>
      </c>
      <c r="D38" s="48">
        <v>112000</v>
      </c>
      <c r="E38" s="46">
        <v>352.68799999999999</v>
      </c>
      <c r="F38" s="47">
        <v>0.55701485210980295</v>
      </c>
      <c r="G38" s="46">
        <v>-353.64</v>
      </c>
      <c r="H38" s="46">
        <v>-0.55851838537208698</v>
      </c>
      <c r="I38" s="49"/>
    </row>
    <row r="39" spans="1:9" x14ac:dyDescent="0.2">
      <c r="A39" s="45" t="s">
        <v>330</v>
      </c>
      <c r="B39" s="45" t="s">
        <v>329</v>
      </c>
      <c r="C39" s="45" t="s">
        <v>159</v>
      </c>
      <c r="D39" s="48">
        <v>76650</v>
      </c>
      <c r="E39" s="46">
        <v>340.47930000000002</v>
      </c>
      <c r="F39" s="47">
        <v>0.53773314356016999</v>
      </c>
      <c r="G39" s="46">
        <v>-342.47219999999999</v>
      </c>
      <c r="H39" s="46">
        <v>-0.54088061355849604</v>
      </c>
      <c r="I39" s="49"/>
    </row>
    <row r="40" spans="1:9" x14ac:dyDescent="0.2">
      <c r="A40" s="45" t="s">
        <v>156</v>
      </c>
      <c r="B40" s="45" t="s">
        <v>155</v>
      </c>
      <c r="C40" s="45" t="s">
        <v>148</v>
      </c>
      <c r="D40" s="48">
        <v>28000</v>
      </c>
      <c r="E40" s="46">
        <v>335.74799999999999</v>
      </c>
      <c r="F40" s="47">
        <v>0.530260804354449</v>
      </c>
      <c r="G40" s="46"/>
      <c r="H40" s="46"/>
      <c r="I40" s="49"/>
    </row>
    <row r="41" spans="1:9" x14ac:dyDescent="0.2">
      <c r="A41" s="45" t="s">
        <v>178</v>
      </c>
      <c r="B41" s="45" t="s">
        <v>177</v>
      </c>
      <c r="C41" s="45" t="s">
        <v>179</v>
      </c>
      <c r="D41" s="48">
        <v>20000</v>
      </c>
      <c r="E41" s="46">
        <v>333.24</v>
      </c>
      <c r="F41" s="47">
        <v>0.52629981546599403</v>
      </c>
      <c r="G41" s="46"/>
      <c r="H41" s="46"/>
      <c r="I41" s="49"/>
    </row>
    <row r="42" spans="1:9" x14ac:dyDescent="0.2">
      <c r="A42" s="45" t="s">
        <v>206</v>
      </c>
      <c r="B42" s="45" t="s">
        <v>205</v>
      </c>
      <c r="C42" s="45" t="s">
        <v>165</v>
      </c>
      <c r="D42" s="48">
        <v>2500</v>
      </c>
      <c r="E42" s="46">
        <v>332.85</v>
      </c>
      <c r="F42" s="47">
        <v>0.52568387221779</v>
      </c>
      <c r="G42" s="46">
        <v>-66.930000000000007</v>
      </c>
      <c r="H42" s="46">
        <v>-0.105705337441901</v>
      </c>
      <c r="I42" s="49"/>
    </row>
    <row r="43" spans="1:9" x14ac:dyDescent="0.2">
      <c r="A43" s="45" t="s">
        <v>332</v>
      </c>
      <c r="B43" s="45" t="s">
        <v>331</v>
      </c>
      <c r="C43" s="45" t="s">
        <v>188</v>
      </c>
      <c r="D43" s="48">
        <v>17050</v>
      </c>
      <c r="E43" s="46">
        <v>312.90159999999997</v>
      </c>
      <c r="F43" s="47">
        <v>0.494178533006285</v>
      </c>
      <c r="G43" s="46">
        <v>-313.89049999999997</v>
      </c>
      <c r="H43" s="46">
        <v>-0.495740343975899</v>
      </c>
      <c r="I43" s="49"/>
    </row>
    <row r="44" spans="1:9" x14ac:dyDescent="0.2">
      <c r="A44" s="45" t="s">
        <v>334</v>
      </c>
      <c r="B44" s="45" t="s">
        <v>333</v>
      </c>
      <c r="C44" s="45" t="s">
        <v>135</v>
      </c>
      <c r="D44" s="48">
        <v>81000</v>
      </c>
      <c r="E44" s="46">
        <v>303.38549999999998</v>
      </c>
      <c r="F44" s="47">
        <v>0.47914935981592399</v>
      </c>
      <c r="G44" s="46">
        <v>-305.24849999999998</v>
      </c>
      <c r="H44" s="46">
        <v>-0.48209167333234798</v>
      </c>
      <c r="I44" s="49"/>
    </row>
    <row r="45" spans="1:9" x14ac:dyDescent="0.2">
      <c r="A45" s="45" t="s">
        <v>208</v>
      </c>
      <c r="B45" s="45" t="s">
        <v>207</v>
      </c>
      <c r="C45" s="45" t="s">
        <v>209</v>
      </c>
      <c r="D45" s="48">
        <v>13200</v>
      </c>
      <c r="E45" s="46">
        <v>297.11880000000002</v>
      </c>
      <c r="F45" s="47">
        <v>0.46925209942227097</v>
      </c>
      <c r="G45" s="46">
        <v>-27.116399999999999</v>
      </c>
      <c r="H45" s="46">
        <v>-4.28260602451749E-2</v>
      </c>
      <c r="I45" s="49"/>
    </row>
    <row r="46" spans="1:9" x14ac:dyDescent="0.2">
      <c r="A46" s="45" t="s">
        <v>336</v>
      </c>
      <c r="B46" s="45" t="s">
        <v>335</v>
      </c>
      <c r="C46" s="45" t="s">
        <v>212</v>
      </c>
      <c r="D46" s="48">
        <v>30000</v>
      </c>
      <c r="E46" s="46">
        <v>281.10000000000002</v>
      </c>
      <c r="F46" s="47">
        <v>0.44395294120601098</v>
      </c>
      <c r="G46" s="46">
        <v>-282.66112500000003</v>
      </c>
      <c r="H46" s="46">
        <v>-0.44641849095819902</v>
      </c>
      <c r="I46" s="49"/>
    </row>
    <row r="47" spans="1:9" x14ac:dyDescent="0.2">
      <c r="A47" s="45" t="s">
        <v>338</v>
      </c>
      <c r="B47" s="45" t="s">
        <v>337</v>
      </c>
      <c r="C47" s="45" t="s">
        <v>204</v>
      </c>
      <c r="D47" s="48">
        <v>12500</v>
      </c>
      <c r="E47" s="46">
        <v>280.83749999999998</v>
      </c>
      <c r="F47" s="47">
        <v>0.44353836401971902</v>
      </c>
      <c r="G47" s="46"/>
      <c r="H47" s="46"/>
      <c r="I47" s="49"/>
    </row>
    <row r="48" spans="1:9" x14ac:dyDescent="0.2">
      <c r="A48" s="45" t="s">
        <v>340</v>
      </c>
      <c r="B48" s="45" t="s">
        <v>339</v>
      </c>
      <c r="C48" s="45" t="s">
        <v>130</v>
      </c>
      <c r="D48" s="48">
        <v>140400</v>
      </c>
      <c r="E48" s="46">
        <v>280.40688</v>
      </c>
      <c r="F48" s="47">
        <v>0.44285826791320099</v>
      </c>
      <c r="G48" s="46">
        <v>-282.04955999999999</v>
      </c>
      <c r="H48" s="46">
        <v>-0.44545262087463999</v>
      </c>
      <c r="I48" s="49"/>
    </row>
    <row r="49" spans="1:9" x14ac:dyDescent="0.2">
      <c r="A49" s="45" t="s">
        <v>181</v>
      </c>
      <c r="B49" s="45" t="s">
        <v>180</v>
      </c>
      <c r="C49" s="45" t="s">
        <v>182</v>
      </c>
      <c r="D49" s="48">
        <v>33000</v>
      </c>
      <c r="E49" s="46">
        <v>255.75</v>
      </c>
      <c r="F49" s="47">
        <v>0.40391663007270501</v>
      </c>
      <c r="G49" s="46"/>
      <c r="H49" s="46"/>
      <c r="I49" s="49"/>
    </row>
    <row r="50" spans="1:9" x14ac:dyDescent="0.2">
      <c r="A50" s="45" t="s">
        <v>342</v>
      </c>
      <c r="B50" s="45" t="s">
        <v>341</v>
      </c>
      <c r="C50" s="45" t="s">
        <v>204</v>
      </c>
      <c r="D50" s="48">
        <v>14000</v>
      </c>
      <c r="E50" s="46">
        <v>253.16200000000001</v>
      </c>
      <c r="F50" s="47">
        <v>0.39982929385128502</v>
      </c>
      <c r="G50" s="46">
        <v>-254.1</v>
      </c>
      <c r="H50" s="46">
        <v>-0.40131071633030002</v>
      </c>
      <c r="I50" s="49"/>
    </row>
    <row r="51" spans="1:9" x14ac:dyDescent="0.2">
      <c r="A51" s="45" t="s">
        <v>344</v>
      </c>
      <c r="B51" s="45" t="s">
        <v>343</v>
      </c>
      <c r="C51" s="45" t="s">
        <v>196</v>
      </c>
      <c r="D51" s="48">
        <v>11625</v>
      </c>
      <c r="E51" s="46">
        <v>211.45875000000001</v>
      </c>
      <c r="F51" s="47">
        <v>0.333965613682841</v>
      </c>
      <c r="G51" s="46">
        <v>-212.04</v>
      </c>
      <c r="H51" s="46">
        <v>-0.33488360602391498</v>
      </c>
      <c r="I51" s="49"/>
    </row>
    <row r="52" spans="1:9" x14ac:dyDescent="0.2">
      <c r="A52" s="45" t="s">
        <v>175</v>
      </c>
      <c r="B52" s="45" t="s">
        <v>174</v>
      </c>
      <c r="C52" s="45" t="s">
        <v>176</v>
      </c>
      <c r="D52" s="48">
        <v>93500</v>
      </c>
      <c r="E52" s="46">
        <v>197.6216</v>
      </c>
      <c r="F52" s="47">
        <v>0.312112026203621</v>
      </c>
      <c r="G52" s="46">
        <v>-198.27610000000001</v>
      </c>
      <c r="H52" s="46">
        <v>-0.31314570532144098</v>
      </c>
      <c r="I52" s="49"/>
    </row>
    <row r="53" spans="1:9" x14ac:dyDescent="0.2">
      <c r="A53" s="45" t="s">
        <v>195</v>
      </c>
      <c r="B53" s="45" t="s">
        <v>194</v>
      </c>
      <c r="C53" s="45" t="s">
        <v>196</v>
      </c>
      <c r="D53" s="48">
        <v>8000</v>
      </c>
      <c r="E53" s="46">
        <v>141.05600000000001</v>
      </c>
      <c r="F53" s="47">
        <v>0.22277561748400901</v>
      </c>
      <c r="G53" s="46"/>
      <c r="H53" s="46"/>
      <c r="I53" s="49"/>
    </row>
    <row r="54" spans="1:9" x14ac:dyDescent="0.2">
      <c r="A54" s="45" t="s">
        <v>346</v>
      </c>
      <c r="B54" s="45" t="s">
        <v>345</v>
      </c>
      <c r="C54" s="45" t="s">
        <v>196</v>
      </c>
      <c r="D54" s="48">
        <v>8000</v>
      </c>
      <c r="E54" s="46">
        <v>126.85599999999999</v>
      </c>
      <c r="F54" s="47">
        <v>0.20034896588271001</v>
      </c>
      <c r="G54" s="46">
        <v>-127.608</v>
      </c>
      <c r="H54" s="46">
        <v>-0.201536630812581</v>
      </c>
      <c r="I54" s="49"/>
    </row>
    <row r="55" spans="1:9" x14ac:dyDescent="0.2">
      <c r="A55" s="45" t="s">
        <v>184</v>
      </c>
      <c r="B55" s="45" t="s">
        <v>183</v>
      </c>
      <c r="C55" s="45" t="s">
        <v>185</v>
      </c>
      <c r="D55" s="48">
        <v>26000</v>
      </c>
      <c r="E55" s="46">
        <v>112.13800000000001</v>
      </c>
      <c r="F55" s="47">
        <v>0.177104215300461</v>
      </c>
      <c r="G55" s="46"/>
      <c r="H55" s="46"/>
      <c r="I55" s="49"/>
    </row>
    <row r="56" spans="1:9" x14ac:dyDescent="0.2">
      <c r="A56" s="45" t="s">
        <v>348</v>
      </c>
      <c r="B56" s="45" t="s">
        <v>347</v>
      </c>
      <c r="C56" s="45" t="s">
        <v>130</v>
      </c>
      <c r="D56" s="48">
        <v>248800</v>
      </c>
      <c r="E56" s="46">
        <v>49.585839999999997</v>
      </c>
      <c r="F56" s="47">
        <v>7.8312982960407895E-2</v>
      </c>
      <c r="G56" s="46">
        <v>-49.884399999999999</v>
      </c>
      <c r="H56" s="46">
        <v>-7.8784511207033503E-2</v>
      </c>
      <c r="I56" s="49"/>
    </row>
    <row r="57" spans="1:9" x14ac:dyDescent="0.2">
      <c r="A57" s="45" t="s">
        <v>350</v>
      </c>
      <c r="B57" s="45" t="s">
        <v>349</v>
      </c>
      <c r="C57" s="45" t="s">
        <v>148</v>
      </c>
      <c r="D57" s="48">
        <v>3375</v>
      </c>
      <c r="E57" s="46">
        <v>40.361624999999997</v>
      </c>
      <c r="F57" s="47">
        <v>6.3744795911078095E-2</v>
      </c>
      <c r="G57" s="46">
        <v>-40.311</v>
      </c>
      <c r="H57" s="46">
        <v>-6.3664841739436207E-2</v>
      </c>
      <c r="I57" s="49"/>
    </row>
    <row r="58" spans="1:9" x14ac:dyDescent="0.2">
      <c r="A58" s="45" t="s">
        <v>352</v>
      </c>
      <c r="B58" s="45" t="s">
        <v>351</v>
      </c>
      <c r="C58" s="45" t="s">
        <v>165</v>
      </c>
      <c r="D58" s="48">
        <v>6400</v>
      </c>
      <c r="E58" s="46">
        <v>21.859200000000001</v>
      </c>
      <c r="F58" s="47">
        <v>3.4523145259375401E-2</v>
      </c>
      <c r="G58" s="46">
        <v>-21.961600000000001</v>
      </c>
      <c r="H58" s="46">
        <v>-3.4684869845570697E-2</v>
      </c>
      <c r="I58" s="49"/>
    </row>
    <row r="59" spans="1:9" x14ac:dyDescent="0.2">
      <c r="A59" s="45" t="s">
        <v>354</v>
      </c>
      <c r="B59" s="45" t="s">
        <v>353</v>
      </c>
      <c r="C59" s="45" t="s">
        <v>176</v>
      </c>
      <c r="D59" s="48">
        <v>1350</v>
      </c>
      <c r="E59" s="46">
        <v>17.07075</v>
      </c>
      <c r="F59" s="47">
        <v>2.6960546677668101E-2</v>
      </c>
      <c r="G59" s="46">
        <v>-17.149049999999999</v>
      </c>
      <c r="H59" s="46">
        <v>-2.7084209129807701E-2</v>
      </c>
      <c r="I59" s="49"/>
    </row>
    <row r="60" spans="1:9" ht="10.5" x14ac:dyDescent="0.25">
      <c r="A60" s="44" t="s">
        <v>33</v>
      </c>
      <c r="B60" s="44"/>
      <c r="C60" s="44"/>
      <c r="D60" s="44"/>
      <c r="E60" s="50">
        <f>SUM(E7:E59)</f>
        <v>43622.358141999968</v>
      </c>
      <c r="F60" s="51">
        <f>SUM(F7:F59)</f>
        <v>68.89460761110945</v>
      </c>
      <c r="G60" s="50">
        <f>SUM(G7:G59)</f>
        <v>-31538.202915000002</v>
      </c>
      <c r="H60" s="50">
        <f>SUM(H7:H59)</f>
        <v>-49.809597810267626</v>
      </c>
      <c r="I60" s="44"/>
    </row>
    <row r="61" spans="1:9" x14ac:dyDescent="0.2">
      <c r="A61" s="45"/>
      <c r="B61" s="45"/>
      <c r="C61" s="45"/>
      <c r="D61" s="45"/>
      <c r="E61" s="46"/>
      <c r="F61" s="47"/>
      <c r="G61" s="46"/>
      <c r="H61" s="45"/>
      <c r="I61" s="45"/>
    </row>
    <row r="62" spans="1:9" ht="10.5" x14ac:dyDescent="0.25">
      <c r="A62" s="44" t="s">
        <v>30</v>
      </c>
      <c r="B62" s="45"/>
      <c r="C62" s="45"/>
      <c r="D62" s="45"/>
      <c r="E62" s="46"/>
      <c r="F62" s="47"/>
      <c r="G62" s="46"/>
      <c r="H62" s="45"/>
      <c r="I62" s="45"/>
    </row>
    <row r="63" spans="1:9" ht="10.5" x14ac:dyDescent="0.25">
      <c r="A63" s="44" t="s">
        <v>31</v>
      </c>
      <c r="B63" s="45"/>
      <c r="C63" s="45"/>
      <c r="D63" s="45"/>
      <c r="E63" s="46"/>
      <c r="F63" s="47"/>
      <c r="G63" s="46"/>
      <c r="H63" s="45"/>
      <c r="I63" s="45"/>
    </row>
    <row r="64" spans="1:9" x14ac:dyDescent="0.2">
      <c r="A64" s="45" t="s">
        <v>66</v>
      </c>
      <c r="B64" s="45" t="s">
        <v>65</v>
      </c>
      <c r="C64" s="45" t="s">
        <v>67</v>
      </c>
      <c r="D64" s="48">
        <v>2327</v>
      </c>
      <c r="E64" s="46">
        <v>2533.5352119999998</v>
      </c>
      <c r="F64" s="47">
        <v>4.0013177126161299</v>
      </c>
      <c r="G64" s="49"/>
      <c r="H64" s="49"/>
      <c r="I64" s="49">
        <v>8.8547999999999991</v>
      </c>
    </row>
    <row r="65" spans="1:9" x14ac:dyDescent="0.2">
      <c r="A65" s="45" t="s">
        <v>87</v>
      </c>
      <c r="B65" s="45" t="s">
        <v>86</v>
      </c>
      <c r="C65" s="45" t="s">
        <v>73</v>
      </c>
      <c r="D65" s="48">
        <v>1500</v>
      </c>
      <c r="E65" s="46">
        <v>1495.9718425000001</v>
      </c>
      <c r="F65" s="47">
        <v>2.36265065613394</v>
      </c>
      <c r="G65" s="49"/>
      <c r="H65" s="49"/>
      <c r="I65" s="49">
        <v>7.9432</v>
      </c>
    </row>
    <row r="66" spans="1:9" x14ac:dyDescent="0.2">
      <c r="A66" s="45" t="s">
        <v>75</v>
      </c>
      <c r="B66" s="45" t="s">
        <v>74</v>
      </c>
      <c r="C66" s="45" t="s">
        <v>73</v>
      </c>
      <c r="D66" s="48">
        <v>1000</v>
      </c>
      <c r="E66" s="46">
        <v>996.18858899999998</v>
      </c>
      <c r="F66" s="47">
        <v>1.57332214187981</v>
      </c>
      <c r="G66" s="49"/>
      <c r="H66" s="49"/>
      <c r="I66" s="49">
        <v>8.032</v>
      </c>
    </row>
    <row r="67" spans="1:9" x14ac:dyDescent="0.2">
      <c r="A67" s="45" t="s">
        <v>69</v>
      </c>
      <c r="B67" s="45" t="s">
        <v>68</v>
      </c>
      <c r="C67" s="45" t="s">
        <v>67</v>
      </c>
      <c r="D67" s="48">
        <v>800</v>
      </c>
      <c r="E67" s="46">
        <v>866.10320000000002</v>
      </c>
      <c r="F67" s="47">
        <v>1.3678728674064</v>
      </c>
      <c r="G67" s="49"/>
      <c r="H67" s="49"/>
      <c r="I67" s="49">
        <v>8.9350000000000005</v>
      </c>
    </row>
    <row r="68" spans="1:9" x14ac:dyDescent="0.2">
      <c r="A68" s="45" t="s">
        <v>89</v>
      </c>
      <c r="B68" s="45" t="s">
        <v>88</v>
      </c>
      <c r="C68" s="45" t="s">
        <v>73</v>
      </c>
      <c r="D68" s="48">
        <v>400</v>
      </c>
      <c r="E68" s="46">
        <v>225.3152</v>
      </c>
      <c r="F68" s="47">
        <v>0.35584968245613902</v>
      </c>
      <c r="G68" s="49"/>
      <c r="H68" s="49"/>
      <c r="I68" s="49">
        <v>6.9775999999999998</v>
      </c>
    </row>
    <row r="69" spans="1:9" ht="10.5" x14ac:dyDescent="0.25">
      <c r="A69" s="44" t="s">
        <v>33</v>
      </c>
      <c r="B69" s="44"/>
      <c r="C69" s="44"/>
      <c r="D69" s="44"/>
      <c r="E69" s="50">
        <f>SUM(E63:E68)</f>
        <v>6117.1140435000007</v>
      </c>
      <c r="F69" s="51">
        <f>SUM(F63:F68)</f>
        <v>9.6610130604924187</v>
      </c>
      <c r="G69" s="50"/>
      <c r="H69" s="44"/>
      <c r="I69" s="44"/>
    </row>
    <row r="70" spans="1:9" x14ac:dyDescent="0.2">
      <c r="A70" s="45"/>
      <c r="B70" s="45"/>
      <c r="C70" s="45"/>
      <c r="D70" s="45"/>
      <c r="E70" s="46"/>
      <c r="F70" s="47"/>
      <c r="G70" s="46"/>
      <c r="H70" s="45"/>
      <c r="I70" s="45"/>
    </row>
    <row r="71" spans="1:9" ht="10.5" x14ac:dyDescent="0.25">
      <c r="A71" s="44" t="s">
        <v>63</v>
      </c>
      <c r="B71" s="45"/>
      <c r="C71" s="45"/>
      <c r="D71" s="45"/>
      <c r="E71" s="46"/>
      <c r="F71" s="47"/>
      <c r="G71" s="46"/>
      <c r="H71" s="45"/>
      <c r="I71" s="45"/>
    </row>
    <row r="72" spans="1:9" x14ac:dyDescent="0.2">
      <c r="A72" s="45" t="s">
        <v>355</v>
      </c>
      <c r="B72" s="45" t="s">
        <v>1251</v>
      </c>
      <c r="C72" s="45" t="s">
        <v>42</v>
      </c>
      <c r="D72" s="48">
        <v>2500000</v>
      </c>
      <c r="E72" s="46">
        <v>2561.6144444000001</v>
      </c>
      <c r="F72" s="47">
        <v>4.04566441418421</v>
      </c>
      <c r="G72" s="49"/>
      <c r="H72" s="49"/>
      <c r="I72" s="49">
        <v>6.4515563000500098</v>
      </c>
    </row>
    <row r="73" spans="1:9" x14ac:dyDescent="0.2">
      <c r="A73" s="45" t="s">
        <v>95</v>
      </c>
      <c r="B73" s="45" t="s">
        <v>94</v>
      </c>
      <c r="C73" s="45" t="s">
        <v>42</v>
      </c>
      <c r="D73" s="48">
        <v>2250000</v>
      </c>
      <c r="E73" s="46">
        <v>2240.6587500000001</v>
      </c>
      <c r="F73" s="47">
        <v>3.5387657143418099</v>
      </c>
      <c r="G73" s="49"/>
      <c r="H73" s="49"/>
      <c r="I73" s="49">
        <v>7.970851605</v>
      </c>
    </row>
    <row r="74" spans="1:9" x14ac:dyDescent="0.2">
      <c r="A74" s="45" t="s">
        <v>357</v>
      </c>
      <c r="B74" s="45" t="s">
        <v>356</v>
      </c>
      <c r="C74" s="45" t="s">
        <v>42</v>
      </c>
      <c r="D74" s="48">
        <v>1500000</v>
      </c>
      <c r="E74" s="46">
        <v>1484.8025</v>
      </c>
      <c r="F74" s="47">
        <v>2.34501044818583</v>
      </c>
      <c r="G74" s="49"/>
      <c r="H74" s="49"/>
      <c r="I74" s="49">
        <v>7.76781071</v>
      </c>
    </row>
    <row r="75" spans="1:9" x14ac:dyDescent="0.2">
      <c r="A75" s="45" t="s">
        <v>359</v>
      </c>
      <c r="B75" s="45" t="s">
        <v>358</v>
      </c>
      <c r="C75" s="45" t="s">
        <v>42</v>
      </c>
      <c r="D75" s="48">
        <v>1000000</v>
      </c>
      <c r="E75" s="46">
        <v>1022.3582222</v>
      </c>
      <c r="F75" s="47">
        <v>1.6146529338734901</v>
      </c>
      <c r="G75" s="49"/>
      <c r="H75" s="49"/>
      <c r="I75" s="49">
        <v>7.6121368949999999</v>
      </c>
    </row>
    <row r="76" spans="1:9" x14ac:dyDescent="0.2">
      <c r="A76" s="45" t="s">
        <v>360</v>
      </c>
      <c r="B76" s="45" t="s">
        <v>1250</v>
      </c>
      <c r="C76" s="45" t="s">
        <v>42</v>
      </c>
      <c r="D76" s="48">
        <v>1000000</v>
      </c>
      <c r="E76" s="46">
        <v>1019.3113333</v>
      </c>
      <c r="F76" s="47">
        <v>1.60984085529404</v>
      </c>
      <c r="G76" s="49"/>
      <c r="H76" s="49"/>
      <c r="I76" s="49">
        <v>6.3107203520499997</v>
      </c>
    </row>
    <row r="77" spans="1:9" x14ac:dyDescent="0.2">
      <c r="A77" s="45" t="s">
        <v>99</v>
      </c>
      <c r="B77" s="45" t="s">
        <v>98</v>
      </c>
      <c r="C77" s="45" t="s">
        <v>42</v>
      </c>
      <c r="D77" s="48">
        <v>290000</v>
      </c>
      <c r="E77" s="46">
        <v>263.79173329999998</v>
      </c>
      <c r="F77" s="47">
        <v>0.41661727450859698</v>
      </c>
      <c r="G77" s="49"/>
      <c r="H77" s="49"/>
      <c r="I77" s="49">
        <v>7.8019064364499897</v>
      </c>
    </row>
    <row r="78" spans="1:9" ht="10.5" x14ac:dyDescent="0.25">
      <c r="A78" s="44" t="s">
        <v>33</v>
      </c>
      <c r="B78" s="44"/>
      <c r="C78" s="44"/>
      <c r="D78" s="44"/>
      <c r="E78" s="50">
        <f>SUM(E72:E77)</f>
        <v>8592.5369832000015</v>
      </c>
      <c r="F78" s="51">
        <f>SUM(F72:F77)</f>
        <v>13.570551640387977</v>
      </c>
      <c r="G78" s="50"/>
      <c r="H78" s="44"/>
      <c r="I78" s="44"/>
    </row>
    <row r="79" spans="1:9" x14ac:dyDescent="0.2">
      <c r="A79" s="45"/>
      <c r="B79" s="45"/>
      <c r="C79" s="45"/>
      <c r="D79" s="45"/>
      <c r="E79" s="46"/>
      <c r="F79" s="47"/>
      <c r="G79" s="46"/>
      <c r="H79" s="45"/>
      <c r="I79" s="45"/>
    </row>
    <row r="80" spans="1:9" ht="10.5" x14ac:dyDescent="0.25">
      <c r="A80" s="44" t="s">
        <v>43</v>
      </c>
      <c r="B80" s="44"/>
      <c r="C80" s="44"/>
      <c r="D80" s="44"/>
      <c r="E80" s="50">
        <f>E60+E69+E78</f>
        <v>58332.009168699966</v>
      </c>
      <c r="F80" s="51">
        <f>F60+F69+F78</f>
        <v>92.126172311989848</v>
      </c>
      <c r="G80" s="50"/>
      <c r="H80" s="44"/>
      <c r="I80" s="44"/>
    </row>
    <row r="81" spans="1:9" ht="10.5" x14ac:dyDescent="0.25">
      <c r="A81" s="44"/>
      <c r="B81" s="44"/>
      <c r="C81" s="44"/>
      <c r="D81" s="44"/>
      <c r="E81" s="50"/>
      <c r="F81" s="51"/>
      <c r="G81" s="50"/>
      <c r="H81" s="44"/>
      <c r="I81" s="44"/>
    </row>
    <row r="82" spans="1:9" ht="10.5" x14ac:dyDescent="0.25">
      <c r="A82" s="44" t="s">
        <v>361</v>
      </c>
      <c r="B82" s="44"/>
      <c r="C82" s="44"/>
      <c r="D82" s="44"/>
      <c r="E82" s="65">
        <v>1789.4103024000001</v>
      </c>
      <c r="F82" s="65">
        <f>E82/E86*100</f>
        <v>2.8260902411057174</v>
      </c>
      <c r="G82" s="50"/>
      <c r="H82" s="44"/>
      <c r="I82" s="44"/>
    </row>
    <row r="83" spans="1:9" ht="10.5" x14ac:dyDescent="0.25">
      <c r="A83" s="44"/>
      <c r="B83" s="44"/>
      <c r="C83" s="44"/>
      <c r="D83" s="44"/>
      <c r="E83" s="50"/>
      <c r="F83" s="51"/>
      <c r="G83" s="50"/>
      <c r="H83" s="44"/>
      <c r="I83" s="44"/>
    </row>
    <row r="84" spans="1:9" ht="10.5" x14ac:dyDescent="0.25">
      <c r="A84" s="44" t="s">
        <v>45</v>
      </c>
      <c r="B84" s="44"/>
      <c r="C84" s="44"/>
      <c r="D84" s="44"/>
      <c r="E84" s="50">
        <f>E86-(E60+E69+E78+E82)</f>
        <v>3196.1022546000313</v>
      </c>
      <c r="F84" s="51">
        <f>F86-(F60+F69+F78+F82)</f>
        <v>5.0477374469044349</v>
      </c>
      <c r="G84" s="50"/>
      <c r="H84" s="44"/>
      <c r="I84" s="44"/>
    </row>
    <row r="85" spans="1:9" x14ac:dyDescent="0.2">
      <c r="A85" s="45"/>
      <c r="B85" s="45"/>
      <c r="C85" s="45"/>
      <c r="D85" s="45"/>
      <c r="E85" s="46"/>
      <c r="F85" s="47"/>
      <c r="G85" s="46"/>
      <c r="H85" s="45"/>
      <c r="I85" s="45"/>
    </row>
    <row r="86" spans="1:9" ht="10.5" x14ac:dyDescent="0.25">
      <c r="A86" s="28" t="s">
        <v>44</v>
      </c>
      <c r="B86" s="52"/>
      <c r="C86" s="52"/>
      <c r="D86" s="52"/>
      <c r="E86" s="53">
        <v>63317.521725699997</v>
      </c>
      <c r="F86" s="54">
        <v>100</v>
      </c>
      <c r="G86" s="53"/>
      <c r="H86" s="52"/>
      <c r="I86" s="52"/>
    </row>
    <row r="87" spans="1:9" ht="10.5" x14ac:dyDescent="0.25">
      <c r="A87" s="118" t="s">
        <v>1226</v>
      </c>
      <c r="B87" s="11"/>
      <c r="C87" s="11"/>
      <c r="D87" s="11"/>
      <c r="E87" s="12"/>
      <c r="F87" s="13"/>
      <c r="G87" s="12"/>
      <c r="H87" s="11"/>
      <c r="I87" s="11"/>
    </row>
    <row r="88" spans="1:9" ht="10.5" x14ac:dyDescent="0.25">
      <c r="A88" s="118" t="s">
        <v>1248</v>
      </c>
      <c r="B88" s="11"/>
      <c r="C88" s="11"/>
      <c r="D88" s="11"/>
      <c r="E88" s="12"/>
      <c r="F88" s="13"/>
      <c r="G88" s="12"/>
      <c r="H88" s="11"/>
      <c r="I88" s="11"/>
    </row>
    <row r="89" spans="1:9" ht="10.5" x14ac:dyDescent="0.25">
      <c r="A89" s="118" t="s">
        <v>1249</v>
      </c>
      <c r="B89" s="11"/>
      <c r="C89" s="11"/>
      <c r="D89" s="11"/>
      <c r="E89" s="12"/>
      <c r="F89" s="13"/>
      <c r="G89" s="12"/>
      <c r="H89" s="11"/>
      <c r="I89" s="11"/>
    </row>
    <row r="90" spans="1:9" ht="10.5" x14ac:dyDescent="0.25">
      <c r="A90" s="118" t="s">
        <v>1252</v>
      </c>
      <c r="B90" s="11"/>
      <c r="C90" s="11"/>
      <c r="D90" s="11"/>
      <c r="E90" s="12"/>
      <c r="F90" s="13"/>
      <c r="G90" s="12"/>
      <c r="H90" s="11"/>
      <c r="I90" s="11"/>
    </row>
    <row r="91" spans="1:9" ht="10.5" x14ac:dyDescent="0.25">
      <c r="A91" s="118" t="s">
        <v>1253</v>
      </c>
      <c r="B91" s="11"/>
      <c r="C91" s="11"/>
      <c r="D91" s="11"/>
      <c r="E91" s="12"/>
      <c r="F91" s="13"/>
      <c r="G91" s="12"/>
      <c r="H91" s="11"/>
      <c r="I91" s="11"/>
    </row>
    <row r="92" spans="1:9" ht="10.5" x14ac:dyDescent="0.25">
      <c r="A92" s="118" t="s">
        <v>1254</v>
      </c>
      <c r="B92" s="11"/>
      <c r="C92" s="11"/>
      <c r="D92" s="11"/>
      <c r="E92" s="12"/>
      <c r="F92" s="13"/>
      <c r="G92" s="12"/>
      <c r="H92" s="11"/>
      <c r="I92" s="11"/>
    </row>
    <row r="93" spans="1:9" ht="10.5" x14ac:dyDescent="0.25">
      <c r="A93" s="118" t="s">
        <v>1255</v>
      </c>
      <c r="B93" s="11"/>
      <c r="C93" s="11"/>
      <c r="D93" s="11"/>
      <c r="E93" s="12"/>
      <c r="F93" s="13"/>
      <c r="G93" s="12"/>
      <c r="H93" s="11"/>
      <c r="I93" s="11"/>
    </row>
    <row r="94" spans="1:9" ht="10.5" x14ac:dyDescent="0.25">
      <c r="A94" s="118" t="s">
        <v>1256</v>
      </c>
      <c r="B94" s="11"/>
      <c r="C94" s="11"/>
      <c r="D94" s="11"/>
      <c r="E94" s="12"/>
      <c r="F94" s="13"/>
      <c r="G94" s="12"/>
      <c r="H94" s="11"/>
      <c r="I94" s="11"/>
    </row>
    <row r="95" spans="1:9" ht="10.5" x14ac:dyDescent="0.25">
      <c r="A95" s="118" t="s">
        <v>1257</v>
      </c>
      <c r="B95" s="11"/>
      <c r="C95" s="11"/>
      <c r="D95" s="11"/>
      <c r="E95" s="12"/>
      <c r="F95" s="13"/>
      <c r="G95" s="12"/>
      <c r="H95" s="11"/>
      <c r="I95" s="11"/>
    </row>
    <row r="96" spans="1:9" ht="10.5" x14ac:dyDescent="0.25">
      <c r="A96" s="118" t="s">
        <v>1258</v>
      </c>
      <c r="B96" s="11"/>
      <c r="C96" s="11"/>
      <c r="D96" s="11"/>
      <c r="E96" s="12"/>
      <c r="F96" s="13"/>
      <c r="G96" s="12"/>
      <c r="H96" s="11"/>
      <c r="I96" s="11"/>
    </row>
    <row r="97" spans="1:9" ht="10.5" x14ac:dyDescent="0.25">
      <c r="A97" s="118" t="s">
        <v>1259</v>
      </c>
      <c r="B97" s="11"/>
      <c r="C97" s="11"/>
      <c r="D97" s="11"/>
      <c r="E97" s="12"/>
      <c r="F97" s="13"/>
      <c r="G97" s="12"/>
      <c r="H97" s="11"/>
      <c r="I97" s="11"/>
    </row>
    <row r="98" spans="1:9" ht="10.5" x14ac:dyDescent="0.25">
      <c r="A98" s="118" t="s">
        <v>1260</v>
      </c>
      <c r="B98" s="11"/>
      <c r="C98" s="11"/>
      <c r="D98" s="11"/>
      <c r="E98" s="12"/>
      <c r="F98" s="13"/>
      <c r="G98" s="12"/>
      <c r="H98" s="11"/>
      <c r="I98" s="11"/>
    </row>
    <row r="100" spans="1:9" ht="10.5" x14ac:dyDescent="0.25">
      <c r="A100" s="11" t="s">
        <v>47</v>
      </c>
    </row>
    <row r="101" spans="1:9" ht="10.5" x14ac:dyDescent="0.25">
      <c r="A101" s="11"/>
    </row>
    <row r="102" spans="1:9" ht="23.25" customHeight="1" x14ac:dyDescent="0.2">
      <c r="A102" s="179" t="s">
        <v>1003</v>
      </c>
      <c r="B102" s="179"/>
      <c r="C102" s="179"/>
      <c r="D102" s="179"/>
    </row>
    <row r="104" spans="1:9" ht="10.5" x14ac:dyDescent="0.25">
      <c r="A104" s="11" t="s">
        <v>48</v>
      </c>
    </row>
    <row r="105" spans="1:9" ht="10.5" x14ac:dyDescent="0.25">
      <c r="A105" s="11" t="s">
        <v>1001</v>
      </c>
    </row>
    <row r="106" spans="1:9" ht="10.5" x14ac:dyDescent="0.25">
      <c r="A106" s="11" t="s">
        <v>49</v>
      </c>
      <c r="B106" s="11"/>
      <c r="C106" s="55" t="s">
        <v>999</v>
      </c>
      <c r="D106" s="11" t="s">
        <v>50</v>
      </c>
    </row>
    <row r="107" spans="1:9" x14ac:dyDescent="0.2">
      <c r="A107" s="6" t="s">
        <v>57</v>
      </c>
      <c r="C107" s="32">
        <v>16.4909</v>
      </c>
      <c r="D107" s="32">
        <v>16.709499999999998</v>
      </c>
    </row>
    <row r="108" spans="1:9" x14ac:dyDescent="0.2">
      <c r="A108" s="6" t="s">
        <v>117</v>
      </c>
      <c r="C108" s="32">
        <v>13.5159</v>
      </c>
      <c r="D108" s="32">
        <v>13.695</v>
      </c>
    </row>
    <row r="109" spans="1:9" x14ac:dyDescent="0.2">
      <c r="A109" s="6" t="s">
        <v>109</v>
      </c>
      <c r="C109" s="32">
        <v>13.052300000000001</v>
      </c>
      <c r="D109" s="32">
        <v>13.1556</v>
      </c>
    </row>
    <row r="110" spans="1:9" x14ac:dyDescent="0.2">
      <c r="A110" s="6" t="s">
        <v>110</v>
      </c>
      <c r="C110" s="32">
        <v>12.108000000000001</v>
      </c>
      <c r="D110" s="32">
        <v>12.2684</v>
      </c>
    </row>
    <row r="111" spans="1:9" x14ac:dyDescent="0.2">
      <c r="A111" s="6" t="s">
        <v>58</v>
      </c>
      <c r="C111" s="32">
        <v>18.124400000000001</v>
      </c>
      <c r="D111" s="32">
        <v>18.376000000000001</v>
      </c>
    </row>
    <row r="112" spans="1:9" x14ac:dyDescent="0.2">
      <c r="A112" s="6" t="s">
        <v>118</v>
      </c>
      <c r="C112" s="32">
        <v>14.794700000000001</v>
      </c>
      <c r="D112" s="32">
        <v>15</v>
      </c>
    </row>
    <row r="113" spans="1:4" x14ac:dyDescent="0.2">
      <c r="A113" s="6" t="s">
        <v>111</v>
      </c>
      <c r="C113" s="32">
        <v>13.584300000000001</v>
      </c>
      <c r="D113" s="32">
        <v>13.683299999999999</v>
      </c>
    </row>
    <row r="114" spans="1:4" x14ac:dyDescent="0.2">
      <c r="A114" s="6" t="s">
        <v>112</v>
      </c>
      <c r="C114" s="32">
        <v>13.6799</v>
      </c>
      <c r="D114" s="32">
        <v>13.8697</v>
      </c>
    </row>
    <row r="116" spans="1:4" x14ac:dyDescent="0.2">
      <c r="A116" s="6" t="s">
        <v>1000</v>
      </c>
    </row>
    <row r="118" spans="1:4" ht="10.5" x14ac:dyDescent="0.25">
      <c r="A118" s="11" t="s">
        <v>1002</v>
      </c>
    </row>
    <row r="119" spans="1:4" ht="10.5" x14ac:dyDescent="0.25">
      <c r="A119" s="180" t="s">
        <v>51</v>
      </c>
      <c r="B119" s="181"/>
      <c r="C119" s="33" t="s">
        <v>52</v>
      </c>
    </row>
    <row r="120" spans="1:4" x14ac:dyDescent="0.2">
      <c r="A120" s="175" t="s">
        <v>109</v>
      </c>
      <c r="B120" s="176"/>
      <c r="C120" s="34">
        <v>7.0000000000000007E-2</v>
      </c>
    </row>
    <row r="121" spans="1:4" x14ac:dyDescent="0.2">
      <c r="A121" s="175" t="s">
        <v>111</v>
      </c>
      <c r="B121" s="176"/>
      <c r="C121" s="34">
        <v>0.09</v>
      </c>
    </row>
    <row r="122" spans="1:4" x14ac:dyDescent="0.2">
      <c r="A122" s="6" t="s">
        <v>53</v>
      </c>
    </row>
    <row r="123" spans="1:4" x14ac:dyDescent="0.2">
      <c r="A123" s="6" t="s">
        <v>54</v>
      </c>
    </row>
    <row r="125" spans="1:4" ht="10.5" x14ac:dyDescent="0.25">
      <c r="A125" s="11" t="s">
        <v>1843</v>
      </c>
      <c r="B125" s="11"/>
      <c r="C125" s="11"/>
      <c r="D125" s="31" t="s">
        <v>56</v>
      </c>
    </row>
    <row r="127" spans="1:4" ht="10.5" x14ac:dyDescent="0.25">
      <c r="A127" s="11" t="s">
        <v>1832</v>
      </c>
    </row>
    <row r="129" spans="1:5" ht="10.5" x14ac:dyDescent="0.25">
      <c r="A129" s="174" t="s">
        <v>1207</v>
      </c>
      <c r="E129" s="6"/>
    </row>
    <row r="130" spans="1:5" ht="10.5" x14ac:dyDescent="0.25">
      <c r="A130" s="77"/>
      <c r="E130" s="6"/>
    </row>
    <row r="131" spans="1:5" ht="21" x14ac:dyDescent="0.2">
      <c r="A131" s="80" t="s">
        <v>1027</v>
      </c>
      <c r="B131" s="81" t="s">
        <v>1028</v>
      </c>
      <c r="C131" s="81" t="s">
        <v>1029</v>
      </c>
      <c r="D131" s="82" t="s">
        <v>1030</v>
      </c>
      <c r="E131" s="83" t="s">
        <v>1031</v>
      </c>
    </row>
    <row r="132" spans="1:5" ht="10.5" x14ac:dyDescent="0.2">
      <c r="A132" s="84" t="s">
        <v>1209</v>
      </c>
      <c r="B132" s="85" t="s">
        <v>1033</v>
      </c>
      <c r="C132" s="86">
        <v>455.40890000000002</v>
      </c>
      <c r="D132" s="87">
        <v>446.8</v>
      </c>
      <c r="E132" s="87">
        <v>118.660337</v>
      </c>
    </row>
    <row r="133" spans="1:5" ht="10.5" x14ac:dyDescent="0.2">
      <c r="A133" s="84" t="s">
        <v>1040</v>
      </c>
      <c r="B133" s="85" t="s">
        <v>1033</v>
      </c>
      <c r="C133" s="86">
        <v>7669.969701</v>
      </c>
      <c r="D133" s="87">
        <v>7679.5</v>
      </c>
      <c r="E133" s="87">
        <v>111.78935625</v>
      </c>
    </row>
    <row r="134" spans="1:5" ht="10.5" x14ac:dyDescent="0.2">
      <c r="A134" s="84" t="s">
        <v>1042</v>
      </c>
      <c r="B134" s="85" t="s">
        <v>1033</v>
      </c>
      <c r="C134" s="86">
        <v>847.75429999999994</v>
      </c>
      <c r="D134" s="87">
        <v>1021.15</v>
      </c>
      <c r="E134" s="87">
        <v>72.800087500000004</v>
      </c>
    </row>
    <row r="135" spans="1:5" ht="10.5" x14ac:dyDescent="0.2">
      <c r="A135" s="84" t="s">
        <v>1044</v>
      </c>
      <c r="B135" s="85" t="s">
        <v>1033</v>
      </c>
      <c r="C135" s="86">
        <v>1374.0833359999999</v>
      </c>
      <c r="D135" s="87">
        <v>1275.9000000000001</v>
      </c>
      <c r="E135" s="87">
        <v>582.30782375000001</v>
      </c>
    </row>
    <row r="136" spans="1:5" ht="10.5" x14ac:dyDescent="0.2">
      <c r="A136" s="84" t="s">
        <v>1047</v>
      </c>
      <c r="B136" s="85" t="s">
        <v>1033</v>
      </c>
      <c r="C136" s="86">
        <v>1810.0891360000001</v>
      </c>
      <c r="D136" s="87">
        <v>1752.4</v>
      </c>
      <c r="E136" s="87">
        <v>71.268720000000002</v>
      </c>
    </row>
    <row r="137" spans="1:5" ht="10.5" x14ac:dyDescent="0.2">
      <c r="A137" s="84" t="s">
        <v>1050</v>
      </c>
      <c r="B137" s="85" t="s">
        <v>1033</v>
      </c>
      <c r="C137" s="86">
        <v>936</v>
      </c>
      <c r="D137" s="87">
        <v>942.35</v>
      </c>
      <c r="E137" s="193">
        <v>54.553389375000002</v>
      </c>
    </row>
    <row r="138" spans="1:5" ht="10.5" x14ac:dyDescent="0.2">
      <c r="A138" s="84" t="s">
        <v>1051</v>
      </c>
      <c r="B138" s="85" t="s">
        <v>1033</v>
      </c>
      <c r="C138" s="86">
        <v>923.21410000000003</v>
      </c>
      <c r="D138" s="87">
        <v>942.2</v>
      </c>
      <c r="E138" s="194">
        <v>75.926214000000002</v>
      </c>
    </row>
    <row r="139" spans="1:5" ht="10.5" x14ac:dyDescent="0.2">
      <c r="A139" s="84" t="s">
        <v>1053</v>
      </c>
      <c r="B139" s="85" t="s">
        <v>1033</v>
      </c>
      <c r="C139" s="86">
        <v>173.81950000000001</v>
      </c>
      <c r="D139" s="87">
        <v>200.89</v>
      </c>
      <c r="E139" s="87">
        <v>111.72280859999999</v>
      </c>
    </row>
    <row r="140" spans="1:5" ht="10.5" x14ac:dyDescent="0.2">
      <c r="A140" s="84" t="s">
        <v>1210</v>
      </c>
      <c r="B140" s="85" t="s">
        <v>1033</v>
      </c>
      <c r="C140" s="86">
        <v>278.45460000000003</v>
      </c>
      <c r="D140" s="87">
        <v>265.10000000000002</v>
      </c>
      <c r="E140" s="87">
        <v>137.33358125000001</v>
      </c>
    </row>
    <row r="141" spans="1:5" ht="10.5" x14ac:dyDescent="0.2">
      <c r="A141" s="84" t="s">
        <v>1060</v>
      </c>
      <c r="B141" s="85" t="s">
        <v>1033</v>
      </c>
      <c r="C141" s="86">
        <v>1835.2824000000001</v>
      </c>
      <c r="D141" s="87">
        <v>1896.4</v>
      </c>
      <c r="E141" s="87">
        <v>343.44734399999999</v>
      </c>
    </row>
    <row r="142" spans="1:5" ht="10.5" x14ac:dyDescent="0.2">
      <c r="A142" s="84" t="s">
        <v>1072</v>
      </c>
      <c r="B142" s="85" t="s">
        <v>1033</v>
      </c>
      <c r="C142" s="86">
        <v>1275.8423</v>
      </c>
      <c r="D142" s="87">
        <v>1315.2</v>
      </c>
      <c r="E142" s="87">
        <v>67.951260000000005</v>
      </c>
    </row>
    <row r="143" spans="1:5" ht="10.5" x14ac:dyDescent="0.2">
      <c r="A143" s="84" t="s">
        <v>1211</v>
      </c>
      <c r="B143" s="85" t="s">
        <v>1033</v>
      </c>
      <c r="C143" s="86">
        <v>1144</v>
      </c>
      <c r="D143" s="87">
        <v>1194.4000000000001</v>
      </c>
      <c r="E143" s="87">
        <v>9.3033249999999992</v>
      </c>
    </row>
    <row r="144" spans="1:5" ht="10.5" x14ac:dyDescent="0.2">
      <c r="A144" s="84" t="s">
        <v>1087</v>
      </c>
      <c r="B144" s="85" t="s">
        <v>1033</v>
      </c>
      <c r="C144" s="86">
        <v>1831.1855</v>
      </c>
      <c r="D144" s="87">
        <v>1841</v>
      </c>
      <c r="E144" s="87">
        <v>74.173467500000001</v>
      </c>
    </row>
    <row r="145" spans="1:5" ht="10.5" x14ac:dyDescent="0.2">
      <c r="A145" s="84" t="s">
        <v>1090</v>
      </c>
      <c r="B145" s="85" t="s">
        <v>1033</v>
      </c>
      <c r="C145" s="86">
        <v>4341.6450000000004</v>
      </c>
      <c r="D145" s="87">
        <v>4364.2</v>
      </c>
      <c r="E145" s="87">
        <v>376.66734000000002</v>
      </c>
    </row>
    <row r="146" spans="1:5" ht="10.5" x14ac:dyDescent="0.2">
      <c r="A146" s="84" t="s">
        <v>1095</v>
      </c>
      <c r="B146" s="85" t="s">
        <v>1033</v>
      </c>
      <c r="C146" s="86">
        <v>605.03030000000001</v>
      </c>
      <c r="D146" s="87">
        <v>590</v>
      </c>
      <c r="E146" s="87">
        <v>101.94327</v>
      </c>
    </row>
    <row r="147" spans="1:5" ht="10.5" x14ac:dyDescent="0.2">
      <c r="A147" s="84" t="s">
        <v>1101</v>
      </c>
      <c r="B147" s="85" t="s">
        <v>1033</v>
      </c>
      <c r="C147" s="86">
        <v>380.75625000000002</v>
      </c>
      <c r="D147" s="87">
        <v>376.85</v>
      </c>
      <c r="E147" s="87">
        <v>69.627397500000001</v>
      </c>
    </row>
    <row r="148" spans="1:5" ht="10.5" x14ac:dyDescent="0.2">
      <c r="A148" s="84" t="s">
        <v>1212</v>
      </c>
      <c r="B148" s="85" t="s">
        <v>1033</v>
      </c>
      <c r="C148" s="86">
        <v>2321</v>
      </c>
      <c r="D148" s="87">
        <v>2259.6999999999998</v>
      </c>
      <c r="E148" s="87">
        <v>4.7912340000000002</v>
      </c>
    </row>
    <row r="149" spans="1:5" ht="10.5" x14ac:dyDescent="0.2">
      <c r="A149" s="84" t="s">
        <v>1103</v>
      </c>
      <c r="B149" s="85" t="s">
        <v>1033</v>
      </c>
      <c r="C149" s="86">
        <v>1349.84475</v>
      </c>
      <c r="D149" s="87">
        <v>1270.7</v>
      </c>
      <c r="E149" s="87">
        <v>269.90609799999999</v>
      </c>
    </row>
    <row r="150" spans="1:5" ht="10.5" x14ac:dyDescent="0.2">
      <c r="A150" s="84" t="s">
        <v>1107</v>
      </c>
      <c r="B150" s="85" t="s">
        <v>1033</v>
      </c>
      <c r="C150" s="86">
        <v>9.58</v>
      </c>
      <c r="D150" s="87">
        <v>10.26</v>
      </c>
      <c r="E150" s="193">
        <v>467.09541729999995</v>
      </c>
    </row>
    <row r="151" spans="1:5" ht="10.5" x14ac:dyDescent="0.2">
      <c r="A151" s="84" t="s">
        <v>1108</v>
      </c>
      <c r="B151" s="85" t="s">
        <v>1033</v>
      </c>
      <c r="C151" s="86">
        <v>10.00554</v>
      </c>
      <c r="D151" s="87">
        <v>10.33</v>
      </c>
      <c r="E151" s="194"/>
    </row>
    <row r="152" spans="1:5" ht="10.5" x14ac:dyDescent="0.2">
      <c r="A152" s="84" t="s">
        <v>1114</v>
      </c>
      <c r="B152" s="85" t="s">
        <v>1033</v>
      </c>
      <c r="C152" s="86">
        <v>417.19200000000001</v>
      </c>
      <c r="D152" s="87">
        <v>412.2</v>
      </c>
      <c r="E152" s="87">
        <v>123.669832</v>
      </c>
    </row>
    <row r="153" spans="1:5" ht="10.5" x14ac:dyDescent="0.2">
      <c r="A153" s="84" t="s">
        <v>1117</v>
      </c>
      <c r="B153" s="85" t="s">
        <v>1033</v>
      </c>
      <c r="C153" s="86">
        <v>305.03570000000002</v>
      </c>
      <c r="D153" s="87">
        <v>315.75</v>
      </c>
      <c r="E153" s="87">
        <v>62.542200000000001</v>
      </c>
    </row>
    <row r="154" spans="1:5" ht="10.5" x14ac:dyDescent="0.2">
      <c r="A154" s="84" t="s">
        <v>1120</v>
      </c>
      <c r="B154" s="85" t="s">
        <v>1033</v>
      </c>
      <c r="C154" s="86">
        <v>248.36653999999999</v>
      </c>
      <c r="D154" s="87">
        <v>247.12</v>
      </c>
      <c r="E154" s="87">
        <v>347.99326400000001</v>
      </c>
    </row>
    <row r="155" spans="1:5" ht="10.5" x14ac:dyDescent="0.2">
      <c r="A155" s="84" t="s">
        <v>1123</v>
      </c>
      <c r="B155" s="85" t="s">
        <v>1033</v>
      </c>
      <c r="C155" s="86">
        <v>1270.4000000000001</v>
      </c>
      <c r="D155" s="87">
        <v>1270.3</v>
      </c>
      <c r="E155" s="87">
        <v>3.0284667499999998</v>
      </c>
    </row>
    <row r="156" spans="1:5" ht="10.5" x14ac:dyDescent="0.2">
      <c r="A156" s="84" t="s">
        <v>1127</v>
      </c>
      <c r="B156" s="85" t="s">
        <v>1033</v>
      </c>
      <c r="C156" s="86">
        <v>376.47291899999999</v>
      </c>
      <c r="D156" s="87">
        <v>385.9</v>
      </c>
      <c r="E156" s="87">
        <v>374.09075000000001</v>
      </c>
    </row>
    <row r="157" spans="1:5" ht="10.5" x14ac:dyDescent="0.2">
      <c r="A157" s="84" t="s">
        <v>1131</v>
      </c>
      <c r="B157" s="85" t="s">
        <v>1033</v>
      </c>
      <c r="C157" s="86">
        <v>4080.4204479999999</v>
      </c>
      <c r="D157" s="87">
        <v>4037.7</v>
      </c>
      <c r="E157" s="87">
        <v>114.16320300000001</v>
      </c>
    </row>
    <row r="158" spans="1:5" ht="10.5" x14ac:dyDescent="0.2">
      <c r="A158" s="84" t="s">
        <v>1133</v>
      </c>
      <c r="B158" s="85" t="s">
        <v>1033</v>
      </c>
      <c r="C158" s="86">
        <v>3087.758703</v>
      </c>
      <c r="D158" s="87">
        <v>3115</v>
      </c>
      <c r="E158" s="87">
        <v>337.70299</v>
      </c>
    </row>
    <row r="159" spans="1:5" ht="10.5" x14ac:dyDescent="0.2">
      <c r="A159" s="84" t="s">
        <v>1138</v>
      </c>
      <c r="B159" s="85" t="s">
        <v>1033</v>
      </c>
      <c r="C159" s="86">
        <v>13460.9</v>
      </c>
      <c r="D159" s="87">
        <v>13386</v>
      </c>
      <c r="E159" s="87">
        <v>11.8117</v>
      </c>
    </row>
    <row r="160" spans="1:5" ht="10.5" x14ac:dyDescent="0.2">
      <c r="A160" s="84" t="s">
        <v>1213</v>
      </c>
      <c r="B160" s="85" t="s">
        <v>1033</v>
      </c>
      <c r="C160" s="86">
        <v>1616.4</v>
      </c>
      <c r="D160" s="87">
        <v>1595.1</v>
      </c>
      <c r="E160" s="87">
        <v>22.510280000000002</v>
      </c>
    </row>
    <row r="161" spans="1:5" ht="10.5" x14ac:dyDescent="0.2">
      <c r="A161" s="84" t="s">
        <v>1151</v>
      </c>
      <c r="B161" s="85" t="s">
        <v>1033</v>
      </c>
      <c r="C161" s="86">
        <v>403.943241</v>
      </c>
      <c r="D161" s="87">
        <v>400.5</v>
      </c>
      <c r="E161" s="87">
        <v>369.56295</v>
      </c>
    </row>
    <row r="162" spans="1:5" ht="10.5" x14ac:dyDescent="0.2">
      <c r="A162" s="84" t="s">
        <v>1214</v>
      </c>
      <c r="B162" s="85" t="s">
        <v>1033</v>
      </c>
      <c r="C162" s="86">
        <v>477.856337</v>
      </c>
      <c r="D162" s="87">
        <v>451.25</v>
      </c>
      <c r="E162" s="87">
        <v>122.86243125</v>
      </c>
    </row>
    <row r="163" spans="1:5" ht="10.5" x14ac:dyDescent="0.2">
      <c r="A163" s="84" t="s">
        <v>1165</v>
      </c>
      <c r="B163" s="85" t="s">
        <v>1033</v>
      </c>
      <c r="C163" s="86">
        <v>320.75985200000002</v>
      </c>
      <c r="D163" s="87">
        <v>319.14999999999998</v>
      </c>
      <c r="E163" s="87">
        <v>76.151387249999999</v>
      </c>
    </row>
    <row r="164" spans="1:5" ht="10.5" x14ac:dyDescent="0.2">
      <c r="A164" s="84" t="s">
        <v>1168</v>
      </c>
      <c r="B164" s="85" t="s">
        <v>1033</v>
      </c>
      <c r="C164" s="86">
        <v>315.55</v>
      </c>
      <c r="D164" s="87">
        <v>338.65</v>
      </c>
      <c r="E164" s="87">
        <v>357.91209850000001</v>
      </c>
    </row>
    <row r="165" spans="1:5" ht="10.5" x14ac:dyDescent="0.2">
      <c r="A165" s="84" t="s">
        <v>1171</v>
      </c>
      <c r="B165" s="85" t="s">
        <v>1033</v>
      </c>
      <c r="C165" s="86">
        <v>1351.189496</v>
      </c>
      <c r="D165" s="87">
        <v>1435.2</v>
      </c>
      <c r="E165" s="87">
        <v>433.91592000000003</v>
      </c>
    </row>
    <row r="166" spans="1:5" ht="10.5" x14ac:dyDescent="0.2">
      <c r="A166" s="84" t="s">
        <v>1178</v>
      </c>
      <c r="B166" s="85" t="s">
        <v>1033</v>
      </c>
      <c r="C166" s="86">
        <v>1792.7613160000001</v>
      </c>
      <c r="D166" s="87">
        <v>1824</v>
      </c>
      <c r="E166" s="87">
        <v>37.499929999999999</v>
      </c>
    </row>
    <row r="167" spans="1:5" ht="10.5" x14ac:dyDescent="0.2">
      <c r="A167" s="84" t="s">
        <v>1185</v>
      </c>
      <c r="B167" s="85" t="s">
        <v>1033</v>
      </c>
      <c r="C167" s="86">
        <v>1678.440008</v>
      </c>
      <c r="D167" s="87">
        <v>1815</v>
      </c>
      <c r="E167" s="87">
        <v>44.904299999999999</v>
      </c>
    </row>
    <row r="168" spans="1:5" ht="10.5" x14ac:dyDescent="0.2">
      <c r="A168" s="84" t="s">
        <v>1188</v>
      </c>
      <c r="B168" s="85" t="s">
        <v>1033</v>
      </c>
      <c r="C168" s="86">
        <v>440.92724900000002</v>
      </c>
      <c r="D168" s="87">
        <v>447.05</v>
      </c>
      <c r="E168" s="87">
        <v>178.41920850000002</v>
      </c>
    </row>
    <row r="169" spans="1:5" ht="10.5" x14ac:dyDescent="0.2">
      <c r="A169" s="84" t="s">
        <v>1189</v>
      </c>
      <c r="B169" s="85" t="s">
        <v>1033</v>
      </c>
      <c r="C169" s="86">
        <v>211.85120000000001</v>
      </c>
      <c r="D169" s="87">
        <v>212.06</v>
      </c>
      <c r="E169" s="87">
        <v>38.327613499999998</v>
      </c>
    </row>
    <row r="170" spans="1:5" ht="10.5" x14ac:dyDescent="0.2">
      <c r="A170" s="84" t="s">
        <v>1191</v>
      </c>
      <c r="B170" s="85" t="s">
        <v>1033</v>
      </c>
      <c r="C170" s="86">
        <v>4461.364681</v>
      </c>
      <c r="D170" s="87">
        <v>4402.2</v>
      </c>
      <c r="E170" s="87">
        <v>319.88546624999998</v>
      </c>
    </row>
    <row r="171" spans="1:5" ht="10.5" x14ac:dyDescent="0.2">
      <c r="A171" s="84" t="s">
        <v>1215</v>
      </c>
      <c r="B171" s="85" t="s">
        <v>1033</v>
      </c>
      <c r="C171" s="86">
        <v>301.42500000000001</v>
      </c>
      <c r="D171" s="87">
        <v>343.15</v>
      </c>
      <c r="E171" s="87">
        <v>4.475536</v>
      </c>
    </row>
    <row r="172" spans="1:5" ht="10.5" x14ac:dyDescent="0.2">
      <c r="A172" s="84" t="s">
        <v>1193</v>
      </c>
      <c r="B172" s="85" t="s">
        <v>1033</v>
      </c>
      <c r="C172" s="86">
        <v>12196.53</v>
      </c>
      <c r="D172" s="87">
        <v>11655</v>
      </c>
      <c r="E172" s="87">
        <v>102.79774999999999</v>
      </c>
    </row>
    <row r="173" spans="1:5" ht="10.5" x14ac:dyDescent="0.2">
      <c r="A173" s="84" t="s">
        <v>1198</v>
      </c>
      <c r="B173" s="85" t="s">
        <v>1033</v>
      </c>
      <c r="C173" s="86">
        <v>17.53</v>
      </c>
      <c r="D173" s="87">
        <v>20.05</v>
      </c>
      <c r="E173" s="87">
        <v>10.230034</v>
      </c>
    </row>
    <row r="174" spans="1:5" x14ac:dyDescent="0.2">
      <c r="A174" s="9"/>
      <c r="B174" s="9"/>
      <c r="C174" s="9"/>
      <c r="D174" s="9"/>
    </row>
    <row r="175" spans="1:5" x14ac:dyDescent="0.2">
      <c r="A175" s="9" t="s">
        <v>1825</v>
      </c>
      <c r="B175" s="9"/>
      <c r="C175" s="9"/>
      <c r="D175" s="9"/>
    </row>
    <row r="176" spans="1:5" x14ac:dyDescent="0.2">
      <c r="A176" s="9" t="s">
        <v>1812</v>
      </c>
      <c r="B176" s="9"/>
      <c r="C176" s="9"/>
      <c r="D176" s="9"/>
    </row>
    <row r="177" spans="1:5" x14ac:dyDescent="0.2">
      <c r="A177" s="9" t="s">
        <v>1208</v>
      </c>
      <c r="B177" s="9"/>
      <c r="C177" s="9"/>
      <c r="D177" s="9"/>
    </row>
    <row r="178" spans="1:5" ht="10.5" x14ac:dyDescent="0.25">
      <c r="A178" s="78"/>
      <c r="B178" s="92"/>
      <c r="C178" s="93"/>
      <c r="D178" s="94"/>
      <c r="E178" s="95"/>
    </row>
    <row r="179" spans="1:5" x14ac:dyDescent="0.2">
      <c r="A179" s="186" t="s">
        <v>1202</v>
      </c>
      <c r="B179" s="186" t="s">
        <v>1203</v>
      </c>
      <c r="C179" s="186" t="s">
        <v>1204</v>
      </c>
      <c r="D179" s="195" t="s">
        <v>1205</v>
      </c>
      <c r="E179" s="197" t="s">
        <v>1216</v>
      </c>
    </row>
    <row r="180" spans="1:5" x14ac:dyDescent="0.2">
      <c r="A180" s="187"/>
      <c r="B180" s="187"/>
      <c r="C180" s="187"/>
      <c r="D180" s="196"/>
      <c r="E180" s="198"/>
    </row>
    <row r="181" spans="1:5" ht="10.5" x14ac:dyDescent="0.2">
      <c r="A181" s="104" t="s">
        <v>56</v>
      </c>
      <c r="B181" s="107">
        <v>4858</v>
      </c>
      <c r="C181" s="104" t="s">
        <v>56</v>
      </c>
      <c r="D181" s="108">
        <v>31485.627159100004</v>
      </c>
      <c r="E181" s="106">
        <v>-1536.8003063999986</v>
      </c>
    </row>
    <row r="182" spans="1:5" x14ac:dyDescent="0.2">
      <c r="D182" s="9"/>
    </row>
    <row r="183" spans="1:5" ht="10.5" x14ac:dyDescent="0.25">
      <c r="A183" s="161" t="s">
        <v>1821</v>
      </c>
      <c r="B183" s="10"/>
      <c r="C183" s="10"/>
      <c r="D183" s="10"/>
      <c r="E183" s="10"/>
    </row>
    <row r="184" spans="1:5" ht="14.5" x14ac:dyDescent="0.35">
      <c r="A184" s="162"/>
      <c r="B184" s="10"/>
      <c r="C184" s="10"/>
      <c r="D184" s="10"/>
      <c r="E184" s="10"/>
    </row>
    <row r="185" spans="1:5" ht="14.5" x14ac:dyDescent="0.35">
      <c r="A185" s="6" t="s">
        <v>1813</v>
      </c>
      <c r="B185" s="163"/>
      <c r="C185" s="163"/>
      <c r="D185" s="163"/>
      <c r="E185" s="141"/>
    </row>
    <row r="186" spans="1:5" ht="14.5" x14ac:dyDescent="0.2">
      <c r="A186" s="6" t="s">
        <v>1814</v>
      </c>
      <c r="B186" s="164"/>
      <c r="C186" s="165"/>
      <c r="D186" s="166"/>
      <c r="E186" s="167"/>
    </row>
    <row r="187" spans="1:5" ht="14.5" x14ac:dyDescent="0.2">
      <c r="A187" s="6" t="s">
        <v>1815</v>
      </c>
      <c r="B187" s="164"/>
      <c r="C187" s="165"/>
      <c r="D187" s="166"/>
      <c r="E187" s="167"/>
    </row>
    <row r="188" spans="1:5" ht="14.5" x14ac:dyDescent="0.2">
      <c r="A188" s="6" t="s">
        <v>1816</v>
      </c>
      <c r="B188" s="164"/>
      <c r="C188" s="165"/>
      <c r="D188" s="166"/>
      <c r="E188" s="167"/>
    </row>
    <row r="189" spans="1:5" ht="14.5" x14ac:dyDescent="0.35">
      <c r="A189" s="140"/>
      <c r="B189" s="164"/>
      <c r="C189" s="165"/>
      <c r="D189" s="166"/>
      <c r="E189" s="167"/>
    </row>
    <row r="190" spans="1:5" x14ac:dyDescent="0.2">
      <c r="A190" s="199" t="s">
        <v>1202</v>
      </c>
      <c r="B190" s="199" t="s">
        <v>1203</v>
      </c>
      <c r="C190" s="199" t="s">
        <v>1818</v>
      </c>
      <c r="D190" s="199" t="s">
        <v>1819</v>
      </c>
      <c r="E190" s="201" t="s">
        <v>1820</v>
      </c>
    </row>
    <row r="191" spans="1:5" x14ac:dyDescent="0.2">
      <c r="A191" s="200"/>
      <c r="B191" s="200"/>
      <c r="C191" s="200"/>
      <c r="D191" s="200"/>
      <c r="E191" s="202"/>
    </row>
    <row r="192" spans="1:5" x14ac:dyDescent="0.2">
      <c r="A192" s="168" t="s">
        <v>56</v>
      </c>
      <c r="B192" s="169">
        <v>22</v>
      </c>
      <c r="C192" s="168" t="s">
        <v>56</v>
      </c>
      <c r="D192" s="170">
        <v>170.73638820000002</v>
      </c>
      <c r="E192" s="171">
        <v>1.4763882000000002</v>
      </c>
    </row>
    <row r="194" spans="1:5" ht="10.5" x14ac:dyDescent="0.25">
      <c r="A194" s="11" t="s">
        <v>1007</v>
      </c>
      <c r="D194" s="35">
        <f>ABS(+H60)</f>
        <v>49.809597810267626</v>
      </c>
    </row>
    <row r="196" spans="1:5" ht="10.5" x14ac:dyDescent="0.25">
      <c r="A196" s="11" t="s">
        <v>1833</v>
      </c>
      <c r="D196" s="36">
        <v>6.6800613908239859</v>
      </c>
    </row>
    <row r="198" spans="1:5" ht="10.5" x14ac:dyDescent="0.25">
      <c r="A198" s="11" t="s">
        <v>1834</v>
      </c>
      <c r="D198" s="35">
        <v>5.0827723683819599</v>
      </c>
      <c r="E198" s="9" t="s">
        <v>55</v>
      </c>
    </row>
    <row r="200" spans="1:5" ht="10.5" x14ac:dyDescent="0.25">
      <c r="A200" s="11" t="s">
        <v>1016</v>
      </c>
      <c r="D200" s="31" t="s">
        <v>56</v>
      </c>
    </row>
    <row r="202" spans="1:5" ht="10.5" x14ac:dyDescent="0.25">
      <c r="A202" s="11" t="s">
        <v>1010</v>
      </c>
      <c r="D202" s="31" t="s">
        <v>56</v>
      </c>
    </row>
    <row r="203" spans="1:5" ht="10.5" x14ac:dyDescent="0.25">
      <c r="A203" s="11"/>
    </row>
    <row r="204" spans="1:5" ht="10.5" x14ac:dyDescent="0.25">
      <c r="A204" s="11" t="s">
        <v>1844</v>
      </c>
      <c r="D204" s="31" t="s">
        <v>56</v>
      </c>
    </row>
    <row r="205" spans="1:5" ht="10.5" x14ac:dyDescent="0.25">
      <c r="A205" s="11"/>
    </row>
    <row r="206" spans="1:5" ht="10.5" x14ac:dyDescent="0.25">
      <c r="A206" s="11" t="s">
        <v>1011</v>
      </c>
      <c r="D206" s="31" t="s">
        <v>56</v>
      </c>
    </row>
    <row r="207" spans="1:5" ht="10.5" x14ac:dyDescent="0.25">
      <c r="A207" s="11"/>
    </row>
    <row r="208" spans="1:5" ht="10.5" x14ac:dyDescent="0.25">
      <c r="A208" s="11" t="s">
        <v>1012</v>
      </c>
      <c r="D208" s="31" t="s">
        <v>56</v>
      </c>
    </row>
    <row r="210" spans="1:9" ht="10.5" x14ac:dyDescent="0.25">
      <c r="A210" s="119" t="s">
        <v>1344</v>
      </c>
      <c r="B210" s="118"/>
      <c r="C210" s="118"/>
      <c r="D210" s="118"/>
      <c r="E210" s="10"/>
      <c r="G210" s="10"/>
      <c r="H210" s="10"/>
      <c r="I210" s="10"/>
    </row>
    <row r="211" spans="1:9" x14ac:dyDescent="0.2">
      <c r="A211" s="120"/>
      <c r="B211" s="118"/>
      <c r="C211" s="118"/>
      <c r="D211" s="118"/>
      <c r="E211" s="10"/>
      <c r="G211" s="10"/>
      <c r="H211" s="10"/>
      <c r="I211" s="10"/>
    </row>
    <row r="212" spans="1:9" ht="10.5" x14ac:dyDescent="0.25">
      <c r="A212" s="119" t="s">
        <v>1305</v>
      </c>
      <c r="B212" s="118"/>
      <c r="C212" s="118"/>
      <c r="D212" s="118"/>
      <c r="E212" s="10"/>
      <c r="G212" s="10"/>
      <c r="H212" s="10"/>
      <c r="I212" s="10"/>
    </row>
    <row r="213" spans="1:9" x14ac:dyDescent="0.2">
      <c r="A213" s="120"/>
      <c r="B213" s="118"/>
      <c r="C213" s="118"/>
      <c r="D213" s="118"/>
      <c r="E213" s="10"/>
      <c r="G213" s="10"/>
      <c r="H213" s="10"/>
      <c r="I213" s="10"/>
    </row>
    <row r="214" spans="1:9" x14ac:dyDescent="0.2">
      <c r="A214" s="118"/>
      <c r="B214" s="118"/>
      <c r="C214" s="118"/>
      <c r="D214" s="118"/>
      <c r="E214" s="10"/>
      <c r="G214" s="10"/>
      <c r="H214" s="10"/>
      <c r="I214" s="10"/>
    </row>
    <row r="215" spans="1:9" x14ac:dyDescent="0.2">
      <c r="A215" s="118"/>
      <c r="B215" s="118"/>
      <c r="C215" s="118"/>
      <c r="D215" s="118"/>
      <c r="E215" s="10"/>
      <c r="G215" s="10"/>
      <c r="H215" s="10"/>
      <c r="I215" s="10"/>
    </row>
    <row r="216" spans="1:9" x14ac:dyDescent="0.2">
      <c r="A216" s="118"/>
      <c r="B216" s="118"/>
      <c r="C216" s="118"/>
      <c r="D216" s="118"/>
      <c r="E216" s="10"/>
      <c r="G216" s="10"/>
      <c r="H216" s="10"/>
      <c r="I216" s="10"/>
    </row>
    <row r="217" spans="1:9" x14ac:dyDescent="0.2">
      <c r="A217" s="118"/>
      <c r="B217" s="118"/>
      <c r="C217" s="118"/>
      <c r="D217" s="118"/>
      <c r="E217" s="10"/>
      <c r="G217" s="10"/>
      <c r="H217" s="10"/>
      <c r="I217" s="10"/>
    </row>
    <row r="218" spans="1:9" x14ac:dyDescent="0.2">
      <c r="A218" s="118"/>
      <c r="B218" s="118"/>
      <c r="C218" s="118"/>
      <c r="D218" s="118"/>
      <c r="E218" s="10"/>
      <c r="G218" s="10"/>
      <c r="H218" s="10"/>
      <c r="I218" s="10"/>
    </row>
    <row r="219" spans="1:9" x14ac:dyDescent="0.2">
      <c r="A219" s="118"/>
      <c r="B219" s="118"/>
      <c r="C219" s="118"/>
      <c r="D219" s="118"/>
      <c r="E219" s="10"/>
      <c r="G219" s="10"/>
      <c r="H219" s="10"/>
      <c r="I219" s="10"/>
    </row>
    <row r="220" spans="1:9" x14ac:dyDescent="0.2">
      <c r="A220" s="118"/>
      <c r="B220" s="118"/>
      <c r="C220" s="118"/>
      <c r="D220" s="118"/>
      <c r="E220" s="10"/>
      <c r="G220" s="10"/>
      <c r="H220" s="10"/>
      <c r="I220" s="10"/>
    </row>
    <row r="221" spans="1:9" x14ac:dyDescent="0.2">
      <c r="A221" s="118"/>
      <c r="B221" s="118"/>
      <c r="C221" s="118"/>
      <c r="D221" s="118"/>
      <c r="E221" s="10"/>
      <c r="G221" s="10"/>
      <c r="H221" s="10"/>
      <c r="I221" s="10"/>
    </row>
    <row r="222" spans="1:9" x14ac:dyDescent="0.2">
      <c r="A222" s="118"/>
      <c r="B222" s="118"/>
      <c r="C222" s="118"/>
      <c r="D222" s="118"/>
      <c r="E222" s="10"/>
      <c r="G222" s="10"/>
      <c r="H222" s="10"/>
      <c r="I222" s="10"/>
    </row>
    <row r="223" spans="1:9" x14ac:dyDescent="0.2">
      <c r="A223" s="118"/>
      <c r="B223" s="118"/>
      <c r="C223" s="118"/>
      <c r="D223" s="118"/>
      <c r="E223" s="10"/>
      <c r="G223" s="10"/>
      <c r="H223" s="10"/>
      <c r="I223" s="10"/>
    </row>
    <row r="224" spans="1:9" x14ac:dyDescent="0.2">
      <c r="A224" s="118"/>
      <c r="B224" s="118"/>
      <c r="C224" s="118"/>
      <c r="D224" s="118"/>
      <c r="E224" s="10"/>
      <c r="G224" s="10"/>
      <c r="H224" s="10"/>
      <c r="I224" s="10"/>
    </row>
    <row r="225" spans="1:9" x14ac:dyDescent="0.2">
      <c r="A225" s="118"/>
      <c r="B225" s="118"/>
      <c r="C225" s="118"/>
      <c r="D225" s="118"/>
      <c r="E225" s="10"/>
      <c r="G225" s="10"/>
      <c r="H225" s="10"/>
      <c r="I225" s="10"/>
    </row>
    <row r="226" spans="1:9" x14ac:dyDescent="0.2">
      <c r="A226" s="118"/>
      <c r="B226" s="118"/>
      <c r="C226" s="118"/>
      <c r="D226" s="118"/>
      <c r="E226" s="10"/>
      <c r="G226" s="10"/>
      <c r="H226" s="10"/>
      <c r="I226" s="10"/>
    </row>
    <row r="227" spans="1:9" x14ac:dyDescent="0.2">
      <c r="A227" s="118"/>
      <c r="B227" s="118"/>
      <c r="C227" s="118"/>
      <c r="D227" s="118"/>
      <c r="E227" s="10"/>
      <c r="G227" s="10"/>
      <c r="H227" s="10"/>
      <c r="I227" s="10"/>
    </row>
    <row r="228" spans="1:9" x14ac:dyDescent="0.2">
      <c r="A228" s="118"/>
      <c r="B228" s="118"/>
      <c r="C228" s="118"/>
      <c r="D228" s="118"/>
      <c r="E228" s="10"/>
      <c r="G228" s="10"/>
      <c r="H228" s="10"/>
      <c r="I228" s="10"/>
    </row>
    <row r="229" spans="1:9" ht="10.5" x14ac:dyDescent="0.25">
      <c r="A229" s="119" t="s">
        <v>1307</v>
      </c>
      <c r="B229" s="118"/>
      <c r="C229" s="118"/>
      <c r="D229" s="118"/>
      <c r="E229" s="10"/>
      <c r="G229" s="10"/>
      <c r="H229" s="10"/>
      <c r="I229" s="10"/>
    </row>
    <row r="230" spans="1:9" x14ac:dyDescent="0.2">
      <c r="A230" s="118"/>
      <c r="B230" s="118"/>
      <c r="C230" s="118"/>
      <c r="D230" s="118"/>
      <c r="E230" s="10"/>
      <c r="G230" s="10"/>
      <c r="H230" s="10"/>
      <c r="I230" s="10"/>
    </row>
    <row r="231" spans="1:9" ht="10.5" x14ac:dyDescent="0.25">
      <c r="A231" s="119" t="s">
        <v>1306</v>
      </c>
      <c r="B231" s="118"/>
      <c r="C231" s="118"/>
      <c r="D231" s="118"/>
      <c r="E231" s="10"/>
      <c r="G231" s="10"/>
      <c r="H231" s="10"/>
      <c r="I231" s="10"/>
    </row>
    <row r="232" spans="1:9" x14ac:dyDescent="0.2">
      <c r="A232" s="118"/>
      <c r="B232" s="118"/>
      <c r="C232" s="118"/>
      <c r="D232" s="118"/>
      <c r="E232" s="10"/>
      <c r="G232" s="10"/>
      <c r="H232" s="10"/>
      <c r="I232" s="10"/>
    </row>
    <row r="233" spans="1:9" x14ac:dyDescent="0.2">
      <c r="A233" s="118"/>
      <c r="B233" s="118"/>
      <c r="C233" s="118"/>
      <c r="D233" s="118"/>
      <c r="E233" s="10"/>
      <c r="G233" s="10"/>
      <c r="H233" s="10"/>
      <c r="I233" s="10"/>
    </row>
    <row r="234" spans="1:9" x14ac:dyDescent="0.2">
      <c r="A234" s="118"/>
      <c r="B234" s="118"/>
      <c r="C234" s="118"/>
      <c r="D234" s="118"/>
      <c r="E234" s="10"/>
      <c r="G234" s="10"/>
      <c r="H234" s="10"/>
      <c r="I234" s="10"/>
    </row>
    <row r="235" spans="1:9" x14ac:dyDescent="0.2">
      <c r="A235" s="118"/>
      <c r="B235" s="118"/>
      <c r="C235" s="118"/>
      <c r="D235" s="118"/>
      <c r="E235" s="10"/>
      <c r="G235" s="10"/>
      <c r="H235" s="10"/>
      <c r="I235" s="10"/>
    </row>
    <row r="236" spans="1:9" x14ac:dyDescent="0.2">
      <c r="A236" s="118"/>
      <c r="B236" s="118"/>
      <c r="C236" s="118"/>
      <c r="D236" s="118"/>
      <c r="E236" s="10"/>
      <c r="G236" s="10"/>
      <c r="H236" s="10"/>
      <c r="I236" s="10"/>
    </row>
    <row r="237" spans="1:9" x14ac:dyDescent="0.2">
      <c r="A237" s="118"/>
      <c r="B237" s="118"/>
      <c r="C237" s="118"/>
      <c r="D237" s="118"/>
      <c r="E237" s="10"/>
      <c r="G237" s="10"/>
      <c r="H237" s="10"/>
      <c r="I237" s="10"/>
    </row>
    <row r="238" spans="1:9" x14ac:dyDescent="0.2">
      <c r="A238" s="118"/>
      <c r="B238" s="118"/>
      <c r="C238" s="118"/>
      <c r="D238" s="118"/>
      <c r="E238" s="10"/>
      <c r="G238" s="10"/>
      <c r="H238" s="10"/>
      <c r="I238" s="10"/>
    </row>
    <row r="239" spans="1:9" x14ac:dyDescent="0.2">
      <c r="A239" s="118"/>
      <c r="B239" s="118"/>
      <c r="C239" s="118"/>
      <c r="D239" s="118"/>
      <c r="E239" s="10"/>
      <c r="G239" s="10"/>
      <c r="H239" s="10"/>
      <c r="I239" s="10"/>
    </row>
    <row r="240" spans="1:9" x14ac:dyDescent="0.2">
      <c r="A240" s="118"/>
      <c r="B240" s="118"/>
      <c r="C240" s="118"/>
      <c r="D240" s="118"/>
      <c r="E240" s="10"/>
      <c r="G240" s="10"/>
      <c r="H240" s="10"/>
      <c r="I240" s="10"/>
    </row>
    <row r="241" spans="1:9" x14ac:dyDescent="0.2">
      <c r="A241" s="118"/>
      <c r="B241" s="118"/>
      <c r="C241" s="118"/>
      <c r="D241" s="118"/>
      <c r="E241" s="10"/>
      <c r="G241" s="10"/>
      <c r="H241" s="10"/>
      <c r="I241" s="10"/>
    </row>
    <row r="242" spans="1:9" x14ac:dyDescent="0.2">
      <c r="A242" s="118"/>
      <c r="B242" s="118"/>
      <c r="C242" s="118"/>
      <c r="D242" s="118"/>
      <c r="E242" s="10"/>
      <c r="G242" s="10"/>
      <c r="H242" s="10"/>
      <c r="I242" s="10"/>
    </row>
    <row r="243" spans="1:9" x14ac:dyDescent="0.2">
      <c r="A243" s="118"/>
      <c r="B243" s="118"/>
      <c r="C243" s="118"/>
      <c r="D243" s="118"/>
      <c r="E243" s="10"/>
      <c r="G243" s="10"/>
      <c r="H243" s="10"/>
      <c r="I243" s="10"/>
    </row>
    <row r="244" spans="1:9" x14ac:dyDescent="0.2">
      <c r="A244" s="118"/>
      <c r="B244" s="118"/>
      <c r="C244" s="118"/>
      <c r="D244" s="118"/>
      <c r="E244" s="10"/>
      <c r="G244" s="10"/>
      <c r="H244" s="10"/>
      <c r="I244" s="10"/>
    </row>
    <row r="245" spans="1:9" x14ac:dyDescent="0.2">
      <c r="A245" s="118"/>
      <c r="B245" s="118"/>
      <c r="C245" s="118"/>
      <c r="D245" s="118"/>
      <c r="E245" s="10"/>
      <c r="G245" s="10"/>
      <c r="H245" s="10"/>
      <c r="I245" s="10"/>
    </row>
    <row r="246" spans="1:9" x14ac:dyDescent="0.2">
      <c r="A246" s="118"/>
      <c r="B246" s="118"/>
      <c r="C246" s="118"/>
      <c r="D246" s="118"/>
      <c r="E246" s="10"/>
      <c r="G246" s="10"/>
      <c r="H246" s="10"/>
      <c r="I246" s="10"/>
    </row>
    <row r="247" spans="1:9" x14ac:dyDescent="0.2">
      <c r="A247" s="118" t="s">
        <v>1304</v>
      </c>
      <c r="B247" s="118"/>
      <c r="C247" s="118"/>
      <c r="D247" s="118"/>
      <c r="E247" s="10"/>
      <c r="G247" s="10"/>
      <c r="H247" s="118"/>
      <c r="I247" s="118"/>
    </row>
    <row r="248" spans="1:9" x14ac:dyDescent="0.2">
      <c r="A248" s="118"/>
      <c r="B248" s="118"/>
      <c r="C248" s="118"/>
      <c r="D248" s="118"/>
      <c r="E248" s="10"/>
      <c r="G248" s="10"/>
      <c r="H248" s="118"/>
      <c r="I248" s="118"/>
    </row>
    <row r="249" spans="1:9" x14ac:dyDescent="0.2">
      <c r="A249" s="118"/>
      <c r="B249" s="118"/>
      <c r="C249" s="118"/>
      <c r="D249" s="118"/>
      <c r="E249" s="10"/>
      <c r="G249" s="10"/>
      <c r="H249" s="118"/>
      <c r="I249" s="118"/>
    </row>
    <row r="250" spans="1:9" x14ac:dyDescent="0.2">
      <c r="A250" s="118"/>
      <c r="B250" s="118"/>
      <c r="C250" s="118"/>
      <c r="D250" s="118"/>
      <c r="E250" s="10"/>
      <c r="G250" s="10"/>
      <c r="H250" s="118"/>
      <c r="I250" s="118"/>
    </row>
    <row r="251" spans="1:9" x14ac:dyDescent="0.2">
      <c r="A251" s="118"/>
      <c r="B251" s="118"/>
      <c r="C251" s="118"/>
      <c r="D251" s="118"/>
      <c r="E251" s="10"/>
      <c r="G251" s="10"/>
      <c r="H251" s="118"/>
      <c r="I251" s="118"/>
    </row>
    <row r="252" spans="1:9" x14ac:dyDescent="0.2">
      <c r="A252" s="118"/>
      <c r="B252" s="118"/>
      <c r="C252" s="118"/>
      <c r="D252" s="118"/>
      <c r="E252" s="10"/>
      <c r="G252" s="10"/>
      <c r="H252" s="118"/>
      <c r="I252" s="118"/>
    </row>
    <row r="253" spans="1:9" x14ac:dyDescent="0.2">
      <c r="A253" s="118"/>
      <c r="B253" s="118"/>
      <c r="C253" s="118"/>
      <c r="D253" s="118"/>
      <c r="E253" s="10"/>
      <c r="G253" s="10"/>
      <c r="H253" s="118"/>
      <c r="I253" s="118"/>
    </row>
    <row r="254" spans="1:9" x14ac:dyDescent="0.2">
      <c r="A254" s="118"/>
      <c r="B254" s="118"/>
      <c r="C254" s="118"/>
      <c r="D254" s="118"/>
      <c r="E254" s="10"/>
      <c r="G254" s="10"/>
      <c r="H254" s="118"/>
      <c r="I254" s="118"/>
    </row>
    <row r="255" spans="1:9" x14ac:dyDescent="0.2">
      <c r="A255" s="118"/>
      <c r="B255" s="118"/>
      <c r="C255" s="118"/>
      <c r="D255" s="118"/>
      <c r="E255" s="10"/>
      <c r="G255" s="10"/>
      <c r="H255" s="118"/>
      <c r="I255" s="118"/>
    </row>
    <row r="256" spans="1:9" x14ac:dyDescent="0.2">
      <c r="A256" s="118"/>
      <c r="B256" s="118"/>
      <c r="C256" s="118"/>
      <c r="D256" s="118"/>
      <c r="E256" s="10"/>
      <c r="G256" s="10"/>
      <c r="H256" s="118"/>
      <c r="I256" s="118"/>
    </row>
    <row r="257" spans="1:9" x14ac:dyDescent="0.2">
      <c r="A257" s="118"/>
      <c r="B257" s="118"/>
      <c r="C257" s="118"/>
      <c r="D257" s="118"/>
      <c r="E257" s="10"/>
      <c r="G257" s="10"/>
      <c r="H257" s="118"/>
      <c r="I257" s="118"/>
    </row>
    <row r="258" spans="1:9" x14ac:dyDescent="0.2">
      <c r="A258" s="118"/>
      <c r="B258" s="118"/>
      <c r="C258" s="118"/>
      <c r="D258" s="118"/>
      <c r="E258" s="10"/>
      <c r="G258" s="10"/>
      <c r="H258" s="118"/>
      <c r="I258" s="118"/>
    </row>
    <row r="259" spans="1:9" x14ac:dyDescent="0.2">
      <c r="A259" s="118"/>
      <c r="B259" s="118"/>
      <c r="C259" s="118"/>
      <c r="D259" s="118"/>
      <c r="E259" s="10"/>
      <c r="G259" s="10"/>
      <c r="H259" s="118"/>
      <c r="I259" s="118"/>
    </row>
    <row r="260" spans="1:9" x14ac:dyDescent="0.2">
      <c r="A260" s="118"/>
      <c r="B260" s="118"/>
      <c r="C260" s="118"/>
      <c r="D260" s="118"/>
      <c r="E260" s="10"/>
      <c r="G260" s="10"/>
      <c r="H260" s="118"/>
      <c r="I260" s="118"/>
    </row>
    <row r="261" spans="1:9" x14ac:dyDescent="0.2">
      <c r="A261" s="118"/>
      <c r="B261" s="118"/>
      <c r="C261" s="118"/>
      <c r="D261" s="118"/>
      <c r="E261" s="10"/>
      <c r="G261" s="10"/>
      <c r="H261" s="118"/>
      <c r="I261" s="118"/>
    </row>
    <row r="262" spans="1:9" x14ac:dyDescent="0.2">
      <c r="A262" s="118"/>
      <c r="B262" s="118"/>
      <c r="C262" s="118"/>
      <c r="D262" s="118"/>
      <c r="E262" s="10"/>
      <c r="G262" s="10"/>
      <c r="H262" s="118"/>
      <c r="I262" s="118"/>
    </row>
    <row r="263" spans="1:9" x14ac:dyDescent="0.2">
      <c r="A263" s="118"/>
      <c r="B263" s="118"/>
      <c r="C263" s="118"/>
      <c r="D263" s="118"/>
      <c r="E263" s="10"/>
      <c r="G263" s="10"/>
      <c r="H263" s="118"/>
      <c r="I263" s="118"/>
    </row>
    <row r="264" spans="1:9" x14ac:dyDescent="0.2">
      <c r="A264" s="118"/>
      <c r="B264" s="118"/>
      <c r="C264" s="118"/>
      <c r="D264" s="118"/>
      <c r="E264" s="10"/>
      <c r="G264" s="10"/>
      <c r="H264" s="118"/>
      <c r="I264" s="118"/>
    </row>
    <row r="265" spans="1:9" x14ac:dyDescent="0.2">
      <c r="A265" s="118"/>
      <c r="B265" s="118"/>
      <c r="C265" s="118"/>
      <c r="D265" s="118"/>
      <c r="E265" s="10"/>
      <c r="G265" s="10"/>
      <c r="H265" s="118"/>
      <c r="I265" s="118"/>
    </row>
    <row r="266" spans="1:9" x14ac:dyDescent="0.2">
      <c r="A266" s="118"/>
      <c r="B266" s="118"/>
      <c r="C266" s="118"/>
      <c r="D266" s="118"/>
      <c r="E266" s="10"/>
      <c r="G266" s="10"/>
      <c r="H266" s="118"/>
      <c r="I266" s="118"/>
    </row>
    <row r="267" spans="1:9" x14ac:dyDescent="0.2">
      <c r="A267" s="118"/>
      <c r="B267" s="118"/>
      <c r="C267" s="118"/>
      <c r="D267" s="118"/>
      <c r="E267" s="10"/>
      <c r="G267" s="10"/>
      <c r="H267" s="118"/>
      <c r="I267" s="118"/>
    </row>
    <row r="268" spans="1:9" x14ac:dyDescent="0.2">
      <c r="A268" s="118"/>
      <c r="B268" s="118"/>
      <c r="C268" s="118"/>
      <c r="D268" s="118"/>
      <c r="E268" s="10"/>
      <c r="G268" s="10"/>
      <c r="H268" s="118"/>
      <c r="I268" s="118"/>
    </row>
    <row r="269" spans="1:9" x14ac:dyDescent="0.2">
      <c r="A269" s="118"/>
      <c r="B269" s="118"/>
      <c r="C269" s="118"/>
      <c r="D269" s="118"/>
      <c r="E269" s="10"/>
      <c r="G269" s="10"/>
      <c r="H269" s="118"/>
      <c r="I269" s="118"/>
    </row>
    <row r="270" spans="1:9" x14ac:dyDescent="0.2">
      <c r="A270" s="118"/>
      <c r="B270" s="118"/>
      <c r="C270" s="118"/>
      <c r="D270" s="118"/>
      <c r="E270" s="10"/>
      <c r="G270" s="10"/>
      <c r="H270" s="118"/>
      <c r="I270" s="118"/>
    </row>
    <row r="271" spans="1:9" x14ac:dyDescent="0.2">
      <c r="A271" s="118"/>
      <c r="B271" s="118"/>
      <c r="C271" s="118"/>
      <c r="D271" s="118"/>
      <c r="E271" s="10"/>
      <c r="G271" s="10"/>
      <c r="H271" s="118"/>
      <c r="I271" s="118"/>
    </row>
    <row r="272" spans="1:9" x14ac:dyDescent="0.2">
      <c r="A272" s="118"/>
      <c r="B272" s="118"/>
      <c r="C272" s="118"/>
      <c r="D272" s="118"/>
      <c r="E272" s="10"/>
      <c r="G272" s="10"/>
      <c r="H272" s="118"/>
      <c r="I272" s="118"/>
    </row>
    <row r="273" spans="1:9" x14ac:dyDescent="0.2">
      <c r="A273" s="118"/>
      <c r="B273" s="118"/>
      <c r="C273" s="118"/>
      <c r="D273" s="118"/>
      <c r="E273" s="10"/>
      <c r="G273" s="10"/>
      <c r="H273" s="118"/>
      <c r="I273" s="118"/>
    </row>
    <row r="274" spans="1:9" x14ac:dyDescent="0.2">
      <c r="A274" s="118"/>
      <c r="B274" s="118"/>
      <c r="C274" s="118"/>
      <c r="D274" s="118"/>
      <c r="E274" s="10"/>
      <c r="G274" s="10"/>
      <c r="H274" s="118"/>
      <c r="I274" s="118"/>
    </row>
    <row r="275" spans="1:9" x14ac:dyDescent="0.2">
      <c r="A275" s="118"/>
      <c r="B275" s="118"/>
      <c r="C275" s="118"/>
      <c r="D275" s="118"/>
      <c r="E275" s="10"/>
      <c r="G275" s="10"/>
      <c r="H275" s="118"/>
      <c r="I275" s="118"/>
    </row>
    <row r="276" spans="1:9" x14ac:dyDescent="0.2">
      <c r="A276" s="118"/>
      <c r="B276" s="118"/>
      <c r="C276" s="118"/>
      <c r="D276" s="118"/>
      <c r="E276" s="10"/>
      <c r="G276" s="10"/>
      <c r="H276" s="118"/>
      <c r="I276" s="118"/>
    </row>
    <row r="277" spans="1:9" x14ac:dyDescent="0.2">
      <c r="A277" s="118"/>
      <c r="B277" s="118"/>
      <c r="C277" s="118"/>
      <c r="D277" s="118"/>
      <c r="E277" s="10"/>
      <c r="G277" s="10"/>
      <c r="H277" s="118"/>
      <c r="I277" s="118"/>
    </row>
    <row r="278" spans="1:9" x14ac:dyDescent="0.2">
      <c r="A278" s="118"/>
      <c r="B278" s="118"/>
      <c r="C278" s="118"/>
      <c r="D278" s="118"/>
      <c r="E278" s="10"/>
      <c r="G278" s="10"/>
      <c r="H278" s="118"/>
      <c r="I278" s="118"/>
    </row>
    <row r="279" spans="1:9" x14ac:dyDescent="0.2">
      <c r="A279" s="118"/>
      <c r="B279" s="118"/>
      <c r="C279" s="118"/>
      <c r="D279" s="118"/>
      <c r="E279" s="10"/>
      <c r="G279" s="10"/>
      <c r="H279" s="118"/>
      <c r="I279" s="118"/>
    </row>
    <row r="280" spans="1:9" x14ac:dyDescent="0.2">
      <c r="A280" s="118"/>
      <c r="B280" s="118"/>
      <c r="C280" s="118"/>
      <c r="D280" s="118"/>
      <c r="E280" s="10"/>
      <c r="G280" s="10"/>
      <c r="H280" s="118"/>
      <c r="I280" s="118"/>
    </row>
    <row r="281" spans="1:9" x14ac:dyDescent="0.2">
      <c r="A281" s="118"/>
      <c r="B281" s="118"/>
      <c r="C281" s="118"/>
      <c r="D281" s="118"/>
      <c r="E281" s="10"/>
      <c r="G281" s="10"/>
      <c r="H281" s="118"/>
      <c r="I281" s="118"/>
    </row>
    <row r="282" spans="1:9" x14ac:dyDescent="0.2">
      <c r="A282" s="118"/>
      <c r="B282" s="118"/>
      <c r="C282" s="118"/>
      <c r="D282" s="118"/>
      <c r="E282" s="10"/>
      <c r="G282" s="10"/>
      <c r="H282" s="118"/>
      <c r="I282" s="118"/>
    </row>
    <row r="283" spans="1:9" x14ac:dyDescent="0.2">
      <c r="A283" s="118"/>
      <c r="B283" s="118"/>
      <c r="C283" s="118"/>
      <c r="D283" s="118"/>
      <c r="E283" s="10"/>
      <c r="G283" s="10"/>
      <c r="H283" s="118"/>
      <c r="I283" s="118"/>
    </row>
    <row r="284" spans="1:9" x14ac:dyDescent="0.2">
      <c r="A284" s="118"/>
      <c r="B284" s="118"/>
      <c r="C284" s="118"/>
      <c r="D284" s="118"/>
      <c r="E284" s="10"/>
      <c r="G284" s="10"/>
      <c r="H284" s="118"/>
      <c r="I284" s="118"/>
    </row>
    <row r="285" spans="1:9" x14ac:dyDescent="0.2">
      <c r="A285" s="118"/>
      <c r="B285" s="118"/>
      <c r="C285" s="118"/>
      <c r="D285" s="118"/>
      <c r="E285" s="10"/>
      <c r="G285" s="10"/>
      <c r="H285" s="118"/>
      <c r="I285" s="118"/>
    </row>
    <row r="286" spans="1:9" x14ac:dyDescent="0.2">
      <c r="A286" s="118"/>
      <c r="B286" s="118"/>
      <c r="C286" s="118"/>
      <c r="D286" s="118"/>
      <c r="E286" s="10"/>
      <c r="G286" s="10"/>
      <c r="H286" s="118"/>
      <c r="I286" s="118"/>
    </row>
    <row r="287" spans="1:9" x14ac:dyDescent="0.2">
      <c r="A287" s="118"/>
      <c r="B287" s="118"/>
      <c r="C287" s="118"/>
      <c r="D287" s="118"/>
      <c r="E287" s="10"/>
      <c r="G287" s="10"/>
      <c r="H287" s="118"/>
      <c r="I287" s="118"/>
    </row>
    <row r="288" spans="1:9" x14ac:dyDescent="0.2">
      <c r="A288" s="118"/>
      <c r="B288" s="118"/>
      <c r="C288" s="118"/>
      <c r="D288" s="118"/>
      <c r="E288" s="10"/>
      <c r="G288" s="10"/>
      <c r="H288" s="118"/>
      <c r="I288" s="118"/>
    </row>
    <row r="289" spans="1:9" x14ac:dyDescent="0.2">
      <c r="A289" s="118"/>
      <c r="B289" s="118"/>
      <c r="C289" s="118"/>
      <c r="D289" s="118"/>
      <c r="E289" s="10"/>
      <c r="G289" s="10"/>
      <c r="H289" s="118"/>
      <c r="I289" s="118"/>
    </row>
    <row r="290" spans="1:9" x14ac:dyDescent="0.2">
      <c r="A290" s="118"/>
      <c r="B290" s="118"/>
      <c r="C290" s="118"/>
      <c r="D290" s="118"/>
      <c r="E290" s="10"/>
      <c r="G290" s="10"/>
      <c r="H290" s="118"/>
      <c r="I290" s="118"/>
    </row>
    <row r="291" spans="1:9" x14ac:dyDescent="0.2">
      <c r="A291" s="118"/>
      <c r="B291" s="118"/>
      <c r="C291" s="118"/>
      <c r="D291" s="118"/>
      <c r="E291" s="10"/>
      <c r="G291" s="10"/>
      <c r="H291" s="118"/>
      <c r="I291" s="118"/>
    </row>
    <row r="292" spans="1:9" x14ac:dyDescent="0.2">
      <c r="A292" s="118"/>
      <c r="B292" s="118"/>
      <c r="C292" s="118"/>
      <c r="D292" s="118"/>
      <c r="E292" s="10"/>
      <c r="G292" s="10"/>
      <c r="H292" s="118"/>
      <c r="I292" s="118"/>
    </row>
    <row r="293" spans="1:9" x14ac:dyDescent="0.2">
      <c r="A293" s="118"/>
      <c r="B293" s="118"/>
      <c r="C293" s="118"/>
      <c r="D293" s="118"/>
      <c r="E293" s="10"/>
      <c r="G293" s="10"/>
      <c r="H293" s="118"/>
      <c r="I293" s="118"/>
    </row>
    <row r="294" spans="1:9" x14ac:dyDescent="0.2">
      <c r="A294" s="118"/>
      <c r="B294" s="118"/>
      <c r="C294" s="118"/>
      <c r="D294" s="118"/>
      <c r="E294" s="10"/>
      <c r="G294" s="10"/>
      <c r="H294" s="118"/>
      <c r="I294" s="118"/>
    </row>
    <row r="295" spans="1:9" x14ac:dyDescent="0.2">
      <c r="A295" s="118"/>
      <c r="B295" s="118"/>
      <c r="C295" s="118"/>
      <c r="D295" s="118"/>
      <c r="E295" s="10"/>
      <c r="G295" s="10"/>
      <c r="H295" s="118"/>
      <c r="I295" s="118"/>
    </row>
    <row r="296" spans="1:9" x14ac:dyDescent="0.2">
      <c r="A296" s="118"/>
      <c r="B296" s="118"/>
      <c r="C296" s="118"/>
      <c r="D296" s="118"/>
      <c r="E296" s="10"/>
      <c r="G296" s="10"/>
      <c r="H296" s="118"/>
      <c r="I296" s="118"/>
    </row>
    <row r="297" spans="1:9" x14ac:dyDescent="0.2">
      <c r="A297" s="118"/>
      <c r="B297" s="118"/>
      <c r="C297" s="118"/>
      <c r="D297" s="118"/>
      <c r="E297" s="10"/>
      <c r="G297" s="10"/>
      <c r="H297" s="118"/>
      <c r="I297" s="118"/>
    </row>
    <row r="298" spans="1:9" x14ac:dyDescent="0.2">
      <c r="A298" s="118"/>
      <c r="B298" s="118"/>
      <c r="C298" s="118"/>
      <c r="D298" s="118"/>
      <c r="E298" s="10"/>
      <c r="G298" s="10"/>
      <c r="H298" s="118"/>
      <c r="I298" s="118"/>
    </row>
    <row r="299" spans="1:9" x14ac:dyDescent="0.2">
      <c r="A299" s="118"/>
      <c r="B299" s="118"/>
      <c r="C299" s="118"/>
      <c r="D299" s="118"/>
      <c r="E299" s="10"/>
      <c r="G299" s="10"/>
      <c r="H299" s="118"/>
      <c r="I299" s="118"/>
    </row>
    <row r="300" spans="1:9" x14ac:dyDescent="0.2">
      <c r="A300" s="118"/>
      <c r="B300" s="118"/>
      <c r="C300" s="118"/>
      <c r="D300" s="118"/>
      <c r="E300" s="10"/>
      <c r="G300" s="10"/>
      <c r="H300" s="118"/>
      <c r="I300" s="118"/>
    </row>
    <row r="301" spans="1:9" x14ac:dyDescent="0.2">
      <c r="A301" s="118"/>
      <c r="B301" s="118"/>
      <c r="C301" s="118"/>
      <c r="D301" s="118"/>
      <c r="E301" s="10"/>
      <c r="G301" s="10"/>
      <c r="H301" s="118"/>
      <c r="I301" s="118"/>
    </row>
    <row r="302" spans="1:9" x14ac:dyDescent="0.2">
      <c r="A302" s="118"/>
      <c r="B302" s="118"/>
      <c r="C302" s="118"/>
      <c r="D302" s="118"/>
      <c r="E302" s="10"/>
      <c r="G302" s="10"/>
      <c r="H302" s="118"/>
      <c r="I302" s="118"/>
    </row>
    <row r="303" spans="1:9" x14ac:dyDescent="0.2">
      <c r="A303" s="118"/>
      <c r="B303" s="118"/>
      <c r="C303" s="118"/>
      <c r="D303" s="118"/>
      <c r="E303" s="10"/>
      <c r="G303" s="10"/>
      <c r="H303" s="118"/>
      <c r="I303" s="118"/>
    </row>
    <row r="304" spans="1:9" x14ac:dyDescent="0.2">
      <c r="A304" s="118"/>
      <c r="B304" s="118"/>
      <c r="C304" s="118"/>
      <c r="D304" s="118"/>
      <c r="E304" s="10"/>
      <c r="G304" s="10"/>
      <c r="H304" s="118"/>
      <c r="I304" s="118"/>
    </row>
    <row r="305" spans="1:9" x14ac:dyDescent="0.2">
      <c r="A305" s="118"/>
      <c r="B305" s="118"/>
      <c r="C305" s="118"/>
      <c r="D305" s="118"/>
      <c r="E305" s="10"/>
      <c r="G305" s="10"/>
      <c r="H305" s="118"/>
      <c r="I305" s="118"/>
    </row>
    <row r="306" spans="1:9" x14ac:dyDescent="0.2">
      <c r="A306" s="118"/>
      <c r="B306" s="118"/>
      <c r="C306" s="118"/>
      <c r="D306" s="118"/>
      <c r="E306" s="10"/>
      <c r="G306" s="10"/>
      <c r="H306" s="118"/>
      <c r="I306" s="118"/>
    </row>
    <row r="307" spans="1:9" x14ac:dyDescent="0.2">
      <c r="A307" s="118"/>
      <c r="B307" s="118"/>
      <c r="C307" s="118"/>
      <c r="D307" s="118"/>
      <c r="E307" s="10"/>
      <c r="G307" s="10"/>
      <c r="H307" s="118"/>
      <c r="I307" s="118"/>
    </row>
    <row r="308" spans="1:9" x14ac:dyDescent="0.2">
      <c r="A308" s="118"/>
      <c r="B308" s="118"/>
      <c r="C308" s="118"/>
      <c r="D308" s="118"/>
      <c r="E308" s="10"/>
      <c r="G308" s="10"/>
      <c r="H308" s="118"/>
      <c r="I308" s="118"/>
    </row>
    <row r="309" spans="1:9" x14ac:dyDescent="0.2">
      <c r="A309" s="118"/>
      <c r="B309" s="118"/>
      <c r="C309" s="118"/>
      <c r="D309" s="118"/>
      <c r="E309" s="10"/>
      <c r="G309" s="10"/>
      <c r="H309" s="118"/>
      <c r="I309" s="118"/>
    </row>
    <row r="310" spans="1:9" x14ac:dyDescent="0.2">
      <c r="A310" s="118"/>
      <c r="B310" s="118"/>
      <c r="C310" s="118"/>
      <c r="D310" s="118"/>
      <c r="E310" s="10"/>
      <c r="G310" s="10"/>
      <c r="H310" s="118"/>
      <c r="I310" s="118"/>
    </row>
    <row r="311" spans="1:9" x14ac:dyDescent="0.2">
      <c r="A311" s="118"/>
      <c r="B311" s="118"/>
      <c r="C311" s="118"/>
      <c r="D311" s="118"/>
      <c r="E311" s="10"/>
      <c r="G311" s="10"/>
      <c r="H311" s="118"/>
      <c r="I311" s="118"/>
    </row>
    <row r="312" spans="1:9" x14ac:dyDescent="0.2">
      <c r="A312" s="118"/>
      <c r="B312" s="118"/>
      <c r="C312" s="118"/>
      <c r="D312" s="118"/>
      <c r="E312" s="10"/>
      <c r="G312" s="10"/>
      <c r="H312" s="118"/>
      <c r="I312" s="118"/>
    </row>
    <row r="313" spans="1:9" x14ac:dyDescent="0.2">
      <c r="A313" s="118"/>
      <c r="B313" s="118"/>
      <c r="C313" s="118"/>
      <c r="D313" s="118"/>
      <c r="E313" s="10"/>
      <c r="G313" s="10"/>
      <c r="H313" s="118"/>
      <c r="I313" s="118"/>
    </row>
    <row r="314" spans="1:9" x14ac:dyDescent="0.2">
      <c r="A314" s="118"/>
      <c r="B314" s="118"/>
      <c r="C314" s="118"/>
      <c r="D314" s="118"/>
      <c r="E314" s="10"/>
      <c r="G314" s="10"/>
      <c r="H314" s="118"/>
      <c r="I314" s="118"/>
    </row>
    <row r="315" spans="1:9" x14ac:dyDescent="0.2">
      <c r="A315" s="118"/>
      <c r="B315" s="118"/>
      <c r="C315" s="118"/>
      <c r="D315" s="118"/>
      <c r="E315" s="10"/>
      <c r="G315" s="10"/>
      <c r="H315" s="118"/>
      <c r="I315" s="118"/>
    </row>
    <row r="316" spans="1:9" x14ac:dyDescent="0.2">
      <c r="A316" s="118"/>
      <c r="B316" s="118"/>
      <c r="C316" s="118"/>
      <c r="D316" s="118"/>
      <c r="E316" s="10"/>
      <c r="G316" s="10"/>
      <c r="H316" s="118"/>
      <c r="I316" s="118"/>
    </row>
    <row r="317" spans="1:9" x14ac:dyDescent="0.2">
      <c r="A317" s="118"/>
      <c r="B317" s="118"/>
      <c r="C317" s="118"/>
      <c r="D317" s="118"/>
      <c r="E317" s="10"/>
      <c r="G317" s="10"/>
      <c r="H317" s="118"/>
      <c r="I317" s="118"/>
    </row>
    <row r="318" spans="1:9" x14ac:dyDescent="0.2">
      <c r="A318" s="118"/>
      <c r="B318" s="118"/>
      <c r="C318" s="118"/>
      <c r="D318" s="118"/>
      <c r="E318" s="10"/>
      <c r="G318" s="10"/>
      <c r="H318" s="118"/>
      <c r="I318" s="118"/>
    </row>
    <row r="319" spans="1:9" x14ac:dyDescent="0.2">
      <c r="A319" s="118"/>
      <c r="B319" s="118"/>
      <c r="C319" s="118"/>
      <c r="D319" s="118"/>
      <c r="E319" s="10"/>
      <c r="G319" s="10"/>
      <c r="H319" s="118"/>
      <c r="I319" s="118"/>
    </row>
    <row r="320" spans="1:9" x14ac:dyDescent="0.2">
      <c r="A320" s="118"/>
      <c r="B320" s="118"/>
      <c r="C320" s="118"/>
      <c r="D320" s="118"/>
      <c r="E320" s="10"/>
      <c r="G320" s="10"/>
      <c r="H320" s="118"/>
      <c r="I320" s="118"/>
    </row>
    <row r="321" spans="1:9" x14ac:dyDescent="0.2">
      <c r="A321" s="118"/>
      <c r="B321" s="118"/>
      <c r="C321" s="118"/>
      <c r="D321" s="118"/>
      <c r="E321" s="10"/>
      <c r="G321" s="10"/>
      <c r="H321" s="118"/>
      <c r="I321" s="118"/>
    </row>
    <row r="322" spans="1:9" x14ac:dyDescent="0.2">
      <c r="A322" s="118"/>
      <c r="B322" s="118"/>
      <c r="C322" s="118"/>
      <c r="D322" s="118"/>
      <c r="E322" s="10"/>
      <c r="G322" s="10"/>
      <c r="H322" s="118"/>
      <c r="I322" s="118"/>
    </row>
    <row r="323" spans="1:9" x14ac:dyDescent="0.2">
      <c r="A323" s="118"/>
      <c r="B323" s="118"/>
      <c r="C323" s="118"/>
      <c r="D323" s="118"/>
      <c r="E323" s="10"/>
      <c r="G323" s="10"/>
      <c r="H323" s="118"/>
      <c r="I323" s="118"/>
    </row>
    <row r="324" spans="1:9" x14ac:dyDescent="0.2">
      <c r="A324" s="118"/>
      <c r="B324" s="118"/>
      <c r="C324" s="118"/>
      <c r="D324" s="118"/>
      <c r="E324" s="10"/>
      <c r="G324" s="10"/>
      <c r="H324" s="118"/>
      <c r="I324" s="118"/>
    </row>
    <row r="325" spans="1:9" x14ac:dyDescent="0.2">
      <c r="A325" s="118"/>
      <c r="B325" s="118"/>
      <c r="C325" s="118"/>
      <c r="D325" s="118"/>
      <c r="E325" s="10"/>
      <c r="G325" s="10"/>
      <c r="H325" s="118"/>
      <c r="I325" s="118"/>
    </row>
    <row r="326" spans="1:9" x14ac:dyDescent="0.2">
      <c r="A326" s="118"/>
      <c r="B326" s="118"/>
      <c r="C326" s="118"/>
      <c r="D326" s="118"/>
      <c r="E326" s="10"/>
      <c r="G326" s="10"/>
      <c r="H326" s="118"/>
      <c r="I326" s="118"/>
    </row>
    <row r="327" spans="1:9" x14ac:dyDescent="0.2">
      <c r="A327" s="118"/>
      <c r="B327" s="118"/>
      <c r="C327" s="118"/>
      <c r="D327" s="118"/>
      <c r="E327" s="10"/>
      <c r="G327" s="10"/>
      <c r="H327" s="118"/>
      <c r="I327" s="118"/>
    </row>
    <row r="328" spans="1:9" x14ac:dyDescent="0.2">
      <c r="A328" s="118"/>
      <c r="B328" s="118"/>
      <c r="C328" s="118"/>
      <c r="D328" s="118"/>
      <c r="E328" s="10"/>
      <c r="G328" s="10"/>
      <c r="H328" s="118"/>
      <c r="I328" s="118"/>
    </row>
    <row r="329" spans="1:9" x14ac:dyDescent="0.2">
      <c r="A329" s="118"/>
      <c r="B329" s="118"/>
      <c r="C329" s="118"/>
      <c r="D329" s="118"/>
      <c r="E329" s="10"/>
      <c r="G329" s="10"/>
      <c r="H329" s="118"/>
      <c r="I329" s="118"/>
    </row>
    <row r="330" spans="1:9" x14ac:dyDescent="0.2">
      <c r="A330" s="118"/>
      <c r="B330" s="118"/>
      <c r="C330" s="118"/>
      <c r="D330" s="118"/>
      <c r="E330" s="10"/>
      <c r="G330" s="10"/>
      <c r="H330" s="118"/>
      <c r="I330" s="118"/>
    </row>
    <row r="331" spans="1:9" x14ac:dyDescent="0.2">
      <c r="A331" s="118"/>
      <c r="B331" s="118"/>
      <c r="C331" s="118"/>
      <c r="D331" s="118"/>
      <c r="E331" s="10"/>
      <c r="G331" s="10"/>
      <c r="H331" s="118"/>
      <c r="I331" s="118"/>
    </row>
    <row r="332" spans="1:9" x14ac:dyDescent="0.2">
      <c r="A332" s="118"/>
      <c r="B332" s="118"/>
      <c r="C332" s="118"/>
      <c r="D332" s="118"/>
      <c r="E332" s="10"/>
      <c r="G332" s="10"/>
      <c r="H332" s="118"/>
      <c r="I332" s="118"/>
    </row>
    <row r="333" spans="1:9" x14ac:dyDescent="0.2">
      <c r="A333" s="118"/>
      <c r="B333" s="118"/>
      <c r="C333" s="118"/>
      <c r="D333" s="118"/>
      <c r="E333" s="10"/>
      <c r="G333" s="10"/>
      <c r="H333" s="118"/>
      <c r="I333" s="118"/>
    </row>
    <row r="334" spans="1:9" x14ac:dyDescent="0.2">
      <c r="A334" s="118"/>
      <c r="B334" s="118"/>
      <c r="C334" s="118"/>
      <c r="D334" s="118"/>
      <c r="E334" s="10"/>
      <c r="G334" s="10"/>
      <c r="H334" s="118"/>
      <c r="I334" s="118"/>
    </row>
    <row r="335" spans="1:9" x14ac:dyDescent="0.2">
      <c r="A335" s="118"/>
      <c r="B335" s="118"/>
      <c r="C335" s="118"/>
      <c r="D335" s="118"/>
      <c r="E335" s="10"/>
      <c r="G335" s="10"/>
      <c r="H335" s="118"/>
      <c r="I335" s="118"/>
    </row>
    <row r="336" spans="1:9" x14ac:dyDescent="0.2">
      <c r="A336" s="118"/>
      <c r="B336" s="118"/>
      <c r="C336" s="118"/>
      <c r="D336" s="118"/>
      <c r="E336" s="10"/>
      <c r="G336" s="10"/>
      <c r="H336" s="118"/>
      <c r="I336" s="118"/>
    </row>
    <row r="337" spans="1:9" x14ac:dyDescent="0.2">
      <c r="A337" s="118"/>
      <c r="B337" s="118"/>
      <c r="C337" s="118"/>
      <c r="D337" s="118"/>
      <c r="E337" s="10"/>
      <c r="G337" s="10"/>
      <c r="H337" s="118"/>
      <c r="I337" s="118"/>
    </row>
    <row r="338" spans="1:9" x14ac:dyDescent="0.2">
      <c r="A338" s="118"/>
      <c r="B338" s="118"/>
      <c r="C338" s="118"/>
      <c r="D338" s="118"/>
      <c r="E338" s="10"/>
      <c r="G338" s="10"/>
      <c r="H338" s="118"/>
      <c r="I338" s="118"/>
    </row>
    <row r="339" spans="1:9" x14ac:dyDescent="0.2">
      <c r="A339" s="118"/>
      <c r="B339" s="118"/>
      <c r="C339" s="118"/>
      <c r="D339" s="118"/>
      <c r="E339" s="10"/>
      <c r="G339" s="10"/>
      <c r="H339" s="118"/>
      <c r="I339" s="118"/>
    </row>
    <row r="340" spans="1:9" x14ac:dyDescent="0.2">
      <c r="A340" s="118"/>
      <c r="B340" s="118"/>
      <c r="C340" s="118"/>
      <c r="D340" s="118"/>
      <c r="E340" s="10"/>
      <c r="G340" s="10"/>
      <c r="H340" s="118"/>
      <c r="I340" s="118"/>
    </row>
    <row r="341" spans="1:9" x14ac:dyDescent="0.2">
      <c r="A341" s="118"/>
      <c r="B341" s="118"/>
      <c r="C341" s="118"/>
      <c r="D341" s="118"/>
      <c r="E341" s="10"/>
      <c r="G341" s="10"/>
      <c r="H341" s="118"/>
      <c r="I341" s="118"/>
    </row>
    <row r="342" spans="1:9" x14ac:dyDescent="0.2">
      <c r="A342" s="118"/>
      <c r="B342" s="118"/>
      <c r="C342" s="118"/>
      <c r="D342" s="118"/>
      <c r="E342" s="10"/>
      <c r="G342" s="10"/>
      <c r="H342" s="118"/>
      <c r="I342" s="118"/>
    </row>
    <row r="343" spans="1:9" x14ac:dyDescent="0.2">
      <c r="A343" s="118"/>
      <c r="B343" s="118"/>
      <c r="C343" s="118"/>
      <c r="D343" s="118"/>
      <c r="E343" s="10"/>
      <c r="G343" s="10"/>
      <c r="H343" s="118"/>
      <c r="I343" s="118"/>
    </row>
    <row r="344" spans="1:9" x14ac:dyDescent="0.2">
      <c r="A344" s="118"/>
      <c r="B344" s="118"/>
      <c r="C344" s="118"/>
      <c r="D344" s="118"/>
      <c r="E344" s="10"/>
      <c r="G344" s="10"/>
      <c r="H344" s="118"/>
      <c r="I344" s="118"/>
    </row>
    <row r="345" spans="1:9" x14ac:dyDescent="0.2">
      <c r="A345" s="118"/>
      <c r="B345" s="118"/>
      <c r="C345" s="118"/>
      <c r="D345" s="118"/>
      <c r="E345" s="10"/>
      <c r="G345" s="10"/>
      <c r="H345" s="118"/>
      <c r="I345" s="118"/>
    </row>
    <row r="346" spans="1:9" x14ac:dyDescent="0.2">
      <c r="A346" s="118"/>
      <c r="B346" s="118"/>
      <c r="C346" s="118"/>
      <c r="D346" s="118"/>
      <c r="E346" s="10"/>
      <c r="G346" s="10"/>
      <c r="H346" s="118"/>
      <c r="I346" s="118"/>
    </row>
    <row r="347" spans="1:9" x14ac:dyDescent="0.2">
      <c r="A347" s="118"/>
      <c r="B347" s="118"/>
      <c r="C347" s="118"/>
      <c r="D347" s="118"/>
      <c r="E347" s="10"/>
      <c r="G347" s="10"/>
      <c r="H347" s="118"/>
      <c r="I347" s="118"/>
    </row>
    <row r="348" spans="1:9" x14ac:dyDescent="0.2">
      <c r="A348" s="118"/>
      <c r="B348" s="118"/>
      <c r="C348" s="118"/>
      <c r="D348" s="118"/>
      <c r="E348" s="10"/>
      <c r="G348" s="10"/>
      <c r="H348" s="118"/>
      <c r="I348" s="118"/>
    </row>
    <row r="349" spans="1:9" x14ac:dyDescent="0.2">
      <c r="A349" s="118"/>
      <c r="B349" s="118"/>
      <c r="C349" s="118"/>
      <c r="D349" s="118"/>
      <c r="E349" s="10"/>
      <c r="G349" s="10"/>
      <c r="H349" s="118"/>
      <c r="I349" s="118"/>
    </row>
  </sheetData>
  <mergeCells count="17">
    <mergeCell ref="A190:A191"/>
    <mergeCell ref="B190:B191"/>
    <mergeCell ref="C190:C191"/>
    <mergeCell ref="D190:D191"/>
    <mergeCell ref="E190:E191"/>
    <mergeCell ref="A1:G1"/>
    <mergeCell ref="A119:B119"/>
    <mergeCell ref="A120:B120"/>
    <mergeCell ref="A121:B121"/>
    <mergeCell ref="A102:D102"/>
    <mergeCell ref="E137:E138"/>
    <mergeCell ref="E150:E151"/>
    <mergeCell ref="A179:A180"/>
    <mergeCell ref="B179:B180"/>
    <mergeCell ref="C179:C180"/>
    <mergeCell ref="D179:D180"/>
    <mergeCell ref="E179:E180"/>
  </mergeCells>
  <conditionalFormatting sqref="B183:E184">
    <cfRule type="cellIs" dxfId="91" priority="1" stopIfTrue="1" operator="between">
      <formula>0.009</formula>
      <formula>-0.009</formula>
    </cfRule>
  </conditionalFormatting>
  <conditionalFormatting sqref="F2:F3">
    <cfRule type="cellIs" dxfId="90" priority="4" stopIfTrue="1" operator="between">
      <formula>0.009</formula>
      <formula>-0.009</formula>
    </cfRule>
  </conditionalFormatting>
  <conditionalFormatting sqref="F5:F209">
    <cfRule type="cellIs" dxfId="89" priority="3" stopIfTrue="1" operator="between">
      <formula>0.009</formula>
      <formula>-0.009</formula>
    </cfRule>
  </conditionalFormatting>
  <conditionalFormatting sqref="F349:F65547">
    <cfRule type="cellIs" dxfId="88"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12"/>
  <sheetViews>
    <sheetView workbookViewId="0">
      <selection sqref="A1:G1"/>
    </sheetView>
  </sheetViews>
  <sheetFormatPr defaultColWidth="9.1796875" defaultRowHeight="10" x14ac:dyDescent="0.2"/>
  <cols>
    <col min="1" max="1" width="38.7265625" style="6" bestFit="1" customWidth="1"/>
    <col min="2" max="2" width="42.81640625" style="6" bestFit="1" customWidth="1"/>
    <col min="3" max="3" width="35.453125" style="6" bestFit="1" customWidth="1"/>
    <col min="4" max="4" width="15.26953125" style="6" bestFit="1" customWidth="1"/>
    <col min="5" max="5" width="27.26953125" style="9" customWidth="1"/>
    <col min="6" max="6" width="31.26953125" style="10" bestFit="1" customWidth="1"/>
    <col min="7" max="7" width="32.81640625" style="9" customWidth="1"/>
    <col min="8" max="8" width="28.81640625" style="6" customWidth="1"/>
    <col min="9" max="9" width="6.7265625" style="6" customWidth="1"/>
    <col min="10" max="16384" width="9.1796875" style="6"/>
  </cols>
  <sheetData>
    <row r="1" spans="1:10" s="1" customFormat="1" ht="14" x14ac:dyDescent="0.25">
      <c r="A1" s="177" t="s">
        <v>10</v>
      </c>
      <c r="B1" s="178"/>
      <c r="C1" s="178"/>
      <c r="D1" s="178"/>
      <c r="E1" s="178"/>
      <c r="F1" s="178"/>
      <c r="G1" s="178"/>
    </row>
    <row r="2" spans="1:10" s="1" customFormat="1" ht="11.5" x14ac:dyDescent="0.25">
      <c r="E2" s="5"/>
      <c r="F2" s="8"/>
      <c r="G2" s="9"/>
    </row>
    <row r="3" spans="1:10" s="1" customFormat="1" ht="11.5" x14ac:dyDescent="0.25">
      <c r="A3" s="7" t="s">
        <v>7</v>
      </c>
      <c r="B3" s="2"/>
      <c r="C3" s="3"/>
      <c r="D3" s="3"/>
      <c r="E3" s="4"/>
      <c r="F3" s="8"/>
      <c r="G3" s="9"/>
    </row>
    <row r="4" spans="1:10" s="1" customFormat="1" ht="25.5" customHeight="1" x14ac:dyDescent="0.25">
      <c r="A4" s="38" t="s">
        <v>2</v>
      </c>
      <c r="B4" s="38" t="s">
        <v>0</v>
      </c>
      <c r="C4" s="39" t="s">
        <v>4</v>
      </c>
      <c r="D4" s="39" t="s">
        <v>1</v>
      </c>
      <c r="E4" s="41" t="s">
        <v>6</v>
      </c>
      <c r="F4" s="40" t="s">
        <v>302</v>
      </c>
      <c r="G4" s="41" t="s">
        <v>303</v>
      </c>
      <c r="H4" s="42" t="s">
        <v>304</v>
      </c>
      <c r="I4" s="43" t="s">
        <v>5</v>
      </c>
      <c r="J4" s="37"/>
    </row>
    <row r="5" spans="1:10" ht="10.5" x14ac:dyDescent="0.25">
      <c r="A5" s="44" t="s">
        <v>127</v>
      </c>
      <c r="B5" s="45"/>
      <c r="C5" s="45"/>
      <c r="D5" s="45"/>
      <c r="E5" s="46"/>
      <c r="F5" s="47"/>
      <c r="G5" s="46"/>
      <c r="H5" s="45"/>
      <c r="I5" s="45"/>
    </row>
    <row r="6" spans="1:10" ht="10.5" x14ac:dyDescent="0.25">
      <c r="A6" s="44" t="s">
        <v>31</v>
      </c>
      <c r="B6" s="45"/>
      <c r="C6" s="45"/>
      <c r="D6" s="45"/>
      <c r="E6" s="46"/>
      <c r="F6" s="47"/>
      <c r="G6" s="46"/>
      <c r="H6" s="45"/>
      <c r="I6" s="45"/>
    </row>
    <row r="7" spans="1:10" x14ac:dyDescent="0.2">
      <c r="A7" s="45" t="s">
        <v>129</v>
      </c>
      <c r="B7" s="45" t="s">
        <v>1245</v>
      </c>
      <c r="C7" s="45" t="s">
        <v>130</v>
      </c>
      <c r="D7" s="48">
        <v>2130000</v>
      </c>
      <c r="E7" s="46">
        <v>16437.21</v>
      </c>
      <c r="F7" s="47">
        <v>5.8945261265217503</v>
      </c>
      <c r="G7" s="46">
        <v>-3841.6950000000002</v>
      </c>
      <c r="H7" s="46">
        <v>-1.377665160184</v>
      </c>
      <c r="I7" s="49"/>
    </row>
    <row r="8" spans="1:10" x14ac:dyDescent="0.2">
      <c r="A8" s="45" t="s">
        <v>132</v>
      </c>
      <c r="B8" s="45" t="s">
        <v>1244</v>
      </c>
      <c r="C8" s="45" t="s">
        <v>130</v>
      </c>
      <c r="D8" s="48">
        <v>1070000</v>
      </c>
      <c r="E8" s="46">
        <v>13518.38</v>
      </c>
      <c r="F8" s="47">
        <v>4.8478083627482498</v>
      </c>
      <c r="G8" s="46">
        <v>-889.49</v>
      </c>
      <c r="H8" s="46">
        <v>-0.31897883182607201</v>
      </c>
      <c r="I8" s="49"/>
    </row>
    <row r="9" spans="1:10" x14ac:dyDescent="0.2">
      <c r="A9" s="45" t="s">
        <v>141</v>
      </c>
      <c r="B9" s="45" t="s">
        <v>1242</v>
      </c>
      <c r="C9" s="45" t="s">
        <v>142</v>
      </c>
      <c r="D9" s="48">
        <v>649000</v>
      </c>
      <c r="E9" s="46">
        <v>12245.332</v>
      </c>
      <c r="F9" s="47">
        <v>4.3912823041095699</v>
      </c>
      <c r="G9" s="46">
        <v>-4684.1080000000002</v>
      </c>
      <c r="H9" s="46">
        <v>-1.67976177133769</v>
      </c>
      <c r="I9" s="49"/>
    </row>
    <row r="10" spans="1:10" x14ac:dyDescent="0.2">
      <c r="A10" s="45" t="s">
        <v>134</v>
      </c>
      <c r="B10" s="45" t="s">
        <v>1243</v>
      </c>
      <c r="C10" s="45" t="s">
        <v>135</v>
      </c>
      <c r="D10" s="48">
        <v>790000</v>
      </c>
      <c r="E10" s="46">
        <v>11303.32</v>
      </c>
      <c r="F10" s="47">
        <v>4.0534686273665601</v>
      </c>
      <c r="G10" s="46">
        <v>-1076.4000000000001</v>
      </c>
      <c r="H10" s="46">
        <v>-0.38600637958558698</v>
      </c>
      <c r="I10" s="49"/>
    </row>
    <row r="11" spans="1:10" x14ac:dyDescent="0.2">
      <c r="A11" s="45" t="s">
        <v>144</v>
      </c>
      <c r="B11" s="45" t="s">
        <v>143</v>
      </c>
      <c r="C11" s="45" t="s">
        <v>145</v>
      </c>
      <c r="D11" s="48">
        <v>219250</v>
      </c>
      <c r="E11" s="46">
        <v>8800.6949999999997</v>
      </c>
      <c r="F11" s="47">
        <v>3.1560055878734499</v>
      </c>
      <c r="G11" s="46">
        <v>-1271.8755000000001</v>
      </c>
      <c r="H11" s="46">
        <v>-0.45610558996526301</v>
      </c>
      <c r="I11" s="49"/>
    </row>
    <row r="12" spans="1:10" x14ac:dyDescent="0.2">
      <c r="A12" s="45" t="s">
        <v>137</v>
      </c>
      <c r="B12" s="45" t="s">
        <v>136</v>
      </c>
      <c r="C12" s="45" t="s">
        <v>130</v>
      </c>
      <c r="D12" s="48">
        <v>819500</v>
      </c>
      <c r="E12" s="46">
        <v>8755.9477499999994</v>
      </c>
      <c r="F12" s="47">
        <v>3.1399588357655799</v>
      </c>
      <c r="G12" s="46"/>
      <c r="H12" s="46"/>
      <c r="I12" s="49"/>
    </row>
    <row r="13" spans="1:10" x14ac:dyDescent="0.2">
      <c r="A13" s="45" t="s">
        <v>139</v>
      </c>
      <c r="B13" s="45" t="s">
        <v>1246</v>
      </c>
      <c r="C13" s="45" t="s">
        <v>130</v>
      </c>
      <c r="D13" s="48">
        <v>670000</v>
      </c>
      <c r="E13" s="46">
        <v>8497.61</v>
      </c>
      <c r="F13" s="47">
        <v>3.0473166770998499</v>
      </c>
      <c r="G13" s="46"/>
      <c r="H13" s="46"/>
      <c r="I13" s="49"/>
    </row>
    <row r="14" spans="1:10" x14ac:dyDescent="0.2">
      <c r="A14" s="45" t="s">
        <v>150</v>
      </c>
      <c r="B14" s="45" t="s">
        <v>149</v>
      </c>
      <c r="C14" s="45" t="s">
        <v>151</v>
      </c>
      <c r="D14" s="48">
        <v>1580000</v>
      </c>
      <c r="E14" s="46">
        <v>6306.57</v>
      </c>
      <c r="F14" s="47">
        <v>2.2615907221321798</v>
      </c>
      <c r="G14" s="46">
        <v>-270.33749999999998</v>
      </c>
      <c r="H14" s="46">
        <v>-9.6945373133796697E-2</v>
      </c>
      <c r="I14" s="49"/>
    </row>
    <row r="15" spans="1:10" x14ac:dyDescent="0.2">
      <c r="A15" s="45" t="s">
        <v>175</v>
      </c>
      <c r="B15" s="45" t="s">
        <v>174</v>
      </c>
      <c r="C15" s="45" t="s">
        <v>176</v>
      </c>
      <c r="D15" s="48">
        <v>2976500</v>
      </c>
      <c r="E15" s="46">
        <v>6291.1304</v>
      </c>
      <c r="F15" s="47">
        <v>2.2560539476076098</v>
      </c>
      <c r="G15" s="46">
        <v>-1982.761</v>
      </c>
      <c r="H15" s="46">
        <v>-0.71103529839604096</v>
      </c>
      <c r="I15" s="49"/>
    </row>
    <row r="16" spans="1:10" x14ac:dyDescent="0.2">
      <c r="A16" s="45" t="s">
        <v>158</v>
      </c>
      <c r="B16" s="45" t="s">
        <v>157</v>
      </c>
      <c r="C16" s="45" t="s">
        <v>159</v>
      </c>
      <c r="D16" s="48">
        <v>50000</v>
      </c>
      <c r="E16" s="46">
        <v>5793</v>
      </c>
      <c r="F16" s="47">
        <v>2.07742006404618</v>
      </c>
      <c r="G16" s="46">
        <v>-1649.1824999999999</v>
      </c>
      <c r="H16" s="46">
        <v>-0.59141115393989996</v>
      </c>
      <c r="I16" s="49"/>
    </row>
    <row r="17" spans="1:9" x14ac:dyDescent="0.2">
      <c r="A17" s="45" t="s">
        <v>161</v>
      </c>
      <c r="B17" s="45" t="s">
        <v>160</v>
      </c>
      <c r="C17" s="45" t="s">
        <v>162</v>
      </c>
      <c r="D17" s="48">
        <v>65000</v>
      </c>
      <c r="E17" s="46">
        <v>4963.7250000000004</v>
      </c>
      <c r="F17" s="47">
        <v>1.7800348536868</v>
      </c>
      <c r="G17" s="46">
        <v>-1151.925</v>
      </c>
      <c r="H17" s="46">
        <v>-0.41309029989235202</v>
      </c>
      <c r="I17" s="49"/>
    </row>
    <row r="18" spans="1:9" x14ac:dyDescent="0.2">
      <c r="A18" s="45" t="s">
        <v>147</v>
      </c>
      <c r="B18" s="45" t="s">
        <v>1247</v>
      </c>
      <c r="C18" s="45" t="s">
        <v>148</v>
      </c>
      <c r="D18" s="48">
        <v>410000</v>
      </c>
      <c r="E18" s="46">
        <v>4845.38</v>
      </c>
      <c r="F18" s="47">
        <v>1.73759530984431</v>
      </c>
      <c r="G18" s="46"/>
      <c r="H18" s="46"/>
      <c r="I18" s="49"/>
    </row>
    <row r="19" spans="1:9" x14ac:dyDescent="0.2">
      <c r="A19" s="45" t="s">
        <v>153</v>
      </c>
      <c r="B19" s="45" t="s">
        <v>152</v>
      </c>
      <c r="C19" s="45" t="s">
        <v>154</v>
      </c>
      <c r="D19" s="48">
        <v>1910000</v>
      </c>
      <c r="E19" s="46">
        <v>4718.2730000000001</v>
      </c>
      <c r="F19" s="47">
        <v>1.69201363677669</v>
      </c>
      <c r="G19" s="46">
        <v>-241.00620000000001</v>
      </c>
      <c r="H19" s="46">
        <v>-8.6426914455295406E-2</v>
      </c>
      <c r="I19" s="49"/>
    </row>
    <row r="20" spans="1:9" x14ac:dyDescent="0.2">
      <c r="A20" s="45" t="s">
        <v>164</v>
      </c>
      <c r="B20" s="45" t="s">
        <v>163</v>
      </c>
      <c r="C20" s="45" t="s">
        <v>165</v>
      </c>
      <c r="D20" s="48">
        <v>144500</v>
      </c>
      <c r="E20" s="46">
        <v>4475.8874999999998</v>
      </c>
      <c r="F20" s="47">
        <v>1.6050920933736399</v>
      </c>
      <c r="G20" s="46"/>
      <c r="H20" s="46"/>
      <c r="I20" s="49"/>
    </row>
    <row r="21" spans="1:9" x14ac:dyDescent="0.2">
      <c r="A21" s="45" t="s">
        <v>156</v>
      </c>
      <c r="B21" s="45" t="s">
        <v>1840</v>
      </c>
      <c r="C21" s="45" t="s">
        <v>148</v>
      </c>
      <c r="D21" s="48">
        <v>355000</v>
      </c>
      <c r="E21" s="46">
        <v>4256.8050000000003</v>
      </c>
      <c r="F21" s="47">
        <v>1.52652720796342</v>
      </c>
      <c r="G21" s="46"/>
      <c r="H21" s="46"/>
      <c r="I21" s="49"/>
    </row>
    <row r="22" spans="1:9" x14ac:dyDescent="0.2">
      <c r="A22" s="45" t="s">
        <v>211</v>
      </c>
      <c r="B22" s="45" t="s">
        <v>210</v>
      </c>
      <c r="C22" s="45" t="s">
        <v>212</v>
      </c>
      <c r="D22" s="48">
        <v>237500</v>
      </c>
      <c r="E22" s="46">
        <v>3711.8874999999998</v>
      </c>
      <c r="F22" s="47">
        <v>1.3311150643849801</v>
      </c>
      <c r="G22" s="46"/>
      <c r="H22" s="46"/>
      <c r="I22" s="49"/>
    </row>
    <row r="23" spans="1:9" x14ac:dyDescent="0.2">
      <c r="A23" s="45" t="s">
        <v>167</v>
      </c>
      <c r="B23" s="45" t="s">
        <v>166</v>
      </c>
      <c r="C23" s="45" t="s">
        <v>168</v>
      </c>
      <c r="D23" s="48">
        <v>215000</v>
      </c>
      <c r="E23" s="46">
        <v>3651.13</v>
      </c>
      <c r="F23" s="47">
        <v>1.30932689771119</v>
      </c>
      <c r="G23" s="46"/>
      <c r="H23" s="46"/>
      <c r="I23" s="49"/>
    </row>
    <row r="24" spans="1:9" x14ac:dyDescent="0.2">
      <c r="A24" s="45" t="s">
        <v>187</v>
      </c>
      <c r="B24" s="45" t="s">
        <v>186</v>
      </c>
      <c r="C24" s="45" t="s">
        <v>188</v>
      </c>
      <c r="D24" s="48">
        <v>200000</v>
      </c>
      <c r="E24" s="46">
        <v>3530</v>
      </c>
      <c r="F24" s="47">
        <v>1.26588862870413</v>
      </c>
      <c r="G24" s="46"/>
      <c r="H24" s="46"/>
      <c r="I24" s="49"/>
    </row>
    <row r="25" spans="1:9" x14ac:dyDescent="0.2">
      <c r="A25" s="45" t="s">
        <v>200</v>
      </c>
      <c r="B25" s="45" t="s">
        <v>199</v>
      </c>
      <c r="C25" s="45" t="s">
        <v>201</v>
      </c>
      <c r="D25" s="48">
        <v>80000</v>
      </c>
      <c r="E25" s="46">
        <v>3436.24</v>
      </c>
      <c r="F25" s="47">
        <v>1.2322654791779799</v>
      </c>
      <c r="G25" s="46"/>
      <c r="H25" s="46"/>
      <c r="I25" s="49"/>
    </row>
    <row r="26" spans="1:9" x14ac:dyDescent="0.2">
      <c r="A26" s="45" t="s">
        <v>170</v>
      </c>
      <c r="B26" s="45" t="s">
        <v>169</v>
      </c>
      <c r="C26" s="45" t="s">
        <v>171</v>
      </c>
      <c r="D26" s="48">
        <v>60000</v>
      </c>
      <c r="E26" s="46">
        <v>3435.6</v>
      </c>
      <c r="F26" s="47">
        <v>1.2320359696248999</v>
      </c>
      <c r="G26" s="46"/>
      <c r="H26" s="46"/>
      <c r="I26" s="49"/>
    </row>
    <row r="27" spans="1:9" x14ac:dyDescent="0.2">
      <c r="A27" s="45" t="s">
        <v>184</v>
      </c>
      <c r="B27" s="45" t="s">
        <v>183</v>
      </c>
      <c r="C27" s="45" t="s">
        <v>185</v>
      </c>
      <c r="D27" s="48">
        <v>780300</v>
      </c>
      <c r="E27" s="46">
        <v>3365.4339</v>
      </c>
      <c r="F27" s="47">
        <v>1.2068737973556301</v>
      </c>
      <c r="G27" s="46">
        <v>-618.37874999999997</v>
      </c>
      <c r="H27" s="46">
        <v>-0.221755985228689</v>
      </c>
      <c r="I27" s="49"/>
    </row>
    <row r="28" spans="1:9" x14ac:dyDescent="0.2">
      <c r="A28" s="45" t="s">
        <v>181</v>
      </c>
      <c r="B28" s="45" t="s">
        <v>180</v>
      </c>
      <c r="C28" s="45" t="s">
        <v>182</v>
      </c>
      <c r="D28" s="48">
        <v>430000</v>
      </c>
      <c r="E28" s="46">
        <v>3332.5</v>
      </c>
      <c r="F28" s="47">
        <v>1.1950634150585</v>
      </c>
      <c r="G28" s="46"/>
      <c r="H28" s="46"/>
      <c r="I28" s="49"/>
    </row>
    <row r="29" spans="1:9" x14ac:dyDescent="0.2">
      <c r="A29" s="45" t="s">
        <v>178</v>
      </c>
      <c r="B29" s="45" t="s">
        <v>177</v>
      </c>
      <c r="C29" s="45" t="s">
        <v>179</v>
      </c>
      <c r="D29" s="48">
        <v>180165</v>
      </c>
      <c r="E29" s="46">
        <v>3001.9092300000002</v>
      </c>
      <c r="F29" s="47">
        <v>1.0765106965039599</v>
      </c>
      <c r="G29" s="46">
        <v>-222.24299999999999</v>
      </c>
      <c r="H29" s="46">
        <v>-7.9698268132887107E-2</v>
      </c>
      <c r="I29" s="49"/>
    </row>
    <row r="30" spans="1:9" x14ac:dyDescent="0.2">
      <c r="A30" s="45" t="s">
        <v>173</v>
      </c>
      <c r="B30" s="45" t="s">
        <v>172</v>
      </c>
      <c r="C30" s="45" t="s">
        <v>151</v>
      </c>
      <c r="D30" s="48">
        <v>1600000</v>
      </c>
      <c r="E30" s="46">
        <v>3000.48</v>
      </c>
      <c r="F30" s="47">
        <v>1.0759981622249799</v>
      </c>
      <c r="G30" s="46"/>
      <c r="H30" s="46"/>
      <c r="I30" s="49"/>
    </row>
    <row r="31" spans="1:9" x14ac:dyDescent="0.2">
      <c r="A31" s="45" t="s">
        <v>218</v>
      </c>
      <c r="B31" s="45" t="s">
        <v>217</v>
      </c>
      <c r="C31" s="45" t="s">
        <v>219</v>
      </c>
      <c r="D31" s="48">
        <v>1750000</v>
      </c>
      <c r="E31" s="46">
        <v>2836.5749999999998</v>
      </c>
      <c r="F31" s="47">
        <v>1.0172204070726401</v>
      </c>
      <c r="G31" s="46"/>
      <c r="H31" s="46"/>
      <c r="I31" s="49"/>
    </row>
    <row r="32" spans="1:9" x14ac:dyDescent="0.2">
      <c r="A32" s="45" t="s">
        <v>193</v>
      </c>
      <c r="B32" s="45" t="s">
        <v>192</v>
      </c>
      <c r="C32" s="45" t="s">
        <v>162</v>
      </c>
      <c r="D32" s="48">
        <v>562500</v>
      </c>
      <c r="E32" s="46">
        <v>2680.3125</v>
      </c>
      <c r="F32" s="47">
        <v>0.96118331873187901</v>
      </c>
      <c r="G32" s="46"/>
      <c r="H32" s="46"/>
      <c r="I32" s="49"/>
    </row>
    <row r="33" spans="1:9" x14ac:dyDescent="0.2">
      <c r="A33" s="45" t="s">
        <v>198</v>
      </c>
      <c r="B33" s="45" t="s">
        <v>197</v>
      </c>
      <c r="C33" s="45" t="s">
        <v>185</v>
      </c>
      <c r="D33" s="48">
        <v>60000</v>
      </c>
      <c r="E33" s="46">
        <v>2603.2800000000002</v>
      </c>
      <c r="F33" s="47">
        <v>0.933558795845009</v>
      </c>
      <c r="G33" s="46"/>
      <c r="H33" s="46"/>
      <c r="I33" s="49"/>
    </row>
    <row r="34" spans="1:9" x14ac:dyDescent="0.2">
      <c r="A34" s="45" t="s">
        <v>195</v>
      </c>
      <c r="B34" s="45" t="s">
        <v>194</v>
      </c>
      <c r="C34" s="45" t="s">
        <v>196</v>
      </c>
      <c r="D34" s="48">
        <v>140000</v>
      </c>
      <c r="E34" s="46">
        <v>2468.48</v>
      </c>
      <c r="F34" s="47">
        <v>0.88521834622763895</v>
      </c>
      <c r="G34" s="46"/>
      <c r="H34" s="46"/>
      <c r="I34" s="49"/>
    </row>
    <row r="35" spans="1:9" x14ac:dyDescent="0.2">
      <c r="A35" s="45" t="s">
        <v>190</v>
      </c>
      <c r="B35" s="45" t="s">
        <v>189</v>
      </c>
      <c r="C35" s="45" t="s">
        <v>191</v>
      </c>
      <c r="D35" s="48">
        <v>30000</v>
      </c>
      <c r="E35" s="46">
        <v>2407.1999999999998</v>
      </c>
      <c r="F35" s="47">
        <v>0.86324280652027696</v>
      </c>
      <c r="G35" s="46"/>
      <c r="H35" s="46"/>
      <c r="I35" s="49"/>
    </row>
    <row r="36" spans="1:9" x14ac:dyDescent="0.2">
      <c r="A36" s="45" t="s">
        <v>221</v>
      </c>
      <c r="B36" s="45" t="s">
        <v>220</v>
      </c>
      <c r="C36" s="45" t="s">
        <v>212</v>
      </c>
      <c r="D36" s="48">
        <v>210000</v>
      </c>
      <c r="E36" s="46">
        <v>2195.8649999999998</v>
      </c>
      <c r="F36" s="47">
        <v>0.78745624183268803</v>
      </c>
      <c r="G36" s="46"/>
      <c r="H36" s="46"/>
      <c r="I36" s="49"/>
    </row>
    <row r="37" spans="1:9" x14ac:dyDescent="0.2">
      <c r="A37" s="45" t="s">
        <v>203</v>
      </c>
      <c r="B37" s="45" t="s">
        <v>202</v>
      </c>
      <c r="C37" s="45" t="s">
        <v>204</v>
      </c>
      <c r="D37" s="48">
        <v>150000</v>
      </c>
      <c r="E37" s="46">
        <v>1984.35</v>
      </c>
      <c r="F37" s="47">
        <v>0.71160512758329697</v>
      </c>
      <c r="G37" s="46"/>
      <c r="H37" s="46"/>
      <c r="I37" s="49"/>
    </row>
    <row r="38" spans="1:9" x14ac:dyDescent="0.2">
      <c r="A38" s="45" t="s">
        <v>246</v>
      </c>
      <c r="B38" s="45" t="s">
        <v>245</v>
      </c>
      <c r="C38" s="45" t="s">
        <v>247</v>
      </c>
      <c r="D38" s="48">
        <v>170000</v>
      </c>
      <c r="E38" s="46">
        <v>1764.6</v>
      </c>
      <c r="F38" s="47">
        <v>0.63280087088138903</v>
      </c>
      <c r="G38" s="46"/>
      <c r="H38" s="46"/>
      <c r="I38" s="49"/>
    </row>
    <row r="39" spans="1:9" x14ac:dyDescent="0.2">
      <c r="A39" s="45" t="s">
        <v>216</v>
      </c>
      <c r="B39" s="45" t="s">
        <v>215</v>
      </c>
      <c r="C39" s="45" t="s">
        <v>196</v>
      </c>
      <c r="D39" s="48">
        <v>300000</v>
      </c>
      <c r="E39" s="46">
        <v>1760.7</v>
      </c>
      <c r="F39" s="47">
        <v>0.63140229704231099</v>
      </c>
      <c r="G39" s="46">
        <v>-259.60000000000002</v>
      </c>
      <c r="H39" s="46">
        <v>-9.3094812467873003E-2</v>
      </c>
      <c r="I39" s="49"/>
    </row>
    <row r="40" spans="1:9" x14ac:dyDescent="0.2">
      <c r="A40" s="45" t="s">
        <v>206</v>
      </c>
      <c r="B40" s="45" t="s">
        <v>205</v>
      </c>
      <c r="C40" s="45" t="s">
        <v>165</v>
      </c>
      <c r="D40" s="48">
        <v>13000</v>
      </c>
      <c r="E40" s="46">
        <v>1730.82</v>
      </c>
      <c r="F40" s="47">
        <v>0.62068706978291199</v>
      </c>
      <c r="G40" s="46"/>
      <c r="H40" s="46"/>
      <c r="I40" s="49"/>
    </row>
    <row r="41" spans="1:9" x14ac:dyDescent="0.2">
      <c r="A41" s="45" t="s">
        <v>208</v>
      </c>
      <c r="B41" s="45" t="s">
        <v>207</v>
      </c>
      <c r="C41" s="45" t="s">
        <v>209</v>
      </c>
      <c r="D41" s="48">
        <v>75000</v>
      </c>
      <c r="E41" s="46">
        <v>1688.175</v>
      </c>
      <c r="F41" s="47">
        <v>0.60539420276560696</v>
      </c>
      <c r="G41" s="46"/>
      <c r="H41" s="46"/>
      <c r="I41" s="49"/>
    </row>
    <row r="42" spans="1:9" x14ac:dyDescent="0.2">
      <c r="A42" s="45" t="s">
        <v>214</v>
      </c>
      <c r="B42" s="45" t="s">
        <v>213</v>
      </c>
      <c r="C42" s="45" t="s">
        <v>212</v>
      </c>
      <c r="D42" s="48">
        <v>500000</v>
      </c>
      <c r="E42" s="46">
        <v>1665.75</v>
      </c>
      <c r="F42" s="47">
        <v>0.59735240319090699</v>
      </c>
      <c r="G42" s="46"/>
      <c r="H42" s="46"/>
      <c r="I42" s="49"/>
    </row>
    <row r="43" spans="1:9" x14ac:dyDescent="0.2">
      <c r="A43" s="45" t="s">
        <v>226</v>
      </c>
      <c r="B43" s="45" t="s">
        <v>225</v>
      </c>
      <c r="C43" s="45" t="s">
        <v>227</v>
      </c>
      <c r="D43" s="48">
        <v>1395690</v>
      </c>
      <c r="E43" s="46">
        <v>1641.191871</v>
      </c>
      <c r="F43" s="47">
        <v>0.58854564504831497</v>
      </c>
      <c r="G43" s="46"/>
      <c r="H43" s="46"/>
      <c r="I43" s="49"/>
    </row>
    <row r="44" spans="1:9" x14ac:dyDescent="0.2">
      <c r="A44" s="45" t="s">
        <v>229</v>
      </c>
      <c r="B44" s="45" t="s">
        <v>228</v>
      </c>
      <c r="C44" s="45" t="s">
        <v>196</v>
      </c>
      <c r="D44" s="48">
        <v>1040688</v>
      </c>
      <c r="E44" s="46">
        <v>1470.4921440000001</v>
      </c>
      <c r="F44" s="47">
        <v>0.52733124183806002</v>
      </c>
      <c r="G44" s="46"/>
      <c r="H44" s="46"/>
      <c r="I44" s="49"/>
    </row>
    <row r="45" spans="1:9" x14ac:dyDescent="0.2">
      <c r="A45" s="45" t="s">
        <v>233</v>
      </c>
      <c r="B45" s="45" t="s">
        <v>232</v>
      </c>
      <c r="C45" s="45" t="s">
        <v>224</v>
      </c>
      <c r="D45" s="48">
        <v>9000</v>
      </c>
      <c r="E45" s="46">
        <v>1322.91</v>
      </c>
      <c r="F45" s="47">
        <v>0.474407004475631</v>
      </c>
      <c r="G45" s="46"/>
      <c r="H45" s="46"/>
      <c r="I45" s="49"/>
    </row>
    <row r="46" spans="1:9" x14ac:dyDescent="0.2">
      <c r="A46" s="45" t="s">
        <v>342</v>
      </c>
      <c r="B46" s="45" t="s">
        <v>1241</v>
      </c>
      <c r="C46" s="45" t="s">
        <v>204</v>
      </c>
      <c r="D46" s="48">
        <v>70000</v>
      </c>
      <c r="E46" s="46">
        <v>1265.81</v>
      </c>
      <c r="F46" s="47">
        <v>0.45393044903681901</v>
      </c>
      <c r="G46" s="46">
        <v>-317.625</v>
      </c>
      <c r="H46" s="46">
        <v>-0.11390308093262</v>
      </c>
      <c r="I46" s="49"/>
    </row>
    <row r="47" spans="1:9" x14ac:dyDescent="0.2">
      <c r="A47" s="45" t="s">
        <v>223</v>
      </c>
      <c r="B47" s="45" t="s">
        <v>222</v>
      </c>
      <c r="C47" s="45" t="s">
        <v>224</v>
      </c>
      <c r="D47" s="48">
        <v>143204</v>
      </c>
      <c r="E47" s="46">
        <v>1252.390582</v>
      </c>
      <c r="F47" s="47">
        <v>0.44911812930593298</v>
      </c>
      <c r="G47" s="46"/>
      <c r="H47" s="46"/>
      <c r="I47" s="49"/>
    </row>
    <row r="48" spans="1:9" x14ac:dyDescent="0.2">
      <c r="A48" s="45" t="s">
        <v>237</v>
      </c>
      <c r="B48" s="45" t="s">
        <v>236</v>
      </c>
      <c r="C48" s="45" t="s">
        <v>238</v>
      </c>
      <c r="D48" s="48">
        <v>400000</v>
      </c>
      <c r="E48" s="46">
        <v>1234.8399999999999</v>
      </c>
      <c r="F48" s="47">
        <v>0.44282433831983198</v>
      </c>
      <c r="G48" s="46"/>
      <c r="H48" s="46"/>
      <c r="I48" s="49"/>
    </row>
    <row r="49" spans="1:9" x14ac:dyDescent="0.2">
      <c r="A49" s="45" t="s">
        <v>364</v>
      </c>
      <c r="B49" s="45" t="s">
        <v>363</v>
      </c>
      <c r="C49" s="45" t="s">
        <v>365</v>
      </c>
      <c r="D49" s="48">
        <v>15000</v>
      </c>
      <c r="E49" s="46">
        <v>1084.5</v>
      </c>
      <c r="F49" s="47">
        <v>0.38891110986674998</v>
      </c>
      <c r="G49" s="46"/>
      <c r="H49" s="46"/>
      <c r="I49" s="49"/>
    </row>
    <row r="50" spans="1:9" x14ac:dyDescent="0.2">
      <c r="A50" s="45" t="s">
        <v>231</v>
      </c>
      <c r="B50" s="45" t="s">
        <v>230</v>
      </c>
      <c r="C50" s="45" t="s">
        <v>154</v>
      </c>
      <c r="D50" s="48">
        <v>160000</v>
      </c>
      <c r="E50" s="46">
        <v>986.32</v>
      </c>
      <c r="F50" s="47">
        <v>0.35370290998964699</v>
      </c>
      <c r="G50" s="46"/>
      <c r="H50" s="46"/>
      <c r="I50" s="49"/>
    </row>
    <row r="51" spans="1:9" x14ac:dyDescent="0.2">
      <c r="A51" s="45" t="s">
        <v>235</v>
      </c>
      <c r="B51" s="45" t="s">
        <v>234</v>
      </c>
      <c r="C51" s="45" t="s">
        <v>224</v>
      </c>
      <c r="D51" s="48">
        <v>1178161</v>
      </c>
      <c r="E51" s="46">
        <v>477.62646940000002</v>
      </c>
      <c r="F51" s="47">
        <v>0.171280996142085</v>
      </c>
      <c r="G51" s="46"/>
      <c r="H51" s="46"/>
      <c r="I51" s="49"/>
    </row>
    <row r="52" spans="1:9" ht="10.5" x14ac:dyDescent="0.25">
      <c r="A52" s="44" t="s">
        <v>33</v>
      </c>
      <c r="B52" s="44"/>
      <c r="C52" s="44"/>
      <c r="D52" s="44"/>
      <c r="E52" s="50">
        <f>SUM(E7:E51)</f>
        <v>188196.6348464</v>
      </c>
      <c r="F52" s="51">
        <f>SUM(F7:F51)</f>
        <v>67.488946179161729</v>
      </c>
      <c r="G52" s="50">
        <f>SUM(G7:G51)</f>
        <v>-18476.627449999996</v>
      </c>
      <c r="H52" s="50">
        <f>SUM(H7:H51)</f>
        <v>-6.6258789194780672</v>
      </c>
      <c r="I52" s="44"/>
    </row>
    <row r="53" spans="1:9" x14ac:dyDescent="0.2">
      <c r="A53" s="45"/>
      <c r="B53" s="45"/>
      <c r="C53" s="45"/>
      <c r="D53" s="45"/>
      <c r="E53" s="46"/>
      <c r="F53" s="47"/>
      <c r="G53" s="46"/>
      <c r="H53" s="45"/>
      <c r="I53" s="45"/>
    </row>
    <row r="54" spans="1:9" ht="10.5" x14ac:dyDescent="0.25">
      <c r="A54" s="44" t="s">
        <v>30</v>
      </c>
      <c r="B54" s="45"/>
      <c r="C54" s="45"/>
      <c r="D54" s="45"/>
      <c r="E54" s="46"/>
      <c r="F54" s="47"/>
      <c r="G54" s="46"/>
      <c r="H54" s="45"/>
      <c r="I54" s="45"/>
    </row>
    <row r="55" spans="1:9" ht="10.5" x14ac:dyDescent="0.25">
      <c r="A55" s="44" t="s">
        <v>31</v>
      </c>
      <c r="B55" s="45"/>
      <c r="C55" s="45"/>
      <c r="D55" s="45"/>
      <c r="E55" s="46"/>
      <c r="F55" s="47"/>
      <c r="G55" s="46"/>
      <c r="H55" s="45"/>
      <c r="I55" s="45"/>
    </row>
    <row r="56" spans="1:9" x14ac:dyDescent="0.2">
      <c r="A56" s="45" t="s">
        <v>66</v>
      </c>
      <c r="B56" s="45" t="s">
        <v>65</v>
      </c>
      <c r="C56" s="45" t="s">
        <v>67</v>
      </c>
      <c r="D56" s="48">
        <v>11897</v>
      </c>
      <c r="E56" s="46">
        <v>12952.930130000001</v>
      </c>
      <c r="F56" s="47">
        <v>4.64503313313487</v>
      </c>
      <c r="G56" s="49"/>
      <c r="H56" s="49"/>
      <c r="I56" s="49">
        <v>8.8547999999999991</v>
      </c>
    </row>
    <row r="57" spans="1:9" x14ac:dyDescent="0.2">
      <c r="A57" s="45" t="s">
        <v>69</v>
      </c>
      <c r="B57" s="45" t="s">
        <v>68</v>
      </c>
      <c r="C57" s="45" t="s">
        <v>67</v>
      </c>
      <c r="D57" s="48">
        <v>7420</v>
      </c>
      <c r="E57" s="46">
        <v>8033.10718</v>
      </c>
      <c r="F57" s="47">
        <v>2.8807419355024</v>
      </c>
      <c r="G57" s="49"/>
      <c r="H57" s="49"/>
      <c r="I57" s="49">
        <v>8.9350000000000005</v>
      </c>
    </row>
    <row r="58" spans="1:9" x14ac:dyDescent="0.2">
      <c r="A58" s="45" t="s">
        <v>83</v>
      </c>
      <c r="B58" s="45" t="s">
        <v>82</v>
      </c>
      <c r="C58" s="45" t="s">
        <v>73</v>
      </c>
      <c r="D58" s="48">
        <v>5367</v>
      </c>
      <c r="E58" s="46">
        <v>5408.7739342000004</v>
      </c>
      <c r="F58" s="47">
        <v>1.9396332630411</v>
      </c>
      <c r="G58" s="49"/>
      <c r="H58" s="49"/>
      <c r="I58" s="49">
        <v>8.1219000000000001</v>
      </c>
    </row>
    <row r="59" spans="1:9" x14ac:dyDescent="0.2">
      <c r="A59" s="45" t="s">
        <v>85</v>
      </c>
      <c r="B59" s="45" t="s">
        <v>84</v>
      </c>
      <c r="C59" s="45" t="s">
        <v>73</v>
      </c>
      <c r="D59" s="48">
        <v>5000</v>
      </c>
      <c r="E59" s="46">
        <v>5048.6224658000001</v>
      </c>
      <c r="F59" s="47">
        <v>1.81047982155139</v>
      </c>
      <c r="G59" s="49"/>
      <c r="H59" s="49"/>
      <c r="I59" s="49">
        <v>7.9949000000000003</v>
      </c>
    </row>
    <row r="60" spans="1:9" x14ac:dyDescent="0.2">
      <c r="A60" s="45" t="s">
        <v>91</v>
      </c>
      <c r="B60" s="45" t="s">
        <v>90</v>
      </c>
      <c r="C60" s="45" t="s">
        <v>73</v>
      </c>
      <c r="D60" s="48">
        <v>5000</v>
      </c>
      <c r="E60" s="46">
        <v>5007.0344520999997</v>
      </c>
      <c r="F60" s="47">
        <v>1.79556599899241</v>
      </c>
      <c r="G60" s="49"/>
      <c r="H60" s="49"/>
      <c r="I60" s="49">
        <v>7.71</v>
      </c>
    </row>
    <row r="61" spans="1:9" x14ac:dyDescent="0.2">
      <c r="A61" s="45" t="s">
        <v>367</v>
      </c>
      <c r="B61" s="45" t="s">
        <v>366</v>
      </c>
      <c r="C61" s="45" t="s">
        <v>73</v>
      </c>
      <c r="D61" s="48">
        <v>3000</v>
      </c>
      <c r="E61" s="46">
        <v>3154.7867259999998</v>
      </c>
      <c r="F61" s="47">
        <v>1.1313338930396999</v>
      </c>
      <c r="G61" s="49"/>
      <c r="H61" s="49"/>
      <c r="I61" s="49">
        <v>7.89</v>
      </c>
    </row>
    <row r="62" spans="1:9" x14ac:dyDescent="0.2">
      <c r="A62" s="45" t="s">
        <v>89</v>
      </c>
      <c r="B62" s="45" t="s">
        <v>88</v>
      </c>
      <c r="C62" s="45" t="s">
        <v>73</v>
      </c>
      <c r="D62" s="48">
        <v>5300</v>
      </c>
      <c r="E62" s="46">
        <v>2985.4263999999998</v>
      </c>
      <c r="F62" s="47">
        <v>1.0705998106496</v>
      </c>
      <c r="G62" s="49"/>
      <c r="H62" s="49"/>
      <c r="I62" s="49">
        <v>6.9775999999999998</v>
      </c>
    </row>
    <row r="63" spans="1:9" x14ac:dyDescent="0.2">
      <c r="A63" s="45" t="s">
        <v>93</v>
      </c>
      <c r="B63" s="45" t="s">
        <v>92</v>
      </c>
      <c r="C63" s="45" t="s">
        <v>73</v>
      </c>
      <c r="D63" s="48">
        <v>300</v>
      </c>
      <c r="E63" s="46">
        <v>2968.5184932000002</v>
      </c>
      <c r="F63" s="47">
        <v>1.0645364885665101</v>
      </c>
      <c r="G63" s="49"/>
      <c r="H63" s="49"/>
      <c r="I63" s="49">
        <v>7.6761999999999997</v>
      </c>
    </row>
    <row r="64" spans="1:9" x14ac:dyDescent="0.2">
      <c r="A64" s="45" t="s">
        <v>369</v>
      </c>
      <c r="B64" s="45" t="s">
        <v>368</v>
      </c>
      <c r="C64" s="45" t="s">
        <v>73</v>
      </c>
      <c r="D64" s="48">
        <v>2500</v>
      </c>
      <c r="E64" s="46">
        <v>2658.3987671</v>
      </c>
      <c r="F64" s="47">
        <v>0.95332486397534399</v>
      </c>
      <c r="G64" s="49"/>
      <c r="H64" s="49"/>
      <c r="I64" s="49">
        <v>8.0150000000000006</v>
      </c>
    </row>
    <row r="65" spans="1:9" x14ac:dyDescent="0.2">
      <c r="A65" s="45" t="s">
        <v>371</v>
      </c>
      <c r="B65" s="45" t="s">
        <v>370</v>
      </c>
      <c r="C65" s="45" t="s">
        <v>73</v>
      </c>
      <c r="D65" s="48">
        <v>2500</v>
      </c>
      <c r="E65" s="46">
        <v>2600.8059589</v>
      </c>
      <c r="F65" s="47">
        <v>0.93267158324007005</v>
      </c>
      <c r="G65" s="49"/>
      <c r="H65" s="49"/>
      <c r="I65" s="49">
        <v>7.415</v>
      </c>
    </row>
    <row r="66" spans="1:9" x14ac:dyDescent="0.2">
      <c r="A66" s="45" t="s">
        <v>87</v>
      </c>
      <c r="B66" s="45" t="s">
        <v>86</v>
      </c>
      <c r="C66" s="45" t="s">
        <v>73</v>
      </c>
      <c r="D66" s="48">
        <v>2500</v>
      </c>
      <c r="E66" s="46">
        <v>2493.2864040999998</v>
      </c>
      <c r="F66" s="47">
        <v>0.89411413797529604</v>
      </c>
      <c r="G66" s="49"/>
      <c r="H66" s="49"/>
      <c r="I66" s="49">
        <v>7.9432</v>
      </c>
    </row>
    <row r="67" spans="1:9" x14ac:dyDescent="0.2">
      <c r="A67" s="45" t="s">
        <v>373</v>
      </c>
      <c r="B67" s="45" t="s">
        <v>372</v>
      </c>
      <c r="C67" s="45" t="s">
        <v>32</v>
      </c>
      <c r="D67" s="48">
        <v>1000</v>
      </c>
      <c r="E67" s="46">
        <v>1033.5580685</v>
      </c>
      <c r="F67" s="47">
        <v>0.370642891223669</v>
      </c>
      <c r="G67" s="49"/>
      <c r="H67" s="49"/>
      <c r="I67" s="49">
        <v>7.585</v>
      </c>
    </row>
    <row r="68" spans="1:9" ht="10.5" x14ac:dyDescent="0.25">
      <c r="A68" s="44" t="s">
        <v>33</v>
      </c>
      <c r="B68" s="44"/>
      <c r="C68" s="44"/>
      <c r="D68" s="44"/>
      <c r="E68" s="50">
        <f>SUM(E55:E67)</f>
        <v>54345.248979899989</v>
      </c>
      <c r="F68" s="51">
        <f>SUM(F55:F67)</f>
        <v>19.488677820892356</v>
      </c>
      <c r="G68" s="50"/>
      <c r="H68" s="44"/>
      <c r="I68" s="44"/>
    </row>
    <row r="69" spans="1:9" x14ac:dyDescent="0.2">
      <c r="A69" s="45"/>
      <c r="B69" s="45"/>
      <c r="C69" s="45"/>
      <c r="D69" s="45"/>
      <c r="E69" s="46"/>
      <c r="F69" s="47"/>
      <c r="G69" s="46"/>
      <c r="H69" s="45"/>
      <c r="I69" s="45"/>
    </row>
    <row r="70" spans="1:9" ht="10.5" x14ac:dyDescent="0.25">
      <c r="A70" s="44" t="s">
        <v>34</v>
      </c>
      <c r="B70" s="45"/>
      <c r="C70" s="45"/>
      <c r="D70" s="45"/>
      <c r="E70" s="46"/>
      <c r="F70" s="47"/>
      <c r="G70" s="46"/>
      <c r="H70" s="45"/>
      <c r="I70" s="45"/>
    </row>
    <row r="71" spans="1:9" ht="10.5" x14ac:dyDescent="0.25">
      <c r="A71" s="44" t="s">
        <v>35</v>
      </c>
      <c r="B71" s="45"/>
      <c r="C71" s="45"/>
      <c r="D71" s="45"/>
      <c r="E71" s="46"/>
      <c r="F71" s="47"/>
      <c r="G71" s="46"/>
      <c r="H71" s="45"/>
      <c r="I71" s="45"/>
    </row>
    <row r="72" spans="1:9" x14ac:dyDescent="0.2">
      <c r="A72" s="45" t="s">
        <v>375</v>
      </c>
      <c r="B72" s="45" t="s">
        <v>374</v>
      </c>
      <c r="C72" s="45" t="s">
        <v>39</v>
      </c>
      <c r="D72" s="48">
        <v>200</v>
      </c>
      <c r="E72" s="46">
        <v>941.22500000000002</v>
      </c>
      <c r="F72" s="47">
        <v>0.33753145171445997</v>
      </c>
      <c r="G72" s="49"/>
      <c r="H72" s="49"/>
      <c r="I72" s="49">
        <v>7.1675000000000004</v>
      </c>
    </row>
    <row r="73" spans="1:9" ht="10.5" x14ac:dyDescent="0.25">
      <c r="A73" s="44" t="s">
        <v>33</v>
      </c>
      <c r="B73" s="44"/>
      <c r="C73" s="44"/>
      <c r="D73" s="44"/>
      <c r="E73" s="50">
        <f>SUM(E71:E72)</f>
        <v>941.22500000000002</v>
      </c>
      <c r="F73" s="51">
        <f>SUM(F71:F72)</f>
        <v>0.33753145171445997</v>
      </c>
      <c r="G73" s="50"/>
      <c r="H73" s="44"/>
      <c r="I73" s="44"/>
    </row>
    <row r="74" spans="1:9" x14ac:dyDescent="0.2">
      <c r="A74" s="45"/>
      <c r="B74" s="45"/>
      <c r="C74" s="45"/>
      <c r="D74" s="45"/>
      <c r="E74" s="46"/>
      <c r="F74" s="47"/>
      <c r="G74" s="46"/>
      <c r="H74" s="45"/>
      <c r="I74" s="45"/>
    </row>
    <row r="75" spans="1:9" ht="10.5" x14ac:dyDescent="0.25">
      <c r="A75" s="44" t="s">
        <v>63</v>
      </c>
      <c r="B75" s="45"/>
      <c r="C75" s="45"/>
      <c r="D75" s="45"/>
      <c r="E75" s="46"/>
      <c r="F75" s="47"/>
      <c r="G75" s="46"/>
      <c r="H75" s="45"/>
      <c r="I75" s="45"/>
    </row>
    <row r="76" spans="1:9" x14ac:dyDescent="0.2">
      <c r="A76" s="45" t="s">
        <v>95</v>
      </c>
      <c r="B76" s="45" t="s">
        <v>94</v>
      </c>
      <c r="C76" s="45" t="s">
        <v>42</v>
      </c>
      <c r="D76" s="48">
        <v>3800000</v>
      </c>
      <c r="E76" s="46">
        <v>3784.2236667000002</v>
      </c>
      <c r="F76" s="47">
        <v>1.3570554414018601</v>
      </c>
      <c r="G76" s="49"/>
      <c r="H76" s="49"/>
      <c r="I76" s="49">
        <v>7.970851605</v>
      </c>
    </row>
    <row r="77" spans="1:9" x14ac:dyDescent="0.2">
      <c r="A77" s="45" t="s">
        <v>357</v>
      </c>
      <c r="B77" s="45" t="s">
        <v>356</v>
      </c>
      <c r="C77" s="45" t="s">
        <v>42</v>
      </c>
      <c r="D77" s="48">
        <v>3500000</v>
      </c>
      <c r="E77" s="46">
        <v>3464.5391666999999</v>
      </c>
      <c r="F77" s="47">
        <v>1.2424138058996099</v>
      </c>
      <c r="G77" s="49"/>
      <c r="H77" s="49"/>
      <c r="I77" s="49">
        <v>7.76781071</v>
      </c>
    </row>
    <row r="78" spans="1:9" x14ac:dyDescent="0.2">
      <c r="A78" s="45" t="s">
        <v>99</v>
      </c>
      <c r="B78" s="45" t="s">
        <v>98</v>
      </c>
      <c r="C78" s="45" t="s">
        <v>42</v>
      </c>
      <c r="D78" s="48">
        <v>2871400</v>
      </c>
      <c r="E78" s="46">
        <v>2611.9020107000001</v>
      </c>
      <c r="F78" s="47">
        <v>0.93665072369251501</v>
      </c>
      <c r="G78" s="49"/>
      <c r="H78" s="49"/>
      <c r="I78" s="49">
        <v>7.8019064364499897</v>
      </c>
    </row>
    <row r="79" spans="1:9" x14ac:dyDescent="0.2">
      <c r="A79" s="45" t="s">
        <v>97</v>
      </c>
      <c r="B79" s="45" t="s">
        <v>96</v>
      </c>
      <c r="C79" s="45" t="s">
        <v>42</v>
      </c>
      <c r="D79" s="48">
        <v>2500000</v>
      </c>
      <c r="E79" s="46">
        <v>2535.21</v>
      </c>
      <c r="F79" s="47">
        <v>0.90914830322294404</v>
      </c>
      <c r="G79" s="49"/>
      <c r="H79" s="49"/>
      <c r="I79" s="49">
        <v>7.8739868399999997</v>
      </c>
    </row>
    <row r="80" spans="1:9" x14ac:dyDescent="0.2">
      <c r="A80" s="45" t="s">
        <v>103</v>
      </c>
      <c r="B80" s="45" t="s">
        <v>102</v>
      </c>
      <c r="C80" s="45" t="s">
        <v>42</v>
      </c>
      <c r="D80" s="48">
        <v>2343370</v>
      </c>
      <c r="E80" s="46">
        <v>2408.3076470000001</v>
      </c>
      <c r="F80" s="47">
        <v>0.863640018345183</v>
      </c>
      <c r="G80" s="49"/>
      <c r="H80" s="49"/>
      <c r="I80" s="49">
        <v>7.76781071</v>
      </c>
    </row>
    <row r="81" spans="1:9" x14ac:dyDescent="0.2">
      <c r="A81" s="45" t="s">
        <v>359</v>
      </c>
      <c r="B81" s="45" t="s">
        <v>358</v>
      </c>
      <c r="C81" s="45" t="s">
        <v>42</v>
      </c>
      <c r="D81" s="48">
        <v>2000000</v>
      </c>
      <c r="E81" s="46">
        <v>2044.7164444</v>
      </c>
      <c r="F81" s="47">
        <v>0.73325305832586296</v>
      </c>
      <c r="G81" s="49"/>
      <c r="H81" s="49"/>
      <c r="I81" s="49">
        <v>7.6121368949999999</v>
      </c>
    </row>
    <row r="82" spans="1:9" x14ac:dyDescent="0.2">
      <c r="A82" s="45" t="s">
        <v>360</v>
      </c>
      <c r="B82" s="45" t="s">
        <v>1232</v>
      </c>
      <c r="C82" s="45" t="s">
        <v>42</v>
      </c>
      <c r="D82" s="48">
        <v>2000000</v>
      </c>
      <c r="E82" s="46">
        <v>2038.6226667000001</v>
      </c>
      <c r="F82" s="47">
        <v>0.73106777676884305</v>
      </c>
      <c r="G82" s="49"/>
      <c r="H82" s="49"/>
      <c r="I82" s="49">
        <v>6.3107203520499997</v>
      </c>
    </row>
    <row r="83" spans="1:9" x14ac:dyDescent="0.2">
      <c r="A83" s="45" t="s">
        <v>101</v>
      </c>
      <c r="B83" s="45" t="s">
        <v>100</v>
      </c>
      <c r="C83" s="45" t="s">
        <v>42</v>
      </c>
      <c r="D83" s="48">
        <v>1562190</v>
      </c>
      <c r="E83" s="46">
        <v>1601.3064566</v>
      </c>
      <c r="F83" s="47">
        <v>0.57424238937122996</v>
      </c>
      <c r="G83" s="49"/>
      <c r="H83" s="49"/>
      <c r="I83" s="49">
        <v>7.8290797249999997</v>
      </c>
    </row>
    <row r="84" spans="1:9" x14ac:dyDescent="0.2">
      <c r="A84" s="45" t="s">
        <v>377</v>
      </c>
      <c r="B84" s="45" t="s">
        <v>1225</v>
      </c>
      <c r="C84" s="45" t="s">
        <v>42</v>
      </c>
      <c r="D84" s="48">
        <v>480000</v>
      </c>
      <c r="E84" s="46">
        <v>500.14031999999997</v>
      </c>
      <c r="F84" s="47">
        <v>0.179354658312874</v>
      </c>
      <c r="G84" s="49"/>
      <c r="H84" s="49"/>
      <c r="I84" s="49">
        <v>6.0644787688000097</v>
      </c>
    </row>
    <row r="85" spans="1:9" x14ac:dyDescent="0.2">
      <c r="A85" s="45" t="s">
        <v>105</v>
      </c>
      <c r="B85" s="45" t="s">
        <v>104</v>
      </c>
      <c r="C85" s="45" t="s">
        <v>42</v>
      </c>
      <c r="D85" s="48">
        <v>52560</v>
      </c>
      <c r="E85" s="46">
        <v>51.240043200000002</v>
      </c>
      <c r="F85" s="47">
        <v>1.8375124085322499E-2</v>
      </c>
      <c r="G85" s="49"/>
      <c r="H85" s="49"/>
      <c r="I85" s="49">
        <v>7.9764235000000001</v>
      </c>
    </row>
    <row r="86" spans="1:9" x14ac:dyDescent="0.2">
      <c r="A86" s="45" t="s">
        <v>107</v>
      </c>
      <c r="B86" s="45" t="s">
        <v>106</v>
      </c>
      <c r="C86" s="45" t="s">
        <v>42</v>
      </c>
      <c r="D86" s="48">
        <v>50000</v>
      </c>
      <c r="E86" s="46">
        <v>48.575083300000003</v>
      </c>
      <c r="F86" s="47">
        <v>1.7419446342160302E-2</v>
      </c>
      <c r="G86" s="49"/>
      <c r="H86" s="49"/>
      <c r="I86" s="49">
        <v>7.9949538200000001</v>
      </c>
    </row>
    <row r="87" spans="1:9" x14ac:dyDescent="0.2">
      <c r="A87" s="45" t="s">
        <v>379</v>
      </c>
      <c r="B87" s="45" t="s">
        <v>378</v>
      </c>
      <c r="C87" s="45" t="s">
        <v>42</v>
      </c>
      <c r="D87" s="48">
        <v>14900</v>
      </c>
      <c r="E87" s="46">
        <v>14.0690469</v>
      </c>
      <c r="F87" s="47">
        <v>5.0452822910524303E-3</v>
      </c>
      <c r="G87" s="49"/>
      <c r="H87" s="49"/>
      <c r="I87" s="49">
        <v>7.9792511050000003</v>
      </c>
    </row>
    <row r="88" spans="1:9" ht="10.5" x14ac:dyDescent="0.25">
      <c r="A88" s="44" t="s">
        <v>33</v>
      </c>
      <c r="B88" s="44"/>
      <c r="C88" s="44"/>
      <c r="D88" s="44"/>
      <c r="E88" s="50">
        <f>SUM(E76:E87)</f>
        <v>21102.852552199995</v>
      </c>
      <c r="F88" s="51">
        <f>SUM(F76:F87)</f>
        <v>7.567666028059457</v>
      </c>
      <c r="G88" s="50"/>
      <c r="H88" s="44"/>
      <c r="I88" s="44"/>
    </row>
    <row r="89" spans="1:9" x14ac:dyDescent="0.2">
      <c r="A89" s="45"/>
      <c r="B89" s="45"/>
      <c r="C89" s="45"/>
      <c r="D89" s="45"/>
      <c r="E89" s="46"/>
      <c r="F89" s="47"/>
      <c r="G89" s="46"/>
      <c r="H89" s="45"/>
      <c r="I89" s="45"/>
    </row>
    <row r="90" spans="1:9" ht="10.5" x14ac:dyDescent="0.25">
      <c r="A90" s="44" t="s">
        <v>43</v>
      </c>
      <c r="B90" s="44"/>
      <c r="C90" s="44"/>
      <c r="D90" s="44"/>
      <c r="E90" s="50">
        <f>E52+E68+E73+E88</f>
        <v>264585.96137849998</v>
      </c>
      <c r="F90" s="51">
        <f>F52+F68+F73+F88</f>
        <v>94.882821479827996</v>
      </c>
      <c r="G90" s="50"/>
      <c r="H90" s="44"/>
      <c r="I90" s="44"/>
    </row>
    <row r="91" spans="1:9" ht="10.5" x14ac:dyDescent="0.25">
      <c r="A91" s="44"/>
      <c r="B91" s="44"/>
      <c r="C91" s="44"/>
      <c r="D91" s="44"/>
      <c r="E91" s="50"/>
      <c r="F91" s="51"/>
      <c r="G91" s="50"/>
      <c r="H91" s="44"/>
      <c r="I91" s="44"/>
    </row>
    <row r="92" spans="1:9" ht="10.5" x14ac:dyDescent="0.25">
      <c r="A92" s="44" t="s">
        <v>361</v>
      </c>
      <c r="B92" s="44"/>
      <c r="C92" s="44"/>
      <c r="D92" s="44"/>
      <c r="E92" s="65">
        <v>2193.0912560000002</v>
      </c>
      <c r="F92" s="65">
        <f>E92/E96*100</f>
        <v>0.78646155316738076</v>
      </c>
      <c r="G92" s="50"/>
      <c r="H92" s="44"/>
      <c r="I92" s="44"/>
    </row>
    <row r="93" spans="1:9" ht="10.5" x14ac:dyDescent="0.25">
      <c r="A93" s="44"/>
      <c r="B93" s="44"/>
      <c r="C93" s="44"/>
      <c r="D93" s="44"/>
      <c r="E93" s="50"/>
      <c r="F93" s="51"/>
      <c r="G93" s="50"/>
      <c r="H93" s="44"/>
      <c r="I93" s="44"/>
    </row>
    <row r="94" spans="1:9" ht="10.5" x14ac:dyDescent="0.25">
      <c r="A94" s="44" t="s">
        <v>45</v>
      </c>
      <c r="B94" s="44"/>
      <c r="C94" s="44"/>
      <c r="D94" s="44"/>
      <c r="E94" s="50">
        <f>E96-(E52+E68+E73+E88+E92)</f>
        <v>12076.44222950004</v>
      </c>
      <c r="F94" s="51">
        <f>F96-(F52+F68+F73+F88+F92)</f>
        <v>4.3307169670046193</v>
      </c>
      <c r="G94" s="50"/>
      <c r="H94" s="44"/>
      <c r="I94" s="44"/>
    </row>
    <row r="95" spans="1:9" x14ac:dyDescent="0.2">
      <c r="A95" s="45"/>
      <c r="B95" s="45"/>
      <c r="C95" s="45"/>
      <c r="D95" s="45"/>
      <c r="E95" s="46"/>
      <c r="F95" s="47"/>
      <c r="G95" s="46"/>
      <c r="H95" s="45"/>
      <c r="I95" s="45"/>
    </row>
    <row r="96" spans="1:9" ht="10.5" x14ac:dyDescent="0.25">
      <c r="A96" s="52" t="s">
        <v>44</v>
      </c>
      <c r="B96" s="52"/>
      <c r="C96" s="52"/>
      <c r="D96" s="52"/>
      <c r="E96" s="53">
        <v>278855.49486400001</v>
      </c>
      <c r="F96" s="54">
        <v>100</v>
      </c>
      <c r="G96" s="53"/>
      <c r="H96" s="52"/>
      <c r="I96" s="52"/>
    </row>
    <row r="97" spans="1:9" ht="10.5" x14ac:dyDescent="0.25">
      <c r="A97" s="6" t="s">
        <v>1224</v>
      </c>
      <c r="B97" s="11"/>
      <c r="C97" s="11"/>
      <c r="D97" s="11"/>
      <c r="E97" s="12"/>
      <c r="F97" s="13"/>
      <c r="G97" s="12"/>
      <c r="H97" s="11"/>
      <c r="I97" s="13" t="s">
        <v>108</v>
      </c>
    </row>
    <row r="98" spans="1:9" ht="10.5" x14ac:dyDescent="0.25">
      <c r="A98" s="118" t="s">
        <v>1231</v>
      </c>
      <c r="B98" s="11"/>
      <c r="C98" s="11"/>
      <c r="D98" s="11"/>
      <c r="E98" s="12"/>
      <c r="F98" s="13"/>
      <c r="G98" s="12"/>
      <c r="H98" s="11"/>
      <c r="I98" s="11"/>
    </row>
    <row r="99" spans="1:9" ht="10.5" x14ac:dyDescent="0.25">
      <c r="A99" s="118" t="s">
        <v>1235</v>
      </c>
      <c r="B99" s="11"/>
      <c r="C99" s="11"/>
      <c r="D99" s="11"/>
      <c r="E99" s="12"/>
      <c r="F99" s="13"/>
      <c r="G99" s="12"/>
      <c r="H99" s="11"/>
      <c r="I99" s="11"/>
    </row>
    <row r="100" spans="1:9" ht="10.5" x14ac:dyDescent="0.25">
      <c r="A100" s="118" t="s">
        <v>1236</v>
      </c>
      <c r="B100" s="11"/>
      <c r="C100" s="11"/>
      <c r="D100" s="11"/>
      <c r="E100" s="12"/>
      <c r="F100" s="13"/>
      <c r="G100" s="12"/>
      <c r="H100" s="11"/>
      <c r="I100" s="11"/>
    </row>
    <row r="101" spans="1:9" ht="10.5" x14ac:dyDescent="0.25">
      <c r="A101" s="118" t="s">
        <v>1237</v>
      </c>
      <c r="B101" s="11"/>
      <c r="C101" s="11"/>
      <c r="D101" s="11"/>
      <c r="E101" s="12"/>
      <c r="F101" s="13"/>
      <c r="G101" s="12"/>
      <c r="H101" s="11"/>
      <c r="I101" s="11"/>
    </row>
    <row r="102" spans="1:9" ht="10.5" x14ac:dyDescent="0.25">
      <c r="A102" s="118" t="s">
        <v>1238</v>
      </c>
      <c r="B102" s="11"/>
      <c r="C102" s="11"/>
      <c r="D102" s="11"/>
      <c r="E102" s="12"/>
      <c r="F102" s="13"/>
      <c r="G102" s="12"/>
      <c r="H102" s="11"/>
      <c r="I102" s="11"/>
    </row>
    <row r="103" spans="1:9" ht="10.5" x14ac:dyDescent="0.25">
      <c r="A103" s="118" t="s">
        <v>1239</v>
      </c>
      <c r="B103" s="11"/>
      <c r="C103" s="11"/>
      <c r="D103" s="11"/>
      <c r="E103" s="12"/>
      <c r="F103" s="13"/>
      <c r="G103" s="12"/>
      <c r="H103" s="11"/>
      <c r="I103" s="11"/>
    </row>
    <row r="104" spans="1:9" ht="10.5" x14ac:dyDescent="0.25">
      <c r="A104" s="118" t="s">
        <v>1240</v>
      </c>
      <c r="B104" s="11"/>
      <c r="C104" s="11"/>
      <c r="D104" s="11"/>
      <c r="E104" s="12"/>
      <c r="F104" s="13"/>
      <c r="G104" s="12"/>
      <c r="H104" s="11"/>
      <c r="I104" s="11"/>
    </row>
    <row r="105" spans="1:9" ht="10.5" x14ac:dyDescent="0.25">
      <c r="A105" s="118" t="s">
        <v>1233</v>
      </c>
      <c r="B105" s="11"/>
      <c r="C105" s="11"/>
      <c r="D105" s="11"/>
      <c r="E105" s="12"/>
      <c r="F105" s="13"/>
      <c r="G105" s="12"/>
      <c r="H105" s="11"/>
      <c r="I105" s="11"/>
    </row>
    <row r="106" spans="1:9" ht="10.5" x14ac:dyDescent="0.25">
      <c r="A106" s="118" t="s">
        <v>1234</v>
      </c>
      <c r="B106" s="11"/>
      <c r="C106" s="11"/>
      <c r="D106" s="11"/>
      <c r="E106" s="12"/>
      <c r="F106" s="13"/>
      <c r="G106" s="12"/>
      <c r="H106" s="11"/>
      <c r="I106" s="11"/>
    </row>
    <row r="107" spans="1:9" ht="10.5" x14ac:dyDescent="0.25">
      <c r="B107" s="11"/>
      <c r="C107" s="11"/>
      <c r="D107" s="11"/>
      <c r="E107" s="12"/>
      <c r="F107" s="13"/>
      <c r="G107" s="12"/>
      <c r="H107" s="11"/>
      <c r="I107" s="11"/>
    </row>
    <row r="109" spans="1:9" ht="10.5" x14ac:dyDescent="0.25">
      <c r="A109" s="11" t="s">
        <v>47</v>
      </c>
    </row>
    <row r="110" spans="1:9" ht="10.5" x14ac:dyDescent="0.25">
      <c r="A110" s="11"/>
    </row>
    <row r="111" spans="1:9" ht="23.25" customHeight="1" x14ac:dyDescent="0.2">
      <c r="A111" s="179" t="s">
        <v>1003</v>
      </c>
      <c r="B111" s="179"/>
      <c r="C111" s="179"/>
      <c r="D111" s="179"/>
    </row>
    <row r="113" spans="1:4" ht="10.5" x14ac:dyDescent="0.25">
      <c r="A113" s="11" t="s">
        <v>48</v>
      </c>
    </row>
    <row r="114" spans="1:4" ht="10.5" x14ac:dyDescent="0.25">
      <c r="A114" s="11" t="s">
        <v>1001</v>
      </c>
    </row>
    <row r="115" spans="1:4" ht="10.5" x14ac:dyDescent="0.25">
      <c r="A115" s="11" t="s">
        <v>49</v>
      </c>
      <c r="B115" s="11"/>
      <c r="C115" s="55" t="s">
        <v>999</v>
      </c>
      <c r="D115" s="11" t="s">
        <v>50</v>
      </c>
    </row>
    <row r="116" spans="1:4" x14ac:dyDescent="0.2">
      <c r="A116" s="6" t="s">
        <v>57</v>
      </c>
      <c r="C116" s="32">
        <v>13.450200000000001</v>
      </c>
      <c r="D116" s="32">
        <v>14.151999999999999</v>
      </c>
    </row>
    <row r="117" spans="1:4" x14ac:dyDescent="0.2">
      <c r="A117" s="6" t="s">
        <v>117</v>
      </c>
      <c r="C117" s="32">
        <v>12.5093</v>
      </c>
      <c r="D117" s="32">
        <v>13.162000000000001</v>
      </c>
    </row>
    <row r="118" spans="1:4" x14ac:dyDescent="0.2">
      <c r="A118" s="6" t="s">
        <v>58</v>
      </c>
      <c r="C118" s="32">
        <v>14.254</v>
      </c>
      <c r="D118" s="32">
        <v>15.0152</v>
      </c>
    </row>
    <row r="119" spans="1:4" x14ac:dyDescent="0.2">
      <c r="A119" s="6" t="s">
        <v>118</v>
      </c>
      <c r="C119" s="32">
        <v>12.7241</v>
      </c>
      <c r="D119" s="32">
        <v>13.4034</v>
      </c>
    </row>
    <row r="121" spans="1:4" x14ac:dyDescent="0.2">
      <c r="A121" s="6" t="s">
        <v>54</v>
      </c>
    </row>
    <row r="122" spans="1:4" x14ac:dyDescent="0.2">
      <c r="A122" s="6" t="s">
        <v>1000</v>
      </c>
    </row>
    <row r="124" spans="1:4" ht="10.5" x14ac:dyDescent="0.25">
      <c r="A124" s="11" t="s">
        <v>1002</v>
      </c>
      <c r="D124" s="31" t="s">
        <v>56</v>
      </c>
    </row>
    <row r="126" spans="1:4" ht="10.5" x14ac:dyDescent="0.25">
      <c r="A126" s="11" t="s">
        <v>1843</v>
      </c>
      <c r="B126" s="11"/>
      <c r="C126" s="11"/>
      <c r="D126" s="31" t="s">
        <v>56</v>
      </c>
    </row>
    <row r="128" spans="1:4" ht="10.5" x14ac:dyDescent="0.25">
      <c r="A128" s="11" t="s">
        <v>1832</v>
      </c>
    </row>
    <row r="130" spans="1:5" x14ac:dyDescent="0.2">
      <c r="A130" s="6" t="s">
        <v>1217</v>
      </c>
      <c r="E130" s="6"/>
    </row>
    <row r="131" spans="1:5" ht="10.5" x14ac:dyDescent="0.25">
      <c r="A131" s="77"/>
      <c r="E131" s="6"/>
    </row>
    <row r="132" spans="1:5" ht="21" x14ac:dyDescent="0.2">
      <c r="A132" s="80" t="s">
        <v>1027</v>
      </c>
      <c r="B132" s="81" t="s">
        <v>1028</v>
      </c>
      <c r="C132" s="81" t="s">
        <v>1029</v>
      </c>
      <c r="D132" s="109" t="s">
        <v>1030</v>
      </c>
      <c r="E132" s="110" t="s">
        <v>1031</v>
      </c>
    </row>
    <row r="133" spans="1:5" ht="10.5" x14ac:dyDescent="0.2">
      <c r="A133" s="84" t="s">
        <v>1040</v>
      </c>
      <c r="B133" s="85" t="s">
        <v>1033</v>
      </c>
      <c r="C133" s="86">
        <v>7751.3833000000004</v>
      </c>
      <c r="D133" s="111">
        <v>7679.5</v>
      </c>
      <c r="E133" s="112">
        <v>203.25337500000001</v>
      </c>
    </row>
    <row r="134" spans="1:5" ht="10.5" x14ac:dyDescent="0.2">
      <c r="A134" s="84" t="s">
        <v>1057</v>
      </c>
      <c r="B134" s="85" t="s">
        <v>1033</v>
      </c>
      <c r="C134" s="86">
        <v>448.37</v>
      </c>
      <c r="D134" s="111">
        <v>433.95</v>
      </c>
      <c r="E134" s="112">
        <v>122.02025625</v>
      </c>
    </row>
    <row r="135" spans="1:5" ht="10.5" x14ac:dyDescent="0.2">
      <c r="A135" s="84" t="s">
        <v>1060</v>
      </c>
      <c r="B135" s="85" t="s">
        <v>1033</v>
      </c>
      <c r="C135" s="86">
        <v>1847.7866939999999</v>
      </c>
      <c r="D135" s="111">
        <v>1896.4</v>
      </c>
      <c r="E135" s="112">
        <v>826.81768</v>
      </c>
    </row>
    <row r="136" spans="1:5" ht="10.5" x14ac:dyDescent="0.2">
      <c r="A136" s="84" t="s">
        <v>1079</v>
      </c>
      <c r="B136" s="85" t="s">
        <v>1033</v>
      </c>
      <c r="C136" s="86">
        <v>261.28629999999998</v>
      </c>
      <c r="D136" s="111">
        <v>248.46</v>
      </c>
      <c r="E136" s="112">
        <v>57.051617</v>
      </c>
    </row>
    <row r="137" spans="1:5" ht="10.5" x14ac:dyDescent="0.2">
      <c r="A137" s="84" t="s">
        <v>1092</v>
      </c>
      <c r="B137" s="85" t="s">
        <v>1033</v>
      </c>
      <c r="C137" s="86">
        <v>795.23478899999998</v>
      </c>
      <c r="D137" s="111">
        <v>776.1</v>
      </c>
      <c r="E137" s="112">
        <v>677.77132500000005</v>
      </c>
    </row>
    <row r="138" spans="1:5" ht="10.5" x14ac:dyDescent="0.2">
      <c r="A138" s="84" t="s">
        <v>1095</v>
      </c>
      <c r="B138" s="85" t="s">
        <v>1033</v>
      </c>
      <c r="C138" s="86">
        <v>603.84500000000003</v>
      </c>
      <c r="D138" s="111">
        <v>590</v>
      </c>
      <c r="E138" s="112">
        <v>45.8172</v>
      </c>
    </row>
    <row r="139" spans="1:5" ht="10.5" x14ac:dyDescent="0.2">
      <c r="A139" s="84" t="s">
        <v>1103</v>
      </c>
      <c r="B139" s="85" t="s">
        <v>1033</v>
      </c>
      <c r="C139" s="86">
        <v>1356.4059999999999</v>
      </c>
      <c r="D139" s="111">
        <v>1270.7</v>
      </c>
      <c r="E139" s="112">
        <v>156.92214999999999</v>
      </c>
    </row>
    <row r="140" spans="1:5" ht="10.5" x14ac:dyDescent="0.2">
      <c r="A140" s="84" t="s">
        <v>1131</v>
      </c>
      <c r="B140" s="85" t="s">
        <v>1033</v>
      </c>
      <c r="C140" s="86">
        <v>4042.3938589999998</v>
      </c>
      <c r="D140" s="111">
        <v>4037.7</v>
      </c>
      <c r="E140" s="112">
        <v>233.51564250000001</v>
      </c>
    </row>
    <row r="141" spans="1:5" ht="10.5" x14ac:dyDescent="0.2">
      <c r="A141" s="84" t="s">
        <v>1151</v>
      </c>
      <c r="B141" s="85" t="s">
        <v>1033</v>
      </c>
      <c r="C141" s="86">
        <v>404.11669999999998</v>
      </c>
      <c r="D141" s="111">
        <v>400.5</v>
      </c>
      <c r="E141" s="112">
        <v>47.788312500000004</v>
      </c>
    </row>
    <row r="142" spans="1:5" ht="10.5" x14ac:dyDescent="0.2">
      <c r="A142" s="84" t="s">
        <v>1218</v>
      </c>
      <c r="B142" s="85" t="s">
        <v>1033</v>
      </c>
      <c r="C142" s="86">
        <v>1691.731577</v>
      </c>
      <c r="D142" s="111">
        <v>1671</v>
      </c>
      <c r="E142" s="112">
        <v>52.414634999999997</v>
      </c>
    </row>
    <row r="143" spans="1:5" ht="10.5" x14ac:dyDescent="0.2">
      <c r="A143" s="84" t="s">
        <v>1171</v>
      </c>
      <c r="B143" s="85" t="s">
        <v>1033</v>
      </c>
      <c r="C143" s="86">
        <v>1365.9046740000001</v>
      </c>
      <c r="D143" s="111">
        <v>1435.2</v>
      </c>
      <c r="E143" s="112">
        <v>190.31399999999999</v>
      </c>
    </row>
    <row r="144" spans="1:5" ht="10.5" x14ac:dyDescent="0.2">
      <c r="A144" s="84" t="s">
        <v>1185</v>
      </c>
      <c r="B144" s="85" t="s">
        <v>1033</v>
      </c>
      <c r="C144" s="86">
        <v>1711.8020100000001</v>
      </c>
      <c r="D144" s="111">
        <v>1815</v>
      </c>
      <c r="E144" s="112">
        <v>56.130375000000001</v>
      </c>
    </row>
    <row r="145" spans="1:5" ht="10.5" x14ac:dyDescent="0.2">
      <c r="A145" s="84" t="s">
        <v>1189</v>
      </c>
      <c r="B145" s="85" t="s">
        <v>1033</v>
      </c>
      <c r="C145" s="86">
        <v>212.10849999999999</v>
      </c>
      <c r="D145" s="111">
        <v>212.06</v>
      </c>
      <c r="E145" s="112">
        <v>383.27613500000001</v>
      </c>
    </row>
    <row r="146" spans="1:5" ht="10.5" x14ac:dyDescent="0.2">
      <c r="A146" s="84" t="s">
        <v>1193</v>
      </c>
      <c r="B146" s="85" t="s">
        <v>1033</v>
      </c>
      <c r="C146" s="86">
        <v>11955.950536</v>
      </c>
      <c r="D146" s="111">
        <v>11655</v>
      </c>
      <c r="E146" s="112">
        <v>290.91763750000001</v>
      </c>
    </row>
    <row r="147" spans="1:5" ht="10.5" x14ac:dyDescent="0.2">
      <c r="A147" s="113"/>
      <c r="E147" s="6"/>
    </row>
    <row r="148" spans="1:5" x14ac:dyDescent="0.2">
      <c r="A148" s="6" t="s">
        <v>1827</v>
      </c>
      <c r="E148" s="6"/>
    </row>
    <row r="149" spans="1:5" x14ac:dyDescent="0.2">
      <c r="A149" s="6" t="s">
        <v>1826</v>
      </c>
      <c r="E149" s="6"/>
    </row>
    <row r="150" spans="1:5" x14ac:dyDescent="0.2">
      <c r="A150" s="6" t="s">
        <v>1219</v>
      </c>
      <c r="E150" s="6"/>
    </row>
    <row r="151" spans="1:5" ht="10.5" x14ac:dyDescent="0.2">
      <c r="A151" s="113"/>
      <c r="B151" s="114"/>
      <c r="C151" s="115"/>
      <c r="D151" s="116"/>
      <c r="E151" s="117"/>
    </row>
    <row r="152" spans="1:5" x14ac:dyDescent="0.2">
      <c r="A152" s="186" t="s">
        <v>1202</v>
      </c>
      <c r="B152" s="186" t="s">
        <v>1203</v>
      </c>
      <c r="C152" s="186" t="s">
        <v>1204</v>
      </c>
      <c r="D152" s="188" t="s">
        <v>1205</v>
      </c>
      <c r="E152" s="190" t="s">
        <v>1206</v>
      </c>
    </row>
    <row r="153" spans="1:5" x14ac:dyDescent="0.2">
      <c r="A153" s="187"/>
      <c r="B153" s="187"/>
      <c r="C153" s="187"/>
      <c r="D153" s="189"/>
      <c r="E153" s="191"/>
    </row>
    <row r="154" spans="1:5" ht="10.5" x14ac:dyDescent="0.2">
      <c r="A154" s="104" t="s">
        <v>56</v>
      </c>
      <c r="B154" s="107">
        <v>2735</v>
      </c>
      <c r="C154" s="104" t="s">
        <v>56</v>
      </c>
      <c r="D154" s="158">
        <v>17546.117213700003</v>
      </c>
      <c r="E154" s="158">
        <v>-678.12600999999995</v>
      </c>
    </row>
    <row r="156" spans="1:5" ht="10.5" x14ac:dyDescent="0.25">
      <c r="A156" s="11" t="s">
        <v>1007</v>
      </c>
      <c r="D156" s="35">
        <f>ABS(+H52)</f>
        <v>6.6258789194780672</v>
      </c>
    </row>
    <row r="158" spans="1:5" ht="10.5" x14ac:dyDescent="0.25">
      <c r="A158" s="11" t="s">
        <v>1833</v>
      </c>
      <c r="D158" s="36">
        <v>2.5096258752714267</v>
      </c>
    </row>
    <row r="160" spans="1:5" ht="10.5" x14ac:dyDescent="0.25">
      <c r="A160" s="11" t="s">
        <v>1834</v>
      </c>
      <c r="D160" s="35">
        <v>4.6087413025351598</v>
      </c>
      <c r="E160" s="9" t="s">
        <v>55</v>
      </c>
    </row>
    <row r="162" spans="1:9" ht="10.5" x14ac:dyDescent="0.25">
      <c r="A162" s="11" t="s">
        <v>1016</v>
      </c>
      <c r="D162" s="31" t="s">
        <v>56</v>
      </c>
    </row>
    <row r="164" spans="1:9" ht="10.5" x14ac:dyDescent="0.25">
      <c r="A164" s="11" t="s">
        <v>1010</v>
      </c>
      <c r="D164" s="31" t="s">
        <v>56</v>
      </c>
    </row>
    <row r="165" spans="1:9" ht="10.5" x14ac:dyDescent="0.25">
      <c r="A165" s="11"/>
    </row>
    <row r="166" spans="1:9" ht="10.5" x14ac:dyDescent="0.25">
      <c r="A166" s="11" t="s">
        <v>1844</v>
      </c>
      <c r="D166" s="31" t="s">
        <v>56</v>
      </c>
    </row>
    <row r="167" spans="1:9" ht="10.5" x14ac:dyDescent="0.25">
      <c r="A167" s="11"/>
    </row>
    <row r="168" spans="1:9" ht="10.5" x14ac:dyDescent="0.25">
      <c r="A168" s="11" t="s">
        <v>1011</v>
      </c>
      <c r="D168" s="31" t="s">
        <v>56</v>
      </c>
    </row>
    <row r="169" spans="1:9" ht="10.5" x14ac:dyDescent="0.25">
      <c r="A169" s="11"/>
    </row>
    <row r="170" spans="1:9" ht="10.5" x14ac:dyDescent="0.25">
      <c r="A170" s="11" t="s">
        <v>1012</v>
      </c>
      <c r="D170" s="31" t="s">
        <v>56</v>
      </c>
    </row>
    <row r="172" spans="1:9" ht="10.5" x14ac:dyDescent="0.25">
      <c r="A172" s="119" t="s">
        <v>1344</v>
      </c>
      <c r="B172" s="118"/>
      <c r="C172" s="118"/>
      <c r="D172" s="118"/>
      <c r="E172" s="10"/>
      <c r="G172" s="10"/>
      <c r="H172" s="10"/>
      <c r="I172" s="10"/>
    </row>
    <row r="173" spans="1:9" x14ac:dyDescent="0.2">
      <c r="A173" s="118"/>
      <c r="B173" s="118"/>
      <c r="C173" s="118"/>
      <c r="D173" s="118"/>
      <c r="E173" s="10"/>
      <c r="G173" s="10"/>
      <c r="H173" s="10"/>
      <c r="I173" s="10"/>
    </row>
    <row r="174" spans="1:9" ht="10.5" x14ac:dyDescent="0.25">
      <c r="A174" s="119" t="s">
        <v>1305</v>
      </c>
      <c r="B174" s="118"/>
      <c r="C174" s="118"/>
      <c r="D174" s="118"/>
      <c r="E174" s="10"/>
      <c r="G174" s="10"/>
      <c r="H174" s="10"/>
      <c r="I174" s="10"/>
    </row>
    <row r="175" spans="1:9" x14ac:dyDescent="0.2">
      <c r="A175" s="118"/>
      <c r="B175" s="118"/>
      <c r="C175" s="118"/>
      <c r="D175" s="118"/>
      <c r="E175" s="10"/>
      <c r="G175" s="10"/>
      <c r="H175" s="10"/>
      <c r="I175" s="10"/>
    </row>
    <row r="176" spans="1:9" x14ac:dyDescent="0.2">
      <c r="A176" s="118"/>
      <c r="B176" s="118"/>
      <c r="C176" s="118"/>
      <c r="D176" s="118"/>
      <c r="E176" s="10"/>
      <c r="G176" s="10"/>
      <c r="H176" s="10"/>
      <c r="I176" s="10"/>
    </row>
    <row r="177" spans="1:9" x14ac:dyDescent="0.2">
      <c r="A177" s="118"/>
      <c r="B177" s="118"/>
      <c r="C177" s="118"/>
      <c r="D177" s="118"/>
      <c r="E177" s="10"/>
      <c r="G177" s="10"/>
      <c r="H177" s="10"/>
      <c r="I177" s="10"/>
    </row>
    <row r="178" spans="1:9" x14ac:dyDescent="0.2">
      <c r="A178" s="118"/>
      <c r="B178" s="118"/>
      <c r="C178" s="118"/>
      <c r="D178" s="118"/>
      <c r="E178" s="10"/>
      <c r="G178" s="10"/>
      <c r="H178" s="10"/>
      <c r="I178" s="10"/>
    </row>
    <row r="179" spans="1:9" x14ac:dyDescent="0.2">
      <c r="A179" s="118"/>
      <c r="B179" s="118"/>
      <c r="C179" s="118"/>
      <c r="D179" s="118"/>
      <c r="E179" s="10"/>
      <c r="G179" s="10"/>
      <c r="H179" s="10"/>
      <c r="I179" s="10"/>
    </row>
    <row r="180" spans="1:9" x14ac:dyDescent="0.2">
      <c r="A180" s="118"/>
      <c r="B180" s="118"/>
      <c r="C180" s="118"/>
      <c r="D180" s="118"/>
      <c r="E180" s="10"/>
      <c r="G180" s="10"/>
      <c r="H180" s="10"/>
      <c r="I180" s="10"/>
    </row>
    <row r="181" spans="1:9" x14ac:dyDescent="0.2">
      <c r="A181" s="118"/>
      <c r="B181" s="118"/>
      <c r="C181" s="118"/>
      <c r="D181" s="118"/>
      <c r="E181" s="10"/>
      <c r="G181" s="10"/>
      <c r="H181" s="10"/>
      <c r="I181" s="10"/>
    </row>
    <row r="182" spans="1:9" x14ac:dyDescent="0.2">
      <c r="A182" s="118"/>
      <c r="B182" s="118"/>
      <c r="C182" s="118"/>
      <c r="D182" s="118"/>
      <c r="E182" s="10"/>
      <c r="G182" s="10"/>
      <c r="H182" s="10"/>
      <c r="I182" s="10"/>
    </row>
    <row r="183" spans="1:9" x14ac:dyDescent="0.2">
      <c r="A183" s="118"/>
      <c r="B183" s="118"/>
      <c r="C183" s="118"/>
      <c r="D183" s="118"/>
      <c r="E183" s="10"/>
      <c r="G183" s="10"/>
      <c r="H183" s="10"/>
      <c r="I183" s="10"/>
    </row>
    <row r="184" spans="1:9" x14ac:dyDescent="0.2">
      <c r="A184" s="118"/>
      <c r="B184" s="118"/>
      <c r="C184" s="118"/>
      <c r="D184" s="118"/>
      <c r="E184" s="10"/>
      <c r="G184" s="10"/>
      <c r="H184" s="10"/>
      <c r="I184" s="10"/>
    </row>
    <row r="185" spans="1:9" x14ac:dyDescent="0.2">
      <c r="A185" s="118"/>
      <c r="B185" s="118"/>
      <c r="C185" s="118"/>
      <c r="D185" s="118"/>
      <c r="E185" s="10"/>
      <c r="G185" s="10"/>
      <c r="H185" s="10"/>
      <c r="I185" s="10"/>
    </row>
    <row r="186" spans="1:9" x14ac:dyDescent="0.2">
      <c r="A186" s="118"/>
      <c r="B186" s="118"/>
      <c r="C186" s="118"/>
      <c r="D186" s="118"/>
      <c r="E186" s="10"/>
      <c r="G186" s="10"/>
      <c r="H186" s="10"/>
      <c r="I186" s="10"/>
    </row>
    <row r="187" spans="1:9" x14ac:dyDescent="0.2">
      <c r="A187" s="118"/>
      <c r="B187" s="118"/>
      <c r="C187" s="118"/>
      <c r="D187" s="118"/>
      <c r="E187" s="10"/>
      <c r="G187" s="10"/>
      <c r="H187" s="10"/>
      <c r="I187" s="10"/>
    </row>
    <row r="188" spans="1:9" x14ac:dyDescent="0.2">
      <c r="A188" s="118"/>
      <c r="B188" s="118"/>
      <c r="C188" s="118"/>
      <c r="D188" s="118"/>
      <c r="E188" s="10"/>
      <c r="G188" s="10"/>
      <c r="H188" s="10"/>
      <c r="I188" s="10"/>
    </row>
    <row r="189" spans="1:9" x14ac:dyDescent="0.2">
      <c r="A189" s="118"/>
      <c r="B189" s="118"/>
      <c r="C189" s="118"/>
      <c r="D189" s="118"/>
      <c r="E189" s="10"/>
      <c r="G189" s="10"/>
      <c r="H189" s="10"/>
      <c r="I189" s="10"/>
    </row>
    <row r="190" spans="1:9" x14ac:dyDescent="0.2">
      <c r="A190" s="118"/>
      <c r="B190" s="118"/>
      <c r="C190" s="118"/>
      <c r="D190" s="118"/>
      <c r="E190" s="10"/>
      <c r="G190" s="10"/>
      <c r="H190" s="10"/>
      <c r="I190" s="10"/>
    </row>
    <row r="191" spans="1:9" x14ac:dyDescent="0.2">
      <c r="A191" s="118"/>
      <c r="B191" s="118"/>
      <c r="C191" s="118"/>
      <c r="D191" s="118"/>
      <c r="E191" s="10"/>
      <c r="G191" s="10"/>
      <c r="H191" s="10"/>
      <c r="I191" s="10"/>
    </row>
    <row r="192" spans="1:9" ht="10.5" x14ac:dyDescent="0.25">
      <c r="A192" s="119" t="s">
        <v>1308</v>
      </c>
      <c r="B192" s="118"/>
      <c r="C192" s="118"/>
      <c r="D192" s="118"/>
      <c r="E192" s="10"/>
      <c r="G192" s="10"/>
      <c r="H192" s="10"/>
      <c r="I192" s="10"/>
    </row>
    <row r="193" spans="1:9" x14ac:dyDescent="0.2">
      <c r="A193" s="118"/>
      <c r="B193" s="118"/>
      <c r="C193" s="118"/>
      <c r="D193" s="118"/>
      <c r="E193" s="10"/>
      <c r="G193" s="10"/>
      <c r="H193" s="10"/>
      <c r="I193" s="10"/>
    </row>
    <row r="194" spans="1:9" ht="10.5" x14ac:dyDescent="0.25">
      <c r="A194" s="119" t="s">
        <v>1306</v>
      </c>
      <c r="B194" s="118"/>
      <c r="C194" s="118"/>
      <c r="D194" s="118"/>
      <c r="E194" s="10"/>
      <c r="G194" s="10"/>
      <c r="H194" s="10"/>
      <c r="I194" s="10"/>
    </row>
    <row r="195" spans="1:9" x14ac:dyDescent="0.2">
      <c r="A195" s="118"/>
      <c r="B195" s="118"/>
      <c r="C195" s="118"/>
      <c r="D195" s="118"/>
      <c r="E195" s="10"/>
      <c r="G195" s="10"/>
      <c r="H195" s="10"/>
      <c r="I195" s="10"/>
    </row>
    <row r="196" spans="1:9" x14ac:dyDescent="0.2">
      <c r="A196" s="118"/>
      <c r="B196" s="118"/>
      <c r="C196" s="118"/>
      <c r="D196" s="118"/>
      <c r="E196" s="10"/>
      <c r="G196" s="10"/>
      <c r="H196" s="10"/>
      <c r="I196" s="10"/>
    </row>
    <row r="197" spans="1:9" x14ac:dyDescent="0.2">
      <c r="A197" s="118"/>
      <c r="B197" s="118"/>
      <c r="C197" s="118"/>
      <c r="D197" s="118"/>
      <c r="E197" s="10"/>
      <c r="G197" s="10"/>
      <c r="H197" s="10"/>
      <c r="I197" s="10"/>
    </row>
    <row r="198" spans="1:9" x14ac:dyDescent="0.2">
      <c r="A198" s="118"/>
      <c r="B198" s="118"/>
      <c r="C198" s="118"/>
      <c r="D198" s="118"/>
      <c r="E198" s="10"/>
      <c r="G198" s="10"/>
      <c r="H198" s="10"/>
      <c r="I198" s="10"/>
    </row>
    <row r="199" spans="1:9" x14ac:dyDescent="0.2">
      <c r="A199" s="118"/>
      <c r="B199" s="118"/>
      <c r="C199" s="118"/>
      <c r="D199" s="118"/>
      <c r="E199" s="10"/>
      <c r="G199" s="10"/>
      <c r="H199" s="10"/>
      <c r="I199" s="10"/>
    </row>
    <row r="200" spans="1:9" x14ac:dyDescent="0.2">
      <c r="A200" s="118"/>
      <c r="B200" s="118"/>
      <c r="C200" s="118"/>
      <c r="D200" s="118"/>
      <c r="E200" s="10"/>
      <c r="G200" s="10"/>
      <c r="H200" s="10"/>
      <c r="I200" s="10"/>
    </row>
    <row r="201" spans="1:9" x14ac:dyDescent="0.2">
      <c r="A201" s="118"/>
      <c r="B201" s="118"/>
      <c r="C201" s="118"/>
      <c r="D201" s="118"/>
      <c r="E201" s="10"/>
      <c r="G201" s="10"/>
      <c r="H201" s="10"/>
      <c r="I201" s="10"/>
    </row>
    <row r="202" spans="1:9" x14ac:dyDescent="0.2">
      <c r="A202" s="118"/>
      <c r="B202" s="118"/>
      <c r="C202" s="118"/>
      <c r="D202" s="118"/>
      <c r="E202" s="10"/>
      <c r="G202" s="10"/>
      <c r="H202" s="10"/>
      <c r="I202" s="10"/>
    </row>
    <row r="203" spans="1:9" x14ac:dyDescent="0.2">
      <c r="A203" s="118"/>
      <c r="B203" s="118"/>
      <c r="C203" s="118"/>
      <c r="D203" s="118"/>
      <c r="E203" s="10"/>
      <c r="G203" s="10"/>
      <c r="H203" s="10"/>
      <c r="I203" s="10"/>
    </row>
    <row r="204" spans="1:9" x14ac:dyDescent="0.2">
      <c r="A204" s="118"/>
      <c r="B204" s="118"/>
      <c r="C204" s="118"/>
      <c r="D204" s="118"/>
      <c r="E204" s="10"/>
      <c r="G204" s="10"/>
      <c r="H204" s="10"/>
      <c r="I204" s="10"/>
    </row>
    <row r="205" spans="1:9" x14ac:dyDescent="0.2">
      <c r="A205" s="118"/>
      <c r="B205" s="118"/>
      <c r="C205" s="118"/>
      <c r="D205" s="118"/>
      <c r="E205" s="10"/>
      <c r="G205" s="10"/>
      <c r="H205" s="10"/>
      <c r="I205" s="10"/>
    </row>
    <row r="206" spans="1:9" x14ac:dyDescent="0.2">
      <c r="A206" s="118"/>
      <c r="B206" s="118"/>
      <c r="C206" s="118"/>
      <c r="D206" s="118"/>
      <c r="E206" s="10"/>
      <c r="G206" s="10"/>
      <c r="H206" s="10"/>
      <c r="I206" s="10"/>
    </row>
    <row r="207" spans="1:9" x14ac:dyDescent="0.2">
      <c r="A207" s="118"/>
      <c r="B207" s="118"/>
      <c r="C207" s="118"/>
      <c r="D207" s="118"/>
      <c r="E207" s="10"/>
      <c r="G207" s="10"/>
      <c r="H207" s="10"/>
      <c r="I207" s="10"/>
    </row>
    <row r="208" spans="1:9" x14ac:dyDescent="0.2">
      <c r="A208" s="118"/>
      <c r="B208" s="118"/>
      <c r="C208" s="118"/>
      <c r="D208" s="118"/>
      <c r="E208" s="10"/>
      <c r="G208" s="10"/>
      <c r="H208" s="118"/>
      <c r="I208" s="118"/>
    </row>
    <row r="209" spans="1:9" x14ac:dyDescent="0.2">
      <c r="A209" s="118"/>
      <c r="B209" s="118"/>
      <c r="C209" s="118"/>
      <c r="D209" s="118"/>
      <c r="E209" s="10"/>
      <c r="G209" s="10"/>
      <c r="H209" s="118"/>
      <c r="I209" s="118"/>
    </row>
    <row r="210" spans="1:9" x14ac:dyDescent="0.2">
      <c r="A210" s="118" t="s">
        <v>1304</v>
      </c>
      <c r="B210" s="118"/>
      <c r="C210" s="118"/>
      <c r="D210" s="118"/>
      <c r="E210" s="10"/>
      <c r="G210" s="10"/>
      <c r="H210" s="118"/>
      <c r="I210" s="118"/>
    </row>
    <row r="211" spans="1:9" x14ac:dyDescent="0.2">
      <c r="A211" s="118"/>
      <c r="B211" s="118"/>
      <c r="C211" s="118"/>
      <c r="D211" s="118"/>
      <c r="E211" s="10"/>
      <c r="G211" s="10"/>
      <c r="H211" s="118"/>
      <c r="I211" s="118"/>
    </row>
    <row r="212" spans="1:9" x14ac:dyDescent="0.2">
      <c r="A212" s="118"/>
      <c r="B212" s="118"/>
      <c r="C212" s="118"/>
      <c r="D212" s="118"/>
      <c r="E212" s="10"/>
      <c r="G212" s="10"/>
      <c r="H212" s="118"/>
      <c r="I212" s="118"/>
    </row>
    <row r="213" spans="1:9" x14ac:dyDescent="0.2">
      <c r="A213" s="118"/>
      <c r="B213" s="118"/>
      <c r="C213" s="118"/>
      <c r="D213" s="118"/>
      <c r="E213" s="10"/>
      <c r="G213" s="10"/>
      <c r="H213" s="118"/>
      <c r="I213" s="118"/>
    </row>
    <row r="214" spans="1:9" x14ac:dyDescent="0.2">
      <c r="A214" s="118"/>
      <c r="B214" s="118"/>
      <c r="C214" s="118"/>
      <c r="D214" s="118"/>
      <c r="E214" s="10"/>
      <c r="G214" s="10"/>
      <c r="H214" s="118"/>
      <c r="I214" s="118"/>
    </row>
    <row r="215" spans="1:9" x14ac:dyDescent="0.2">
      <c r="A215" s="118"/>
      <c r="B215" s="118"/>
      <c r="C215" s="118"/>
      <c r="D215" s="118"/>
      <c r="E215" s="10"/>
      <c r="G215" s="10"/>
      <c r="H215" s="118"/>
      <c r="I215" s="118"/>
    </row>
    <row r="216" spans="1:9" x14ac:dyDescent="0.2">
      <c r="A216" s="118"/>
      <c r="B216" s="118"/>
      <c r="C216" s="118"/>
      <c r="D216" s="118"/>
      <c r="E216" s="10"/>
      <c r="G216" s="10"/>
      <c r="H216" s="118"/>
      <c r="I216" s="118"/>
    </row>
    <row r="217" spans="1:9" x14ac:dyDescent="0.2">
      <c r="A217" s="118"/>
      <c r="B217" s="118"/>
      <c r="C217" s="118"/>
      <c r="D217" s="118"/>
      <c r="E217" s="10"/>
      <c r="G217" s="10"/>
      <c r="H217" s="118"/>
      <c r="I217" s="118"/>
    </row>
    <row r="218" spans="1:9" x14ac:dyDescent="0.2">
      <c r="A218" s="118"/>
      <c r="B218" s="118"/>
      <c r="C218" s="118"/>
      <c r="D218" s="118"/>
      <c r="E218" s="10"/>
      <c r="G218" s="10"/>
      <c r="H218" s="118"/>
      <c r="I218" s="118"/>
    </row>
    <row r="219" spans="1:9" x14ac:dyDescent="0.2">
      <c r="A219" s="118"/>
      <c r="B219" s="118"/>
      <c r="C219" s="118"/>
      <c r="D219" s="118"/>
      <c r="E219" s="10"/>
      <c r="G219" s="10"/>
      <c r="H219" s="118"/>
      <c r="I219" s="118"/>
    </row>
    <row r="220" spans="1:9" x14ac:dyDescent="0.2">
      <c r="A220" s="118"/>
      <c r="B220" s="118"/>
      <c r="C220" s="118"/>
      <c r="D220" s="118"/>
      <c r="E220" s="10"/>
      <c r="G220" s="10"/>
      <c r="H220" s="118"/>
      <c r="I220" s="118"/>
    </row>
    <row r="221" spans="1:9" x14ac:dyDescent="0.2">
      <c r="A221" s="118"/>
      <c r="B221" s="118"/>
      <c r="C221" s="118"/>
      <c r="D221" s="118"/>
      <c r="E221" s="10"/>
      <c r="G221" s="10"/>
      <c r="H221" s="118"/>
      <c r="I221" s="118"/>
    </row>
    <row r="222" spans="1:9" x14ac:dyDescent="0.2">
      <c r="A222" s="118"/>
      <c r="B222" s="118"/>
      <c r="C222" s="118"/>
      <c r="D222" s="118"/>
      <c r="E222" s="10"/>
      <c r="G222" s="10"/>
      <c r="H222" s="118"/>
      <c r="I222" s="118"/>
    </row>
    <row r="223" spans="1:9" x14ac:dyDescent="0.2">
      <c r="A223" s="118"/>
      <c r="B223" s="118"/>
      <c r="C223" s="118"/>
      <c r="D223" s="118"/>
      <c r="E223" s="10"/>
      <c r="G223" s="10"/>
      <c r="H223" s="118"/>
      <c r="I223" s="118"/>
    </row>
    <row r="224" spans="1:9" x14ac:dyDescent="0.2">
      <c r="A224" s="118"/>
      <c r="B224" s="118"/>
      <c r="C224" s="118"/>
      <c r="D224" s="118"/>
      <c r="E224" s="10"/>
      <c r="G224" s="10"/>
      <c r="H224" s="118"/>
      <c r="I224" s="118"/>
    </row>
    <row r="225" spans="1:9" x14ac:dyDescent="0.2">
      <c r="A225" s="118"/>
      <c r="B225" s="118"/>
      <c r="C225" s="118"/>
      <c r="D225" s="118"/>
      <c r="E225" s="10"/>
      <c r="G225" s="10"/>
      <c r="H225" s="118"/>
      <c r="I225" s="118"/>
    </row>
    <row r="226" spans="1:9" x14ac:dyDescent="0.2">
      <c r="A226" s="118"/>
      <c r="B226" s="118"/>
      <c r="C226" s="118"/>
      <c r="D226" s="118"/>
      <c r="E226" s="10"/>
      <c r="G226" s="10"/>
      <c r="H226" s="118"/>
      <c r="I226" s="118"/>
    </row>
    <row r="227" spans="1:9" x14ac:dyDescent="0.2">
      <c r="A227" s="118"/>
      <c r="B227" s="118"/>
      <c r="C227" s="118"/>
      <c r="D227" s="118"/>
      <c r="E227" s="10"/>
      <c r="G227" s="10"/>
      <c r="H227" s="118"/>
      <c r="I227" s="118"/>
    </row>
    <row r="228" spans="1:9" x14ac:dyDescent="0.2">
      <c r="A228" s="118"/>
      <c r="B228" s="118"/>
      <c r="C228" s="118"/>
      <c r="D228" s="118"/>
      <c r="E228" s="10"/>
      <c r="G228" s="10"/>
      <c r="H228" s="118"/>
      <c r="I228" s="118"/>
    </row>
    <row r="229" spans="1:9" x14ac:dyDescent="0.2">
      <c r="A229" s="118"/>
      <c r="B229" s="118"/>
      <c r="C229" s="118"/>
      <c r="D229" s="118"/>
      <c r="E229" s="10"/>
      <c r="G229" s="10"/>
      <c r="H229" s="118"/>
      <c r="I229" s="118"/>
    </row>
    <row r="230" spans="1:9" x14ac:dyDescent="0.2">
      <c r="A230" s="118"/>
      <c r="B230" s="118"/>
      <c r="C230" s="118"/>
      <c r="D230" s="118"/>
      <c r="E230" s="10"/>
      <c r="G230" s="10"/>
      <c r="H230" s="118"/>
      <c r="I230" s="118"/>
    </row>
    <row r="231" spans="1:9" x14ac:dyDescent="0.2">
      <c r="A231" s="118"/>
      <c r="B231" s="118"/>
      <c r="C231" s="118"/>
      <c r="D231" s="118"/>
      <c r="E231" s="10"/>
      <c r="G231" s="10"/>
      <c r="H231" s="118"/>
      <c r="I231" s="118"/>
    </row>
    <row r="232" spans="1:9" x14ac:dyDescent="0.2">
      <c r="A232" s="118"/>
      <c r="B232" s="118"/>
      <c r="C232" s="118"/>
      <c r="D232" s="118"/>
      <c r="E232" s="10"/>
      <c r="G232" s="10"/>
      <c r="H232" s="118"/>
      <c r="I232" s="118"/>
    </row>
    <row r="233" spans="1:9" x14ac:dyDescent="0.2">
      <c r="A233" s="118"/>
      <c r="B233" s="118"/>
      <c r="C233" s="118"/>
      <c r="D233" s="118"/>
      <c r="E233" s="10"/>
      <c r="G233" s="10"/>
      <c r="H233" s="118"/>
      <c r="I233" s="118"/>
    </row>
    <row r="234" spans="1:9" x14ac:dyDescent="0.2">
      <c r="A234" s="118"/>
      <c r="B234" s="118"/>
      <c r="C234" s="118"/>
      <c r="D234" s="118"/>
      <c r="E234" s="10"/>
      <c r="G234" s="10"/>
      <c r="H234" s="118"/>
      <c r="I234" s="118"/>
    </row>
    <row r="235" spans="1:9" x14ac:dyDescent="0.2">
      <c r="A235" s="118"/>
      <c r="B235" s="118"/>
      <c r="C235" s="118"/>
      <c r="D235" s="118"/>
      <c r="E235" s="10"/>
      <c r="G235" s="10"/>
      <c r="H235" s="118"/>
      <c r="I235" s="118"/>
    </row>
    <row r="236" spans="1:9" x14ac:dyDescent="0.2">
      <c r="A236" s="118"/>
      <c r="B236" s="118"/>
      <c r="C236" s="118"/>
      <c r="D236" s="118"/>
      <c r="E236" s="10"/>
      <c r="G236" s="10"/>
      <c r="H236" s="118"/>
      <c r="I236" s="118"/>
    </row>
    <row r="237" spans="1:9" x14ac:dyDescent="0.2">
      <c r="A237" s="118"/>
      <c r="B237" s="118"/>
      <c r="C237" s="118"/>
      <c r="D237" s="118"/>
      <c r="E237" s="10"/>
      <c r="G237" s="10"/>
      <c r="H237" s="118"/>
      <c r="I237" s="118"/>
    </row>
    <row r="238" spans="1:9" x14ac:dyDescent="0.2">
      <c r="A238" s="118"/>
      <c r="B238" s="118"/>
      <c r="C238" s="118"/>
      <c r="D238" s="118"/>
      <c r="E238" s="10"/>
      <c r="G238" s="10"/>
      <c r="H238" s="118"/>
      <c r="I238" s="118"/>
    </row>
    <row r="239" spans="1:9" x14ac:dyDescent="0.2">
      <c r="A239" s="118"/>
      <c r="B239" s="118"/>
      <c r="C239" s="118"/>
      <c r="D239" s="118"/>
      <c r="E239" s="10"/>
      <c r="G239" s="10"/>
      <c r="H239" s="118"/>
      <c r="I239" s="118"/>
    </row>
    <row r="240" spans="1:9" x14ac:dyDescent="0.2">
      <c r="A240" s="118"/>
      <c r="B240" s="118"/>
      <c r="C240" s="118"/>
      <c r="D240" s="118"/>
      <c r="E240" s="10"/>
      <c r="G240" s="10"/>
      <c r="H240" s="118"/>
      <c r="I240" s="118"/>
    </row>
    <row r="241" spans="1:9" x14ac:dyDescent="0.2">
      <c r="A241" s="118"/>
      <c r="B241" s="118"/>
      <c r="C241" s="118"/>
      <c r="D241" s="118"/>
      <c r="E241" s="10"/>
      <c r="G241" s="10"/>
      <c r="H241" s="118"/>
      <c r="I241" s="118"/>
    </row>
    <row r="242" spans="1:9" x14ac:dyDescent="0.2">
      <c r="A242" s="118"/>
      <c r="B242" s="118"/>
      <c r="C242" s="118"/>
      <c r="D242" s="118"/>
      <c r="E242" s="10"/>
      <c r="G242" s="10"/>
      <c r="H242" s="118"/>
      <c r="I242" s="118"/>
    </row>
    <row r="243" spans="1:9" x14ac:dyDescent="0.2">
      <c r="A243" s="118"/>
      <c r="B243" s="118"/>
      <c r="C243" s="118"/>
      <c r="D243" s="118"/>
      <c r="E243" s="10"/>
      <c r="G243" s="10"/>
      <c r="H243" s="118"/>
      <c r="I243" s="118"/>
    </row>
    <row r="244" spans="1:9" x14ac:dyDescent="0.2">
      <c r="A244" s="118"/>
      <c r="B244" s="118"/>
      <c r="C244" s="118"/>
      <c r="D244" s="118"/>
      <c r="E244" s="10"/>
      <c r="G244" s="10"/>
      <c r="H244" s="118"/>
      <c r="I244" s="118"/>
    </row>
    <row r="245" spans="1:9" x14ac:dyDescent="0.2">
      <c r="A245" s="118"/>
      <c r="B245" s="118"/>
      <c r="C245" s="118"/>
      <c r="D245" s="118"/>
      <c r="E245" s="10"/>
      <c r="G245" s="10"/>
      <c r="H245" s="118"/>
      <c r="I245" s="118"/>
    </row>
    <row r="246" spans="1:9" x14ac:dyDescent="0.2">
      <c r="A246" s="118"/>
      <c r="B246" s="118"/>
      <c r="C246" s="118"/>
      <c r="D246" s="118"/>
      <c r="E246" s="10"/>
      <c r="G246" s="10"/>
      <c r="H246" s="118"/>
      <c r="I246" s="118"/>
    </row>
    <row r="247" spans="1:9" x14ac:dyDescent="0.2">
      <c r="A247" s="118"/>
      <c r="B247" s="118"/>
      <c r="C247" s="118"/>
      <c r="D247" s="118"/>
      <c r="E247" s="10"/>
      <c r="G247" s="10"/>
      <c r="H247" s="118"/>
      <c r="I247" s="118"/>
    </row>
    <row r="248" spans="1:9" x14ac:dyDescent="0.2">
      <c r="A248" s="118"/>
      <c r="B248" s="118"/>
      <c r="C248" s="118"/>
      <c r="D248" s="118"/>
      <c r="E248" s="10"/>
      <c r="G248" s="10"/>
      <c r="H248" s="118"/>
      <c r="I248" s="118"/>
    </row>
    <row r="249" spans="1:9" x14ac:dyDescent="0.2">
      <c r="A249" s="118"/>
      <c r="B249" s="118"/>
      <c r="C249" s="118"/>
      <c r="D249" s="118"/>
      <c r="E249" s="10"/>
      <c r="G249" s="10"/>
      <c r="H249" s="118"/>
      <c r="I249" s="118"/>
    </row>
    <row r="250" spans="1:9" x14ac:dyDescent="0.2">
      <c r="A250" s="118"/>
      <c r="B250" s="118"/>
      <c r="C250" s="118"/>
      <c r="D250" s="118"/>
      <c r="E250" s="10"/>
      <c r="G250" s="10"/>
      <c r="H250" s="118"/>
      <c r="I250" s="118"/>
    </row>
    <row r="251" spans="1:9" x14ac:dyDescent="0.2">
      <c r="A251" s="118"/>
      <c r="B251" s="118"/>
      <c r="C251" s="118"/>
      <c r="D251" s="118"/>
      <c r="E251" s="10"/>
      <c r="G251" s="10"/>
      <c r="H251" s="118"/>
      <c r="I251" s="118"/>
    </row>
    <row r="252" spans="1:9" x14ac:dyDescent="0.2">
      <c r="A252" s="118"/>
      <c r="B252" s="118"/>
      <c r="C252" s="118"/>
      <c r="D252" s="118"/>
      <c r="E252" s="10"/>
      <c r="G252" s="10"/>
      <c r="H252" s="118"/>
      <c r="I252" s="118"/>
    </row>
    <row r="253" spans="1:9" x14ac:dyDescent="0.2">
      <c r="A253" s="118"/>
      <c r="B253" s="118"/>
      <c r="C253" s="118"/>
      <c r="D253" s="118"/>
      <c r="E253" s="10"/>
      <c r="G253" s="10"/>
      <c r="H253" s="118"/>
      <c r="I253" s="118"/>
    </row>
    <row r="254" spans="1:9" x14ac:dyDescent="0.2">
      <c r="A254" s="118"/>
      <c r="B254" s="118"/>
      <c r="C254" s="118"/>
      <c r="D254" s="118"/>
      <c r="E254" s="10"/>
      <c r="G254" s="10"/>
      <c r="H254" s="118"/>
      <c r="I254" s="118"/>
    </row>
    <row r="255" spans="1:9" x14ac:dyDescent="0.2">
      <c r="A255" s="118"/>
      <c r="B255" s="118"/>
      <c r="C255" s="118"/>
      <c r="D255" s="118"/>
      <c r="E255" s="10"/>
      <c r="G255" s="10"/>
      <c r="H255" s="118"/>
      <c r="I255" s="118"/>
    </row>
    <row r="256" spans="1:9" x14ac:dyDescent="0.2">
      <c r="A256" s="118"/>
      <c r="B256" s="118"/>
      <c r="C256" s="118"/>
      <c r="D256" s="118"/>
      <c r="E256" s="10"/>
      <c r="G256" s="10"/>
      <c r="H256" s="118"/>
      <c r="I256" s="118"/>
    </row>
    <row r="257" spans="1:9" x14ac:dyDescent="0.2">
      <c r="A257" s="118"/>
      <c r="B257" s="118"/>
      <c r="C257" s="118"/>
      <c r="D257" s="118"/>
      <c r="E257" s="10"/>
      <c r="G257" s="10"/>
      <c r="H257" s="118"/>
      <c r="I257" s="118"/>
    </row>
    <row r="258" spans="1:9" x14ac:dyDescent="0.2">
      <c r="A258" s="118"/>
      <c r="B258" s="118"/>
      <c r="C258" s="118"/>
      <c r="D258" s="118"/>
      <c r="E258" s="10"/>
      <c r="G258" s="10"/>
      <c r="H258" s="118"/>
      <c r="I258" s="118"/>
    </row>
    <row r="259" spans="1:9" x14ac:dyDescent="0.2">
      <c r="A259" s="118"/>
      <c r="B259" s="118"/>
      <c r="C259" s="118"/>
      <c r="D259" s="118"/>
      <c r="E259" s="10"/>
      <c r="G259" s="10"/>
      <c r="H259" s="118"/>
      <c r="I259" s="118"/>
    </row>
    <row r="260" spans="1:9" x14ac:dyDescent="0.2">
      <c r="A260" s="118"/>
      <c r="B260" s="118"/>
      <c r="C260" s="118"/>
      <c r="D260" s="118"/>
      <c r="E260" s="10"/>
      <c r="G260" s="10"/>
      <c r="H260" s="118"/>
      <c r="I260" s="118"/>
    </row>
    <row r="261" spans="1:9" x14ac:dyDescent="0.2">
      <c r="A261" s="118"/>
      <c r="B261" s="118"/>
      <c r="C261" s="118"/>
      <c r="D261" s="118"/>
      <c r="E261" s="10"/>
      <c r="G261" s="10"/>
      <c r="H261" s="118"/>
      <c r="I261" s="118"/>
    </row>
    <row r="262" spans="1:9" x14ac:dyDescent="0.2">
      <c r="A262" s="118"/>
      <c r="B262" s="118"/>
      <c r="C262" s="118"/>
      <c r="D262" s="118"/>
      <c r="E262" s="10"/>
      <c r="G262" s="10"/>
      <c r="H262" s="118"/>
      <c r="I262" s="118"/>
    </row>
    <row r="263" spans="1:9" x14ac:dyDescent="0.2">
      <c r="A263" s="118"/>
      <c r="B263" s="118"/>
      <c r="C263" s="118"/>
      <c r="D263" s="118"/>
      <c r="E263" s="10"/>
      <c r="G263" s="10"/>
      <c r="H263" s="118"/>
      <c r="I263" s="118"/>
    </row>
    <row r="264" spans="1:9" x14ac:dyDescent="0.2">
      <c r="A264" s="118"/>
      <c r="B264" s="118"/>
      <c r="C264" s="118"/>
      <c r="D264" s="118"/>
      <c r="E264" s="10"/>
      <c r="G264" s="10"/>
      <c r="H264" s="118"/>
      <c r="I264" s="118"/>
    </row>
    <row r="265" spans="1:9" x14ac:dyDescent="0.2">
      <c r="A265" s="118"/>
      <c r="B265" s="118"/>
      <c r="C265" s="118"/>
      <c r="D265" s="118"/>
      <c r="E265" s="10"/>
      <c r="G265" s="10"/>
      <c r="H265" s="118"/>
      <c r="I265" s="118"/>
    </row>
    <row r="266" spans="1:9" x14ac:dyDescent="0.2">
      <c r="A266" s="118"/>
      <c r="B266" s="118"/>
      <c r="C266" s="118"/>
      <c r="D266" s="118"/>
      <c r="E266" s="10"/>
      <c r="G266" s="10"/>
      <c r="H266" s="118"/>
      <c r="I266" s="118"/>
    </row>
    <row r="267" spans="1:9" x14ac:dyDescent="0.2">
      <c r="A267" s="118"/>
      <c r="B267" s="118"/>
      <c r="C267" s="118"/>
      <c r="D267" s="118"/>
      <c r="E267" s="10"/>
      <c r="G267" s="10"/>
      <c r="H267" s="118"/>
      <c r="I267" s="118"/>
    </row>
    <row r="268" spans="1:9" x14ac:dyDescent="0.2">
      <c r="A268" s="118"/>
      <c r="B268" s="118"/>
      <c r="C268" s="118"/>
      <c r="D268" s="118"/>
      <c r="E268" s="10"/>
      <c r="G268" s="10"/>
      <c r="H268" s="118"/>
      <c r="I268" s="118"/>
    </row>
    <row r="269" spans="1:9" x14ac:dyDescent="0.2">
      <c r="A269" s="118"/>
      <c r="B269" s="118"/>
      <c r="C269" s="118"/>
      <c r="D269" s="118"/>
      <c r="E269" s="10"/>
      <c r="G269" s="10"/>
      <c r="H269" s="118"/>
      <c r="I269" s="118"/>
    </row>
    <row r="270" spans="1:9" x14ac:dyDescent="0.2">
      <c r="A270" s="118"/>
      <c r="B270" s="118"/>
      <c r="C270" s="118"/>
      <c r="D270" s="118"/>
      <c r="E270" s="10"/>
      <c r="G270" s="10"/>
      <c r="H270" s="118"/>
      <c r="I270" s="118"/>
    </row>
    <row r="271" spans="1:9" x14ac:dyDescent="0.2">
      <c r="A271" s="118"/>
      <c r="B271" s="118"/>
      <c r="C271" s="118"/>
      <c r="D271" s="118"/>
      <c r="E271" s="10"/>
      <c r="G271" s="10"/>
      <c r="H271" s="118"/>
      <c r="I271" s="118"/>
    </row>
    <row r="272" spans="1:9" x14ac:dyDescent="0.2">
      <c r="A272" s="118"/>
      <c r="B272" s="118"/>
      <c r="C272" s="118"/>
      <c r="D272" s="118"/>
      <c r="E272" s="10"/>
      <c r="G272" s="10"/>
      <c r="H272" s="118"/>
      <c r="I272" s="118"/>
    </row>
    <row r="273" spans="1:9" x14ac:dyDescent="0.2">
      <c r="A273" s="118"/>
      <c r="B273" s="118"/>
      <c r="C273" s="118"/>
      <c r="D273" s="118"/>
      <c r="E273" s="10"/>
      <c r="G273" s="10"/>
      <c r="H273" s="118"/>
      <c r="I273" s="118"/>
    </row>
    <row r="274" spans="1:9" x14ac:dyDescent="0.2">
      <c r="A274" s="118"/>
      <c r="B274" s="118"/>
      <c r="C274" s="118"/>
      <c r="D274" s="118"/>
      <c r="E274" s="10"/>
      <c r="G274" s="10"/>
      <c r="H274" s="118"/>
      <c r="I274" s="118"/>
    </row>
    <row r="275" spans="1:9" x14ac:dyDescent="0.2">
      <c r="A275" s="118"/>
      <c r="B275" s="118"/>
      <c r="C275" s="118"/>
      <c r="D275" s="118"/>
      <c r="E275" s="10"/>
      <c r="G275" s="10"/>
      <c r="H275" s="118"/>
      <c r="I275" s="118"/>
    </row>
    <row r="276" spans="1:9" x14ac:dyDescent="0.2">
      <c r="A276" s="118"/>
      <c r="B276" s="118"/>
      <c r="C276" s="118"/>
      <c r="D276" s="118"/>
      <c r="E276" s="10"/>
      <c r="G276" s="10"/>
      <c r="H276" s="118"/>
      <c r="I276" s="118"/>
    </row>
    <row r="277" spans="1:9" x14ac:dyDescent="0.2">
      <c r="A277" s="118"/>
      <c r="B277" s="118"/>
      <c r="C277" s="118"/>
      <c r="D277" s="118"/>
      <c r="E277" s="10"/>
      <c r="G277" s="10"/>
      <c r="H277" s="118"/>
      <c r="I277" s="118"/>
    </row>
    <row r="278" spans="1:9" x14ac:dyDescent="0.2">
      <c r="A278" s="118"/>
      <c r="B278" s="118"/>
      <c r="C278" s="118"/>
      <c r="D278" s="118"/>
      <c r="E278" s="10"/>
      <c r="G278" s="10"/>
      <c r="H278" s="118"/>
      <c r="I278" s="118"/>
    </row>
    <row r="279" spans="1:9" x14ac:dyDescent="0.2">
      <c r="A279" s="118"/>
      <c r="B279" s="118"/>
      <c r="C279" s="118"/>
      <c r="D279" s="118"/>
      <c r="E279" s="10"/>
      <c r="G279" s="10"/>
      <c r="H279" s="118"/>
      <c r="I279" s="118"/>
    </row>
    <row r="280" spans="1:9" x14ac:dyDescent="0.2">
      <c r="A280" s="118"/>
      <c r="B280" s="118"/>
      <c r="C280" s="118"/>
      <c r="D280" s="118"/>
      <c r="E280" s="10"/>
      <c r="G280" s="10"/>
      <c r="H280" s="118"/>
      <c r="I280" s="118"/>
    </row>
    <row r="281" spans="1:9" x14ac:dyDescent="0.2">
      <c r="A281" s="118"/>
      <c r="B281" s="118"/>
      <c r="C281" s="118"/>
      <c r="D281" s="118"/>
      <c r="E281" s="10"/>
      <c r="G281" s="10"/>
      <c r="H281" s="118"/>
      <c r="I281" s="118"/>
    </row>
    <row r="282" spans="1:9" x14ac:dyDescent="0.2">
      <c r="A282" s="118"/>
      <c r="B282" s="118"/>
      <c r="C282" s="118"/>
      <c r="D282" s="118"/>
      <c r="E282" s="10"/>
      <c r="G282" s="10"/>
      <c r="H282" s="118"/>
      <c r="I282" s="118"/>
    </row>
    <row r="283" spans="1:9" x14ac:dyDescent="0.2">
      <c r="A283" s="118"/>
      <c r="B283" s="118"/>
      <c r="C283" s="118"/>
      <c r="D283" s="118"/>
      <c r="E283" s="10"/>
      <c r="G283" s="10"/>
      <c r="H283" s="118"/>
      <c r="I283" s="118"/>
    </row>
    <row r="284" spans="1:9" x14ac:dyDescent="0.2">
      <c r="A284" s="118"/>
      <c r="B284" s="118"/>
      <c r="C284" s="118"/>
      <c r="D284" s="118"/>
      <c r="E284" s="10"/>
      <c r="G284" s="10"/>
      <c r="H284" s="118"/>
      <c r="I284" s="118"/>
    </row>
    <row r="285" spans="1:9" x14ac:dyDescent="0.2">
      <c r="A285" s="118"/>
      <c r="B285" s="118"/>
      <c r="C285" s="118"/>
      <c r="D285" s="118"/>
      <c r="E285" s="10"/>
      <c r="G285" s="10"/>
      <c r="H285" s="118"/>
      <c r="I285" s="118"/>
    </row>
    <row r="286" spans="1:9" x14ac:dyDescent="0.2">
      <c r="A286" s="118"/>
      <c r="B286" s="118"/>
      <c r="C286" s="118"/>
      <c r="D286" s="118"/>
      <c r="E286" s="10"/>
      <c r="G286" s="10"/>
      <c r="H286" s="118"/>
      <c r="I286" s="118"/>
    </row>
    <row r="287" spans="1:9" x14ac:dyDescent="0.2">
      <c r="A287" s="118"/>
      <c r="B287" s="118"/>
      <c r="C287" s="118"/>
      <c r="D287" s="118"/>
      <c r="E287" s="10"/>
      <c r="G287" s="10"/>
      <c r="H287" s="118"/>
      <c r="I287" s="118"/>
    </row>
    <row r="288" spans="1:9" x14ac:dyDescent="0.2">
      <c r="A288" s="118"/>
      <c r="B288" s="118"/>
      <c r="C288" s="118"/>
      <c r="D288" s="118"/>
      <c r="E288" s="10"/>
      <c r="G288" s="10"/>
      <c r="H288" s="118"/>
      <c r="I288" s="118"/>
    </row>
    <row r="289" spans="1:9" x14ac:dyDescent="0.2">
      <c r="A289" s="118"/>
      <c r="B289" s="118"/>
      <c r="C289" s="118"/>
      <c r="D289" s="118"/>
      <c r="E289" s="10"/>
      <c r="G289" s="10"/>
      <c r="H289" s="118"/>
      <c r="I289" s="118"/>
    </row>
    <row r="290" spans="1:9" x14ac:dyDescent="0.2">
      <c r="A290" s="118"/>
      <c r="B290" s="118"/>
      <c r="C290" s="118"/>
      <c r="D290" s="118"/>
      <c r="E290" s="10"/>
      <c r="G290" s="10"/>
      <c r="H290" s="118"/>
      <c r="I290" s="118"/>
    </row>
    <row r="291" spans="1:9" x14ac:dyDescent="0.2">
      <c r="A291" s="118"/>
      <c r="B291" s="118"/>
      <c r="C291" s="118"/>
      <c r="D291" s="118"/>
      <c r="E291" s="10"/>
      <c r="G291" s="10"/>
      <c r="H291" s="118"/>
      <c r="I291" s="118"/>
    </row>
    <row r="292" spans="1:9" x14ac:dyDescent="0.2">
      <c r="A292" s="118"/>
      <c r="B292" s="118"/>
      <c r="C292" s="118"/>
      <c r="D292" s="118"/>
      <c r="E292" s="10"/>
      <c r="G292" s="10"/>
      <c r="H292" s="118"/>
      <c r="I292" s="118"/>
    </row>
    <row r="293" spans="1:9" x14ac:dyDescent="0.2">
      <c r="A293" s="118"/>
      <c r="B293" s="118"/>
      <c r="C293" s="118"/>
      <c r="D293" s="118"/>
      <c r="E293" s="10"/>
      <c r="G293" s="10"/>
      <c r="H293" s="118"/>
      <c r="I293" s="118"/>
    </row>
    <row r="294" spans="1:9" x14ac:dyDescent="0.2">
      <c r="A294" s="118"/>
      <c r="B294" s="118"/>
      <c r="C294" s="118"/>
      <c r="D294" s="118"/>
      <c r="E294" s="10"/>
      <c r="G294" s="10"/>
      <c r="H294" s="118"/>
      <c r="I294" s="118"/>
    </row>
    <row r="295" spans="1:9" x14ac:dyDescent="0.2">
      <c r="A295" s="118"/>
      <c r="B295" s="118"/>
      <c r="C295" s="118"/>
      <c r="D295" s="118"/>
      <c r="E295" s="10"/>
      <c r="G295" s="10"/>
      <c r="H295" s="118"/>
      <c r="I295" s="118"/>
    </row>
    <row r="296" spans="1:9" x14ac:dyDescent="0.2">
      <c r="A296" s="118"/>
      <c r="B296" s="118"/>
      <c r="C296" s="118"/>
      <c r="D296" s="118"/>
      <c r="E296" s="10"/>
      <c r="G296" s="10"/>
      <c r="H296" s="118"/>
      <c r="I296" s="118"/>
    </row>
    <row r="297" spans="1:9" x14ac:dyDescent="0.2">
      <c r="A297" s="118"/>
      <c r="B297" s="118"/>
      <c r="C297" s="118"/>
      <c r="D297" s="118"/>
      <c r="E297" s="10"/>
      <c r="G297" s="10"/>
      <c r="H297" s="118"/>
      <c r="I297" s="118"/>
    </row>
    <row r="298" spans="1:9" x14ac:dyDescent="0.2">
      <c r="A298" s="118"/>
      <c r="B298" s="118"/>
      <c r="C298" s="118"/>
      <c r="D298" s="118"/>
      <c r="E298" s="10"/>
      <c r="G298" s="10"/>
      <c r="H298" s="118"/>
      <c r="I298" s="118"/>
    </row>
    <row r="299" spans="1:9" x14ac:dyDescent="0.2">
      <c r="A299" s="118"/>
      <c r="B299" s="118"/>
      <c r="C299" s="118"/>
      <c r="D299" s="118"/>
      <c r="E299" s="10"/>
      <c r="G299" s="10"/>
      <c r="H299" s="118"/>
      <c r="I299" s="118"/>
    </row>
    <row r="300" spans="1:9" x14ac:dyDescent="0.2">
      <c r="A300" s="118"/>
      <c r="B300" s="118"/>
      <c r="C300" s="118"/>
      <c r="D300" s="118"/>
      <c r="E300" s="10"/>
      <c r="G300" s="10"/>
      <c r="H300" s="118"/>
      <c r="I300" s="118"/>
    </row>
    <row r="301" spans="1:9" x14ac:dyDescent="0.2">
      <c r="A301" s="118"/>
      <c r="B301" s="118"/>
      <c r="C301" s="118"/>
      <c r="D301" s="118"/>
      <c r="E301" s="10"/>
      <c r="G301" s="10"/>
      <c r="H301" s="118"/>
      <c r="I301" s="118"/>
    </row>
    <row r="302" spans="1:9" x14ac:dyDescent="0.2">
      <c r="A302" s="118"/>
      <c r="B302" s="118"/>
      <c r="C302" s="118"/>
      <c r="D302" s="118"/>
      <c r="E302" s="10"/>
      <c r="G302" s="10"/>
      <c r="H302" s="118"/>
      <c r="I302" s="118"/>
    </row>
    <row r="303" spans="1:9" x14ac:dyDescent="0.2">
      <c r="A303" s="118"/>
      <c r="B303" s="118"/>
      <c r="C303" s="118"/>
      <c r="D303" s="118"/>
      <c r="E303" s="10"/>
      <c r="G303" s="10"/>
      <c r="H303" s="118"/>
      <c r="I303" s="118"/>
    </row>
    <row r="304" spans="1:9" x14ac:dyDescent="0.2">
      <c r="A304" s="118"/>
      <c r="B304" s="118"/>
      <c r="C304" s="118"/>
      <c r="D304" s="118"/>
      <c r="E304" s="10"/>
      <c r="G304" s="10"/>
      <c r="H304" s="118"/>
      <c r="I304" s="118"/>
    </row>
    <row r="305" spans="1:9" x14ac:dyDescent="0.2">
      <c r="A305" s="118"/>
      <c r="B305" s="118"/>
      <c r="C305" s="118"/>
      <c r="D305" s="118"/>
      <c r="E305" s="10"/>
      <c r="G305" s="10"/>
      <c r="H305" s="118"/>
      <c r="I305" s="118"/>
    </row>
    <row r="306" spans="1:9" x14ac:dyDescent="0.2">
      <c r="A306" s="118"/>
      <c r="B306" s="118"/>
      <c r="C306" s="118"/>
      <c r="D306" s="118"/>
      <c r="E306" s="10"/>
      <c r="G306" s="10"/>
      <c r="H306" s="118"/>
      <c r="I306" s="118"/>
    </row>
    <row r="307" spans="1:9" x14ac:dyDescent="0.2">
      <c r="A307" s="118"/>
      <c r="B307" s="118"/>
      <c r="C307" s="118"/>
      <c r="D307" s="118"/>
      <c r="E307" s="10"/>
      <c r="G307" s="10"/>
      <c r="H307" s="118"/>
      <c r="I307" s="118"/>
    </row>
    <row r="308" spans="1:9" x14ac:dyDescent="0.2">
      <c r="A308" s="118"/>
      <c r="B308" s="118"/>
      <c r="C308" s="118"/>
      <c r="D308" s="118"/>
      <c r="E308" s="10"/>
      <c r="G308" s="10"/>
      <c r="H308" s="118"/>
      <c r="I308" s="118"/>
    </row>
    <row r="309" spans="1:9" x14ac:dyDescent="0.2">
      <c r="A309" s="118"/>
      <c r="B309" s="118"/>
      <c r="C309" s="118"/>
      <c r="D309" s="118"/>
      <c r="E309" s="10"/>
      <c r="G309" s="10"/>
      <c r="H309" s="118"/>
      <c r="I309" s="118"/>
    </row>
    <row r="310" spans="1:9" x14ac:dyDescent="0.2">
      <c r="A310" s="118"/>
      <c r="B310" s="118"/>
      <c r="C310" s="118"/>
      <c r="D310" s="118"/>
      <c r="E310" s="10"/>
      <c r="G310" s="10"/>
      <c r="H310" s="118"/>
      <c r="I310" s="118"/>
    </row>
    <row r="311" spans="1:9" x14ac:dyDescent="0.2">
      <c r="A311" s="118"/>
      <c r="B311" s="118"/>
      <c r="C311" s="118"/>
      <c r="D311" s="118"/>
      <c r="E311" s="10"/>
      <c r="G311" s="10"/>
      <c r="H311" s="118"/>
      <c r="I311" s="118"/>
    </row>
    <row r="312" spans="1:9" x14ac:dyDescent="0.2">
      <c r="A312" s="118"/>
      <c r="B312" s="118"/>
      <c r="C312" s="118"/>
      <c r="D312" s="118"/>
      <c r="E312" s="10"/>
      <c r="G312" s="10"/>
      <c r="H312" s="118"/>
      <c r="I312" s="118"/>
    </row>
  </sheetData>
  <mergeCells count="7">
    <mergeCell ref="A1:G1"/>
    <mergeCell ref="A111:D111"/>
    <mergeCell ref="A152:A153"/>
    <mergeCell ref="B152:B153"/>
    <mergeCell ref="C152:C153"/>
    <mergeCell ref="D152:D153"/>
    <mergeCell ref="E152:E153"/>
  </mergeCells>
  <conditionalFormatting sqref="F2:F3">
    <cfRule type="cellIs" dxfId="87" priority="5" stopIfTrue="1" operator="between">
      <formula>0.009</formula>
      <formula>-0.009</formula>
    </cfRule>
  </conditionalFormatting>
  <conditionalFormatting sqref="F5:F171">
    <cfRule type="cellIs" dxfId="86" priority="4" stopIfTrue="1" operator="between">
      <formula>0.009</formula>
      <formula>-0.009</formula>
    </cfRule>
  </conditionalFormatting>
  <conditionalFormatting sqref="F310:F65536">
    <cfRule type="cellIs" dxfId="85" priority="3" stopIfTrue="1" operator="between">
      <formula>0.009</formula>
      <formula>-0.009</formula>
    </cfRule>
  </conditionalFormatting>
  <conditionalFormatting sqref="F172:I207">
    <cfRule type="cellIs" dxfId="84" priority="2" stopIfTrue="1" operator="between">
      <formula>0.009</formula>
      <formula>-0.009</formula>
    </cfRule>
  </conditionalFormatting>
  <conditionalFormatting sqref="I97">
    <cfRule type="cellIs" dxfId="8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3"/>
  <sheetViews>
    <sheetView workbookViewId="0">
      <selection sqref="A1:G1"/>
    </sheetView>
  </sheetViews>
  <sheetFormatPr defaultColWidth="9.1796875" defaultRowHeight="10" x14ac:dyDescent="0.2"/>
  <cols>
    <col min="1" max="1" width="40.453125" style="6" bestFit="1" customWidth="1"/>
    <col min="2" max="2" width="49" style="6" bestFit="1" customWidth="1"/>
    <col min="3" max="3" width="35.453125" style="6" bestFit="1" customWidth="1"/>
    <col min="4" max="4" width="15.7265625" style="6" customWidth="1"/>
    <col min="5" max="5" width="27.26953125" style="9" customWidth="1"/>
    <col min="6" max="6" width="13.54296875" style="10" bestFit="1" customWidth="1"/>
    <col min="7" max="7" width="6.7265625" style="9" customWidth="1"/>
    <col min="8" max="16384" width="9.1796875" style="6"/>
  </cols>
  <sheetData>
    <row r="1" spans="1:7" s="1" customFormat="1" ht="14" x14ac:dyDescent="0.25">
      <c r="A1" s="177" t="s">
        <v>11</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5.5" customHeight="1" x14ac:dyDescent="0.25">
      <c r="A4" s="14" t="s">
        <v>2</v>
      </c>
      <c r="B4" s="14" t="s">
        <v>0</v>
      </c>
      <c r="C4" s="15" t="s">
        <v>4</v>
      </c>
      <c r="D4" s="15" t="s">
        <v>1</v>
      </c>
      <c r="E4" s="56" t="s">
        <v>6</v>
      </c>
      <c r="F4" s="16" t="s">
        <v>3</v>
      </c>
      <c r="G4" s="16" t="s">
        <v>5</v>
      </c>
    </row>
    <row r="5" spans="1:7" ht="10.5" x14ac:dyDescent="0.25">
      <c r="A5" s="17" t="s">
        <v>127</v>
      </c>
      <c r="B5" s="18"/>
      <c r="C5" s="18"/>
      <c r="D5" s="18"/>
      <c r="E5" s="19"/>
      <c r="F5" s="20"/>
      <c r="G5" s="19"/>
    </row>
    <row r="6" spans="1:7" ht="10.5" x14ac:dyDescent="0.25">
      <c r="A6" s="21" t="s">
        <v>31</v>
      </c>
      <c r="B6" s="22"/>
      <c r="C6" s="22"/>
      <c r="D6" s="22"/>
      <c r="E6" s="23"/>
      <c r="F6" s="24"/>
      <c r="G6" s="23"/>
    </row>
    <row r="7" spans="1:7" x14ac:dyDescent="0.2">
      <c r="A7" s="22" t="s">
        <v>129</v>
      </c>
      <c r="B7" s="22" t="s">
        <v>128</v>
      </c>
      <c r="C7" s="22" t="s">
        <v>130</v>
      </c>
      <c r="D7" s="25">
        <v>1540000</v>
      </c>
      <c r="E7" s="23">
        <v>11884.18</v>
      </c>
      <c r="F7" s="24">
        <v>5.1544100224344804</v>
      </c>
      <c r="G7" s="23"/>
    </row>
    <row r="8" spans="1:7" x14ac:dyDescent="0.2">
      <c r="A8" s="22" t="s">
        <v>132</v>
      </c>
      <c r="B8" s="22" t="s">
        <v>131</v>
      </c>
      <c r="C8" s="22" t="s">
        <v>130</v>
      </c>
      <c r="D8" s="25">
        <v>900000</v>
      </c>
      <c r="E8" s="23">
        <v>11370.6</v>
      </c>
      <c r="F8" s="24">
        <v>4.93165995475443</v>
      </c>
      <c r="G8" s="23"/>
    </row>
    <row r="9" spans="1:7" x14ac:dyDescent="0.2">
      <c r="A9" s="22" t="s">
        <v>134</v>
      </c>
      <c r="B9" s="22" t="s">
        <v>133</v>
      </c>
      <c r="C9" s="22" t="s">
        <v>135</v>
      </c>
      <c r="D9" s="25">
        <v>660000</v>
      </c>
      <c r="E9" s="23">
        <v>9443.2800000000007</v>
      </c>
      <c r="F9" s="24">
        <v>4.0957421611465898</v>
      </c>
      <c r="G9" s="23"/>
    </row>
    <row r="10" spans="1:7" x14ac:dyDescent="0.2">
      <c r="A10" s="22" t="s">
        <v>139</v>
      </c>
      <c r="B10" s="22" t="s">
        <v>138</v>
      </c>
      <c r="C10" s="22" t="s">
        <v>130</v>
      </c>
      <c r="D10" s="25">
        <v>650000</v>
      </c>
      <c r="E10" s="23">
        <v>8243.9500000000007</v>
      </c>
      <c r="F10" s="24">
        <v>3.5755684030744002</v>
      </c>
      <c r="G10" s="23"/>
    </row>
    <row r="11" spans="1:7" x14ac:dyDescent="0.2">
      <c r="A11" s="22" t="s">
        <v>137</v>
      </c>
      <c r="B11" s="22" t="s">
        <v>136</v>
      </c>
      <c r="C11" s="22" t="s">
        <v>130</v>
      </c>
      <c r="D11" s="25">
        <v>710000</v>
      </c>
      <c r="E11" s="23">
        <v>7585.9949999999999</v>
      </c>
      <c r="F11" s="24">
        <v>3.2901999682046101</v>
      </c>
      <c r="G11" s="23"/>
    </row>
    <row r="12" spans="1:7" x14ac:dyDescent="0.2">
      <c r="A12" s="22" t="s">
        <v>141</v>
      </c>
      <c r="B12" s="22" t="s">
        <v>140</v>
      </c>
      <c r="C12" s="22" t="s">
        <v>142</v>
      </c>
      <c r="D12" s="25">
        <v>370000</v>
      </c>
      <c r="E12" s="23">
        <v>6981.16</v>
      </c>
      <c r="F12" s="24">
        <v>3.02787075525772</v>
      </c>
      <c r="G12" s="23"/>
    </row>
    <row r="13" spans="1:7" x14ac:dyDescent="0.2">
      <c r="A13" s="22" t="s">
        <v>144</v>
      </c>
      <c r="B13" s="22" t="s">
        <v>143</v>
      </c>
      <c r="C13" s="22" t="s">
        <v>145</v>
      </c>
      <c r="D13" s="25">
        <v>173000</v>
      </c>
      <c r="E13" s="23">
        <v>6944.22</v>
      </c>
      <c r="F13" s="24">
        <v>3.0118491276629902</v>
      </c>
      <c r="G13" s="23"/>
    </row>
    <row r="14" spans="1:7" x14ac:dyDescent="0.2">
      <c r="A14" s="22" t="s">
        <v>150</v>
      </c>
      <c r="B14" s="22" t="s">
        <v>149</v>
      </c>
      <c r="C14" s="22" t="s">
        <v>151</v>
      </c>
      <c r="D14" s="25">
        <v>1300000</v>
      </c>
      <c r="E14" s="23">
        <v>5188.95</v>
      </c>
      <c r="F14" s="24">
        <v>2.25055291033217</v>
      </c>
      <c r="G14" s="23"/>
    </row>
    <row r="15" spans="1:7" x14ac:dyDescent="0.2">
      <c r="A15" s="22" t="s">
        <v>147</v>
      </c>
      <c r="B15" s="22" t="s">
        <v>146</v>
      </c>
      <c r="C15" s="22" t="s">
        <v>148</v>
      </c>
      <c r="D15" s="25">
        <v>435100</v>
      </c>
      <c r="E15" s="23">
        <v>5142.0118000000002</v>
      </c>
      <c r="F15" s="24">
        <v>2.2301948605117401</v>
      </c>
      <c r="G15" s="23"/>
    </row>
    <row r="16" spans="1:7" x14ac:dyDescent="0.2">
      <c r="A16" s="22" t="s">
        <v>164</v>
      </c>
      <c r="B16" s="22" t="s">
        <v>163</v>
      </c>
      <c r="C16" s="22" t="s">
        <v>165</v>
      </c>
      <c r="D16" s="25">
        <v>140000</v>
      </c>
      <c r="E16" s="23">
        <v>4336.5</v>
      </c>
      <c r="F16" s="24">
        <v>1.8808280472264101</v>
      </c>
      <c r="G16" s="23"/>
    </row>
    <row r="17" spans="1:7" x14ac:dyDescent="0.2">
      <c r="A17" s="22" t="s">
        <v>156</v>
      </c>
      <c r="B17" s="22" t="s">
        <v>155</v>
      </c>
      <c r="C17" s="22" t="s">
        <v>148</v>
      </c>
      <c r="D17" s="25">
        <v>360000</v>
      </c>
      <c r="E17" s="23">
        <v>4316.76</v>
      </c>
      <c r="F17" s="24">
        <v>1.8722664086579199</v>
      </c>
      <c r="G17" s="23"/>
    </row>
    <row r="18" spans="1:7" x14ac:dyDescent="0.2">
      <c r="A18" s="22" t="s">
        <v>153</v>
      </c>
      <c r="B18" s="22" t="s">
        <v>152</v>
      </c>
      <c r="C18" s="22" t="s">
        <v>154</v>
      </c>
      <c r="D18" s="25">
        <v>1700000</v>
      </c>
      <c r="E18" s="23">
        <v>4199.51</v>
      </c>
      <c r="F18" s="24">
        <v>1.8214127043947399</v>
      </c>
      <c r="G18" s="23"/>
    </row>
    <row r="19" spans="1:7" x14ac:dyDescent="0.2">
      <c r="A19" s="22" t="s">
        <v>158</v>
      </c>
      <c r="B19" s="22" t="s">
        <v>157</v>
      </c>
      <c r="C19" s="22" t="s">
        <v>159</v>
      </c>
      <c r="D19" s="25">
        <v>34000</v>
      </c>
      <c r="E19" s="23">
        <v>3939.24</v>
      </c>
      <c r="F19" s="24">
        <v>1.70852832393777</v>
      </c>
      <c r="G19" s="23"/>
    </row>
    <row r="20" spans="1:7" x14ac:dyDescent="0.2">
      <c r="A20" s="22" t="s">
        <v>175</v>
      </c>
      <c r="B20" s="22" t="s">
        <v>174</v>
      </c>
      <c r="C20" s="22" t="s">
        <v>176</v>
      </c>
      <c r="D20" s="25">
        <v>1800000</v>
      </c>
      <c r="E20" s="23">
        <v>3804.48</v>
      </c>
      <c r="F20" s="24">
        <v>1.65008017735776</v>
      </c>
      <c r="G20" s="23"/>
    </row>
    <row r="21" spans="1:7" x14ac:dyDescent="0.2">
      <c r="A21" s="22" t="s">
        <v>181</v>
      </c>
      <c r="B21" s="22" t="s">
        <v>180</v>
      </c>
      <c r="C21" s="22" t="s">
        <v>182</v>
      </c>
      <c r="D21" s="25">
        <v>460000</v>
      </c>
      <c r="E21" s="23">
        <v>3565</v>
      </c>
      <c r="F21" s="24">
        <v>1.5462128417761201</v>
      </c>
      <c r="G21" s="23"/>
    </row>
    <row r="22" spans="1:7" x14ac:dyDescent="0.2">
      <c r="A22" s="22" t="s">
        <v>187</v>
      </c>
      <c r="B22" s="22" t="s">
        <v>186</v>
      </c>
      <c r="C22" s="22" t="s">
        <v>188</v>
      </c>
      <c r="D22" s="25">
        <v>200000</v>
      </c>
      <c r="E22" s="23">
        <v>3530</v>
      </c>
      <c r="F22" s="24">
        <v>1.5310326315483</v>
      </c>
      <c r="G22" s="23"/>
    </row>
    <row r="23" spans="1:7" x14ac:dyDescent="0.2">
      <c r="A23" s="22" t="s">
        <v>211</v>
      </c>
      <c r="B23" s="22" t="s">
        <v>210</v>
      </c>
      <c r="C23" s="22" t="s">
        <v>212</v>
      </c>
      <c r="D23" s="25">
        <v>220000</v>
      </c>
      <c r="E23" s="23">
        <v>3438.38</v>
      </c>
      <c r="F23" s="24">
        <v>1.4912951783748001</v>
      </c>
      <c r="G23" s="23"/>
    </row>
    <row r="24" spans="1:7" x14ac:dyDescent="0.2">
      <c r="A24" s="22" t="s">
        <v>170</v>
      </c>
      <c r="B24" s="22" t="s">
        <v>169</v>
      </c>
      <c r="C24" s="22" t="s">
        <v>171</v>
      </c>
      <c r="D24" s="25">
        <v>60000</v>
      </c>
      <c r="E24" s="23">
        <v>3435.6</v>
      </c>
      <c r="F24" s="24">
        <v>1.4900894359624199</v>
      </c>
      <c r="G24" s="23"/>
    </row>
    <row r="25" spans="1:7" x14ac:dyDescent="0.2">
      <c r="A25" s="22" t="s">
        <v>167</v>
      </c>
      <c r="B25" s="22" t="s">
        <v>166</v>
      </c>
      <c r="C25" s="22" t="s">
        <v>168</v>
      </c>
      <c r="D25" s="25">
        <v>200000</v>
      </c>
      <c r="E25" s="23">
        <v>3396.4</v>
      </c>
      <c r="F25" s="24">
        <v>1.4730876005072699</v>
      </c>
      <c r="G25" s="23"/>
    </row>
    <row r="26" spans="1:7" x14ac:dyDescent="0.2">
      <c r="A26" s="22" t="s">
        <v>161</v>
      </c>
      <c r="B26" s="22" t="s">
        <v>160</v>
      </c>
      <c r="C26" s="22" t="s">
        <v>162</v>
      </c>
      <c r="D26" s="25">
        <v>44000</v>
      </c>
      <c r="E26" s="23">
        <v>3360.06</v>
      </c>
      <c r="F26" s="24">
        <v>1.4573262050878699</v>
      </c>
      <c r="G26" s="23"/>
    </row>
    <row r="27" spans="1:7" x14ac:dyDescent="0.2">
      <c r="A27" s="22" t="s">
        <v>200</v>
      </c>
      <c r="B27" s="22" t="s">
        <v>199</v>
      </c>
      <c r="C27" s="22" t="s">
        <v>201</v>
      </c>
      <c r="D27" s="25">
        <v>77000</v>
      </c>
      <c r="E27" s="23">
        <v>3307.3809999999999</v>
      </c>
      <c r="F27" s="24">
        <v>1.4344782538138401</v>
      </c>
      <c r="G27" s="23"/>
    </row>
    <row r="28" spans="1:7" x14ac:dyDescent="0.2">
      <c r="A28" s="22" t="s">
        <v>173</v>
      </c>
      <c r="B28" s="22" t="s">
        <v>172</v>
      </c>
      <c r="C28" s="22" t="s">
        <v>151</v>
      </c>
      <c r="D28" s="25">
        <v>1700000</v>
      </c>
      <c r="E28" s="23">
        <v>3188.01</v>
      </c>
      <c r="F28" s="24">
        <v>1.38270462881085</v>
      </c>
      <c r="G28" s="23"/>
    </row>
    <row r="29" spans="1:7" x14ac:dyDescent="0.2">
      <c r="A29" s="22" t="s">
        <v>178</v>
      </c>
      <c r="B29" s="22" t="s">
        <v>177</v>
      </c>
      <c r="C29" s="22" t="s">
        <v>179</v>
      </c>
      <c r="D29" s="25">
        <v>169865</v>
      </c>
      <c r="E29" s="23">
        <v>2830.29063</v>
      </c>
      <c r="F29" s="24">
        <v>1.22755447912051</v>
      </c>
      <c r="G29" s="23"/>
    </row>
    <row r="30" spans="1:7" x14ac:dyDescent="0.2">
      <c r="A30" s="22" t="s">
        <v>198</v>
      </c>
      <c r="B30" s="22" t="s">
        <v>197</v>
      </c>
      <c r="C30" s="22" t="s">
        <v>185</v>
      </c>
      <c r="D30" s="25">
        <v>63000</v>
      </c>
      <c r="E30" s="23">
        <v>2733.444</v>
      </c>
      <c r="F30" s="24">
        <v>1.1855501304560701</v>
      </c>
      <c r="G30" s="23"/>
    </row>
    <row r="31" spans="1:7" x14ac:dyDescent="0.2">
      <c r="A31" s="22" t="s">
        <v>193</v>
      </c>
      <c r="B31" s="22" t="s">
        <v>192</v>
      </c>
      <c r="C31" s="22" t="s">
        <v>162</v>
      </c>
      <c r="D31" s="25">
        <v>560000</v>
      </c>
      <c r="E31" s="23">
        <v>2668.4</v>
      </c>
      <c r="F31" s="24">
        <v>1.15733922776869</v>
      </c>
      <c r="G31" s="23"/>
    </row>
    <row r="32" spans="1:7" x14ac:dyDescent="0.2">
      <c r="A32" s="22" t="s">
        <v>184</v>
      </c>
      <c r="B32" s="22" t="s">
        <v>183</v>
      </c>
      <c r="C32" s="22" t="s">
        <v>185</v>
      </c>
      <c r="D32" s="25">
        <v>600000</v>
      </c>
      <c r="E32" s="23">
        <v>2587.8000000000002</v>
      </c>
      <c r="F32" s="24">
        <v>1.1223813722155001</v>
      </c>
      <c r="G32" s="23"/>
    </row>
    <row r="33" spans="1:7" x14ac:dyDescent="0.2">
      <c r="A33" s="22" t="s">
        <v>218</v>
      </c>
      <c r="B33" s="22" t="s">
        <v>217</v>
      </c>
      <c r="C33" s="22" t="s">
        <v>219</v>
      </c>
      <c r="D33" s="25">
        <v>1500000</v>
      </c>
      <c r="E33" s="23">
        <v>2431.35</v>
      </c>
      <c r="F33" s="24">
        <v>1.05452583249716</v>
      </c>
      <c r="G33" s="23"/>
    </row>
    <row r="34" spans="1:7" x14ac:dyDescent="0.2">
      <c r="A34" s="22" t="s">
        <v>190</v>
      </c>
      <c r="B34" s="22" t="s">
        <v>189</v>
      </c>
      <c r="C34" s="22" t="s">
        <v>191</v>
      </c>
      <c r="D34" s="25">
        <v>30000</v>
      </c>
      <c r="E34" s="23">
        <v>2407.1999999999998</v>
      </c>
      <c r="F34" s="24">
        <v>1.04405148743996</v>
      </c>
      <c r="G34" s="23"/>
    </row>
    <row r="35" spans="1:7" x14ac:dyDescent="0.2">
      <c r="A35" s="22" t="s">
        <v>195</v>
      </c>
      <c r="B35" s="22" t="s">
        <v>194</v>
      </c>
      <c r="C35" s="22" t="s">
        <v>196</v>
      </c>
      <c r="D35" s="25">
        <v>130000</v>
      </c>
      <c r="E35" s="23">
        <v>2292.16</v>
      </c>
      <c r="F35" s="24">
        <v>0.994156305022595</v>
      </c>
      <c r="G35" s="23"/>
    </row>
    <row r="36" spans="1:7" x14ac:dyDescent="0.2">
      <c r="A36" s="22" t="s">
        <v>203</v>
      </c>
      <c r="B36" s="22" t="s">
        <v>202</v>
      </c>
      <c r="C36" s="22" t="s">
        <v>204</v>
      </c>
      <c r="D36" s="25">
        <v>170317</v>
      </c>
      <c r="E36" s="23">
        <v>2253.1235929999998</v>
      </c>
      <c r="F36" s="24">
        <v>0.97722542317120598</v>
      </c>
      <c r="G36" s="23"/>
    </row>
    <row r="37" spans="1:7" x14ac:dyDescent="0.2">
      <c r="A37" s="22" t="s">
        <v>221</v>
      </c>
      <c r="B37" s="22" t="s">
        <v>220</v>
      </c>
      <c r="C37" s="22" t="s">
        <v>212</v>
      </c>
      <c r="D37" s="25">
        <v>200000</v>
      </c>
      <c r="E37" s="23">
        <v>2091.3000000000002</v>
      </c>
      <c r="F37" s="24">
        <v>0.90703924712661899</v>
      </c>
      <c r="G37" s="23"/>
    </row>
    <row r="38" spans="1:7" x14ac:dyDescent="0.2">
      <c r="A38" s="22" t="s">
        <v>246</v>
      </c>
      <c r="B38" s="22" t="s">
        <v>245</v>
      </c>
      <c r="C38" s="22" t="s">
        <v>247</v>
      </c>
      <c r="D38" s="25">
        <v>180000</v>
      </c>
      <c r="E38" s="23">
        <v>1868.4</v>
      </c>
      <c r="F38" s="24">
        <v>0.81036299399004197</v>
      </c>
      <c r="G38" s="23"/>
    </row>
    <row r="39" spans="1:7" x14ac:dyDescent="0.2">
      <c r="A39" s="22" t="s">
        <v>206</v>
      </c>
      <c r="B39" s="22" t="s">
        <v>205</v>
      </c>
      <c r="C39" s="22" t="s">
        <v>165</v>
      </c>
      <c r="D39" s="25">
        <v>13000</v>
      </c>
      <c r="E39" s="23">
        <v>1730.82</v>
      </c>
      <c r="F39" s="24">
        <v>0.75069175618595896</v>
      </c>
      <c r="G39" s="23"/>
    </row>
    <row r="40" spans="1:7" x14ac:dyDescent="0.2">
      <c r="A40" s="22" t="s">
        <v>226</v>
      </c>
      <c r="B40" s="22" t="s">
        <v>225</v>
      </c>
      <c r="C40" s="22" t="s">
        <v>227</v>
      </c>
      <c r="D40" s="25">
        <v>1349310</v>
      </c>
      <c r="E40" s="23">
        <v>1586.6536289999999</v>
      </c>
      <c r="F40" s="24">
        <v>0.68816387562706405</v>
      </c>
      <c r="G40" s="23"/>
    </row>
    <row r="41" spans="1:7" x14ac:dyDescent="0.2">
      <c r="A41" s="22" t="s">
        <v>208</v>
      </c>
      <c r="B41" s="22" t="s">
        <v>207</v>
      </c>
      <c r="C41" s="22" t="s">
        <v>209</v>
      </c>
      <c r="D41" s="25">
        <v>70000</v>
      </c>
      <c r="E41" s="23">
        <v>1575.63</v>
      </c>
      <c r="F41" s="24">
        <v>0.68338270403582202</v>
      </c>
      <c r="G41" s="23"/>
    </row>
    <row r="42" spans="1:7" x14ac:dyDescent="0.2">
      <c r="A42" s="22" t="s">
        <v>214</v>
      </c>
      <c r="B42" s="22" t="s">
        <v>213</v>
      </c>
      <c r="C42" s="22" t="s">
        <v>212</v>
      </c>
      <c r="D42" s="25">
        <v>470000</v>
      </c>
      <c r="E42" s="23">
        <v>1565.8050000000001</v>
      </c>
      <c r="F42" s="24">
        <v>0.67912140216472805</v>
      </c>
      <c r="G42" s="23"/>
    </row>
    <row r="43" spans="1:7" x14ac:dyDescent="0.2">
      <c r="A43" s="22" t="s">
        <v>233</v>
      </c>
      <c r="B43" s="22" t="s">
        <v>232</v>
      </c>
      <c r="C43" s="22" t="s">
        <v>224</v>
      </c>
      <c r="D43" s="25">
        <v>10000</v>
      </c>
      <c r="E43" s="23">
        <v>1469.9</v>
      </c>
      <c r="F43" s="24">
        <v>0.63752545753905099</v>
      </c>
      <c r="G43" s="23"/>
    </row>
    <row r="44" spans="1:7" x14ac:dyDescent="0.2">
      <c r="A44" s="22" t="s">
        <v>229</v>
      </c>
      <c r="B44" s="22" t="s">
        <v>228</v>
      </c>
      <c r="C44" s="22" t="s">
        <v>196</v>
      </c>
      <c r="D44" s="25">
        <v>1024162</v>
      </c>
      <c r="E44" s="23">
        <v>1447.1409060000001</v>
      </c>
      <c r="F44" s="24">
        <v>0.62765437663863299</v>
      </c>
      <c r="G44" s="23"/>
    </row>
    <row r="45" spans="1:7" x14ac:dyDescent="0.2">
      <c r="A45" s="22" t="s">
        <v>223</v>
      </c>
      <c r="B45" s="22" t="s">
        <v>222</v>
      </c>
      <c r="C45" s="22" t="s">
        <v>224</v>
      </c>
      <c r="D45" s="25">
        <v>160052</v>
      </c>
      <c r="E45" s="23">
        <v>1399.734766</v>
      </c>
      <c r="F45" s="24">
        <v>0.60709337174465405</v>
      </c>
      <c r="G45" s="23"/>
    </row>
    <row r="46" spans="1:7" x14ac:dyDescent="0.2">
      <c r="A46" s="22" t="s">
        <v>216</v>
      </c>
      <c r="B46" s="22" t="s">
        <v>215</v>
      </c>
      <c r="C46" s="22" t="s">
        <v>196</v>
      </c>
      <c r="D46" s="25">
        <v>230000</v>
      </c>
      <c r="E46" s="23">
        <v>1349.87</v>
      </c>
      <c r="F46" s="24">
        <v>0.58546601086348704</v>
      </c>
      <c r="G46" s="23"/>
    </row>
    <row r="47" spans="1:7" x14ac:dyDescent="0.2">
      <c r="A47" s="22" t="s">
        <v>237</v>
      </c>
      <c r="B47" s="22" t="s">
        <v>236</v>
      </c>
      <c r="C47" s="22" t="s">
        <v>238</v>
      </c>
      <c r="D47" s="25">
        <v>400000</v>
      </c>
      <c r="E47" s="23">
        <v>1234.8399999999999</v>
      </c>
      <c r="F47" s="24">
        <v>0.53557516564903895</v>
      </c>
      <c r="G47" s="23"/>
    </row>
    <row r="48" spans="1:7" x14ac:dyDescent="0.2">
      <c r="A48" s="22" t="s">
        <v>364</v>
      </c>
      <c r="B48" s="22" t="s">
        <v>363</v>
      </c>
      <c r="C48" s="22" t="s">
        <v>365</v>
      </c>
      <c r="D48" s="25">
        <v>15000</v>
      </c>
      <c r="E48" s="23">
        <v>1084.5</v>
      </c>
      <c r="F48" s="24">
        <v>0.47036965691618499</v>
      </c>
      <c r="G48" s="23"/>
    </row>
    <row r="49" spans="1:7" x14ac:dyDescent="0.2">
      <c r="A49" s="22" t="s">
        <v>231</v>
      </c>
      <c r="B49" s="22" t="s">
        <v>230</v>
      </c>
      <c r="C49" s="22" t="s">
        <v>154</v>
      </c>
      <c r="D49" s="25">
        <v>160000</v>
      </c>
      <c r="E49" s="23">
        <v>986.32</v>
      </c>
      <c r="F49" s="24">
        <v>0.42778699862570002</v>
      </c>
      <c r="G49" s="23"/>
    </row>
    <row r="50" spans="1:7" x14ac:dyDescent="0.2">
      <c r="A50" s="22" t="s">
        <v>342</v>
      </c>
      <c r="B50" s="22" t="s">
        <v>341</v>
      </c>
      <c r="C50" s="22" t="s">
        <v>204</v>
      </c>
      <c r="D50" s="25">
        <v>45000</v>
      </c>
      <c r="E50" s="23">
        <v>813.73500000000001</v>
      </c>
      <c r="F50" s="24">
        <v>0.35293338199233998</v>
      </c>
      <c r="G50" s="23"/>
    </row>
    <row r="51" spans="1:7" x14ac:dyDescent="0.2">
      <c r="A51" s="22" t="s">
        <v>235</v>
      </c>
      <c r="B51" s="22" t="s">
        <v>234</v>
      </c>
      <c r="C51" s="22" t="s">
        <v>224</v>
      </c>
      <c r="D51" s="25">
        <v>1178161</v>
      </c>
      <c r="E51" s="23">
        <v>477.62646940000002</v>
      </c>
      <c r="F51" s="24">
        <v>0.20715629188175799</v>
      </c>
      <c r="G51" s="23"/>
    </row>
    <row r="52" spans="1:7" ht="10.5" x14ac:dyDescent="0.25">
      <c r="A52" s="21" t="s">
        <v>33</v>
      </c>
      <c r="B52" s="21"/>
      <c r="C52" s="21"/>
      <c r="D52" s="21"/>
      <c r="E52" s="26">
        <f>SUM(E7:E51)</f>
        <v>161487.71179339997</v>
      </c>
      <c r="F52" s="27">
        <f>SUM(F7:F51)</f>
        <v>70.040497549507975</v>
      </c>
      <c r="G52" s="26"/>
    </row>
    <row r="53" spans="1:7" x14ac:dyDescent="0.2">
      <c r="A53" s="22"/>
      <c r="B53" s="22"/>
      <c r="C53" s="22"/>
      <c r="D53" s="22"/>
      <c r="E53" s="23"/>
      <c r="F53" s="24"/>
      <c r="G53" s="23"/>
    </row>
    <row r="54" spans="1:7" ht="10.5" x14ac:dyDescent="0.25">
      <c r="A54" s="21" t="s">
        <v>1847</v>
      </c>
      <c r="B54" s="22"/>
      <c r="C54" s="22"/>
      <c r="D54" s="22"/>
      <c r="E54" s="23"/>
      <c r="F54" s="24"/>
      <c r="G54" s="23"/>
    </row>
    <row r="55" spans="1:7" x14ac:dyDescent="0.2">
      <c r="A55" s="22" t="s">
        <v>381</v>
      </c>
      <c r="B55" s="22" t="s">
        <v>380</v>
      </c>
      <c r="C55" s="22" t="s">
        <v>382</v>
      </c>
      <c r="D55" s="25">
        <v>27000</v>
      </c>
      <c r="E55" s="23">
        <v>2.7000000000000001E-3</v>
      </c>
      <c r="F55" s="24">
        <v>1.17104478900295E-6</v>
      </c>
      <c r="G55" s="23"/>
    </row>
    <row r="56" spans="1:7" ht="10.5" x14ac:dyDescent="0.25">
      <c r="A56" s="21" t="s">
        <v>33</v>
      </c>
      <c r="B56" s="21"/>
      <c r="C56" s="21"/>
      <c r="D56" s="21"/>
      <c r="E56" s="26">
        <f>SUM(E54:E55)</f>
        <v>2.7000000000000001E-3</v>
      </c>
      <c r="F56" s="27">
        <f>SUM(F54:F55)</f>
        <v>1.17104478900295E-6</v>
      </c>
      <c r="G56" s="26"/>
    </row>
    <row r="57" spans="1:7" x14ac:dyDescent="0.2">
      <c r="A57" s="22"/>
      <c r="B57" s="22"/>
      <c r="C57" s="22"/>
      <c r="D57" s="22"/>
      <c r="E57" s="23"/>
      <c r="F57" s="24"/>
      <c r="G57" s="23"/>
    </row>
    <row r="58" spans="1:7" ht="10.5" x14ac:dyDescent="0.25">
      <c r="A58" s="21" t="s">
        <v>383</v>
      </c>
      <c r="B58" s="22"/>
      <c r="C58" s="22"/>
      <c r="D58" s="22"/>
      <c r="E58" s="23"/>
      <c r="F58" s="24"/>
      <c r="G58" s="23"/>
    </row>
    <row r="59" spans="1:7" x14ac:dyDescent="0.2">
      <c r="A59" s="22" t="s">
        <v>385</v>
      </c>
      <c r="B59" s="22" t="s">
        <v>384</v>
      </c>
      <c r="C59" s="22" t="s">
        <v>188</v>
      </c>
      <c r="D59" s="25">
        <v>1150000</v>
      </c>
      <c r="E59" s="23">
        <v>1785.835</v>
      </c>
      <c r="F59" s="24">
        <v>0.77455287806262396</v>
      </c>
      <c r="G59" s="23"/>
    </row>
    <row r="60" spans="1:7" ht="10.5" x14ac:dyDescent="0.25">
      <c r="A60" s="21" t="s">
        <v>33</v>
      </c>
      <c r="B60" s="21"/>
      <c r="C60" s="21"/>
      <c r="D60" s="21"/>
      <c r="E60" s="26">
        <f>SUM(E58:E59)</f>
        <v>1785.835</v>
      </c>
      <c r="F60" s="27">
        <f>SUM(F58:F59)</f>
        <v>0.77455287806262396</v>
      </c>
      <c r="G60" s="26"/>
    </row>
    <row r="61" spans="1:7" x14ac:dyDescent="0.2">
      <c r="A61" s="22"/>
      <c r="B61" s="22"/>
      <c r="C61" s="22"/>
      <c r="D61" s="22"/>
      <c r="E61" s="23"/>
      <c r="F61" s="24"/>
      <c r="G61" s="23"/>
    </row>
    <row r="62" spans="1:7" ht="10.5" x14ac:dyDescent="0.25">
      <c r="A62" s="21" t="s">
        <v>30</v>
      </c>
      <c r="B62" s="22"/>
      <c r="C62" s="22"/>
      <c r="D62" s="22"/>
      <c r="E62" s="23"/>
      <c r="F62" s="24"/>
      <c r="G62" s="23"/>
    </row>
    <row r="63" spans="1:7" ht="10.5" x14ac:dyDescent="0.25">
      <c r="A63" s="21" t="s">
        <v>31</v>
      </c>
      <c r="B63" s="22"/>
      <c r="C63" s="22"/>
      <c r="D63" s="22"/>
      <c r="E63" s="23"/>
      <c r="F63" s="24"/>
      <c r="G63" s="23"/>
    </row>
    <row r="64" spans="1:7" x14ac:dyDescent="0.2">
      <c r="A64" s="22" t="s">
        <v>66</v>
      </c>
      <c r="B64" s="22" t="s">
        <v>65</v>
      </c>
      <c r="C64" s="22" t="s">
        <v>67</v>
      </c>
      <c r="D64" s="25">
        <v>9994</v>
      </c>
      <c r="E64" s="23">
        <v>10881.027459999999</v>
      </c>
      <c r="F64" s="24">
        <v>4.7193224096411202</v>
      </c>
      <c r="G64" s="23">
        <v>8.8547999999999991</v>
      </c>
    </row>
    <row r="65" spans="1:7" x14ac:dyDescent="0.2">
      <c r="A65" s="22" t="s">
        <v>69</v>
      </c>
      <c r="B65" s="22" t="s">
        <v>68</v>
      </c>
      <c r="C65" s="22" t="s">
        <v>67</v>
      </c>
      <c r="D65" s="25">
        <v>6136</v>
      </c>
      <c r="E65" s="23">
        <v>6643.011544</v>
      </c>
      <c r="F65" s="24">
        <v>2.8812089081065402</v>
      </c>
      <c r="G65" s="23">
        <v>8.9350000000000005</v>
      </c>
    </row>
    <row r="66" spans="1:7" x14ac:dyDescent="0.2">
      <c r="A66" s="22" t="s">
        <v>91</v>
      </c>
      <c r="B66" s="22" t="s">
        <v>90</v>
      </c>
      <c r="C66" s="22" t="s">
        <v>73</v>
      </c>
      <c r="D66" s="25">
        <v>5000</v>
      </c>
      <c r="E66" s="23">
        <v>5007.0344520999997</v>
      </c>
      <c r="F66" s="24">
        <v>2.1716524457370201</v>
      </c>
      <c r="G66" s="23">
        <v>7.71</v>
      </c>
    </row>
    <row r="67" spans="1:7" x14ac:dyDescent="0.2">
      <c r="A67" s="22" t="s">
        <v>367</v>
      </c>
      <c r="B67" s="22" t="s">
        <v>366</v>
      </c>
      <c r="C67" s="22" t="s">
        <v>73</v>
      </c>
      <c r="D67" s="25">
        <v>3500</v>
      </c>
      <c r="E67" s="23">
        <v>3680.5845137000001</v>
      </c>
      <c r="F67" s="24">
        <v>1.5963441908345699</v>
      </c>
      <c r="G67" s="23">
        <v>7.89</v>
      </c>
    </row>
    <row r="68" spans="1:7" x14ac:dyDescent="0.2">
      <c r="A68" s="22" t="s">
        <v>369</v>
      </c>
      <c r="B68" s="22" t="s">
        <v>368</v>
      </c>
      <c r="C68" s="22" t="s">
        <v>73</v>
      </c>
      <c r="D68" s="25">
        <v>2500</v>
      </c>
      <c r="E68" s="23">
        <v>2658.3987671</v>
      </c>
      <c r="F68" s="24">
        <v>1.1530014901127099</v>
      </c>
      <c r="G68" s="23">
        <v>8.0150000000000006</v>
      </c>
    </row>
    <row r="69" spans="1:7" x14ac:dyDescent="0.2">
      <c r="A69" s="22" t="s">
        <v>85</v>
      </c>
      <c r="B69" s="22" t="s">
        <v>84</v>
      </c>
      <c r="C69" s="22" t="s">
        <v>73</v>
      </c>
      <c r="D69" s="25">
        <v>2500</v>
      </c>
      <c r="E69" s="23">
        <v>2524.3112329</v>
      </c>
      <c r="F69" s="24">
        <v>1.09484500559599</v>
      </c>
      <c r="G69" s="23">
        <v>7.9949000000000003</v>
      </c>
    </row>
    <row r="70" spans="1:7" x14ac:dyDescent="0.2">
      <c r="A70" s="22" t="s">
        <v>87</v>
      </c>
      <c r="B70" s="22" t="s">
        <v>86</v>
      </c>
      <c r="C70" s="22" t="s">
        <v>73</v>
      </c>
      <c r="D70" s="25">
        <v>2500</v>
      </c>
      <c r="E70" s="23">
        <v>2493.2864040999998</v>
      </c>
      <c r="F70" s="24">
        <v>1.0813889077826699</v>
      </c>
      <c r="G70" s="23">
        <v>7.9432</v>
      </c>
    </row>
    <row r="71" spans="1:7" x14ac:dyDescent="0.2">
      <c r="A71" s="22" t="s">
        <v>93</v>
      </c>
      <c r="B71" s="22" t="s">
        <v>92</v>
      </c>
      <c r="C71" s="22" t="s">
        <v>73</v>
      </c>
      <c r="D71" s="25">
        <v>250</v>
      </c>
      <c r="E71" s="23">
        <v>2473.7654109999999</v>
      </c>
      <c r="F71" s="24">
        <v>1.0729222569508501</v>
      </c>
      <c r="G71" s="23">
        <v>7.6761999999999997</v>
      </c>
    </row>
    <row r="72" spans="1:7" x14ac:dyDescent="0.2">
      <c r="A72" s="22" t="s">
        <v>89</v>
      </c>
      <c r="B72" s="22" t="s">
        <v>88</v>
      </c>
      <c r="C72" s="22" t="s">
        <v>73</v>
      </c>
      <c r="D72" s="25">
        <v>2600</v>
      </c>
      <c r="E72" s="23">
        <v>1464.5488</v>
      </c>
      <c r="F72" s="24">
        <v>0.63520453351130601</v>
      </c>
      <c r="G72" s="23">
        <v>6.9775999999999998</v>
      </c>
    </row>
    <row r="73" spans="1:7" x14ac:dyDescent="0.2">
      <c r="A73" s="22" t="s">
        <v>71</v>
      </c>
      <c r="B73" s="22" t="s">
        <v>70</v>
      </c>
      <c r="C73" s="22" t="s">
        <v>72</v>
      </c>
      <c r="D73" s="25">
        <v>500</v>
      </c>
      <c r="E73" s="23">
        <v>508.50310960000002</v>
      </c>
      <c r="F73" s="24">
        <v>0.22054811729217699</v>
      </c>
      <c r="G73" s="23">
        <v>7.7605000000000004</v>
      </c>
    </row>
    <row r="74" spans="1:7" x14ac:dyDescent="0.2">
      <c r="A74" s="22" t="s">
        <v>114</v>
      </c>
      <c r="B74" s="22" t="s">
        <v>113</v>
      </c>
      <c r="C74" s="22" t="s">
        <v>73</v>
      </c>
      <c r="D74" s="25">
        <v>500</v>
      </c>
      <c r="E74" s="23">
        <v>504.9318973</v>
      </c>
      <c r="F74" s="24">
        <v>0.218999210049829</v>
      </c>
      <c r="G74" s="23">
        <v>7.5149999999999997</v>
      </c>
    </row>
    <row r="75" spans="1:7" ht="10.5" x14ac:dyDescent="0.25">
      <c r="A75" s="21" t="s">
        <v>33</v>
      </c>
      <c r="B75" s="21"/>
      <c r="C75" s="21"/>
      <c r="D75" s="21"/>
      <c r="E75" s="26">
        <f>SUM(E63:E74)</f>
        <v>38839.403591799994</v>
      </c>
      <c r="F75" s="27">
        <f>SUM(F63:F74)</f>
        <v>16.845437475614784</v>
      </c>
      <c r="G75" s="26"/>
    </row>
    <row r="76" spans="1:7" x14ac:dyDescent="0.2">
      <c r="A76" s="22"/>
      <c r="B76" s="22"/>
      <c r="C76" s="22"/>
      <c r="D76" s="22"/>
      <c r="E76" s="23"/>
      <c r="F76" s="24"/>
      <c r="G76" s="23"/>
    </row>
    <row r="77" spans="1:7" ht="10.5" x14ac:dyDescent="0.25">
      <c r="A77" s="21" t="s">
        <v>63</v>
      </c>
      <c r="B77" s="22"/>
      <c r="C77" s="22"/>
      <c r="D77" s="22"/>
      <c r="E77" s="23"/>
      <c r="F77" s="24"/>
      <c r="G77" s="23"/>
    </row>
    <row r="78" spans="1:7" x14ac:dyDescent="0.2">
      <c r="A78" s="22" t="s">
        <v>357</v>
      </c>
      <c r="B78" s="22" t="s">
        <v>356</v>
      </c>
      <c r="C78" s="22" t="s">
        <v>42</v>
      </c>
      <c r="D78" s="25">
        <v>3500000</v>
      </c>
      <c r="E78" s="23">
        <v>3464.5391666999999</v>
      </c>
      <c r="F78" s="24">
        <v>1.50264093980025</v>
      </c>
      <c r="G78" s="23">
        <v>7.76781071</v>
      </c>
    </row>
    <row r="79" spans="1:7" x14ac:dyDescent="0.2">
      <c r="A79" s="22" t="s">
        <v>95</v>
      </c>
      <c r="B79" s="22" t="s">
        <v>94</v>
      </c>
      <c r="C79" s="22" t="s">
        <v>42</v>
      </c>
      <c r="D79" s="25">
        <v>2800000</v>
      </c>
      <c r="E79" s="23">
        <v>2788.3753333</v>
      </c>
      <c r="F79" s="24">
        <v>1.2093749643871601</v>
      </c>
      <c r="G79" s="23">
        <v>7.970851605</v>
      </c>
    </row>
    <row r="80" spans="1:7" x14ac:dyDescent="0.2">
      <c r="A80" s="22" t="s">
        <v>97</v>
      </c>
      <c r="B80" s="22" t="s">
        <v>96</v>
      </c>
      <c r="C80" s="22" t="s">
        <v>42</v>
      </c>
      <c r="D80" s="25">
        <v>2500000</v>
      </c>
      <c r="E80" s="23">
        <v>2535.21</v>
      </c>
      <c r="F80" s="24">
        <v>1.0995720220474701</v>
      </c>
      <c r="G80" s="23">
        <v>7.8739868399999997</v>
      </c>
    </row>
    <row r="81" spans="1:7" x14ac:dyDescent="0.2">
      <c r="A81" s="22" t="s">
        <v>103</v>
      </c>
      <c r="B81" s="22" t="s">
        <v>102</v>
      </c>
      <c r="C81" s="22" t="s">
        <v>42</v>
      </c>
      <c r="D81" s="25">
        <v>2343370</v>
      </c>
      <c r="E81" s="23">
        <v>2408.3076470000001</v>
      </c>
      <c r="F81" s="24">
        <v>1.0445318964204899</v>
      </c>
      <c r="G81" s="23">
        <v>7.76781071</v>
      </c>
    </row>
    <row r="82" spans="1:7" x14ac:dyDescent="0.2">
      <c r="A82" s="22" t="s">
        <v>359</v>
      </c>
      <c r="B82" s="22" t="s">
        <v>358</v>
      </c>
      <c r="C82" s="22" t="s">
        <v>42</v>
      </c>
      <c r="D82" s="25">
        <v>2000000</v>
      </c>
      <c r="E82" s="23">
        <v>2044.7164444</v>
      </c>
      <c r="F82" s="24">
        <v>0.88683501377898599</v>
      </c>
      <c r="G82" s="23">
        <v>7.6121368949999999</v>
      </c>
    </row>
    <row r="83" spans="1:7" x14ac:dyDescent="0.2">
      <c r="A83" s="22" t="s">
        <v>101</v>
      </c>
      <c r="B83" s="22" t="s">
        <v>100</v>
      </c>
      <c r="C83" s="22" t="s">
        <v>42</v>
      </c>
      <c r="D83" s="25">
        <v>1562190</v>
      </c>
      <c r="E83" s="23">
        <v>1601.3064566</v>
      </c>
      <c r="F83" s="24">
        <v>0.69451910429563402</v>
      </c>
      <c r="G83" s="23">
        <v>7.8290797249999997</v>
      </c>
    </row>
    <row r="84" spans="1:7" x14ac:dyDescent="0.2">
      <c r="A84" s="22" t="s">
        <v>99</v>
      </c>
      <c r="B84" s="22" t="s">
        <v>98</v>
      </c>
      <c r="C84" s="22" t="s">
        <v>42</v>
      </c>
      <c r="D84" s="25">
        <v>236200</v>
      </c>
      <c r="E84" s="23">
        <v>214.85381870000001</v>
      </c>
      <c r="F84" s="24">
        <v>9.3186461031859194E-2</v>
      </c>
      <c r="G84" s="23">
        <v>7.8019064364499897</v>
      </c>
    </row>
    <row r="85" spans="1:7" x14ac:dyDescent="0.2">
      <c r="A85" s="22" t="s">
        <v>105</v>
      </c>
      <c r="B85" s="22" t="s">
        <v>104</v>
      </c>
      <c r="C85" s="22" t="s">
        <v>42</v>
      </c>
      <c r="D85" s="25">
        <v>52560</v>
      </c>
      <c r="E85" s="23">
        <v>51.240043200000002</v>
      </c>
      <c r="F85" s="24">
        <v>2.2223846510239301E-2</v>
      </c>
      <c r="G85" s="23">
        <v>7.9764235000000001</v>
      </c>
    </row>
    <row r="86" spans="1:7" x14ac:dyDescent="0.2">
      <c r="A86" s="22" t="s">
        <v>107</v>
      </c>
      <c r="B86" s="22" t="s">
        <v>106</v>
      </c>
      <c r="C86" s="22" t="s">
        <v>42</v>
      </c>
      <c r="D86" s="25">
        <v>50000</v>
      </c>
      <c r="E86" s="23">
        <v>48.575083300000003</v>
      </c>
      <c r="F86" s="24">
        <v>2.1067999323647901E-2</v>
      </c>
      <c r="G86" s="23">
        <v>7.9949538200000001</v>
      </c>
    </row>
    <row r="87" spans="1:7" x14ac:dyDescent="0.2">
      <c r="A87" s="22" t="s">
        <v>377</v>
      </c>
      <c r="B87" s="22" t="s">
        <v>376</v>
      </c>
      <c r="C87" s="22" t="s">
        <v>42</v>
      </c>
      <c r="D87" s="25">
        <v>20000</v>
      </c>
      <c r="E87" s="23">
        <v>20.839179999999999</v>
      </c>
      <c r="F87" s="24">
        <v>9.0383752392942697E-3</v>
      </c>
      <c r="G87" s="23">
        <v>6.0644787688000097</v>
      </c>
    </row>
    <row r="88" spans="1:7" ht="10.5" x14ac:dyDescent="0.25">
      <c r="A88" s="21" t="s">
        <v>33</v>
      </c>
      <c r="B88" s="21"/>
      <c r="C88" s="21"/>
      <c r="D88" s="21"/>
      <c r="E88" s="26">
        <f>SUM(E78:E87)</f>
        <v>15177.9631732</v>
      </c>
      <c r="F88" s="27">
        <f>SUM(F78:F87)</f>
        <v>6.5829906228350303</v>
      </c>
      <c r="G88" s="26"/>
    </row>
    <row r="89" spans="1:7" x14ac:dyDescent="0.2">
      <c r="A89" s="22"/>
      <c r="B89" s="22"/>
      <c r="C89" s="22"/>
      <c r="D89" s="22"/>
      <c r="E89" s="23"/>
      <c r="F89" s="24"/>
      <c r="G89" s="23"/>
    </row>
    <row r="90" spans="1:7" ht="10.5" x14ac:dyDescent="0.25">
      <c r="A90" s="21" t="s">
        <v>43</v>
      </c>
      <c r="B90" s="21"/>
      <c r="C90" s="21"/>
      <c r="D90" s="21"/>
      <c r="E90" s="26">
        <f>E52+E56+E60+E75+E88</f>
        <v>217290.91625839996</v>
      </c>
      <c r="F90" s="27">
        <f>F52+F56+F60+F75+F88</f>
        <v>94.243479697065197</v>
      </c>
      <c r="G90" s="26"/>
    </row>
    <row r="91" spans="1:7" ht="10.5" x14ac:dyDescent="0.25">
      <c r="A91" s="21"/>
      <c r="B91" s="21"/>
      <c r="C91" s="21"/>
      <c r="D91" s="21"/>
      <c r="E91" s="26"/>
      <c r="F91" s="27"/>
      <c r="G91" s="26"/>
    </row>
    <row r="92" spans="1:7" ht="10.5" x14ac:dyDescent="0.25">
      <c r="A92" s="21" t="s">
        <v>45</v>
      </c>
      <c r="B92" s="21"/>
      <c r="C92" s="21"/>
      <c r="D92" s="21"/>
      <c r="E92" s="26">
        <f>E94-(E52+E56+E60+E75+E88)</f>
        <v>13272.425584300043</v>
      </c>
      <c r="F92" s="27">
        <f>F94-(F52+F56+F60+F75+F88)</f>
        <v>5.7565203029348027</v>
      </c>
      <c r="G92" s="26"/>
    </row>
    <row r="93" spans="1:7" ht="10.5" x14ac:dyDescent="0.25">
      <c r="A93" s="21"/>
      <c r="B93" s="21"/>
      <c r="C93" s="21"/>
      <c r="D93" s="21"/>
      <c r="E93" s="26"/>
      <c r="F93" s="27"/>
      <c r="G93" s="26"/>
    </row>
    <row r="94" spans="1:7" ht="10.5" x14ac:dyDescent="0.25">
      <c r="A94" s="28" t="s">
        <v>44</v>
      </c>
      <c r="B94" s="28"/>
      <c r="C94" s="28"/>
      <c r="D94" s="28"/>
      <c r="E94" s="29">
        <v>230563.3418427</v>
      </c>
      <c r="F94" s="30">
        <v>100</v>
      </c>
      <c r="G94" s="29"/>
    </row>
    <row r="95" spans="1:7" ht="10.5" x14ac:dyDescent="0.25">
      <c r="G95" s="13" t="s">
        <v>108</v>
      </c>
    </row>
    <row r="96" spans="1:7" ht="10.5" x14ac:dyDescent="0.25">
      <c r="A96" s="11" t="s">
        <v>47</v>
      </c>
    </row>
    <row r="97" spans="1:5" ht="10.5" x14ac:dyDescent="0.25">
      <c r="A97" s="11" t="s">
        <v>386</v>
      </c>
    </row>
    <row r="98" spans="1:5" ht="10.5" x14ac:dyDescent="0.25">
      <c r="A98" s="11"/>
      <c r="E98" s="74"/>
    </row>
    <row r="99" spans="1:5" ht="23.25" customHeight="1" x14ac:dyDescent="0.2">
      <c r="A99" s="179" t="s">
        <v>1003</v>
      </c>
      <c r="B99" s="179"/>
      <c r="C99" s="179"/>
      <c r="D99" s="179"/>
    </row>
    <row r="101" spans="1:5" ht="10.5" x14ac:dyDescent="0.25">
      <c r="A101" s="11" t="s">
        <v>48</v>
      </c>
    </row>
    <row r="102" spans="1:5" ht="10.5" x14ac:dyDescent="0.25">
      <c r="A102" s="11" t="s">
        <v>1001</v>
      </c>
    </row>
    <row r="103" spans="1:5" ht="10.5" x14ac:dyDescent="0.25">
      <c r="A103" s="11" t="s">
        <v>49</v>
      </c>
      <c r="B103" s="11"/>
      <c r="C103" s="55" t="s">
        <v>999</v>
      </c>
      <c r="D103" s="11" t="s">
        <v>50</v>
      </c>
    </row>
    <row r="104" spans="1:5" x14ac:dyDescent="0.2">
      <c r="A104" s="6" t="s">
        <v>57</v>
      </c>
      <c r="C104" s="32">
        <v>246.9716</v>
      </c>
      <c r="D104" s="32">
        <v>261.91739999999999</v>
      </c>
    </row>
    <row r="105" spans="1:5" x14ac:dyDescent="0.2">
      <c r="A105" s="6" t="s">
        <v>117</v>
      </c>
      <c r="C105" s="32">
        <v>26.517199999999999</v>
      </c>
      <c r="D105" s="32">
        <v>28.1219</v>
      </c>
    </row>
    <row r="106" spans="1:5" x14ac:dyDescent="0.2">
      <c r="A106" s="6" t="s">
        <v>58</v>
      </c>
      <c r="C106" s="32">
        <v>284.52080000000001</v>
      </c>
      <c r="D106" s="32">
        <v>302.00839999999999</v>
      </c>
    </row>
    <row r="107" spans="1:5" x14ac:dyDescent="0.2">
      <c r="A107" s="6" t="s">
        <v>118</v>
      </c>
      <c r="C107" s="32">
        <v>31.707599999999999</v>
      </c>
      <c r="D107" s="32">
        <v>33.656100000000002</v>
      </c>
    </row>
    <row r="109" spans="1:5" x14ac:dyDescent="0.2">
      <c r="A109" s="6" t="s">
        <v>54</v>
      </c>
    </row>
    <row r="110" spans="1:5" x14ac:dyDescent="0.2">
      <c r="A110" s="6" t="s">
        <v>1000</v>
      </c>
    </row>
    <row r="112" spans="1:5" ht="10.5" x14ac:dyDescent="0.25">
      <c r="A112" s="11" t="s">
        <v>1002</v>
      </c>
      <c r="D112" s="31" t="s">
        <v>56</v>
      </c>
    </row>
    <row r="114" spans="1:6" ht="10.5" x14ac:dyDescent="0.25">
      <c r="A114" s="11" t="s">
        <v>1835</v>
      </c>
      <c r="B114" s="11"/>
      <c r="C114" s="11"/>
      <c r="D114" s="31" t="s">
        <v>56</v>
      </c>
    </row>
    <row r="115" spans="1:6" ht="10.5" x14ac:dyDescent="0.25">
      <c r="A115" s="11"/>
      <c r="B115" s="11"/>
      <c r="C115" s="11"/>
      <c r="D115" s="31"/>
    </row>
    <row r="116" spans="1:6" ht="10.5" x14ac:dyDescent="0.25">
      <c r="A116" s="11" t="s">
        <v>1008</v>
      </c>
      <c r="B116" s="11"/>
      <c r="C116" s="11"/>
      <c r="D116" s="31" t="s">
        <v>56</v>
      </c>
    </row>
    <row r="118" spans="1:6" ht="10.5" x14ac:dyDescent="0.25">
      <c r="A118" s="11" t="s">
        <v>1830</v>
      </c>
      <c r="D118" s="36">
        <v>0.87297808842356894</v>
      </c>
    </row>
    <row r="120" spans="1:6" ht="10.5" x14ac:dyDescent="0.25">
      <c r="A120" s="11" t="s">
        <v>1831</v>
      </c>
      <c r="D120" s="35">
        <v>3.5890274923683601</v>
      </c>
      <c r="E120" s="9" t="s">
        <v>55</v>
      </c>
    </row>
    <row r="122" spans="1:6" ht="10.5" x14ac:dyDescent="0.25">
      <c r="A122" s="11" t="s">
        <v>1817</v>
      </c>
      <c r="D122" s="31" t="s">
        <v>56</v>
      </c>
    </row>
    <row r="124" spans="1:6" ht="10.5" x14ac:dyDescent="0.25">
      <c r="A124" s="11" t="s">
        <v>1845</v>
      </c>
      <c r="D124" s="31"/>
      <c r="F124" s="76"/>
    </row>
    <row r="125" spans="1:6" ht="10.5" x14ac:dyDescent="0.25">
      <c r="A125" s="11"/>
    </row>
    <row r="126" spans="1:6" ht="10.5" x14ac:dyDescent="0.25">
      <c r="A126" s="11" t="s">
        <v>1842</v>
      </c>
      <c r="D126" s="31" t="s">
        <v>56</v>
      </c>
    </row>
    <row r="127" spans="1:6" ht="10.5" x14ac:dyDescent="0.25">
      <c r="A127" s="11"/>
    </row>
    <row r="128" spans="1:6" ht="10.5" x14ac:dyDescent="0.25">
      <c r="A128" s="11" t="s">
        <v>1005</v>
      </c>
      <c r="D128" s="31" t="s">
        <v>56</v>
      </c>
    </row>
    <row r="129" spans="1:9" ht="10.5" x14ac:dyDescent="0.25">
      <c r="A129" s="11"/>
    </row>
    <row r="130" spans="1:9" ht="10.5" x14ac:dyDescent="0.25">
      <c r="A130" s="11" t="s">
        <v>1006</v>
      </c>
      <c r="D130" s="31" t="s">
        <v>56</v>
      </c>
    </row>
    <row r="132" spans="1:9" ht="10.5" x14ac:dyDescent="0.25">
      <c r="A132" s="119" t="s">
        <v>1345</v>
      </c>
      <c r="B132" s="118"/>
      <c r="C132" s="118"/>
      <c r="D132" s="118"/>
      <c r="E132" s="10"/>
      <c r="G132" s="10"/>
      <c r="H132" s="118"/>
      <c r="I132" s="118"/>
    </row>
    <row r="133" spans="1:9" ht="10.5" x14ac:dyDescent="0.25">
      <c r="A133" s="119"/>
      <c r="B133" s="118"/>
      <c r="C133" s="118"/>
      <c r="D133" s="118"/>
      <c r="E133" s="10"/>
      <c r="G133" s="10"/>
      <c r="H133" s="118"/>
      <c r="I133" s="118"/>
    </row>
    <row r="134" spans="1:9" ht="10.5" x14ac:dyDescent="0.25">
      <c r="A134" s="119" t="s">
        <v>1305</v>
      </c>
      <c r="B134" s="118"/>
      <c r="C134" s="118"/>
      <c r="D134" s="118"/>
      <c r="E134" s="10"/>
      <c r="G134" s="10"/>
      <c r="H134" s="118"/>
      <c r="I134" s="118"/>
    </row>
    <row r="135" spans="1:9" x14ac:dyDescent="0.2">
      <c r="A135" s="120"/>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x14ac:dyDescent="0.2">
      <c r="A139" s="118"/>
      <c r="B139" s="118"/>
      <c r="C139" s="118"/>
      <c r="D139" s="118"/>
      <c r="E139" s="10"/>
      <c r="G139" s="10"/>
      <c r="H139" s="118"/>
      <c r="I139" s="118"/>
    </row>
    <row r="140" spans="1:9" x14ac:dyDescent="0.2">
      <c r="A140" s="118"/>
      <c r="B140" s="118"/>
      <c r="C140" s="118"/>
      <c r="D140" s="118"/>
      <c r="E140" s="10"/>
      <c r="G140" s="10"/>
      <c r="H140" s="118"/>
      <c r="I140" s="118"/>
    </row>
    <row r="141" spans="1:9" x14ac:dyDescent="0.2">
      <c r="A141" s="118"/>
      <c r="B141" s="118"/>
      <c r="C141" s="118"/>
      <c r="D141" s="118"/>
      <c r="E141" s="10"/>
      <c r="G141" s="10"/>
      <c r="H141" s="118"/>
      <c r="I141" s="118"/>
    </row>
    <row r="142" spans="1:9" x14ac:dyDescent="0.2">
      <c r="A142" s="118"/>
      <c r="B142" s="118"/>
      <c r="C142" s="118"/>
      <c r="D142" s="118"/>
      <c r="E142" s="10"/>
      <c r="G142" s="10"/>
      <c r="H142" s="118"/>
      <c r="I142" s="118"/>
    </row>
    <row r="143" spans="1:9" x14ac:dyDescent="0.2">
      <c r="A143" s="118"/>
      <c r="B143" s="118"/>
      <c r="C143" s="118"/>
      <c r="D143" s="118"/>
      <c r="E143" s="10"/>
      <c r="G143" s="10"/>
      <c r="H143" s="118"/>
      <c r="I143" s="118"/>
    </row>
    <row r="144" spans="1:9" x14ac:dyDescent="0.2">
      <c r="A144" s="118"/>
      <c r="B144" s="118"/>
      <c r="C144" s="118"/>
      <c r="D144" s="118"/>
      <c r="E144" s="10"/>
      <c r="G144" s="10"/>
      <c r="H144" s="118"/>
      <c r="I144" s="118"/>
    </row>
    <row r="145" spans="1:9" x14ac:dyDescent="0.2">
      <c r="A145" s="118"/>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ht="10.5" x14ac:dyDescent="0.25">
      <c r="A152" s="119" t="s">
        <v>1309</v>
      </c>
      <c r="B152" s="118"/>
      <c r="C152" s="118"/>
      <c r="D152" s="118"/>
      <c r="E152" s="10"/>
      <c r="G152" s="10"/>
      <c r="H152" s="118"/>
      <c r="I152" s="118"/>
    </row>
    <row r="153" spans="1:9" x14ac:dyDescent="0.2">
      <c r="A153" s="118"/>
      <c r="B153" s="118"/>
      <c r="C153" s="118"/>
      <c r="D153" s="118"/>
      <c r="E153" s="10"/>
      <c r="G153" s="10"/>
      <c r="H153" s="118"/>
      <c r="I153" s="118"/>
    </row>
    <row r="154" spans="1:9" ht="10.5" x14ac:dyDescent="0.25">
      <c r="A154" s="119" t="s">
        <v>1306</v>
      </c>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c r="B160" s="118"/>
      <c r="C160" s="118"/>
      <c r="D160" s="118"/>
      <c r="E160" s="10"/>
      <c r="G160" s="10"/>
      <c r="H160" s="118"/>
      <c r="I160" s="118"/>
    </row>
    <row r="161" spans="1:9" x14ac:dyDescent="0.2">
      <c r="A161" s="118"/>
      <c r="B161" s="118"/>
      <c r="C161" s="118"/>
      <c r="D161" s="118"/>
      <c r="E161" s="10"/>
      <c r="G161" s="10"/>
      <c r="H161" s="118"/>
      <c r="I161" s="118"/>
    </row>
    <row r="162" spans="1:9" x14ac:dyDescent="0.2">
      <c r="A162" s="118"/>
      <c r="B162" s="118"/>
      <c r="C162" s="118"/>
      <c r="D162" s="118"/>
      <c r="E162" s="10"/>
      <c r="G162" s="10"/>
      <c r="H162" s="118"/>
      <c r="I162" s="118"/>
    </row>
    <row r="163" spans="1:9" x14ac:dyDescent="0.2">
      <c r="A163" s="118"/>
      <c r="B163" s="118"/>
      <c r="C163" s="118"/>
      <c r="D163" s="118"/>
      <c r="E163" s="10"/>
      <c r="G163" s="10"/>
      <c r="H163" s="118"/>
      <c r="I163" s="118"/>
    </row>
    <row r="164" spans="1:9" x14ac:dyDescent="0.2">
      <c r="A164" s="118"/>
      <c r="B164" s="118"/>
      <c r="C164" s="118"/>
      <c r="D164" s="118"/>
      <c r="E164" s="10"/>
      <c r="G164" s="10"/>
      <c r="H164" s="118"/>
      <c r="I164" s="118"/>
    </row>
    <row r="165" spans="1:9" x14ac:dyDescent="0.2">
      <c r="A165" s="118"/>
      <c r="B165" s="118"/>
      <c r="C165" s="118"/>
      <c r="D165" s="118"/>
      <c r="E165" s="10"/>
      <c r="G165" s="10"/>
      <c r="H165" s="118"/>
      <c r="I165" s="118"/>
    </row>
    <row r="166" spans="1:9" x14ac:dyDescent="0.2">
      <c r="A166" s="118"/>
      <c r="B166" s="118"/>
      <c r="C166" s="118"/>
      <c r="D166" s="118"/>
      <c r="E166" s="10"/>
      <c r="G166" s="10"/>
      <c r="H166" s="118"/>
      <c r="I166" s="118"/>
    </row>
    <row r="167" spans="1:9" x14ac:dyDescent="0.2">
      <c r="A167" s="118"/>
      <c r="B167" s="118"/>
      <c r="C167" s="118"/>
      <c r="D167" s="118"/>
      <c r="E167" s="10"/>
      <c r="G167" s="10"/>
      <c r="H167" s="118"/>
      <c r="I167" s="118"/>
    </row>
    <row r="168" spans="1:9" x14ac:dyDescent="0.2">
      <c r="A168" s="118"/>
      <c r="B168" s="118"/>
      <c r="C168" s="118"/>
      <c r="D168" s="118"/>
      <c r="E168" s="10"/>
      <c r="G168" s="10"/>
      <c r="H168" s="118"/>
      <c r="I168" s="118"/>
    </row>
    <row r="169" spans="1:9" x14ac:dyDescent="0.2">
      <c r="A169" s="118" t="s">
        <v>1310</v>
      </c>
      <c r="B169" s="118"/>
      <c r="C169" s="118"/>
      <c r="D169" s="118"/>
      <c r="E169" s="10"/>
      <c r="G169" s="10"/>
      <c r="H169" s="118"/>
      <c r="I169" s="118"/>
    </row>
    <row r="170" spans="1:9" x14ac:dyDescent="0.2">
      <c r="A170" s="118"/>
      <c r="B170" s="118"/>
      <c r="C170" s="118"/>
      <c r="D170" s="118"/>
      <c r="E170" s="10"/>
      <c r="G170" s="10"/>
      <c r="H170" s="118"/>
      <c r="I170" s="118"/>
    </row>
    <row r="171" spans="1:9" x14ac:dyDescent="0.2">
      <c r="A171" s="118" t="s">
        <v>1304</v>
      </c>
      <c r="B171" s="118"/>
      <c r="C171" s="118"/>
      <c r="D171" s="118"/>
      <c r="E171" s="10"/>
      <c r="G171" s="10"/>
      <c r="H171" s="118"/>
      <c r="I171" s="118"/>
    </row>
    <row r="172" spans="1:9" x14ac:dyDescent="0.2">
      <c r="A172" s="118"/>
      <c r="B172" s="118"/>
      <c r="C172" s="118"/>
      <c r="D172" s="118"/>
      <c r="E172" s="10"/>
      <c r="G172" s="10"/>
      <c r="H172" s="118"/>
      <c r="I172" s="118"/>
    </row>
    <row r="173" spans="1:9" x14ac:dyDescent="0.2">
      <c r="A173" s="118"/>
      <c r="B173" s="118"/>
      <c r="C173" s="118"/>
      <c r="D173" s="118"/>
      <c r="E173" s="10"/>
      <c r="G173" s="10"/>
      <c r="H173" s="118"/>
      <c r="I173" s="118"/>
    </row>
  </sheetData>
  <mergeCells count="2">
    <mergeCell ref="A1:G1"/>
    <mergeCell ref="A99:D99"/>
  </mergeCells>
  <conditionalFormatting sqref="F2:F3">
    <cfRule type="cellIs" dxfId="82" priority="5" stopIfTrue="1" operator="between">
      <formula>0.009</formula>
      <formula>-0.009</formula>
    </cfRule>
  </conditionalFormatting>
  <conditionalFormatting sqref="F5:F166">
    <cfRule type="cellIs" dxfId="81" priority="2" stopIfTrue="1" operator="between">
      <formula>0.009</formula>
      <formula>-0.009</formula>
    </cfRule>
  </conditionalFormatting>
  <conditionalFormatting sqref="F174:F65538">
    <cfRule type="cellIs" dxfId="80" priority="3" stopIfTrue="1" operator="between">
      <formula>0.009</formula>
      <formula>-0.009</formula>
    </cfRule>
  </conditionalFormatting>
  <conditionalFormatting sqref="G95">
    <cfRule type="cellIs" dxfId="7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21"/>
  <sheetViews>
    <sheetView workbookViewId="0">
      <selection sqref="A1:G1"/>
    </sheetView>
  </sheetViews>
  <sheetFormatPr defaultColWidth="9.1796875" defaultRowHeight="10" x14ac:dyDescent="0.2"/>
  <cols>
    <col min="1" max="1" width="38.7265625" style="6" bestFit="1" customWidth="1"/>
    <col min="2" max="2" width="49" style="6" bestFit="1" customWidth="1"/>
    <col min="3" max="3" width="25.54296875" style="6" bestFit="1" customWidth="1"/>
    <col min="4" max="4" width="15.26953125" style="6" bestFit="1" customWidth="1"/>
    <col min="5" max="5" width="27.26953125" style="9" customWidth="1"/>
    <col min="6" max="6" width="31.26953125" style="10" bestFit="1" customWidth="1"/>
    <col min="7" max="7" width="34.453125" style="9" customWidth="1"/>
    <col min="8" max="8" width="28.453125" style="6" customWidth="1"/>
    <col min="9" max="9" width="6.7265625" style="6" customWidth="1"/>
    <col min="10" max="16384" width="9.1796875" style="6"/>
  </cols>
  <sheetData>
    <row r="1" spans="1:10" s="1" customFormat="1" ht="14" x14ac:dyDescent="0.25">
      <c r="A1" s="177" t="s">
        <v>12</v>
      </c>
      <c r="B1" s="178"/>
      <c r="C1" s="178"/>
      <c r="D1" s="178"/>
      <c r="E1" s="178"/>
      <c r="F1" s="178"/>
      <c r="G1" s="178"/>
    </row>
    <row r="2" spans="1:10" s="1" customFormat="1" ht="11.5" x14ac:dyDescent="0.25">
      <c r="E2" s="5"/>
      <c r="F2" s="8"/>
      <c r="G2" s="9"/>
    </row>
    <row r="3" spans="1:10" s="1" customFormat="1" ht="11.5" x14ac:dyDescent="0.25">
      <c r="A3" s="7" t="s">
        <v>7</v>
      </c>
      <c r="B3" s="2"/>
      <c r="C3" s="3"/>
      <c r="D3" s="3"/>
      <c r="E3" s="4"/>
      <c r="F3" s="8"/>
      <c r="G3" s="9"/>
    </row>
    <row r="4" spans="1:10" s="1" customFormat="1" ht="25.5" customHeight="1" x14ac:dyDescent="0.25">
      <c r="A4" s="38" t="s">
        <v>2</v>
      </c>
      <c r="B4" s="38" t="s">
        <v>0</v>
      </c>
      <c r="C4" s="39" t="s">
        <v>4</v>
      </c>
      <c r="D4" s="39" t="s">
        <v>1</v>
      </c>
      <c r="E4" s="41" t="s">
        <v>6</v>
      </c>
      <c r="F4" s="40" t="s">
        <v>302</v>
      </c>
      <c r="G4" s="41" t="s">
        <v>303</v>
      </c>
      <c r="H4" s="42" t="s">
        <v>304</v>
      </c>
      <c r="I4" s="43" t="s">
        <v>5</v>
      </c>
      <c r="J4" s="37"/>
    </row>
    <row r="5" spans="1:10" ht="10.5" x14ac:dyDescent="0.25">
      <c r="A5" s="44" t="s">
        <v>127</v>
      </c>
      <c r="B5" s="45"/>
      <c r="C5" s="45"/>
      <c r="D5" s="45"/>
      <c r="E5" s="46"/>
      <c r="F5" s="47"/>
      <c r="G5" s="46"/>
      <c r="H5" s="45"/>
      <c r="I5" s="45"/>
    </row>
    <row r="6" spans="1:10" ht="10.5" x14ac:dyDescent="0.25">
      <c r="A6" s="44" t="s">
        <v>31</v>
      </c>
      <c r="B6" s="45"/>
      <c r="C6" s="45"/>
      <c r="D6" s="45"/>
      <c r="E6" s="46"/>
      <c r="F6" s="47"/>
      <c r="G6" s="46"/>
      <c r="H6" s="45"/>
      <c r="I6" s="45"/>
    </row>
    <row r="7" spans="1:10" x14ac:dyDescent="0.2">
      <c r="A7" s="45" t="s">
        <v>129</v>
      </c>
      <c r="B7" s="45" t="s">
        <v>1288</v>
      </c>
      <c r="C7" s="45" t="s">
        <v>130</v>
      </c>
      <c r="D7" s="48">
        <v>714200</v>
      </c>
      <c r="E7" s="46">
        <v>5511.4813999999997</v>
      </c>
      <c r="F7" s="47">
        <v>4.6441527905779898</v>
      </c>
      <c r="G7" s="46">
        <v>-5524.9716749999998</v>
      </c>
      <c r="H7" s="46">
        <v>-4.6555201333557301</v>
      </c>
      <c r="I7" s="49"/>
    </row>
    <row r="8" spans="1:10" x14ac:dyDescent="0.2">
      <c r="A8" s="45" t="s">
        <v>134</v>
      </c>
      <c r="B8" s="45" t="s">
        <v>1287</v>
      </c>
      <c r="C8" s="45" t="s">
        <v>135</v>
      </c>
      <c r="D8" s="48">
        <v>355000</v>
      </c>
      <c r="E8" s="46">
        <v>5079.34</v>
      </c>
      <c r="F8" s="47">
        <v>4.2800164462669503</v>
      </c>
      <c r="G8" s="46">
        <v>-5115.9030000000002</v>
      </c>
      <c r="H8" s="46">
        <v>-4.3108256146480599</v>
      </c>
      <c r="I8" s="49"/>
    </row>
    <row r="9" spans="1:10" x14ac:dyDescent="0.2">
      <c r="A9" s="45" t="s">
        <v>132</v>
      </c>
      <c r="B9" s="45" t="s">
        <v>1290</v>
      </c>
      <c r="C9" s="45" t="s">
        <v>130</v>
      </c>
      <c r="D9" s="48">
        <v>401100</v>
      </c>
      <c r="E9" s="46">
        <v>5067.4974000000002</v>
      </c>
      <c r="F9" s="47">
        <v>4.2700374878261798</v>
      </c>
      <c r="G9" s="46">
        <v>-5116.1733000000004</v>
      </c>
      <c r="H9" s="46">
        <v>-4.3110533781853304</v>
      </c>
      <c r="I9" s="49"/>
    </row>
    <row r="10" spans="1:10" x14ac:dyDescent="0.2">
      <c r="A10" s="45" t="s">
        <v>308</v>
      </c>
      <c r="B10" s="45" t="s">
        <v>307</v>
      </c>
      <c r="C10" s="45" t="s">
        <v>142</v>
      </c>
      <c r="D10" s="48">
        <v>30519825</v>
      </c>
      <c r="E10" s="46">
        <v>3119.126115</v>
      </c>
      <c r="F10" s="47">
        <v>2.6282767190581402</v>
      </c>
      <c r="G10" s="46">
        <v>-3141.6407399999998</v>
      </c>
      <c r="H10" s="46">
        <v>-2.6472482715199801</v>
      </c>
      <c r="I10" s="49"/>
    </row>
    <row r="11" spans="1:10" x14ac:dyDescent="0.2">
      <c r="A11" s="45" t="s">
        <v>144</v>
      </c>
      <c r="B11" s="45" t="s">
        <v>143</v>
      </c>
      <c r="C11" s="45" t="s">
        <v>145</v>
      </c>
      <c r="D11" s="48">
        <v>72800</v>
      </c>
      <c r="E11" s="46">
        <v>2922.192</v>
      </c>
      <c r="F11" s="47">
        <v>2.4623336534175202</v>
      </c>
      <c r="G11" s="46">
        <v>-2939.4456</v>
      </c>
      <c r="H11" s="46">
        <v>-2.4768720957657999</v>
      </c>
      <c r="I11" s="49"/>
    </row>
    <row r="12" spans="1:10" x14ac:dyDescent="0.2">
      <c r="A12" s="45" t="s">
        <v>342</v>
      </c>
      <c r="B12" s="45" t="s">
        <v>341</v>
      </c>
      <c r="C12" s="45" t="s">
        <v>204</v>
      </c>
      <c r="D12" s="48">
        <v>148750</v>
      </c>
      <c r="E12" s="46">
        <v>2689.8462500000001</v>
      </c>
      <c r="F12" s="47">
        <v>2.2665515968471301</v>
      </c>
      <c r="G12" s="46">
        <v>-2713.6893</v>
      </c>
      <c r="H12" s="46">
        <v>-2.2866425232527599</v>
      </c>
      <c r="I12" s="49"/>
    </row>
    <row r="13" spans="1:10" x14ac:dyDescent="0.2">
      <c r="A13" s="45" t="s">
        <v>141</v>
      </c>
      <c r="B13" s="45" t="s">
        <v>140</v>
      </c>
      <c r="C13" s="45" t="s">
        <v>142</v>
      </c>
      <c r="D13" s="48">
        <v>137275</v>
      </c>
      <c r="E13" s="46">
        <v>2590.1046999999999</v>
      </c>
      <c r="F13" s="47">
        <v>2.1825061353548598</v>
      </c>
      <c r="G13" s="46">
        <v>-2604.2834499999999</v>
      </c>
      <c r="H13" s="46">
        <v>-2.19445360947305</v>
      </c>
      <c r="I13" s="49"/>
    </row>
    <row r="14" spans="1:10" x14ac:dyDescent="0.2">
      <c r="A14" s="45" t="s">
        <v>137</v>
      </c>
      <c r="B14" s="45" t="s">
        <v>136</v>
      </c>
      <c r="C14" s="45" t="s">
        <v>130</v>
      </c>
      <c r="D14" s="48">
        <v>237750</v>
      </c>
      <c r="E14" s="46">
        <v>2540.2398750000002</v>
      </c>
      <c r="F14" s="47">
        <v>2.1404884182714898</v>
      </c>
      <c r="G14" s="46">
        <v>-2530.8067500000002</v>
      </c>
      <c r="H14" s="46">
        <v>-2.1325397615287498</v>
      </c>
      <c r="I14" s="49"/>
    </row>
    <row r="15" spans="1:10" x14ac:dyDescent="0.2">
      <c r="A15" s="45" t="s">
        <v>153</v>
      </c>
      <c r="B15" s="45" t="s">
        <v>1299</v>
      </c>
      <c r="C15" s="45" t="s">
        <v>154</v>
      </c>
      <c r="D15" s="48">
        <v>1020925</v>
      </c>
      <c r="E15" s="46">
        <v>2521.9910279999999</v>
      </c>
      <c r="F15" s="47">
        <v>2.12511134855664</v>
      </c>
      <c r="G15" s="46">
        <v>-2542.8389950000001</v>
      </c>
      <c r="H15" s="46">
        <v>-2.1426785209907102</v>
      </c>
      <c r="I15" s="49"/>
    </row>
    <row r="16" spans="1:10" x14ac:dyDescent="0.2">
      <c r="A16" s="45" t="s">
        <v>184</v>
      </c>
      <c r="B16" s="45" t="s">
        <v>183</v>
      </c>
      <c r="C16" s="45" t="s">
        <v>185</v>
      </c>
      <c r="D16" s="48">
        <v>577125</v>
      </c>
      <c r="E16" s="46">
        <v>2489.1401249999999</v>
      </c>
      <c r="F16" s="47">
        <v>2.09743011337358</v>
      </c>
      <c r="G16" s="46">
        <v>-2507.9109374999998</v>
      </c>
      <c r="H16" s="46">
        <v>-2.11324700812956</v>
      </c>
      <c r="I16" s="49"/>
    </row>
    <row r="17" spans="1:9" x14ac:dyDescent="0.2">
      <c r="A17" s="45" t="s">
        <v>139</v>
      </c>
      <c r="B17" s="45" t="s">
        <v>1294</v>
      </c>
      <c r="C17" s="45" t="s">
        <v>130</v>
      </c>
      <c r="D17" s="48">
        <v>195625</v>
      </c>
      <c r="E17" s="46">
        <v>2481.1118750000001</v>
      </c>
      <c r="F17" s="47">
        <v>2.0906652498214799</v>
      </c>
      <c r="G17" s="46">
        <v>-2501.8387499999999</v>
      </c>
      <c r="H17" s="46">
        <v>-2.1081303862131602</v>
      </c>
      <c r="I17" s="49"/>
    </row>
    <row r="18" spans="1:9" x14ac:dyDescent="0.2">
      <c r="A18" s="45" t="s">
        <v>164</v>
      </c>
      <c r="B18" s="45" t="s">
        <v>163</v>
      </c>
      <c r="C18" s="45" t="s">
        <v>165</v>
      </c>
      <c r="D18" s="48">
        <v>67000</v>
      </c>
      <c r="E18" s="46">
        <v>2075.3249999999998</v>
      </c>
      <c r="F18" s="47">
        <v>1.7487360821187301</v>
      </c>
      <c r="G18" s="46">
        <v>-2092.6396</v>
      </c>
      <c r="H18" s="46">
        <v>-1.76332592504331</v>
      </c>
      <c r="I18" s="49"/>
    </row>
    <row r="19" spans="1:9" x14ac:dyDescent="0.2">
      <c r="A19" s="45" t="s">
        <v>388</v>
      </c>
      <c r="B19" s="45" t="s">
        <v>1297</v>
      </c>
      <c r="C19" s="45" t="s">
        <v>389</v>
      </c>
      <c r="D19" s="48">
        <v>84975</v>
      </c>
      <c r="E19" s="46">
        <v>2046.5379</v>
      </c>
      <c r="F19" s="47">
        <v>1.72447913900401</v>
      </c>
      <c r="G19" s="46">
        <v>-2057.9245500000002</v>
      </c>
      <c r="H19" s="46">
        <v>-1.73407389920276</v>
      </c>
      <c r="I19" s="49"/>
    </row>
    <row r="20" spans="1:9" x14ac:dyDescent="0.2">
      <c r="A20" s="45" t="s">
        <v>391</v>
      </c>
      <c r="B20" s="45" t="s">
        <v>390</v>
      </c>
      <c r="C20" s="45" t="s">
        <v>191</v>
      </c>
      <c r="D20" s="48">
        <v>83250</v>
      </c>
      <c r="E20" s="46">
        <v>2035.0462500000001</v>
      </c>
      <c r="F20" s="47">
        <v>1.71479590240344</v>
      </c>
      <c r="G20" s="46">
        <v>-2045.6189999999999</v>
      </c>
      <c r="H20" s="46">
        <v>-1.7237048440931599</v>
      </c>
      <c r="I20" s="49"/>
    </row>
    <row r="21" spans="1:9" x14ac:dyDescent="0.2">
      <c r="A21" s="45" t="s">
        <v>242</v>
      </c>
      <c r="B21" s="45" t="s">
        <v>241</v>
      </c>
      <c r="C21" s="45" t="s">
        <v>151</v>
      </c>
      <c r="D21" s="48">
        <v>406000</v>
      </c>
      <c r="E21" s="46">
        <v>1804.873</v>
      </c>
      <c r="F21" s="47">
        <v>1.52084446471848</v>
      </c>
      <c r="G21" s="46">
        <v>-1815.0229999999999</v>
      </c>
      <c r="H21" s="46">
        <v>-1.5293971835618001</v>
      </c>
      <c r="I21" s="49"/>
    </row>
    <row r="22" spans="1:9" x14ac:dyDescent="0.2">
      <c r="A22" s="45" t="s">
        <v>393</v>
      </c>
      <c r="B22" s="45" t="s">
        <v>392</v>
      </c>
      <c r="C22" s="45" t="s">
        <v>271</v>
      </c>
      <c r="D22" s="48">
        <v>271000</v>
      </c>
      <c r="E22" s="46">
        <v>1739.4135000000001</v>
      </c>
      <c r="F22" s="47">
        <v>1.4656861692382801</v>
      </c>
      <c r="G22" s="46">
        <v>-1750.66</v>
      </c>
      <c r="H22" s="46">
        <v>-1.4751628345063901</v>
      </c>
      <c r="I22" s="49"/>
    </row>
    <row r="23" spans="1:9" x14ac:dyDescent="0.2">
      <c r="A23" s="45" t="s">
        <v>310</v>
      </c>
      <c r="B23" s="45" t="s">
        <v>309</v>
      </c>
      <c r="C23" s="45" t="s">
        <v>212</v>
      </c>
      <c r="D23" s="48">
        <v>697950</v>
      </c>
      <c r="E23" s="46">
        <v>1719.539415</v>
      </c>
      <c r="F23" s="47">
        <v>1.44893962132959</v>
      </c>
      <c r="G23" s="46">
        <v>-1732.18406</v>
      </c>
      <c r="H23" s="46">
        <v>-1.4595944088723101</v>
      </c>
      <c r="I23" s="49"/>
    </row>
    <row r="24" spans="1:9" x14ac:dyDescent="0.2">
      <c r="A24" s="45" t="s">
        <v>395</v>
      </c>
      <c r="B24" s="45" t="s">
        <v>394</v>
      </c>
      <c r="C24" s="45" t="s">
        <v>130</v>
      </c>
      <c r="D24" s="48">
        <v>1464000</v>
      </c>
      <c r="E24" s="46">
        <v>1601.0304000000001</v>
      </c>
      <c r="F24" s="47">
        <v>1.3490800857933001</v>
      </c>
      <c r="G24" s="46">
        <v>-1606.5536</v>
      </c>
      <c r="H24" s="46">
        <v>-1.35373411305591</v>
      </c>
      <c r="I24" s="49"/>
    </row>
    <row r="25" spans="1:9" x14ac:dyDescent="0.2">
      <c r="A25" s="45" t="s">
        <v>306</v>
      </c>
      <c r="B25" s="45" t="s">
        <v>305</v>
      </c>
      <c r="C25" s="45" t="s">
        <v>130</v>
      </c>
      <c r="D25" s="48">
        <v>408000</v>
      </c>
      <c r="E25" s="46">
        <v>1563.864</v>
      </c>
      <c r="F25" s="47">
        <v>1.3177624730230399</v>
      </c>
      <c r="G25" s="46">
        <v>-1576.5070000000001</v>
      </c>
      <c r="H25" s="46">
        <v>-1.32841587443545</v>
      </c>
      <c r="I25" s="49"/>
    </row>
    <row r="26" spans="1:9" x14ac:dyDescent="0.2">
      <c r="A26" s="45" t="s">
        <v>397</v>
      </c>
      <c r="B26" s="45" t="s">
        <v>396</v>
      </c>
      <c r="C26" s="45" t="s">
        <v>179</v>
      </c>
      <c r="D26" s="48">
        <v>132675</v>
      </c>
      <c r="E26" s="46">
        <v>1453.85265</v>
      </c>
      <c r="F26" s="47">
        <v>1.2250633453261199</v>
      </c>
      <c r="G26" s="46">
        <v>-1461.415125</v>
      </c>
      <c r="H26" s="46">
        <v>-1.2314357317728799</v>
      </c>
      <c r="I26" s="49"/>
    </row>
    <row r="27" spans="1:9" x14ac:dyDescent="0.2">
      <c r="A27" s="45" t="s">
        <v>398</v>
      </c>
      <c r="B27" s="45" t="s">
        <v>1292</v>
      </c>
      <c r="C27" s="45" t="s">
        <v>212</v>
      </c>
      <c r="D27" s="48">
        <v>954600</v>
      </c>
      <c r="E27" s="46">
        <v>1380.44706</v>
      </c>
      <c r="F27" s="47">
        <v>1.16320941697167</v>
      </c>
      <c r="G27" s="46">
        <v>-1390.8823</v>
      </c>
      <c r="H27" s="46">
        <v>-1.17200248828029</v>
      </c>
      <c r="I27" s="49"/>
    </row>
    <row r="28" spans="1:9" x14ac:dyDescent="0.2">
      <c r="A28" s="45" t="s">
        <v>253</v>
      </c>
      <c r="B28" s="45" t="s">
        <v>252</v>
      </c>
      <c r="C28" s="45" t="s">
        <v>254</v>
      </c>
      <c r="D28" s="48">
        <v>436500</v>
      </c>
      <c r="E28" s="46">
        <v>1307.53575</v>
      </c>
      <c r="F28" s="47">
        <v>1.1017719849590699</v>
      </c>
      <c r="G28" s="46">
        <v>-1315.80675</v>
      </c>
      <c r="H28" s="46">
        <v>-1.10874139752587</v>
      </c>
      <c r="I28" s="49"/>
    </row>
    <row r="29" spans="1:9" x14ac:dyDescent="0.2">
      <c r="A29" s="45" t="s">
        <v>332</v>
      </c>
      <c r="B29" s="45" t="s">
        <v>1298</v>
      </c>
      <c r="C29" s="45" t="s">
        <v>188</v>
      </c>
      <c r="D29" s="48">
        <v>70675</v>
      </c>
      <c r="E29" s="46">
        <v>1297.0275999999999</v>
      </c>
      <c r="F29" s="47">
        <v>1.0929174773222801</v>
      </c>
      <c r="G29" s="46">
        <v>-1301.2835</v>
      </c>
      <c r="H29" s="46">
        <v>-1.09650363654645</v>
      </c>
      <c r="I29" s="49"/>
    </row>
    <row r="30" spans="1:9" x14ac:dyDescent="0.2">
      <c r="A30" s="45" t="s">
        <v>336</v>
      </c>
      <c r="B30" s="45" t="s">
        <v>1295</v>
      </c>
      <c r="C30" s="45" t="s">
        <v>212</v>
      </c>
      <c r="D30" s="48">
        <v>135000</v>
      </c>
      <c r="E30" s="46">
        <v>1264.95</v>
      </c>
      <c r="F30" s="47">
        <v>1.06588785230077</v>
      </c>
      <c r="G30" s="46">
        <v>-1272.2748750000001</v>
      </c>
      <c r="H30" s="46">
        <v>-1.07206002928968</v>
      </c>
      <c r="I30" s="49"/>
    </row>
    <row r="31" spans="1:9" x14ac:dyDescent="0.2">
      <c r="A31" s="45" t="s">
        <v>216</v>
      </c>
      <c r="B31" s="45" t="s">
        <v>215</v>
      </c>
      <c r="C31" s="45" t="s">
        <v>196</v>
      </c>
      <c r="D31" s="48">
        <v>196900</v>
      </c>
      <c r="E31" s="46">
        <v>1155.6061</v>
      </c>
      <c r="F31" s="47">
        <v>0.97375113959813997</v>
      </c>
      <c r="G31" s="46">
        <v>-1161.9327499999999</v>
      </c>
      <c r="H31" s="46">
        <v>-0.97908217986120105</v>
      </c>
      <c r="I31" s="49"/>
    </row>
    <row r="32" spans="1:9" x14ac:dyDescent="0.2">
      <c r="A32" s="45" t="s">
        <v>400</v>
      </c>
      <c r="B32" s="45" t="s">
        <v>1291</v>
      </c>
      <c r="C32" s="45" t="s">
        <v>130</v>
      </c>
      <c r="D32" s="48">
        <v>1493275</v>
      </c>
      <c r="E32" s="46">
        <v>1039.91671</v>
      </c>
      <c r="F32" s="47">
        <v>0.87626751143806603</v>
      </c>
      <c r="G32" s="46">
        <v>-1046.188465</v>
      </c>
      <c r="H32" s="46">
        <v>-0.88155229539561797</v>
      </c>
      <c r="I32" s="49"/>
    </row>
    <row r="33" spans="1:9" x14ac:dyDescent="0.2">
      <c r="A33" s="45" t="s">
        <v>312</v>
      </c>
      <c r="B33" s="45" t="s">
        <v>1301</v>
      </c>
      <c r="C33" s="45" t="s">
        <v>130</v>
      </c>
      <c r="D33" s="48">
        <v>298450</v>
      </c>
      <c r="E33" s="46">
        <v>1004.433475</v>
      </c>
      <c r="F33" s="47">
        <v>0.84636818802857605</v>
      </c>
      <c r="G33" s="46">
        <v>-1010.700925</v>
      </c>
      <c r="H33" s="46">
        <v>-0.85164934445365403</v>
      </c>
      <c r="I33" s="49"/>
    </row>
    <row r="34" spans="1:9" x14ac:dyDescent="0.2">
      <c r="A34" s="45" t="s">
        <v>348</v>
      </c>
      <c r="B34" s="45" t="s">
        <v>347</v>
      </c>
      <c r="C34" s="45" t="s">
        <v>130</v>
      </c>
      <c r="D34" s="48">
        <v>4913800</v>
      </c>
      <c r="E34" s="46">
        <v>979.32033999999999</v>
      </c>
      <c r="F34" s="47">
        <v>0.82520704685328095</v>
      </c>
      <c r="G34" s="46">
        <v>-988.35177999999996</v>
      </c>
      <c r="H34" s="46">
        <v>-0.83281723080109205</v>
      </c>
      <c r="I34" s="49"/>
    </row>
    <row r="35" spans="1:9" x14ac:dyDescent="0.2">
      <c r="A35" s="45" t="s">
        <v>328</v>
      </c>
      <c r="B35" s="45" t="s">
        <v>1293</v>
      </c>
      <c r="C35" s="45" t="s">
        <v>209</v>
      </c>
      <c r="D35" s="48">
        <v>283975</v>
      </c>
      <c r="E35" s="46">
        <v>894.23727499999995</v>
      </c>
      <c r="F35" s="47">
        <v>0.75351329973282899</v>
      </c>
      <c r="G35" s="46">
        <v>-898.69214999999997</v>
      </c>
      <c r="H35" s="46">
        <v>-0.75726712173845601</v>
      </c>
      <c r="I35" s="49"/>
    </row>
    <row r="36" spans="1:9" x14ac:dyDescent="0.2">
      <c r="A36" s="45" t="s">
        <v>263</v>
      </c>
      <c r="B36" s="45" t="s">
        <v>262</v>
      </c>
      <c r="C36" s="45" t="s">
        <v>204</v>
      </c>
      <c r="D36" s="48">
        <v>64500</v>
      </c>
      <c r="E36" s="46">
        <v>844.69200000000001</v>
      </c>
      <c r="F36" s="47">
        <v>0.711764845832358</v>
      </c>
      <c r="G36" s="46">
        <v>-848.30399999999997</v>
      </c>
      <c r="H36" s="46">
        <v>-0.71480843405521999</v>
      </c>
      <c r="I36" s="49"/>
    </row>
    <row r="37" spans="1:9" x14ac:dyDescent="0.2">
      <c r="A37" s="45" t="s">
        <v>402</v>
      </c>
      <c r="B37" s="45" t="s">
        <v>401</v>
      </c>
      <c r="C37" s="45" t="s">
        <v>176</v>
      </c>
      <c r="D37" s="48">
        <v>455900</v>
      </c>
      <c r="E37" s="46">
        <v>841.68258000000003</v>
      </c>
      <c r="F37" s="47">
        <v>0.70922901104009595</v>
      </c>
      <c r="G37" s="46">
        <v>-847.36535000000003</v>
      </c>
      <c r="H37" s="46">
        <v>-0.71401749715450302</v>
      </c>
      <c r="I37" s="49"/>
    </row>
    <row r="38" spans="1:9" x14ac:dyDescent="0.2">
      <c r="A38" s="45" t="s">
        <v>404</v>
      </c>
      <c r="B38" s="45" t="s">
        <v>403</v>
      </c>
      <c r="C38" s="45" t="s">
        <v>405</v>
      </c>
      <c r="D38" s="48">
        <v>49400</v>
      </c>
      <c r="E38" s="46">
        <v>818.70619999999997</v>
      </c>
      <c r="F38" s="47">
        <v>0.68986836885515102</v>
      </c>
      <c r="G38" s="46">
        <v>-821.96137499999998</v>
      </c>
      <c r="H38" s="46">
        <v>-0.69261128477247003</v>
      </c>
      <c r="I38" s="49"/>
    </row>
    <row r="39" spans="1:9" x14ac:dyDescent="0.2">
      <c r="A39" s="45" t="s">
        <v>407</v>
      </c>
      <c r="B39" s="45" t="s">
        <v>406</v>
      </c>
      <c r="C39" s="45" t="s">
        <v>247</v>
      </c>
      <c r="D39" s="48">
        <v>129850</v>
      </c>
      <c r="E39" s="46">
        <v>773.84107500000005</v>
      </c>
      <c r="F39" s="47">
        <v>0.65206356097384699</v>
      </c>
      <c r="G39" s="46">
        <v>-776.11344999999994</v>
      </c>
      <c r="H39" s="46">
        <v>-0.65397833777006198</v>
      </c>
      <c r="I39" s="49"/>
    </row>
    <row r="40" spans="1:9" x14ac:dyDescent="0.2">
      <c r="A40" s="45" t="s">
        <v>198</v>
      </c>
      <c r="B40" s="45" t="s">
        <v>197</v>
      </c>
      <c r="C40" s="45" t="s">
        <v>185</v>
      </c>
      <c r="D40" s="48">
        <v>17400</v>
      </c>
      <c r="E40" s="46">
        <v>754.95119999999997</v>
      </c>
      <c r="F40" s="47">
        <v>0.63614634029794703</v>
      </c>
      <c r="G40" s="46">
        <v>-759.64200000000005</v>
      </c>
      <c r="H40" s="46">
        <v>-0.64009896035215597</v>
      </c>
      <c r="I40" s="49"/>
    </row>
    <row r="41" spans="1:9" x14ac:dyDescent="0.2">
      <c r="A41" s="45" t="s">
        <v>409</v>
      </c>
      <c r="B41" s="45" t="s">
        <v>408</v>
      </c>
      <c r="C41" s="45" t="s">
        <v>212</v>
      </c>
      <c r="D41" s="48">
        <v>70950</v>
      </c>
      <c r="E41" s="46">
        <v>665.04982500000006</v>
      </c>
      <c r="F41" s="47">
        <v>0.56039252906616999</v>
      </c>
      <c r="G41" s="46">
        <v>-667.87173749999999</v>
      </c>
      <c r="H41" s="46">
        <v>-0.56277036396399704</v>
      </c>
      <c r="I41" s="49"/>
    </row>
    <row r="42" spans="1:9" x14ac:dyDescent="0.2">
      <c r="A42" s="45" t="s">
        <v>354</v>
      </c>
      <c r="B42" s="45" t="s">
        <v>353</v>
      </c>
      <c r="C42" s="45" t="s">
        <v>176</v>
      </c>
      <c r="D42" s="48">
        <v>50625</v>
      </c>
      <c r="E42" s="46">
        <v>640.15312500000005</v>
      </c>
      <c r="F42" s="47">
        <v>0.53941376303401301</v>
      </c>
      <c r="G42" s="46">
        <v>-644.51497500000005</v>
      </c>
      <c r="H42" s="46">
        <v>-0.54308919916078402</v>
      </c>
      <c r="I42" s="49"/>
    </row>
    <row r="43" spans="1:9" x14ac:dyDescent="0.2">
      <c r="A43" s="45" t="s">
        <v>324</v>
      </c>
      <c r="B43" s="45" t="s">
        <v>1300</v>
      </c>
      <c r="C43" s="45" t="s">
        <v>212</v>
      </c>
      <c r="D43" s="48">
        <v>36100</v>
      </c>
      <c r="E43" s="46">
        <v>630.73919999999998</v>
      </c>
      <c r="F43" s="47">
        <v>0.53148128483331702</v>
      </c>
      <c r="G43" s="46">
        <v>-632.98299999999995</v>
      </c>
      <c r="H43" s="46">
        <v>-0.53337198340874903</v>
      </c>
      <c r="I43" s="49"/>
    </row>
    <row r="44" spans="1:9" x14ac:dyDescent="0.2">
      <c r="A44" s="45" t="s">
        <v>150</v>
      </c>
      <c r="B44" s="45" t="s">
        <v>149</v>
      </c>
      <c r="C44" s="45" t="s">
        <v>151</v>
      </c>
      <c r="D44" s="48">
        <v>154500</v>
      </c>
      <c r="E44" s="46">
        <v>616.68674999999996</v>
      </c>
      <c r="F44" s="47">
        <v>0.51964023518703595</v>
      </c>
      <c r="G44" s="46">
        <v>-621.99450000000002</v>
      </c>
      <c r="H44" s="46">
        <v>-0.524112717299411</v>
      </c>
      <c r="I44" s="49"/>
    </row>
    <row r="45" spans="1:9" x14ac:dyDescent="0.2">
      <c r="A45" s="45" t="s">
        <v>175</v>
      </c>
      <c r="B45" s="45" t="s">
        <v>1289</v>
      </c>
      <c r="C45" s="45" t="s">
        <v>176</v>
      </c>
      <c r="D45" s="48">
        <v>280500</v>
      </c>
      <c r="E45" s="46">
        <v>592.86479999999995</v>
      </c>
      <c r="F45" s="47">
        <v>0.49956708832501301</v>
      </c>
      <c r="G45" s="46">
        <v>-594.82830000000001</v>
      </c>
      <c r="H45" s="46">
        <v>-0.50122159703918501</v>
      </c>
      <c r="I45" s="49"/>
    </row>
    <row r="46" spans="1:9" x14ac:dyDescent="0.2">
      <c r="A46" s="45" t="s">
        <v>411</v>
      </c>
      <c r="B46" s="45" t="s">
        <v>410</v>
      </c>
      <c r="C46" s="45" t="s">
        <v>171</v>
      </c>
      <c r="D46" s="48">
        <v>38500</v>
      </c>
      <c r="E46" s="46">
        <v>561.56100000000004</v>
      </c>
      <c r="F46" s="47">
        <v>0.473189492253347</v>
      </c>
      <c r="G46" s="46">
        <v>-564.11199999999997</v>
      </c>
      <c r="H46" s="46">
        <v>-0.47533904750155398</v>
      </c>
      <c r="I46" s="49"/>
    </row>
    <row r="47" spans="1:9" x14ac:dyDescent="0.2">
      <c r="A47" s="45" t="s">
        <v>413</v>
      </c>
      <c r="B47" s="45" t="s">
        <v>412</v>
      </c>
      <c r="C47" s="45" t="s">
        <v>196</v>
      </c>
      <c r="D47" s="48">
        <v>99900</v>
      </c>
      <c r="E47" s="46">
        <v>513.33614999999998</v>
      </c>
      <c r="F47" s="47">
        <v>0.43255367123747601</v>
      </c>
      <c r="G47" s="46">
        <v>-515.48400000000004</v>
      </c>
      <c r="H47" s="46">
        <v>-0.43436351923428501</v>
      </c>
      <c r="I47" s="49"/>
    </row>
    <row r="48" spans="1:9" x14ac:dyDescent="0.2">
      <c r="A48" s="45" t="s">
        <v>326</v>
      </c>
      <c r="B48" s="45" t="s">
        <v>325</v>
      </c>
      <c r="C48" s="45" t="s">
        <v>130</v>
      </c>
      <c r="D48" s="48">
        <v>50000</v>
      </c>
      <c r="E48" s="46">
        <v>507.97500000000002</v>
      </c>
      <c r="F48" s="47">
        <v>0.42803619255502801</v>
      </c>
      <c r="G48" s="46">
        <v>-510.57499999999999</v>
      </c>
      <c r="H48" s="46">
        <v>-0.43022703679075402</v>
      </c>
      <c r="I48" s="49"/>
    </row>
    <row r="49" spans="1:9" x14ac:dyDescent="0.2">
      <c r="A49" s="45" t="s">
        <v>415</v>
      </c>
      <c r="B49" s="45" t="s">
        <v>414</v>
      </c>
      <c r="C49" s="45" t="s">
        <v>154</v>
      </c>
      <c r="D49" s="48">
        <v>171875</v>
      </c>
      <c r="E49" s="46">
        <v>455.05624999999998</v>
      </c>
      <c r="F49" s="47">
        <v>0.38344513932451202</v>
      </c>
      <c r="G49" s="46">
        <v>-457.77187500000002</v>
      </c>
      <c r="H49" s="46">
        <v>-0.38573341293129798</v>
      </c>
      <c r="I49" s="49"/>
    </row>
    <row r="50" spans="1:9" x14ac:dyDescent="0.2">
      <c r="A50" s="45" t="s">
        <v>246</v>
      </c>
      <c r="B50" s="45" t="s">
        <v>245</v>
      </c>
      <c r="C50" s="45" t="s">
        <v>247</v>
      </c>
      <c r="D50" s="48">
        <v>42000</v>
      </c>
      <c r="E50" s="46">
        <v>435.96</v>
      </c>
      <c r="F50" s="47">
        <v>0.367354020387401</v>
      </c>
      <c r="G50" s="46">
        <v>-438.45479999999998</v>
      </c>
      <c r="H50" s="46">
        <v>-0.36945621969482001</v>
      </c>
      <c r="I50" s="49"/>
    </row>
    <row r="51" spans="1:9" x14ac:dyDescent="0.2">
      <c r="A51" s="45" t="s">
        <v>158</v>
      </c>
      <c r="B51" s="45" t="s">
        <v>157</v>
      </c>
      <c r="C51" s="45" t="s">
        <v>159</v>
      </c>
      <c r="D51" s="48">
        <v>3700</v>
      </c>
      <c r="E51" s="46">
        <v>428.68200000000002</v>
      </c>
      <c r="F51" s="47">
        <v>0.36122134179216397</v>
      </c>
      <c r="G51" s="46">
        <v>-433.58350000000002</v>
      </c>
      <c r="H51" s="46">
        <v>-0.36535150449270698</v>
      </c>
      <c r="I51" s="49"/>
    </row>
    <row r="52" spans="1:9" x14ac:dyDescent="0.2">
      <c r="A52" s="45" t="s">
        <v>344</v>
      </c>
      <c r="B52" s="45" t="s">
        <v>343</v>
      </c>
      <c r="C52" s="45" t="s">
        <v>196</v>
      </c>
      <c r="D52" s="48">
        <v>22875</v>
      </c>
      <c r="E52" s="46">
        <v>416.09625</v>
      </c>
      <c r="F52" s="47">
        <v>0.350616181084552</v>
      </c>
      <c r="G52" s="46">
        <v>-417.28949999999998</v>
      </c>
      <c r="H52" s="46">
        <v>-0.35162165219389002</v>
      </c>
      <c r="I52" s="49"/>
    </row>
    <row r="53" spans="1:9" x14ac:dyDescent="0.2">
      <c r="A53" s="45" t="s">
        <v>417</v>
      </c>
      <c r="B53" s="45" t="s">
        <v>416</v>
      </c>
      <c r="C53" s="45" t="s">
        <v>418</v>
      </c>
      <c r="D53" s="48">
        <v>78750</v>
      </c>
      <c r="E53" s="46">
        <v>404.53874999999999</v>
      </c>
      <c r="F53" s="47">
        <v>0.34087745714054901</v>
      </c>
      <c r="G53" s="46">
        <v>-406.98</v>
      </c>
      <c r="H53" s="46">
        <v>-0.34293453348303599</v>
      </c>
      <c r="I53" s="49"/>
    </row>
    <row r="54" spans="1:9" x14ac:dyDescent="0.2">
      <c r="A54" s="45" t="s">
        <v>420</v>
      </c>
      <c r="B54" s="45" t="s">
        <v>419</v>
      </c>
      <c r="C54" s="45" t="s">
        <v>421</v>
      </c>
      <c r="D54" s="48">
        <v>445500</v>
      </c>
      <c r="E54" s="46">
        <v>402.59834999999998</v>
      </c>
      <c r="F54" s="47">
        <v>0.339242413234778</v>
      </c>
      <c r="G54" s="46">
        <v>-404.91494999999998</v>
      </c>
      <c r="H54" s="46">
        <v>-0.341194455448811</v>
      </c>
      <c r="I54" s="49"/>
    </row>
    <row r="55" spans="1:9" x14ac:dyDescent="0.2">
      <c r="A55" s="45" t="s">
        <v>221</v>
      </c>
      <c r="B55" s="45" t="s">
        <v>220</v>
      </c>
      <c r="C55" s="45" t="s">
        <v>212</v>
      </c>
      <c r="D55" s="48">
        <v>38350</v>
      </c>
      <c r="E55" s="46">
        <v>401.006775</v>
      </c>
      <c r="F55" s="47">
        <v>0.33790130057536499</v>
      </c>
      <c r="G55" s="46">
        <v>-403.077675</v>
      </c>
      <c r="H55" s="46">
        <v>-0.33964630800912099</v>
      </c>
      <c r="I55" s="49"/>
    </row>
    <row r="56" spans="1:9" x14ac:dyDescent="0.2">
      <c r="A56" s="45" t="s">
        <v>161</v>
      </c>
      <c r="B56" s="45" t="s">
        <v>160</v>
      </c>
      <c r="C56" s="45" t="s">
        <v>162</v>
      </c>
      <c r="D56" s="48">
        <v>5125</v>
      </c>
      <c r="E56" s="46">
        <v>391.37062500000002</v>
      </c>
      <c r="F56" s="47">
        <v>0.32978156838994399</v>
      </c>
      <c r="G56" s="46">
        <v>-393.57437499999997</v>
      </c>
      <c r="H56" s="46">
        <v>-0.33163851953782097</v>
      </c>
      <c r="I56" s="49"/>
    </row>
    <row r="57" spans="1:9" x14ac:dyDescent="0.2">
      <c r="A57" s="45" t="s">
        <v>423</v>
      </c>
      <c r="B57" s="45" t="s">
        <v>422</v>
      </c>
      <c r="C57" s="45" t="s">
        <v>204</v>
      </c>
      <c r="D57" s="48">
        <v>34000</v>
      </c>
      <c r="E57" s="46">
        <v>374.32299999999998</v>
      </c>
      <c r="F57" s="47">
        <v>0.31541668724991501</v>
      </c>
      <c r="G57" s="46">
        <v>-376.53300000000002</v>
      </c>
      <c r="H57" s="46">
        <v>-0.31727890485028298</v>
      </c>
      <c r="I57" s="49"/>
    </row>
    <row r="58" spans="1:9" x14ac:dyDescent="0.2">
      <c r="A58" s="45" t="s">
        <v>425</v>
      </c>
      <c r="B58" s="45" t="s">
        <v>424</v>
      </c>
      <c r="C58" s="45" t="s">
        <v>227</v>
      </c>
      <c r="D58" s="48">
        <v>77500</v>
      </c>
      <c r="E58" s="46">
        <v>370.91500000000002</v>
      </c>
      <c r="F58" s="47">
        <v>0.31254499603631702</v>
      </c>
      <c r="G58" s="46">
        <v>-369.67500000000001</v>
      </c>
      <c r="H58" s="46">
        <v>-0.31150013186235498</v>
      </c>
      <c r="I58" s="49"/>
    </row>
    <row r="59" spans="1:9" x14ac:dyDescent="0.2">
      <c r="A59" s="45" t="s">
        <v>340</v>
      </c>
      <c r="B59" s="45" t="s">
        <v>339</v>
      </c>
      <c r="C59" s="45" t="s">
        <v>130</v>
      </c>
      <c r="D59" s="48">
        <v>180000</v>
      </c>
      <c r="E59" s="46">
        <v>359.49599999999998</v>
      </c>
      <c r="F59" s="47">
        <v>0.30292297667948698</v>
      </c>
      <c r="G59" s="46">
        <v>-361.60199999999998</v>
      </c>
      <c r="H59" s="46">
        <v>-0.30469756051042501</v>
      </c>
      <c r="I59" s="49"/>
    </row>
    <row r="60" spans="1:9" x14ac:dyDescent="0.2">
      <c r="A60" s="45" t="s">
        <v>427</v>
      </c>
      <c r="B60" s="45" t="s">
        <v>426</v>
      </c>
      <c r="C60" s="45" t="s">
        <v>130</v>
      </c>
      <c r="D60" s="48">
        <v>249750</v>
      </c>
      <c r="E60" s="46">
        <v>336.28837499999997</v>
      </c>
      <c r="F60" s="47">
        <v>0.28336747996558398</v>
      </c>
      <c r="G60" s="46">
        <v>-340.488225</v>
      </c>
      <c r="H60" s="46">
        <v>-0.28690640964382103</v>
      </c>
      <c r="I60" s="49"/>
    </row>
    <row r="61" spans="1:9" x14ac:dyDescent="0.2">
      <c r="A61" s="45" t="s">
        <v>211</v>
      </c>
      <c r="B61" s="45" t="s">
        <v>210</v>
      </c>
      <c r="C61" s="45" t="s">
        <v>212</v>
      </c>
      <c r="D61" s="48">
        <v>18750</v>
      </c>
      <c r="E61" s="46">
        <v>293.04374999999999</v>
      </c>
      <c r="F61" s="47">
        <v>0.24692815788581601</v>
      </c>
      <c r="G61" s="46">
        <v>-295.16624999999999</v>
      </c>
      <c r="H61" s="46">
        <v>-0.24871664515132699</v>
      </c>
      <c r="I61" s="49"/>
    </row>
    <row r="62" spans="1:9" x14ac:dyDescent="0.2">
      <c r="A62" s="45" t="s">
        <v>429</v>
      </c>
      <c r="B62" s="45" t="s">
        <v>428</v>
      </c>
      <c r="C62" s="45" t="s">
        <v>365</v>
      </c>
      <c r="D62" s="48">
        <v>73500</v>
      </c>
      <c r="E62" s="46">
        <v>259.02134999999998</v>
      </c>
      <c r="F62" s="47">
        <v>0.21825978137598001</v>
      </c>
      <c r="G62" s="46">
        <v>-260.57220000000001</v>
      </c>
      <c r="H62" s="46">
        <v>-0.219566577830971</v>
      </c>
      <c r="I62" s="49"/>
    </row>
    <row r="63" spans="1:9" x14ac:dyDescent="0.2">
      <c r="A63" s="45" t="s">
        <v>431</v>
      </c>
      <c r="B63" s="45" t="s">
        <v>430</v>
      </c>
      <c r="C63" s="45" t="s">
        <v>432</v>
      </c>
      <c r="D63" s="48">
        <v>53100</v>
      </c>
      <c r="E63" s="46">
        <v>243.96795</v>
      </c>
      <c r="F63" s="47">
        <v>0.205575298830563</v>
      </c>
      <c r="G63" s="46">
        <v>-244.41929999999999</v>
      </c>
      <c r="H63" s="46">
        <v>-0.20595562096356201</v>
      </c>
      <c r="I63" s="49"/>
    </row>
    <row r="64" spans="1:9" x14ac:dyDescent="0.2">
      <c r="A64" s="45" t="s">
        <v>434</v>
      </c>
      <c r="B64" s="45" t="s">
        <v>433</v>
      </c>
      <c r="C64" s="45" t="s">
        <v>212</v>
      </c>
      <c r="D64" s="48">
        <v>81000</v>
      </c>
      <c r="E64" s="46">
        <v>238.42349999999999</v>
      </c>
      <c r="F64" s="47">
        <v>0.20090336562949701</v>
      </c>
      <c r="G64" s="46">
        <v>-239.78399999999999</v>
      </c>
      <c r="H64" s="46">
        <v>-0.202049767007461</v>
      </c>
      <c r="I64" s="49"/>
    </row>
    <row r="65" spans="1:9" x14ac:dyDescent="0.2">
      <c r="A65" s="45" t="s">
        <v>322</v>
      </c>
      <c r="B65" s="45" t="s">
        <v>321</v>
      </c>
      <c r="C65" s="45" t="s">
        <v>151</v>
      </c>
      <c r="D65" s="48">
        <v>66500</v>
      </c>
      <c r="E65" s="46">
        <v>211.70275000000001</v>
      </c>
      <c r="F65" s="47">
        <v>0.178387595971119</v>
      </c>
      <c r="G65" s="46">
        <v>-213.72245000000001</v>
      </c>
      <c r="H65" s="46">
        <v>-0.180089460626079</v>
      </c>
      <c r="I65" s="49"/>
    </row>
    <row r="66" spans="1:9" x14ac:dyDescent="0.2">
      <c r="A66" s="45" t="s">
        <v>436</v>
      </c>
      <c r="B66" s="45" t="s">
        <v>435</v>
      </c>
      <c r="C66" s="45" t="s">
        <v>437</v>
      </c>
      <c r="D66" s="48">
        <v>14000</v>
      </c>
      <c r="E66" s="46">
        <v>192.59800000000001</v>
      </c>
      <c r="F66" s="47">
        <v>0.16228931465862201</v>
      </c>
      <c r="G66" s="46">
        <v>-193.94200000000001</v>
      </c>
      <c r="H66" s="46">
        <v>-0.163421812602012</v>
      </c>
      <c r="I66" s="49"/>
    </row>
    <row r="67" spans="1:9" x14ac:dyDescent="0.2">
      <c r="A67" s="45" t="s">
        <v>439</v>
      </c>
      <c r="B67" s="45" t="s">
        <v>438</v>
      </c>
      <c r="C67" s="45" t="s">
        <v>204</v>
      </c>
      <c r="D67" s="48">
        <v>12650</v>
      </c>
      <c r="E67" s="46">
        <v>175.77175</v>
      </c>
      <c r="F67" s="47">
        <v>0.14811097126577899</v>
      </c>
      <c r="G67" s="46">
        <v>-176.6446</v>
      </c>
      <c r="H67" s="46">
        <v>-0.14884646295468501</v>
      </c>
      <c r="I67" s="49"/>
    </row>
    <row r="68" spans="1:9" x14ac:dyDescent="0.2">
      <c r="A68" s="45" t="s">
        <v>441</v>
      </c>
      <c r="B68" s="45" t="s">
        <v>440</v>
      </c>
      <c r="C68" s="45" t="s">
        <v>188</v>
      </c>
      <c r="D68" s="48">
        <v>28875</v>
      </c>
      <c r="E68" s="46">
        <v>169.49625</v>
      </c>
      <c r="F68" s="47">
        <v>0.14282303164989499</v>
      </c>
      <c r="G68" s="46">
        <v>-170.46356249999999</v>
      </c>
      <c r="H68" s="46">
        <v>-0.14363812050173</v>
      </c>
      <c r="I68" s="49"/>
    </row>
    <row r="69" spans="1:9" x14ac:dyDescent="0.2">
      <c r="A69" s="45" t="s">
        <v>443</v>
      </c>
      <c r="B69" s="45" t="s">
        <v>442</v>
      </c>
      <c r="C69" s="45" t="s">
        <v>418</v>
      </c>
      <c r="D69" s="48">
        <v>12000</v>
      </c>
      <c r="E69" s="46">
        <v>159.072</v>
      </c>
      <c r="F69" s="47">
        <v>0.134039220871329</v>
      </c>
      <c r="G69" s="46">
        <v>-160.03200000000001</v>
      </c>
      <c r="H69" s="46">
        <v>-0.134848147973751</v>
      </c>
      <c r="I69" s="49"/>
    </row>
    <row r="70" spans="1:9" x14ac:dyDescent="0.2">
      <c r="A70" s="45" t="s">
        <v>445</v>
      </c>
      <c r="B70" s="45" t="s">
        <v>444</v>
      </c>
      <c r="C70" s="45" t="s">
        <v>204</v>
      </c>
      <c r="D70" s="48">
        <v>6375</v>
      </c>
      <c r="E70" s="46">
        <v>153.401625</v>
      </c>
      <c r="F70" s="47">
        <v>0.12926117918550001</v>
      </c>
      <c r="G70" s="46">
        <v>-154.32599999999999</v>
      </c>
      <c r="H70" s="46">
        <v>-0.13004008750873</v>
      </c>
      <c r="I70" s="49"/>
    </row>
    <row r="71" spans="1:9" x14ac:dyDescent="0.2">
      <c r="A71" s="45" t="s">
        <v>447</v>
      </c>
      <c r="B71" s="45" t="s">
        <v>446</v>
      </c>
      <c r="C71" s="45" t="s">
        <v>135</v>
      </c>
      <c r="D71" s="48">
        <v>102375</v>
      </c>
      <c r="E71" s="46">
        <v>145.62843749999999</v>
      </c>
      <c r="F71" s="47">
        <v>0.122711239559502</v>
      </c>
      <c r="G71" s="46">
        <v>-146.51910000000001</v>
      </c>
      <c r="H71" s="46">
        <v>-0.123461740638003</v>
      </c>
      <c r="I71" s="49"/>
    </row>
    <row r="72" spans="1:9" x14ac:dyDescent="0.2">
      <c r="A72" s="45" t="s">
        <v>449</v>
      </c>
      <c r="B72" s="45" t="s">
        <v>448</v>
      </c>
      <c r="C72" s="45" t="s">
        <v>204</v>
      </c>
      <c r="D72" s="48">
        <v>2200</v>
      </c>
      <c r="E72" s="46">
        <v>143.05500000000001</v>
      </c>
      <c r="F72" s="47">
        <v>0.120542777746857</v>
      </c>
      <c r="G72" s="46">
        <v>-144.01900000000001</v>
      </c>
      <c r="H72" s="46">
        <v>-0.121355075378872</v>
      </c>
      <c r="I72" s="49"/>
    </row>
    <row r="73" spans="1:9" x14ac:dyDescent="0.2">
      <c r="A73" s="45" t="s">
        <v>451</v>
      </c>
      <c r="B73" s="45" t="s">
        <v>450</v>
      </c>
      <c r="C73" s="45" t="s">
        <v>148</v>
      </c>
      <c r="D73" s="48">
        <v>5600</v>
      </c>
      <c r="E73" s="46">
        <v>138.5384</v>
      </c>
      <c r="F73" s="47">
        <v>0.116736944256441</v>
      </c>
      <c r="G73" s="46">
        <v>-136.67359999999999</v>
      </c>
      <c r="H73" s="46">
        <v>-0.115165603359986</v>
      </c>
      <c r="I73" s="49"/>
    </row>
    <row r="74" spans="1:9" x14ac:dyDescent="0.2">
      <c r="A74" s="45" t="s">
        <v>249</v>
      </c>
      <c r="B74" s="45" t="s">
        <v>248</v>
      </c>
      <c r="C74" s="45" t="s">
        <v>154</v>
      </c>
      <c r="D74" s="48">
        <v>3300</v>
      </c>
      <c r="E74" s="46">
        <v>136.77180000000001</v>
      </c>
      <c r="F74" s="47">
        <v>0.11524834986150501</v>
      </c>
      <c r="G74" s="46">
        <v>-137.49119999999999</v>
      </c>
      <c r="H74" s="46">
        <v>-0.11585453960888201</v>
      </c>
      <c r="I74" s="49"/>
    </row>
    <row r="75" spans="1:9" x14ac:dyDescent="0.2">
      <c r="A75" s="45" t="s">
        <v>453</v>
      </c>
      <c r="B75" s="45" t="s">
        <v>452</v>
      </c>
      <c r="C75" s="45" t="s">
        <v>238</v>
      </c>
      <c r="D75" s="48">
        <v>4375</v>
      </c>
      <c r="E75" s="46">
        <v>130.00312500000001</v>
      </c>
      <c r="F75" s="47">
        <v>0.10954484501256</v>
      </c>
      <c r="G75" s="46">
        <v>-130.41874999999999</v>
      </c>
      <c r="H75" s="46">
        <v>-0.10989506410312699</v>
      </c>
      <c r="I75" s="49"/>
    </row>
    <row r="76" spans="1:9" x14ac:dyDescent="0.2">
      <c r="A76" s="45" t="s">
        <v>275</v>
      </c>
      <c r="B76" s="45" t="s">
        <v>1296</v>
      </c>
      <c r="C76" s="45" t="s">
        <v>191</v>
      </c>
      <c r="D76" s="48">
        <v>46800</v>
      </c>
      <c r="E76" s="46">
        <v>127.46447999999999</v>
      </c>
      <c r="F76" s="47">
        <v>0.10740570048763499</v>
      </c>
      <c r="G76" s="46">
        <v>-127.84356</v>
      </c>
      <c r="H76" s="46">
        <v>-0.107725125577204</v>
      </c>
      <c r="I76" s="49"/>
    </row>
    <row r="77" spans="1:9" x14ac:dyDescent="0.2">
      <c r="A77" s="45" t="s">
        <v>206</v>
      </c>
      <c r="B77" s="45" t="s">
        <v>205</v>
      </c>
      <c r="C77" s="45" t="s">
        <v>165</v>
      </c>
      <c r="D77" s="48">
        <v>950</v>
      </c>
      <c r="E77" s="46">
        <v>126.483</v>
      </c>
      <c r="F77" s="47">
        <v>0.106578673641297</v>
      </c>
      <c r="G77" s="46">
        <v>-127.94199999999999</v>
      </c>
      <c r="H77" s="46">
        <v>-0.10780807431049801</v>
      </c>
      <c r="I77" s="49"/>
    </row>
    <row r="78" spans="1:9" x14ac:dyDescent="0.2">
      <c r="A78" s="45" t="s">
        <v>455</v>
      </c>
      <c r="B78" s="45" t="s">
        <v>454</v>
      </c>
      <c r="C78" s="45" t="s">
        <v>259</v>
      </c>
      <c r="D78" s="48">
        <v>4600</v>
      </c>
      <c r="E78" s="46">
        <v>125.7272</v>
      </c>
      <c r="F78" s="47">
        <v>0.105941812074619</v>
      </c>
      <c r="G78" s="46">
        <v>-126.1412</v>
      </c>
      <c r="H78" s="46">
        <v>-0.106290661887538</v>
      </c>
      <c r="I78" s="49"/>
    </row>
    <row r="79" spans="1:9" x14ac:dyDescent="0.2">
      <c r="A79" s="45" t="s">
        <v>457</v>
      </c>
      <c r="B79" s="45" t="s">
        <v>456</v>
      </c>
      <c r="C79" s="45" t="s">
        <v>159</v>
      </c>
      <c r="D79" s="48">
        <v>4250</v>
      </c>
      <c r="E79" s="46">
        <v>118.76625</v>
      </c>
      <c r="F79" s="47">
        <v>0.10007629008128099</v>
      </c>
      <c r="G79" s="46">
        <v>-119.9265</v>
      </c>
      <c r="H79" s="46">
        <v>-0.101053954321474</v>
      </c>
      <c r="I79" s="49"/>
    </row>
    <row r="80" spans="1:9" x14ac:dyDescent="0.2">
      <c r="A80" s="45" t="s">
        <v>459</v>
      </c>
      <c r="B80" s="45" t="s">
        <v>458</v>
      </c>
      <c r="C80" s="45" t="s">
        <v>162</v>
      </c>
      <c r="D80" s="48">
        <v>11025</v>
      </c>
      <c r="E80" s="46">
        <v>109.4837625</v>
      </c>
      <c r="F80" s="47">
        <v>9.2254565376443706E-2</v>
      </c>
      <c r="G80" s="46">
        <v>-110.2696875</v>
      </c>
      <c r="H80" s="46">
        <v>-9.2916811244121794E-2</v>
      </c>
      <c r="I80" s="49"/>
    </row>
    <row r="81" spans="1:9" x14ac:dyDescent="0.2">
      <c r="A81" s="45" t="s">
        <v>461</v>
      </c>
      <c r="B81" s="45" t="s">
        <v>460</v>
      </c>
      <c r="C81" s="45" t="s">
        <v>212</v>
      </c>
      <c r="D81" s="48">
        <v>31000</v>
      </c>
      <c r="E81" s="46">
        <v>107.105</v>
      </c>
      <c r="F81" s="47">
        <v>9.0250143025948706E-2</v>
      </c>
      <c r="G81" s="46">
        <v>-107.7405</v>
      </c>
      <c r="H81" s="46">
        <v>-9.0785635915104093E-2</v>
      </c>
      <c r="I81" s="49"/>
    </row>
    <row r="82" spans="1:9" x14ac:dyDescent="0.2">
      <c r="A82" s="45" t="s">
        <v>463</v>
      </c>
      <c r="B82" s="45" t="s">
        <v>462</v>
      </c>
      <c r="C82" s="45" t="s">
        <v>464</v>
      </c>
      <c r="D82" s="48">
        <v>9500</v>
      </c>
      <c r="E82" s="46">
        <v>101.3745</v>
      </c>
      <c r="F82" s="47">
        <v>8.5421438067168107E-2</v>
      </c>
      <c r="G82" s="46">
        <v>-101.15600000000001</v>
      </c>
      <c r="H82" s="46">
        <v>-8.5237322888127201E-2</v>
      </c>
      <c r="I82" s="49"/>
    </row>
    <row r="83" spans="1:9" x14ac:dyDescent="0.2">
      <c r="A83" s="45" t="s">
        <v>466</v>
      </c>
      <c r="B83" s="45" t="s">
        <v>465</v>
      </c>
      <c r="C83" s="45" t="s">
        <v>224</v>
      </c>
      <c r="D83" s="48">
        <v>67650</v>
      </c>
      <c r="E83" s="46">
        <v>81.998564999999999</v>
      </c>
      <c r="F83" s="47">
        <v>6.9094647487722802E-2</v>
      </c>
      <c r="G83" s="46">
        <v>-82.478880000000004</v>
      </c>
      <c r="H83" s="46">
        <v>-6.9499376468139307E-2</v>
      </c>
      <c r="I83" s="49"/>
    </row>
    <row r="84" spans="1:9" x14ac:dyDescent="0.2">
      <c r="A84" s="45" t="s">
        <v>468</v>
      </c>
      <c r="B84" s="45" t="s">
        <v>467</v>
      </c>
      <c r="C84" s="45" t="s">
        <v>148</v>
      </c>
      <c r="D84" s="48">
        <v>3575</v>
      </c>
      <c r="E84" s="46">
        <v>81.392025000000004</v>
      </c>
      <c r="F84" s="47">
        <v>6.8583557232823805E-2</v>
      </c>
      <c r="G84" s="46">
        <v>-81.824600000000004</v>
      </c>
      <c r="H84" s="46">
        <v>-6.89480589425428E-2</v>
      </c>
      <c r="I84" s="49"/>
    </row>
    <row r="85" spans="1:9" x14ac:dyDescent="0.2">
      <c r="A85" s="45" t="s">
        <v>470</v>
      </c>
      <c r="B85" s="45" t="s">
        <v>469</v>
      </c>
      <c r="C85" s="45" t="s">
        <v>212</v>
      </c>
      <c r="D85" s="48">
        <v>20300</v>
      </c>
      <c r="E85" s="46">
        <v>71.922899999999998</v>
      </c>
      <c r="F85" s="47">
        <v>6.0604565723738402E-2</v>
      </c>
      <c r="G85" s="46">
        <v>-73.0107</v>
      </c>
      <c r="H85" s="46">
        <v>-6.1521181246670401E-2</v>
      </c>
      <c r="I85" s="49"/>
    </row>
    <row r="86" spans="1:9" x14ac:dyDescent="0.2">
      <c r="A86" s="45" t="s">
        <v>350</v>
      </c>
      <c r="B86" s="45" t="s">
        <v>349</v>
      </c>
      <c r="C86" s="45" t="s">
        <v>148</v>
      </c>
      <c r="D86" s="48">
        <v>5625</v>
      </c>
      <c r="E86" s="46">
        <v>67.269374999999997</v>
      </c>
      <c r="F86" s="47">
        <v>5.66833547921776E-2</v>
      </c>
      <c r="G86" s="46">
        <v>-67.477500000000006</v>
      </c>
      <c r="H86" s="46">
        <v>-5.6858727660085401E-2</v>
      </c>
      <c r="I86" s="49"/>
    </row>
    <row r="87" spans="1:9" x14ac:dyDescent="0.2">
      <c r="A87" s="45" t="s">
        <v>472</v>
      </c>
      <c r="B87" s="45" t="s">
        <v>471</v>
      </c>
      <c r="C87" s="45" t="s">
        <v>130</v>
      </c>
      <c r="D87" s="48">
        <v>46800</v>
      </c>
      <c r="E87" s="46">
        <v>65.459159999999997</v>
      </c>
      <c r="F87" s="47">
        <v>5.51580089851871E-2</v>
      </c>
      <c r="G87" s="46">
        <v>-65.892840000000007</v>
      </c>
      <c r="H87" s="46">
        <v>-5.5523441803706199E-2</v>
      </c>
      <c r="I87" s="49"/>
    </row>
    <row r="88" spans="1:9" x14ac:dyDescent="0.2">
      <c r="A88" s="45" t="s">
        <v>474</v>
      </c>
      <c r="B88" s="45" t="s">
        <v>473</v>
      </c>
      <c r="C88" s="45" t="s">
        <v>212</v>
      </c>
      <c r="D88" s="48">
        <v>11000</v>
      </c>
      <c r="E88" s="46">
        <v>61.017000000000003</v>
      </c>
      <c r="F88" s="47">
        <v>5.1414901050504801E-2</v>
      </c>
      <c r="G88" s="46">
        <v>-61.38</v>
      </c>
      <c r="H88" s="46">
        <v>-5.1720776611108098E-2</v>
      </c>
      <c r="I88" s="49"/>
    </row>
    <row r="89" spans="1:9" x14ac:dyDescent="0.2">
      <c r="A89" s="45" t="s">
        <v>476</v>
      </c>
      <c r="B89" s="45" t="s">
        <v>475</v>
      </c>
      <c r="C89" s="45" t="s">
        <v>204</v>
      </c>
      <c r="D89" s="48">
        <v>12500</v>
      </c>
      <c r="E89" s="46">
        <v>44.956249999999997</v>
      </c>
      <c r="F89" s="47">
        <v>3.7881592758604199E-2</v>
      </c>
      <c r="G89" s="46">
        <v>-45.512500000000003</v>
      </c>
      <c r="H89" s="46">
        <v>-3.8350307030189899E-2</v>
      </c>
      <c r="I89" s="49"/>
    </row>
    <row r="90" spans="1:9" x14ac:dyDescent="0.2">
      <c r="A90" s="45" t="s">
        <v>478</v>
      </c>
      <c r="B90" s="45" t="s">
        <v>477</v>
      </c>
      <c r="C90" s="45" t="s">
        <v>191</v>
      </c>
      <c r="D90" s="48">
        <v>10575</v>
      </c>
      <c r="E90" s="46">
        <v>43.648312500000003</v>
      </c>
      <c r="F90" s="47">
        <v>3.6779482246079097E-2</v>
      </c>
      <c r="G90" s="46">
        <v>-43.902112500000001</v>
      </c>
      <c r="H90" s="46">
        <v>-3.6993342348781898E-2</v>
      </c>
      <c r="I90" s="49"/>
    </row>
    <row r="91" spans="1:9" x14ac:dyDescent="0.2">
      <c r="A91" s="45" t="s">
        <v>318</v>
      </c>
      <c r="B91" s="45" t="s">
        <v>317</v>
      </c>
      <c r="C91" s="45" t="s">
        <v>142</v>
      </c>
      <c r="D91" s="48">
        <v>10200</v>
      </c>
      <c r="E91" s="46">
        <v>41.814900000000002</v>
      </c>
      <c r="F91" s="47">
        <v>3.5234589474027703E-2</v>
      </c>
      <c r="G91" s="46">
        <v>-42.210149999999999</v>
      </c>
      <c r="H91" s="46">
        <v>-3.5567639929478097E-2</v>
      </c>
      <c r="I91" s="49"/>
    </row>
    <row r="92" spans="1:9" x14ac:dyDescent="0.2">
      <c r="A92" s="45" t="s">
        <v>244</v>
      </c>
      <c r="B92" s="45" t="s">
        <v>243</v>
      </c>
      <c r="C92" s="45" t="s">
        <v>191</v>
      </c>
      <c r="D92" s="48">
        <v>875</v>
      </c>
      <c r="E92" s="46">
        <v>38.3705</v>
      </c>
      <c r="F92" s="47">
        <v>3.2332226441129402E-2</v>
      </c>
      <c r="G92" s="46">
        <v>-38.51925</v>
      </c>
      <c r="H92" s="46">
        <v>-3.24575680103849E-2</v>
      </c>
      <c r="I92" s="49"/>
    </row>
    <row r="93" spans="1:9" x14ac:dyDescent="0.2">
      <c r="A93" s="45" t="s">
        <v>480</v>
      </c>
      <c r="B93" s="45" t="s">
        <v>479</v>
      </c>
      <c r="C93" s="45" t="s">
        <v>162</v>
      </c>
      <c r="D93" s="48">
        <v>3875</v>
      </c>
      <c r="E93" s="46">
        <v>35.764312500000003</v>
      </c>
      <c r="F93" s="47">
        <v>3.0136168417438301E-2</v>
      </c>
      <c r="G93" s="46">
        <v>-35.956125</v>
      </c>
      <c r="H93" s="46">
        <v>-3.0297795844348E-2</v>
      </c>
      <c r="I93" s="49"/>
    </row>
    <row r="94" spans="1:9" x14ac:dyDescent="0.2">
      <c r="A94" s="45" t="s">
        <v>482</v>
      </c>
      <c r="B94" s="45" t="s">
        <v>481</v>
      </c>
      <c r="C94" s="45" t="s">
        <v>365</v>
      </c>
      <c r="D94" s="48">
        <v>4250</v>
      </c>
      <c r="E94" s="46">
        <v>34.567374999999998</v>
      </c>
      <c r="F94" s="47">
        <v>2.9127590101130699E-2</v>
      </c>
      <c r="G94" s="46">
        <v>-34.988124999999997</v>
      </c>
      <c r="H94" s="46">
        <v>-2.9482127682739102E-2</v>
      </c>
      <c r="I94" s="49"/>
    </row>
    <row r="95" spans="1:9" x14ac:dyDescent="0.2">
      <c r="A95" s="45" t="s">
        <v>484</v>
      </c>
      <c r="B95" s="45" t="s">
        <v>483</v>
      </c>
      <c r="C95" s="45" t="s">
        <v>130</v>
      </c>
      <c r="D95" s="48">
        <v>3500</v>
      </c>
      <c r="E95" s="46">
        <v>32.061750000000004</v>
      </c>
      <c r="F95" s="47">
        <v>2.7016269297999301E-2</v>
      </c>
      <c r="G95" s="46">
        <v>-32.247250000000001</v>
      </c>
      <c r="H95" s="46">
        <v>-2.7172577607894301E-2</v>
      </c>
      <c r="I95" s="49"/>
    </row>
    <row r="96" spans="1:9" x14ac:dyDescent="0.2">
      <c r="A96" s="45" t="s">
        <v>486</v>
      </c>
      <c r="B96" s="45" t="s">
        <v>485</v>
      </c>
      <c r="C96" s="45" t="s">
        <v>165</v>
      </c>
      <c r="D96" s="48">
        <v>600</v>
      </c>
      <c r="E96" s="46">
        <v>30.594000000000001</v>
      </c>
      <c r="F96" s="47">
        <v>2.5779495595311799E-2</v>
      </c>
      <c r="G96" s="46">
        <v>-30.744</v>
      </c>
      <c r="H96" s="46">
        <v>-2.5905890455065299E-2</v>
      </c>
      <c r="I96" s="49"/>
    </row>
    <row r="97" spans="1:9" x14ac:dyDescent="0.2">
      <c r="A97" s="45" t="s">
        <v>488</v>
      </c>
      <c r="B97" s="45" t="s">
        <v>487</v>
      </c>
      <c r="C97" s="45" t="s">
        <v>151</v>
      </c>
      <c r="D97" s="48">
        <v>32000</v>
      </c>
      <c r="E97" s="46">
        <v>26.623999999999999</v>
      </c>
      <c r="F97" s="47">
        <v>2.2434244973837399E-2</v>
      </c>
      <c r="G97" s="46">
        <v>-26.377600000000001</v>
      </c>
      <c r="H97" s="46">
        <v>-2.2226620350882399E-2</v>
      </c>
      <c r="I97" s="49"/>
    </row>
    <row r="98" spans="1:9" x14ac:dyDescent="0.2">
      <c r="A98" s="45" t="s">
        <v>490</v>
      </c>
      <c r="B98" s="45" t="s">
        <v>489</v>
      </c>
      <c r="C98" s="45" t="s">
        <v>266</v>
      </c>
      <c r="D98" s="48">
        <v>9500</v>
      </c>
      <c r="E98" s="46">
        <v>26.292200000000001</v>
      </c>
      <c r="F98" s="47">
        <v>2.2154659544062798E-2</v>
      </c>
      <c r="G98" s="46">
        <v>-26.460349999999998</v>
      </c>
      <c r="H98" s="46">
        <v>-2.22963481818464E-2</v>
      </c>
      <c r="I98" s="49"/>
    </row>
    <row r="99" spans="1:9" x14ac:dyDescent="0.2">
      <c r="A99" s="45" t="s">
        <v>492</v>
      </c>
      <c r="B99" s="45" t="s">
        <v>491</v>
      </c>
      <c r="C99" s="45" t="s">
        <v>151</v>
      </c>
      <c r="D99" s="48">
        <v>1800</v>
      </c>
      <c r="E99" s="46">
        <v>22.088699999999999</v>
      </c>
      <c r="F99" s="47">
        <v>1.8612654257572199E-2</v>
      </c>
      <c r="G99" s="46">
        <v>-22.233599999999999</v>
      </c>
      <c r="H99" s="46">
        <v>-1.8734751692094001E-2</v>
      </c>
      <c r="I99" s="49"/>
    </row>
    <row r="100" spans="1:9" x14ac:dyDescent="0.2">
      <c r="A100" s="45" t="s">
        <v>494</v>
      </c>
      <c r="B100" s="45" t="s">
        <v>493</v>
      </c>
      <c r="C100" s="45" t="s">
        <v>165</v>
      </c>
      <c r="D100" s="48">
        <v>300</v>
      </c>
      <c r="E100" s="46">
        <v>21.327000000000002</v>
      </c>
      <c r="F100" s="47">
        <v>1.7970821159744299E-2</v>
      </c>
      <c r="G100" s="46">
        <v>-21.681000000000001</v>
      </c>
      <c r="H100" s="46">
        <v>-1.8269113028762399E-2</v>
      </c>
      <c r="I100" s="49"/>
    </row>
    <row r="101" spans="1:9" x14ac:dyDescent="0.2">
      <c r="A101" s="45" t="s">
        <v>496</v>
      </c>
      <c r="B101" s="45" t="s">
        <v>495</v>
      </c>
      <c r="C101" s="45" t="s">
        <v>405</v>
      </c>
      <c r="D101" s="48">
        <v>20925</v>
      </c>
      <c r="E101" s="46">
        <v>20.177977500000001</v>
      </c>
      <c r="F101" s="47">
        <v>1.70026175748039E-2</v>
      </c>
      <c r="G101" s="46">
        <v>-20.435355000000001</v>
      </c>
      <c r="H101" s="46">
        <v>-1.7219492194911899E-2</v>
      </c>
      <c r="I101" s="49"/>
    </row>
    <row r="102" spans="1:9" x14ac:dyDescent="0.2">
      <c r="A102" s="45" t="s">
        <v>498</v>
      </c>
      <c r="B102" s="45" t="s">
        <v>497</v>
      </c>
      <c r="C102" s="45" t="s">
        <v>204</v>
      </c>
      <c r="D102" s="48">
        <v>850</v>
      </c>
      <c r="E102" s="46">
        <v>19.594200000000001</v>
      </c>
      <c r="F102" s="47">
        <v>1.65107077398725E-2</v>
      </c>
      <c r="G102" s="46">
        <v>-19.6418</v>
      </c>
      <c r="H102" s="46">
        <v>-1.6550817042034299E-2</v>
      </c>
      <c r="I102" s="49"/>
    </row>
    <row r="103" spans="1:9" x14ac:dyDescent="0.2">
      <c r="A103" s="45" t="s">
        <v>181</v>
      </c>
      <c r="B103" s="45" t="s">
        <v>180</v>
      </c>
      <c r="C103" s="45" t="s">
        <v>182</v>
      </c>
      <c r="D103" s="48">
        <v>2400</v>
      </c>
      <c r="E103" s="46">
        <v>18.600000000000001</v>
      </c>
      <c r="F103" s="47">
        <v>1.5672962609426699E-2</v>
      </c>
      <c r="G103" s="46">
        <v>-18.666</v>
      </c>
      <c r="H103" s="46">
        <v>-1.5728576347718199E-2</v>
      </c>
      <c r="I103" s="49"/>
    </row>
    <row r="104" spans="1:9" x14ac:dyDescent="0.2">
      <c r="A104" s="45" t="s">
        <v>500</v>
      </c>
      <c r="B104" s="45" t="s">
        <v>499</v>
      </c>
      <c r="C104" s="45" t="s">
        <v>437</v>
      </c>
      <c r="D104" s="48">
        <v>100</v>
      </c>
      <c r="E104" s="46">
        <v>15.439</v>
      </c>
      <c r="F104" s="47">
        <v>1.30094015982225E-2</v>
      </c>
      <c r="G104" s="46">
        <v>-15.535</v>
      </c>
      <c r="H104" s="46">
        <v>-1.3090294308464701E-2</v>
      </c>
      <c r="I104" s="49"/>
    </row>
    <row r="105" spans="1:9" x14ac:dyDescent="0.2">
      <c r="A105" s="45" t="s">
        <v>502</v>
      </c>
      <c r="B105" s="45" t="s">
        <v>501</v>
      </c>
      <c r="C105" s="45" t="s">
        <v>168</v>
      </c>
      <c r="D105" s="48">
        <v>700</v>
      </c>
      <c r="E105" s="46">
        <v>13.335000000000001</v>
      </c>
      <c r="F105" s="47">
        <v>1.1236503032080901E-2</v>
      </c>
      <c r="G105" s="46">
        <v>-13.541499999999999</v>
      </c>
      <c r="H105" s="46">
        <v>-1.14105066223415E-2</v>
      </c>
      <c r="I105" s="49"/>
    </row>
    <row r="106" spans="1:9" x14ac:dyDescent="0.2">
      <c r="A106" s="45" t="s">
        <v>200</v>
      </c>
      <c r="B106" s="45" t="s">
        <v>199</v>
      </c>
      <c r="C106" s="45" t="s">
        <v>201</v>
      </c>
      <c r="D106" s="48">
        <v>300</v>
      </c>
      <c r="E106" s="46">
        <v>12.885899999999999</v>
      </c>
      <c r="F106" s="47">
        <v>1.0858076821979101E-2</v>
      </c>
      <c r="G106" s="46">
        <v>-12.963900000000001</v>
      </c>
      <c r="H106" s="46">
        <v>-1.09238021490509E-2</v>
      </c>
      <c r="I106" s="49"/>
    </row>
    <row r="107" spans="1:9" x14ac:dyDescent="0.2">
      <c r="A107" s="45" t="s">
        <v>504</v>
      </c>
      <c r="B107" s="45" t="s">
        <v>503</v>
      </c>
      <c r="C107" s="45" t="s">
        <v>365</v>
      </c>
      <c r="D107" s="48">
        <v>18050</v>
      </c>
      <c r="E107" s="46">
        <v>10.03219</v>
      </c>
      <c r="F107" s="47">
        <v>8.4534483204658194E-3</v>
      </c>
      <c r="G107" s="46">
        <v>-10.118830000000001</v>
      </c>
      <c r="H107" s="46">
        <v>-8.5264539914594092E-3</v>
      </c>
      <c r="I107" s="49"/>
    </row>
    <row r="108" spans="1:9" x14ac:dyDescent="0.2">
      <c r="A108" s="45" t="s">
        <v>506</v>
      </c>
      <c r="B108" s="45" t="s">
        <v>505</v>
      </c>
      <c r="C108" s="45" t="s">
        <v>151</v>
      </c>
      <c r="D108" s="48">
        <v>3550</v>
      </c>
      <c r="E108" s="46">
        <v>7.8756750000000002</v>
      </c>
      <c r="F108" s="47">
        <v>6.6362989139245503E-3</v>
      </c>
      <c r="G108" s="46">
        <v>-7.9299900000000001</v>
      </c>
      <c r="H108" s="46">
        <v>-6.6820664926412702E-3</v>
      </c>
      <c r="I108" s="49"/>
    </row>
    <row r="109" spans="1:9" x14ac:dyDescent="0.2">
      <c r="A109" s="45" t="s">
        <v>334</v>
      </c>
      <c r="B109" s="45" t="s">
        <v>333</v>
      </c>
      <c r="C109" s="45" t="s">
        <v>135</v>
      </c>
      <c r="D109" s="48">
        <v>2025</v>
      </c>
      <c r="E109" s="46">
        <v>7.5846375000000004</v>
      </c>
      <c r="F109" s="47">
        <v>6.3910612872879304E-3</v>
      </c>
      <c r="G109" s="46">
        <v>-7.6312125000000002</v>
      </c>
      <c r="H109" s="46">
        <v>-6.4303068912413804E-3</v>
      </c>
      <c r="I109" s="49"/>
    </row>
    <row r="110" spans="1:9" x14ac:dyDescent="0.2">
      <c r="A110" s="45" t="s">
        <v>170</v>
      </c>
      <c r="B110" s="45" t="s">
        <v>169</v>
      </c>
      <c r="C110" s="45" t="s">
        <v>171</v>
      </c>
      <c r="D110" s="48">
        <v>125</v>
      </c>
      <c r="E110" s="46">
        <v>7.1574999999999998</v>
      </c>
      <c r="F110" s="47">
        <v>6.0311413912350299E-3</v>
      </c>
      <c r="G110" s="46">
        <v>-7.1831250000000004</v>
      </c>
      <c r="H110" s="46">
        <v>-6.0527338464429099E-3</v>
      </c>
      <c r="I110" s="49"/>
    </row>
    <row r="111" spans="1:9" x14ac:dyDescent="0.2">
      <c r="A111" s="45" t="s">
        <v>508</v>
      </c>
      <c r="B111" s="45" t="s">
        <v>507</v>
      </c>
      <c r="C111" s="45" t="s">
        <v>224</v>
      </c>
      <c r="D111" s="48">
        <v>1800</v>
      </c>
      <c r="E111" s="46">
        <v>6.4898999999999996</v>
      </c>
      <c r="F111" s="47">
        <v>5.4686000020923798E-3</v>
      </c>
      <c r="G111" s="46">
        <v>-6.5682</v>
      </c>
      <c r="H111" s="46">
        <v>-5.5345781188836799E-3</v>
      </c>
      <c r="I111" s="49"/>
    </row>
    <row r="112" spans="1:9" x14ac:dyDescent="0.2">
      <c r="A112" s="45" t="s">
        <v>510</v>
      </c>
      <c r="B112" s="45" t="s">
        <v>509</v>
      </c>
      <c r="C112" s="45" t="s">
        <v>227</v>
      </c>
      <c r="D112" s="48">
        <v>1000</v>
      </c>
      <c r="E112" s="46">
        <v>6.3585000000000003</v>
      </c>
      <c r="F112" s="47">
        <v>5.3578781049483703E-3</v>
      </c>
      <c r="G112" s="46">
        <v>-6.4</v>
      </c>
      <c r="H112" s="46">
        <v>-5.3928473494801498E-3</v>
      </c>
      <c r="I112" s="49"/>
    </row>
    <row r="113" spans="1:9" x14ac:dyDescent="0.2">
      <c r="A113" s="45" t="s">
        <v>273</v>
      </c>
      <c r="B113" s="45" t="s">
        <v>272</v>
      </c>
      <c r="C113" s="45" t="s">
        <v>135</v>
      </c>
      <c r="D113" s="48">
        <v>1975</v>
      </c>
      <c r="E113" s="46">
        <v>5.9338875</v>
      </c>
      <c r="F113" s="47">
        <v>5.0000858557013098E-3</v>
      </c>
      <c r="G113" s="46">
        <v>-5.9704249999999996</v>
      </c>
      <c r="H113" s="46">
        <v>-5.0308735369562598E-3</v>
      </c>
      <c r="I113" s="49"/>
    </row>
    <row r="114" spans="1:9" ht="10.5" x14ac:dyDescent="0.25">
      <c r="A114" s="44" t="s">
        <v>33</v>
      </c>
      <c r="B114" s="44"/>
      <c r="C114" s="44"/>
      <c r="D114" s="44"/>
      <c r="E114" s="50">
        <f>SUM(E7:E113)</f>
        <v>81499.130045499958</v>
      </c>
      <c r="F114" s="51">
        <f>SUM(F7:F113)</f>
        <v>68.673807414189525</v>
      </c>
      <c r="G114" s="50">
        <f>SUM(G7:G113)</f>
        <v>-81984.531894999949</v>
      </c>
      <c r="H114" s="50">
        <f>SUM(H7:H113)</f>
        <v>-69.082822738800317</v>
      </c>
      <c r="I114" s="44"/>
    </row>
    <row r="115" spans="1:9" x14ac:dyDescent="0.2">
      <c r="A115" s="45"/>
      <c r="B115" s="45"/>
      <c r="C115" s="45"/>
      <c r="D115" s="45"/>
      <c r="E115" s="46"/>
      <c r="F115" s="47"/>
      <c r="G115" s="46"/>
      <c r="H115" s="45"/>
      <c r="I115" s="45"/>
    </row>
    <row r="116" spans="1:9" ht="10.5" x14ac:dyDescent="0.25">
      <c r="A116" s="44" t="s">
        <v>30</v>
      </c>
      <c r="B116" s="45"/>
      <c r="C116" s="45"/>
      <c r="D116" s="45"/>
      <c r="E116" s="46"/>
      <c r="F116" s="47"/>
      <c r="G116" s="46"/>
      <c r="H116" s="45"/>
      <c r="I116" s="45"/>
    </row>
    <row r="117" spans="1:9" ht="10.5" x14ac:dyDescent="0.25">
      <c r="A117" s="44" t="s">
        <v>31</v>
      </c>
      <c r="B117" s="45"/>
      <c r="C117" s="45"/>
      <c r="D117" s="45"/>
      <c r="E117" s="46"/>
      <c r="F117" s="47"/>
      <c r="G117" s="46"/>
      <c r="H117" s="45"/>
      <c r="I117" s="45"/>
    </row>
    <row r="118" spans="1:9" x14ac:dyDescent="0.2">
      <c r="A118" s="45" t="s">
        <v>69</v>
      </c>
      <c r="B118" s="45" t="s">
        <v>68</v>
      </c>
      <c r="C118" s="45" t="s">
        <v>67</v>
      </c>
      <c r="D118" s="48">
        <v>1094</v>
      </c>
      <c r="E118" s="46">
        <v>1184.3961260000001</v>
      </c>
      <c r="F118" s="47">
        <v>0.99801054825525903</v>
      </c>
      <c r="G118" s="49"/>
      <c r="H118" s="49"/>
      <c r="I118" s="49">
        <v>8.9350000000000005</v>
      </c>
    </row>
    <row r="119" spans="1:9" x14ac:dyDescent="0.2">
      <c r="A119" s="45" t="s">
        <v>91</v>
      </c>
      <c r="B119" s="45" t="s">
        <v>90</v>
      </c>
      <c r="C119" s="45" t="s">
        <v>73</v>
      </c>
      <c r="D119" s="48">
        <v>1000</v>
      </c>
      <c r="E119" s="46">
        <v>1001.4068904</v>
      </c>
      <c r="F119" s="47">
        <v>0.84381788978825001</v>
      </c>
      <c r="G119" s="49"/>
      <c r="H119" s="49"/>
      <c r="I119" s="49">
        <v>7.71</v>
      </c>
    </row>
    <row r="120" spans="1:9" x14ac:dyDescent="0.2">
      <c r="A120" s="45" t="s">
        <v>66</v>
      </c>
      <c r="B120" s="45" t="s">
        <v>65</v>
      </c>
      <c r="C120" s="45" t="s">
        <v>67</v>
      </c>
      <c r="D120" s="48">
        <v>871</v>
      </c>
      <c r="E120" s="46">
        <v>948.30647599999998</v>
      </c>
      <c r="F120" s="47">
        <v>0.79907376024866605</v>
      </c>
      <c r="G120" s="49"/>
      <c r="H120" s="49"/>
      <c r="I120" s="49">
        <v>8.8547999999999991</v>
      </c>
    </row>
    <row r="121" spans="1:9" ht="10.5" x14ac:dyDescent="0.25">
      <c r="A121" s="44" t="s">
        <v>33</v>
      </c>
      <c r="B121" s="44"/>
      <c r="C121" s="44"/>
      <c r="D121" s="44"/>
      <c r="E121" s="50">
        <f>SUM(E117:E120)</f>
        <v>3134.1094923999999</v>
      </c>
      <c r="F121" s="51">
        <f>SUM(F117:F120)</f>
        <v>2.6409021982921752</v>
      </c>
      <c r="G121" s="50"/>
      <c r="H121" s="44"/>
      <c r="I121" s="44"/>
    </row>
    <row r="122" spans="1:9" x14ac:dyDescent="0.2">
      <c r="A122" s="45"/>
      <c r="B122" s="45"/>
      <c r="C122" s="45"/>
      <c r="D122" s="45"/>
      <c r="E122" s="46"/>
      <c r="F122" s="47"/>
      <c r="G122" s="46"/>
      <c r="H122" s="45"/>
      <c r="I122" s="45"/>
    </row>
    <row r="123" spans="1:9" ht="10.5" x14ac:dyDescent="0.25">
      <c r="A123" s="44" t="s">
        <v>34</v>
      </c>
      <c r="B123" s="45"/>
      <c r="C123" s="45"/>
      <c r="D123" s="45"/>
      <c r="E123" s="46"/>
      <c r="F123" s="47"/>
      <c r="G123" s="46"/>
      <c r="H123" s="45"/>
      <c r="I123" s="45"/>
    </row>
    <row r="124" spans="1:9" ht="10.5" x14ac:dyDescent="0.25">
      <c r="A124" s="44" t="s">
        <v>35</v>
      </c>
      <c r="B124" s="45"/>
      <c r="C124" s="45"/>
      <c r="D124" s="45"/>
      <c r="E124" s="46"/>
      <c r="F124" s="47"/>
      <c r="G124" s="46"/>
      <c r="H124" s="45"/>
      <c r="I124" s="45"/>
    </row>
    <row r="125" spans="1:9" x14ac:dyDescent="0.2">
      <c r="A125" s="45" t="s">
        <v>120</v>
      </c>
      <c r="B125" s="45" t="s">
        <v>119</v>
      </c>
      <c r="C125" s="45" t="s">
        <v>38</v>
      </c>
      <c r="D125" s="48">
        <v>1000</v>
      </c>
      <c r="E125" s="46">
        <v>4705.93</v>
      </c>
      <c r="F125" s="47">
        <v>3.96536908239674</v>
      </c>
      <c r="G125" s="49"/>
      <c r="H125" s="49"/>
      <c r="I125" s="49">
        <v>7.15</v>
      </c>
    </row>
    <row r="126" spans="1:9" x14ac:dyDescent="0.2">
      <c r="A126" s="45" t="s">
        <v>77</v>
      </c>
      <c r="B126" s="45" t="s">
        <v>76</v>
      </c>
      <c r="C126" s="45" t="s">
        <v>36</v>
      </c>
      <c r="D126" s="48">
        <v>1000</v>
      </c>
      <c r="E126" s="46">
        <v>4700.8</v>
      </c>
      <c r="F126" s="47">
        <v>3.9610463781931702</v>
      </c>
      <c r="G126" s="49"/>
      <c r="H126" s="49"/>
      <c r="I126" s="49">
        <v>7.2599</v>
      </c>
    </row>
    <row r="127" spans="1:9" x14ac:dyDescent="0.2">
      <c r="A127" s="45" t="s">
        <v>60</v>
      </c>
      <c r="B127" s="45" t="s">
        <v>59</v>
      </c>
      <c r="C127" s="45" t="s">
        <v>37</v>
      </c>
      <c r="D127" s="48">
        <v>500</v>
      </c>
      <c r="E127" s="46">
        <v>2359.665</v>
      </c>
      <c r="F127" s="47">
        <v>1.9883301782673599</v>
      </c>
      <c r="G127" s="49"/>
      <c r="H127" s="49"/>
      <c r="I127" s="49">
        <v>7.26</v>
      </c>
    </row>
    <row r="128" spans="1:9" x14ac:dyDescent="0.2">
      <c r="A128" s="45" t="s">
        <v>116</v>
      </c>
      <c r="B128" s="45" t="s">
        <v>115</v>
      </c>
      <c r="C128" s="45" t="s">
        <v>38</v>
      </c>
      <c r="D128" s="48">
        <v>200</v>
      </c>
      <c r="E128" s="46">
        <v>942.03399999999999</v>
      </c>
      <c r="F128" s="47">
        <v>0.79378836875315395</v>
      </c>
      <c r="G128" s="49"/>
      <c r="H128" s="49"/>
      <c r="I128" s="49">
        <v>7.13</v>
      </c>
    </row>
    <row r="129" spans="1:9" ht="10.5" x14ac:dyDescent="0.25">
      <c r="A129" s="44" t="s">
        <v>33</v>
      </c>
      <c r="B129" s="44"/>
      <c r="C129" s="44"/>
      <c r="D129" s="44"/>
      <c r="E129" s="50">
        <f>SUM(E124:E128)</f>
        <v>12708.429</v>
      </c>
      <c r="F129" s="51">
        <f>SUM(F124:F128)</f>
        <v>10.708534007610423</v>
      </c>
      <c r="G129" s="50"/>
      <c r="H129" s="44"/>
      <c r="I129" s="44"/>
    </row>
    <row r="130" spans="1:9" x14ac:dyDescent="0.2">
      <c r="A130" s="45"/>
      <c r="B130" s="45"/>
      <c r="C130" s="45"/>
      <c r="D130" s="45"/>
      <c r="E130" s="46"/>
      <c r="F130" s="47"/>
      <c r="G130" s="46"/>
      <c r="H130" s="45"/>
      <c r="I130" s="45"/>
    </row>
    <row r="131" spans="1:9" ht="10.5" x14ac:dyDescent="0.25">
      <c r="A131" s="44" t="s">
        <v>40</v>
      </c>
      <c r="B131" s="45"/>
      <c r="C131" s="45"/>
      <c r="D131" s="45"/>
      <c r="E131" s="46"/>
      <c r="F131" s="47"/>
      <c r="G131" s="46"/>
      <c r="H131" s="45"/>
      <c r="I131" s="45"/>
    </row>
    <row r="132" spans="1:9" x14ac:dyDescent="0.2">
      <c r="A132" s="45" t="s">
        <v>62</v>
      </c>
      <c r="B132" s="45" t="s">
        <v>61</v>
      </c>
      <c r="C132" s="45" t="s">
        <v>36</v>
      </c>
      <c r="D132" s="48">
        <v>800</v>
      </c>
      <c r="E132" s="46">
        <v>3745.4520000000002</v>
      </c>
      <c r="F132" s="47">
        <v>3.1560392016883001</v>
      </c>
      <c r="G132" s="49"/>
      <c r="H132" s="49"/>
      <c r="I132" s="49">
        <v>8.16</v>
      </c>
    </row>
    <row r="133" spans="1:9" x14ac:dyDescent="0.2">
      <c r="A133" s="45" t="s">
        <v>122</v>
      </c>
      <c r="B133" s="45" t="s">
        <v>121</v>
      </c>
      <c r="C133" s="45" t="s">
        <v>38</v>
      </c>
      <c r="D133" s="48">
        <v>200</v>
      </c>
      <c r="E133" s="46">
        <v>973.9</v>
      </c>
      <c r="F133" s="47">
        <v>0.82063969275917503</v>
      </c>
      <c r="G133" s="49"/>
      <c r="H133" s="49"/>
      <c r="I133" s="49">
        <v>7.3548999999999998</v>
      </c>
    </row>
    <row r="134" spans="1:9" ht="10.5" x14ac:dyDescent="0.25">
      <c r="A134" s="44" t="s">
        <v>33</v>
      </c>
      <c r="B134" s="44"/>
      <c r="C134" s="44"/>
      <c r="D134" s="44"/>
      <c r="E134" s="50">
        <f>SUM(E131:E133)</f>
        <v>4719.3519999999999</v>
      </c>
      <c r="F134" s="51">
        <f>SUM(F131:F133)</f>
        <v>3.9766788944474749</v>
      </c>
      <c r="G134" s="50"/>
      <c r="H134" s="44"/>
      <c r="I134" s="44"/>
    </row>
    <row r="135" spans="1:9" x14ac:dyDescent="0.2">
      <c r="A135" s="45"/>
      <c r="B135" s="45"/>
      <c r="C135" s="45"/>
      <c r="D135" s="45"/>
      <c r="E135" s="46"/>
      <c r="F135" s="47"/>
      <c r="G135" s="46"/>
      <c r="H135" s="45"/>
      <c r="I135" s="45"/>
    </row>
    <row r="136" spans="1:9" ht="10.5" x14ac:dyDescent="0.25">
      <c r="A136" s="44" t="s">
        <v>239</v>
      </c>
      <c r="B136" s="45"/>
      <c r="C136" s="45"/>
      <c r="D136" s="45"/>
      <c r="E136" s="46"/>
      <c r="F136" s="47"/>
      <c r="G136" s="46"/>
      <c r="H136" s="45"/>
      <c r="I136" s="45"/>
    </row>
    <row r="137" spans="1:9" x14ac:dyDescent="0.2">
      <c r="A137" s="45" t="s">
        <v>511</v>
      </c>
      <c r="B137" s="45" t="s">
        <v>1811</v>
      </c>
      <c r="C137" s="45" t="s">
        <v>240</v>
      </c>
      <c r="D137" s="48">
        <v>25809577.250999998</v>
      </c>
      <c r="E137" s="46">
        <v>14091.874320000001</v>
      </c>
      <c r="F137" s="47">
        <v>11.8742698555968</v>
      </c>
      <c r="G137" s="49"/>
      <c r="H137" s="49"/>
      <c r="I137" s="49"/>
    </row>
    <row r="138" spans="1:9" x14ac:dyDescent="0.2">
      <c r="A138" s="45" t="s">
        <v>512</v>
      </c>
      <c r="B138" s="45" t="s">
        <v>1302</v>
      </c>
      <c r="C138" s="45" t="s">
        <v>240</v>
      </c>
      <c r="D138" s="48">
        <v>8933.8320000000003</v>
      </c>
      <c r="E138" s="46">
        <v>372.35617680000001</v>
      </c>
      <c r="F138" s="47">
        <v>0.31375937829975697</v>
      </c>
      <c r="G138" s="49"/>
      <c r="H138" s="49"/>
      <c r="I138" s="49"/>
    </row>
    <row r="139" spans="1:9" ht="10.5" x14ac:dyDescent="0.25">
      <c r="A139" s="44" t="s">
        <v>33</v>
      </c>
      <c r="B139" s="44"/>
      <c r="C139" s="44"/>
      <c r="D139" s="44"/>
      <c r="E139" s="50">
        <f>SUM(E137:E138)</f>
        <v>14464.230496800001</v>
      </c>
      <c r="F139" s="51">
        <f>SUM(F137:F138)</f>
        <v>12.188029233896557</v>
      </c>
      <c r="G139" s="50"/>
      <c r="H139" s="44"/>
      <c r="I139" s="44"/>
    </row>
    <row r="140" spans="1:9" x14ac:dyDescent="0.2">
      <c r="A140" s="45"/>
      <c r="B140" s="45"/>
      <c r="C140" s="45"/>
      <c r="D140" s="45"/>
      <c r="E140" s="46"/>
      <c r="F140" s="47"/>
      <c r="G140" s="46"/>
      <c r="H140" s="45"/>
      <c r="I140" s="45"/>
    </row>
    <row r="141" spans="1:9" ht="10.5" x14ac:dyDescent="0.25">
      <c r="A141" s="44" t="s">
        <v>43</v>
      </c>
      <c r="B141" s="44"/>
      <c r="C141" s="44"/>
      <c r="D141" s="44"/>
      <c r="E141" s="50">
        <f>E114+E121+E129+E134+E139</f>
        <v>116525.25103469996</v>
      </c>
      <c r="F141" s="51">
        <f>F114+F121+F129+F134+F139</f>
        <v>98.187951748436163</v>
      </c>
      <c r="G141" s="50"/>
      <c r="H141" s="44"/>
      <c r="I141" s="44"/>
    </row>
    <row r="142" spans="1:9" ht="10.5" x14ac:dyDescent="0.25">
      <c r="A142" s="44"/>
      <c r="B142" s="44"/>
      <c r="C142" s="44"/>
      <c r="D142" s="44"/>
      <c r="E142" s="50"/>
      <c r="F142" s="51"/>
      <c r="G142" s="50"/>
      <c r="H142" s="44"/>
      <c r="I142" s="44"/>
    </row>
    <row r="143" spans="1:9" ht="10.5" x14ac:dyDescent="0.25">
      <c r="A143" s="44" t="s">
        <v>361</v>
      </c>
      <c r="B143" s="44"/>
      <c r="C143" s="44"/>
      <c r="D143" s="44"/>
      <c r="E143" s="65">
        <v>814.4794306</v>
      </c>
      <c r="F143" s="65">
        <f>E143/E147*100</f>
        <v>0.68630675601833024</v>
      </c>
      <c r="G143" s="50"/>
      <c r="H143" s="44"/>
      <c r="I143" s="44"/>
    </row>
    <row r="144" spans="1:9" ht="10.5" x14ac:dyDescent="0.25">
      <c r="A144" s="44"/>
      <c r="B144" s="44"/>
      <c r="C144" s="44"/>
      <c r="D144" s="44"/>
      <c r="E144" s="50"/>
      <c r="F144" s="51"/>
      <c r="G144" s="50"/>
      <c r="H144" s="44"/>
      <c r="I144" s="44"/>
    </row>
    <row r="145" spans="1:9" ht="10.5" x14ac:dyDescent="0.25">
      <c r="A145" s="44" t="s">
        <v>45</v>
      </c>
      <c r="B145" s="44"/>
      <c r="C145" s="44"/>
      <c r="D145" s="44"/>
      <c r="E145" s="50">
        <f>E147-(E114+E121+E129+E134+E139+E143)</f>
        <v>1335.9817374000413</v>
      </c>
      <c r="F145" s="51">
        <f>F147-(F114+F121+F129+F134+F139+F143)</f>
        <v>1.1257414955455118</v>
      </c>
      <c r="G145" s="50"/>
      <c r="H145" s="44"/>
      <c r="I145" s="44"/>
    </row>
    <row r="146" spans="1:9" x14ac:dyDescent="0.2">
      <c r="A146" s="45"/>
      <c r="B146" s="45"/>
      <c r="C146" s="45"/>
      <c r="D146" s="45"/>
      <c r="E146" s="46"/>
      <c r="F146" s="47"/>
      <c r="G146" s="46"/>
      <c r="H146" s="45"/>
      <c r="I146" s="45"/>
    </row>
    <row r="147" spans="1:9" ht="10.5" x14ac:dyDescent="0.25">
      <c r="A147" s="52" t="s">
        <v>44</v>
      </c>
      <c r="B147" s="52"/>
      <c r="C147" s="52"/>
      <c r="D147" s="52"/>
      <c r="E147" s="53">
        <v>118675.7122027</v>
      </c>
      <c r="F147" s="54">
        <v>100</v>
      </c>
      <c r="G147" s="53"/>
      <c r="H147" s="52"/>
      <c r="I147" s="52"/>
    </row>
    <row r="148" spans="1:9" ht="10.5" x14ac:dyDescent="0.25">
      <c r="A148" s="118" t="s">
        <v>1272</v>
      </c>
      <c r="B148" s="11"/>
      <c r="C148" s="11"/>
      <c r="D148" s="11"/>
      <c r="E148" s="12"/>
      <c r="F148" s="13"/>
      <c r="G148" s="12"/>
      <c r="H148" s="11"/>
      <c r="I148" s="13" t="s">
        <v>108</v>
      </c>
    </row>
    <row r="149" spans="1:9" ht="10.5" x14ac:dyDescent="0.25">
      <c r="A149" s="118" t="s">
        <v>1273</v>
      </c>
      <c r="B149" s="11"/>
      <c r="C149" s="11"/>
      <c r="D149" s="11"/>
      <c r="E149" s="12"/>
      <c r="F149" s="13"/>
      <c r="G149" s="12"/>
      <c r="H149" s="11"/>
      <c r="I149" s="11"/>
    </row>
    <row r="150" spans="1:9" ht="10.5" x14ac:dyDescent="0.25">
      <c r="A150" s="118" t="s">
        <v>1274</v>
      </c>
      <c r="B150" s="11"/>
      <c r="C150" s="11"/>
      <c r="D150" s="11"/>
      <c r="E150" s="12"/>
      <c r="F150" s="13"/>
      <c r="G150" s="12"/>
      <c r="H150" s="11"/>
      <c r="I150" s="11"/>
    </row>
    <row r="151" spans="1:9" ht="10.5" x14ac:dyDescent="0.25">
      <c r="A151" s="118" t="s">
        <v>1275</v>
      </c>
      <c r="B151" s="11"/>
      <c r="C151" s="11"/>
      <c r="D151" s="11"/>
      <c r="E151" s="12"/>
      <c r="F151" s="13"/>
      <c r="G151" s="12"/>
      <c r="H151" s="11"/>
      <c r="I151" s="11"/>
    </row>
    <row r="152" spans="1:9" ht="10.5" x14ac:dyDescent="0.25">
      <c r="A152" s="118" t="s">
        <v>1276</v>
      </c>
      <c r="B152" s="11"/>
      <c r="C152" s="11"/>
      <c r="D152" s="11"/>
      <c r="E152" s="12"/>
      <c r="F152" s="13"/>
      <c r="G152" s="12"/>
      <c r="H152" s="11"/>
      <c r="I152" s="11"/>
    </row>
    <row r="153" spans="1:9" ht="10.5" x14ac:dyDescent="0.25">
      <c r="A153" s="118" t="s">
        <v>1277</v>
      </c>
      <c r="B153" s="11"/>
      <c r="C153" s="11"/>
      <c r="D153" s="11"/>
      <c r="E153" s="12"/>
      <c r="F153" s="13"/>
      <c r="G153" s="12"/>
      <c r="H153" s="11"/>
      <c r="I153" s="11"/>
    </row>
    <row r="154" spans="1:9" ht="10.5" x14ac:dyDescent="0.25">
      <c r="A154" s="118" t="s">
        <v>1278</v>
      </c>
      <c r="B154" s="11"/>
      <c r="C154" s="11"/>
      <c r="D154" s="11"/>
      <c r="E154" s="12"/>
      <c r="F154" s="13"/>
      <c r="G154" s="12"/>
      <c r="H154" s="11"/>
      <c r="I154" s="11"/>
    </row>
    <row r="155" spans="1:9" ht="10.5" x14ac:dyDescent="0.25">
      <c r="A155" s="118" t="s">
        <v>1279</v>
      </c>
      <c r="B155" s="11"/>
      <c r="C155" s="11"/>
      <c r="D155" s="11"/>
      <c r="E155" s="12"/>
      <c r="F155" s="13"/>
      <c r="G155" s="12"/>
      <c r="H155" s="11"/>
      <c r="I155" s="11"/>
    </row>
    <row r="156" spans="1:9" ht="10.5" x14ac:dyDescent="0.25">
      <c r="A156" s="118" t="s">
        <v>1280</v>
      </c>
      <c r="B156" s="11"/>
      <c r="C156" s="11"/>
      <c r="D156" s="11"/>
      <c r="E156" s="12"/>
      <c r="F156" s="13"/>
      <c r="G156" s="12"/>
      <c r="H156" s="11"/>
      <c r="I156" s="11"/>
    </row>
    <row r="157" spans="1:9" ht="10.5" x14ac:dyDescent="0.25">
      <c r="A157" s="118" t="s">
        <v>1281</v>
      </c>
      <c r="B157" s="11"/>
      <c r="C157" s="11"/>
      <c r="D157" s="11"/>
      <c r="E157" s="12"/>
      <c r="F157" s="13"/>
      <c r="G157" s="12"/>
      <c r="H157" s="11"/>
      <c r="I157" s="11"/>
    </row>
    <row r="158" spans="1:9" ht="10.5" x14ac:dyDescent="0.25">
      <c r="A158" s="118" t="s">
        <v>1282</v>
      </c>
      <c r="B158" s="11"/>
      <c r="C158" s="11"/>
      <c r="D158" s="11"/>
      <c r="E158" s="12"/>
      <c r="F158" s="13"/>
      <c r="G158" s="12"/>
      <c r="H158" s="11"/>
      <c r="I158" s="11"/>
    </row>
    <row r="159" spans="1:9" ht="10.5" x14ac:dyDescent="0.25">
      <c r="A159" s="118" t="s">
        <v>1283</v>
      </c>
      <c r="B159" s="11"/>
      <c r="C159" s="11"/>
      <c r="D159" s="11"/>
      <c r="E159" s="12"/>
      <c r="F159" s="13"/>
      <c r="G159" s="12"/>
      <c r="H159" s="11"/>
      <c r="I159" s="11"/>
    </row>
    <row r="160" spans="1:9" ht="10.5" x14ac:dyDescent="0.25">
      <c r="A160" s="118" t="s">
        <v>1284</v>
      </c>
      <c r="B160" s="11"/>
      <c r="C160" s="11"/>
      <c r="D160" s="11"/>
      <c r="E160" s="12"/>
      <c r="F160" s="13"/>
      <c r="G160" s="12"/>
      <c r="H160" s="11"/>
      <c r="I160" s="11"/>
    </row>
    <row r="161" spans="1:9" ht="10.5" x14ac:dyDescent="0.25">
      <c r="A161" s="118" t="s">
        <v>1285</v>
      </c>
      <c r="B161" s="11"/>
      <c r="C161" s="11"/>
      <c r="D161" s="11"/>
      <c r="E161" s="12"/>
      <c r="F161" s="13"/>
      <c r="G161" s="12"/>
      <c r="H161" s="11"/>
      <c r="I161" s="11"/>
    </row>
    <row r="162" spans="1:9" ht="10.5" x14ac:dyDescent="0.25">
      <c r="A162" s="118" t="s">
        <v>1286</v>
      </c>
      <c r="B162" s="11"/>
      <c r="C162" s="11"/>
      <c r="D162" s="11"/>
      <c r="E162" s="12"/>
      <c r="F162" s="13"/>
      <c r="G162" s="12"/>
      <c r="H162" s="11"/>
      <c r="I162" s="11"/>
    </row>
    <row r="163" spans="1:9" ht="10.5" x14ac:dyDescent="0.25">
      <c r="A163" s="118" t="s">
        <v>1271</v>
      </c>
      <c r="B163" s="11"/>
      <c r="C163" s="11"/>
      <c r="D163" s="11"/>
      <c r="E163" s="12"/>
      <c r="F163" s="13"/>
      <c r="G163" s="12"/>
      <c r="H163" s="11"/>
      <c r="I163" s="11"/>
    </row>
    <row r="165" spans="1:9" ht="10.5" x14ac:dyDescent="0.25">
      <c r="A165" s="11" t="s">
        <v>46</v>
      </c>
    </row>
    <row r="166" spans="1:9" ht="10.5" x14ac:dyDescent="0.25">
      <c r="A166" s="11" t="s">
        <v>47</v>
      </c>
    </row>
    <row r="167" spans="1:9" ht="10.5" x14ac:dyDescent="0.25">
      <c r="A167" s="11"/>
    </row>
    <row r="168" spans="1:9" ht="23.25" customHeight="1" x14ac:dyDescent="0.2">
      <c r="A168" s="179" t="s">
        <v>1003</v>
      </c>
      <c r="B168" s="179"/>
      <c r="C168" s="179"/>
      <c r="D168" s="179"/>
    </row>
    <row r="170" spans="1:9" ht="10.5" x14ac:dyDescent="0.25">
      <c r="A170" s="11" t="s">
        <v>48</v>
      </c>
    </row>
    <row r="171" spans="1:9" ht="10.5" x14ac:dyDescent="0.25">
      <c r="A171" s="11" t="s">
        <v>1001</v>
      </c>
    </row>
    <row r="172" spans="1:9" ht="10.5" x14ac:dyDescent="0.25">
      <c r="A172" s="11" t="s">
        <v>49</v>
      </c>
      <c r="B172" s="11"/>
      <c r="C172" s="55" t="s">
        <v>999</v>
      </c>
      <c r="D172" s="11" t="s">
        <v>50</v>
      </c>
    </row>
    <row r="173" spans="1:9" x14ac:dyDescent="0.2">
      <c r="A173" s="6" t="s">
        <v>57</v>
      </c>
      <c r="C173" s="32">
        <v>10.879300000000001</v>
      </c>
      <c r="D173" s="32">
        <v>10.922599999999999</v>
      </c>
    </row>
    <row r="174" spans="1:9" x14ac:dyDescent="0.2">
      <c r="A174" s="6" t="s">
        <v>117</v>
      </c>
      <c r="C174" s="32">
        <v>10.879300000000001</v>
      </c>
      <c r="D174" s="32">
        <v>10.922599999999999</v>
      </c>
    </row>
    <row r="175" spans="1:9" x14ac:dyDescent="0.2">
      <c r="A175" s="6" t="s">
        <v>58</v>
      </c>
      <c r="C175" s="32">
        <v>10.986499999999999</v>
      </c>
      <c r="D175" s="32">
        <v>11.0366</v>
      </c>
    </row>
    <row r="176" spans="1:9" x14ac:dyDescent="0.2">
      <c r="A176" s="6" t="s">
        <v>118</v>
      </c>
      <c r="C176" s="32">
        <v>10.986499999999999</v>
      </c>
      <c r="D176" s="32">
        <v>11.0366</v>
      </c>
    </row>
    <row r="178" spans="1:5" x14ac:dyDescent="0.2">
      <c r="A178" s="6" t="s">
        <v>54</v>
      </c>
    </row>
    <row r="179" spans="1:5" x14ac:dyDescent="0.2">
      <c r="A179" s="6" t="s">
        <v>1000</v>
      </c>
    </row>
    <row r="181" spans="1:5" ht="10.5" x14ac:dyDescent="0.25">
      <c r="A181" s="11" t="s">
        <v>1002</v>
      </c>
      <c r="D181" s="31" t="s">
        <v>56</v>
      </c>
    </row>
    <row r="183" spans="1:5" ht="10.5" x14ac:dyDescent="0.25">
      <c r="A183" s="11" t="s">
        <v>1843</v>
      </c>
      <c r="B183" s="11"/>
      <c r="C183" s="11"/>
      <c r="D183" s="31" t="s">
        <v>56</v>
      </c>
    </row>
    <row r="184" spans="1:5" ht="10.5" x14ac:dyDescent="0.25">
      <c r="A184" s="11"/>
      <c r="B184" s="11"/>
      <c r="C184" s="11"/>
      <c r="D184" s="31"/>
    </row>
    <row r="185" spans="1:5" ht="10.5" x14ac:dyDescent="0.25">
      <c r="A185" s="11" t="s">
        <v>1832</v>
      </c>
      <c r="B185" s="11"/>
      <c r="C185" s="11"/>
      <c r="D185" s="31"/>
    </row>
    <row r="186" spans="1:5" ht="10.5" x14ac:dyDescent="0.25">
      <c r="A186" s="11"/>
      <c r="B186" s="11"/>
      <c r="C186" s="11"/>
      <c r="D186" s="31"/>
    </row>
    <row r="187" spans="1:5" ht="10.5" x14ac:dyDescent="0.25">
      <c r="A187" s="6" t="s">
        <v>1217</v>
      </c>
      <c r="B187" s="11"/>
      <c r="C187" s="11"/>
      <c r="D187" s="11"/>
      <c r="E187" s="11"/>
    </row>
    <row r="188" spans="1:5" ht="10.5" x14ac:dyDescent="0.25">
      <c r="A188" s="77"/>
      <c r="B188" s="11"/>
      <c r="C188" s="11"/>
      <c r="D188" s="11"/>
      <c r="E188" s="11"/>
    </row>
    <row r="189" spans="1:5" ht="21" x14ac:dyDescent="0.2">
      <c r="A189" s="80" t="s">
        <v>1027</v>
      </c>
      <c r="B189" s="81" t="s">
        <v>1028</v>
      </c>
      <c r="C189" s="81" t="s">
        <v>1029</v>
      </c>
      <c r="D189" s="82" t="s">
        <v>1030</v>
      </c>
      <c r="E189" s="83" t="s">
        <v>1031</v>
      </c>
    </row>
    <row r="190" spans="1:5" ht="10.5" x14ac:dyDescent="0.2">
      <c r="A190" s="96" t="s">
        <v>1032</v>
      </c>
      <c r="B190" s="97" t="s">
        <v>1033</v>
      </c>
      <c r="C190" s="98">
        <v>341.01499999999999</v>
      </c>
      <c r="D190" s="91">
        <v>347.55</v>
      </c>
      <c r="E190" s="99">
        <v>39.505392499999999</v>
      </c>
    </row>
    <row r="191" spans="1:5" ht="10.5" x14ac:dyDescent="0.2">
      <c r="A191" s="84" t="s">
        <v>1034</v>
      </c>
      <c r="B191" s="85" t="s">
        <v>1033</v>
      </c>
      <c r="C191" s="86">
        <v>2074.0011039999999</v>
      </c>
      <c r="D191" s="87">
        <v>2421.8000000000002</v>
      </c>
      <c r="E191" s="88">
        <v>517.84019924999996</v>
      </c>
    </row>
    <row r="192" spans="1:5" ht="10.5" x14ac:dyDescent="0.2">
      <c r="A192" s="84" t="s">
        <v>1035</v>
      </c>
      <c r="B192" s="85" t="s">
        <v>1033</v>
      </c>
      <c r="C192" s="86">
        <v>870.6</v>
      </c>
      <c r="D192" s="87">
        <v>1235.2</v>
      </c>
      <c r="E192" s="88">
        <v>6.525576</v>
      </c>
    </row>
    <row r="193" spans="1:5" ht="10.5" x14ac:dyDescent="0.2">
      <c r="A193" s="84" t="s">
        <v>1036</v>
      </c>
      <c r="B193" s="85" t="s">
        <v>1033</v>
      </c>
      <c r="C193" s="86">
        <v>1458.5624829999999</v>
      </c>
      <c r="D193" s="87">
        <v>1662.9</v>
      </c>
      <c r="E193" s="203">
        <v>173.538338125</v>
      </c>
    </row>
    <row r="194" spans="1:5" ht="10.5" x14ac:dyDescent="0.2">
      <c r="A194" s="84" t="s">
        <v>1037</v>
      </c>
      <c r="B194" s="85" t="s">
        <v>1033</v>
      </c>
      <c r="C194" s="86">
        <v>1625.957101</v>
      </c>
      <c r="D194" s="87">
        <v>1677.6</v>
      </c>
      <c r="E194" s="206"/>
    </row>
    <row r="195" spans="1:5" ht="10.5" x14ac:dyDescent="0.2">
      <c r="A195" s="84" t="s">
        <v>1038</v>
      </c>
      <c r="B195" s="85" t="s">
        <v>1033</v>
      </c>
      <c r="C195" s="86">
        <v>170.25</v>
      </c>
      <c r="D195" s="87">
        <v>223.38</v>
      </c>
      <c r="E195" s="88">
        <v>2.1178696499999998</v>
      </c>
    </row>
    <row r="196" spans="1:5" ht="10.5" x14ac:dyDescent="0.2">
      <c r="A196" s="84" t="s">
        <v>1039</v>
      </c>
      <c r="B196" s="85" t="s">
        <v>1033</v>
      </c>
      <c r="C196" s="86">
        <v>1944.1</v>
      </c>
      <c r="D196" s="87">
        <v>1934.5</v>
      </c>
      <c r="E196" s="88">
        <v>2.6515825</v>
      </c>
    </row>
    <row r="197" spans="1:5" ht="10.5" x14ac:dyDescent="0.2">
      <c r="A197" s="84" t="s">
        <v>1040</v>
      </c>
      <c r="B197" s="85" t="s">
        <v>1033</v>
      </c>
      <c r="C197" s="86">
        <v>7736.7195529999999</v>
      </c>
      <c r="D197" s="87">
        <v>7679.5</v>
      </c>
      <c r="E197" s="88">
        <v>69.444903124999996</v>
      </c>
    </row>
    <row r="198" spans="1:5" ht="10.5" x14ac:dyDescent="0.2">
      <c r="A198" s="84" t="s">
        <v>1041</v>
      </c>
      <c r="B198" s="85" t="s">
        <v>1033</v>
      </c>
      <c r="C198" s="86">
        <v>2456.040238</v>
      </c>
      <c r="D198" s="87">
        <v>2457.1999999999998</v>
      </c>
      <c r="E198" s="88">
        <v>361.065245</v>
      </c>
    </row>
    <row r="199" spans="1:5" ht="10.5" x14ac:dyDescent="0.2">
      <c r="A199" s="84" t="s">
        <v>1042</v>
      </c>
      <c r="B199" s="85" t="s">
        <v>1033</v>
      </c>
      <c r="C199" s="86">
        <v>1037.33403</v>
      </c>
      <c r="D199" s="87">
        <v>1021.15</v>
      </c>
      <c r="E199" s="88">
        <v>104.000125</v>
      </c>
    </row>
    <row r="200" spans="1:5" ht="10.5" x14ac:dyDescent="0.2">
      <c r="A200" s="84" t="s">
        <v>1043</v>
      </c>
      <c r="B200" s="85" t="s">
        <v>1033</v>
      </c>
      <c r="C200" s="86">
        <v>1340.4043569999999</v>
      </c>
      <c r="D200" s="87">
        <v>1396.4</v>
      </c>
      <c r="E200" s="88">
        <v>58.519410999999998</v>
      </c>
    </row>
    <row r="201" spans="1:5" ht="10.5" x14ac:dyDescent="0.2">
      <c r="A201" s="84" t="s">
        <v>1044</v>
      </c>
      <c r="B201" s="85" t="s">
        <v>1033</v>
      </c>
      <c r="C201" s="86">
        <v>1334.4693749999999</v>
      </c>
      <c r="D201" s="87">
        <v>1275.9000000000001</v>
      </c>
      <c r="E201" s="203">
        <v>441.26766624999999</v>
      </c>
    </row>
    <row r="202" spans="1:5" ht="10.5" x14ac:dyDescent="0.2">
      <c r="A202" s="84" t="s">
        <v>1045</v>
      </c>
      <c r="B202" s="85" t="s">
        <v>1033</v>
      </c>
      <c r="C202" s="86">
        <v>1287.9414320000001</v>
      </c>
      <c r="D202" s="87">
        <v>1283.7</v>
      </c>
      <c r="E202" s="204"/>
    </row>
    <row r="203" spans="1:5" ht="10.5" x14ac:dyDescent="0.2">
      <c r="A203" s="84" t="s">
        <v>1046</v>
      </c>
      <c r="B203" s="85" t="s">
        <v>1033</v>
      </c>
      <c r="C203" s="86">
        <v>1291.8222000000001</v>
      </c>
      <c r="D203" s="87">
        <v>1290.4000000000001</v>
      </c>
      <c r="E203" s="206"/>
    </row>
    <row r="204" spans="1:5" ht="10.5" x14ac:dyDescent="0.2">
      <c r="A204" s="84" t="s">
        <v>1047</v>
      </c>
      <c r="B204" s="85" t="s">
        <v>1033</v>
      </c>
      <c r="C204" s="86">
        <v>1771.178512</v>
      </c>
      <c r="D204" s="87">
        <v>1752.4</v>
      </c>
      <c r="E204" s="203">
        <v>111.920255</v>
      </c>
    </row>
    <row r="205" spans="1:5" ht="10.5" x14ac:dyDescent="0.2">
      <c r="A205" s="84" t="s">
        <v>1048</v>
      </c>
      <c r="B205" s="85" t="s">
        <v>1033</v>
      </c>
      <c r="C205" s="86">
        <v>1812.3625400000001</v>
      </c>
      <c r="D205" s="87">
        <v>1764.1</v>
      </c>
      <c r="E205" s="204"/>
    </row>
    <row r="206" spans="1:5" ht="10.5" x14ac:dyDescent="0.2">
      <c r="A206" s="84" t="s">
        <v>1049</v>
      </c>
      <c r="B206" s="85" t="s">
        <v>1033</v>
      </c>
      <c r="C206" s="86">
        <v>1788.4</v>
      </c>
      <c r="D206" s="87">
        <v>1774.5</v>
      </c>
      <c r="E206" s="206"/>
    </row>
    <row r="207" spans="1:5" ht="10.5" x14ac:dyDescent="0.2">
      <c r="A207" s="84" t="s">
        <v>1050</v>
      </c>
      <c r="B207" s="85" t="s">
        <v>1033</v>
      </c>
      <c r="C207" s="86">
        <v>917.027646</v>
      </c>
      <c r="D207" s="87">
        <v>942.35</v>
      </c>
      <c r="E207" s="203">
        <v>244.67387062500001</v>
      </c>
    </row>
    <row r="208" spans="1:5" ht="10.5" x14ac:dyDescent="0.2">
      <c r="A208" s="84" t="s">
        <v>1051</v>
      </c>
      <c r="B208" s="85" t="s">
        <v>1033</v>
      </c>
      <c r="C208" s="86">
        <v>920.689752</v>
      </c>
      <c r="D208" s="87">
        <v>942.2</v>
      </c>
      <c r="E208" s="204"/>
    </row>
    <row r="209" spans="1:5" ht="10.5" x14ac:dyDescent="0.2">
      <c r="A209" s="84" t="s">
        <v>1052</v>
      </c>
      <c r="B209" s="85" t="s">
        <v>1033</v>
      </c>
      <c r="C209" s="86">
        <v>956.52</v>
      </c>
      <c r="D209" s="87">
        <v>946.4</v>
      </c>
      <c r="E209" s="206"/>
    </row>
    <row r="210" spans="1:5" ht="10.5" x14ac:dyDescent="0.2">
      <c r="A210" s="84" t="s">
        <v>1053</v>
      </c>
      <c r="B210" s="85" t="s">
        <v>1033</v>
      </c>
      <c r="C210" s="86">
        <v>171.70782199999999</v>
      </c>
      <c r="D210" s="87">
        <v>200.89</v>
      </c>
      <c r="E210" s="88">
        <v>143.23437000000001</v>
      </c>
    </row>
    <row r="211" spans="1:5" ht="10.5" x14ac:dyDescent="0.2">
      <c r="A211" s="84" t="s">
        <v>1054</v>
      </c>
      <c r="B211" s="85" t="s">
        <v>1033</v>
      </c>
      <c r="C211" s="86">
        <v>156.13499999999999</v>
      </c>
      <c r="D211" s="87">
        <v>140.51</v>
      </c>
      <c r="E211" s="203">
        <v>14.759729399999999</v>
      </c>
    </row>
    <row r="212" spans="1:5" ht="10.5" x14ac:dyDescent="0.2">
      <c r="A212" s="84" t="s">
        <v>1055</v>
      </c>
      <c r="B212" s="85" t="s">
        <v>1033</v>
      </c>
      <c r="C212" s="86">
        <v>137.52000000000001</v>
      </c>
      <c r="D212" s="87">
        <v>141.43</v>
      </c>
      <c r="E212" s="204"/>
    </row>
    <row r="213" spans="1:5" ht="10.5" x14ac:dyDescent="0.2">
      <c r="A213" s="84" t="s">
        <v>1056</v>
      </c>
      <c r="B213" s="85" t="s">
        <v>1033</v>
      </c>
      <c r="C213" s="86">
        <v>141.69999999999999</v>
      </c>
      <c r="D213" s="87">
        <v>142.16999999999999</v>
      </c>
      <c r="E213" s="206"/>
    </row>
    <row r="214" spans="1:5" ht="10.5" x14ac:dyDescent="0.2">
      <c r="A214" s="89" t="s">
        <v>1057</v>
      </c>
      <c r="B214" s="85" t="s">
        <v>1033</v>
      </c>
      <c r="C214" s="90">
        <v>448.00046200000003</v>
      </c>
      <c r="D214" s="91">
        <v>433.95</v>
      </c>
      <c r="E214" s="203">
        <v>494.87145281199997</v>
      </c>
    </row>
    <row r="215" spans="1:5" ht="10.5" x14ac:dyDescent="0.2">
      <c r="A215" s="89" t="s">
        <v>1058</v>
      </c>
      <c r="B215" s="85" t="s">
        <v>1033</v>
      </c>
      <c r="C215" s="90">
        <v>439.63517300000001</v>
      </c>
      <c r="D215" s="91">
        <v>436.6</v>
      </c>
      <c r="E215" s="204"/>
    </row>
    <row r="216" spans="1:5" ht="10.5" x14ac:dyDescent="0.2">
      <c r="A216" s="89" t="s">
        <v>1059</v>
      </c>
      <c r="B216" s="85" t="s">
        <v>1033</v>
      </c>
      <c r="C216" s="90">
        <v>439.15626300000002</v>
      </c>
      <c r="D216" s="91">
        <v>438.6</v>
      </c>
      <c r="E216" s="206"/>
    </row>
    <row r="217" spans="1:5" ht="10.5" x14ac:dyDescent="0.2">
      <c r="A217" s="89" t="s">
        <v>1060</v>
      </c>
      <c r="B217" s="85" t="s">
        <v>1033</v>
      </c>
      <c r="C217" s="90">
        <v>1862.4291559999999</v>
      </c>
      <c r="D217" s="91">
        <v>1896.4</v>
      </c>
      <c r="E217" s="203">
        <v>459.69420075000005</v>
      </c>
    </row>
    <row r="218" spans="1:5" ht="10.5" x14ac:dyDescent="0.2">
      <c r="A218" s="89" t="s">
        <v>1061</v>
      </c>
      <c r="B218" s="85" t="s">
        <v>1033</v>
      </c>
      <c r="C218" s="90">
        <v>1879.65</v>
      </c>
      <c r="D218" s="91">
        <v>1908.1</v>
      </c>
      <c r="E218" s="206"/>
    </row>
    <row r="219" spans="1:5" ht="10.5" x14ac:dyDescent="0.2">
      <c r="A219" s="89" t="s">
        <v>1062</v>
      </c>
      <c r="B219" s="85" t="s">
        <v>1033</v>
      </c>
      <c r="C219" s="90">
        <v>258.78751799999998</v>
      </c>
      <c r="D219" s="91">
        <v>354.52</v>
      </c>
      <c r="E219" s="88">
        <v>63.421827</v>
      </c>
    </row>
    <row r="220" spans="1:5" ht="10.5" x14ac:dyDescent="0.2">
      <c r="A220" s="89" t="s">
        <v>1063</v>
      </c>
      <c r="B220" s="85" t="s">
        <v>1033</v>
      </c>
      <c r="C220" s="90">
        <v>352.06</v>
      </c>
      <c r="D220" s="91">
        <v>364.1</v>
      </c>
      <c r="E220" s="88">
        <v>8.8504375</v>
      </c>
    </row>
    <row r="221" spans="1:5" ht="10.5" x14ac:dyDescent="0.2">
      <c r="A221" s="89" t="s">
        <v>1064</v>
      </c>
      <c r="B221" s="85" t="s">
        <v>1033</v>
      </c>
      <c r="C221" s="90">
        <v>314.05</v>
      </c>
      <c r="D221" s="91">
        <v>302.3</v>
      </c>
      <c r="E221" s="88">
        <v>1.182644875</v>
      </c>
    </row>
    <row r="222" spans="1:5" ht="10.5" x14ac:dyDescent="0.2">
      <c r="A222" s="89" t="s">
        <v>1065</v>
      </c>
      <c r="B222" s="85" t="s">
        <v>1033</v>
      </c>
      <c r="C222" s="90">
        <v>5776</v>
      </c>
      <c r="D222" s="91">
        <v>5746.5</v>
      </c>
      <c r="E222" s="88">
        <v>1.2695093749999999</v>
      </c>
    </row>
    <row r="223" spans="1:5" ht="10.5" x14ac:dyDescent="0.2">
      <c r="A223" s="89" t="s">
        <v>1066</v>
      </c>
      <c r="B223" s="85" t="s">
        <v>1033</v>
      </c>
      <c r="C223" s="90">
        <v>145.97265300000001</v>
      </c>
      <c r="D223" s="91">
        <v>135.44999999999999</v>
      </c>
      <c r="E223" s="203">
        <v>70.360617875000003</v>
      </c>
    </row>
    <row r="224" spans="1:5" ht="10.5" x14ac:dyDescent="0.2">
      <c r="A224" s="89" t="s">
        <v>1067</v>
      </c>
      <c r="B224" s="85" t="s">
        <v>1033</v>
      </c>
      <c r="C224" s="90">
        <v>136.06049999999999</v>
      </c>
      <c r="D224" s="91">
        <v>136.26</v>
      </c>
      <c r="E224" s="204"/>
    </row>
    <row r="225" spans="1:5" ht="10.5" x14ac:dyDescent="0.2">
      <c r="A225" s="89" t="s">
        <v>1068</v>
      </c>
      <c r="B225" s="85" t="s">
        <v>1033</v>
      </c>
      <c r="C225" s="90">
        <v>138.02099999999999</v>
      </c>
      <c r="D225" s="91">
        <v>136.93</v>
      </c>
      <c r="E225" s="206"/>
    </row>
    <row r="226" spans="1:5" ht="10.5" x14ac:dyDescent="0.2">
      <c r="A226" s="89" t="s">
        <v>1069</v>
      </c>
      <c r="B226" s="85" t="s">
        <v>1033</v>
      </c>
      <c r="C226" s="90">
        <v>827.86</v>
      </c>
      <c r="D226" s="91">
        <v>823.25</v>
      </c>
      <c r="E226" s="88">
        <v>7.7258143749999997</v>
      </c>
    </row>
    <row r="227" spans="1:5" ht="10.5" x14ac:dyDescent="0.2">
      <c r="A227" s="89" t="s">
        <v>1070</v>
      </c>
      <c r="B227" s="85" t="s">
        <v>1033</v>
      </c>
      <c r="C227" s="90">
        <v>1378.3888999999999</v>
      </c>
      <c r="D227" s="91">
        <v>1573</v>
      </c>
      <c r="E227" s="203">
        <v>63.03537875</v>
      </c>
    </row>
    <row r="228" spans="1:5" ht="10.5" x14ac:dyDescent="0.2">
      <c r="A228" s="89" t="s">
        <v>1071</v>
      </c>
      <c r="B228" s="85" t="s">
        <v>1033</v>
      </c>
      <c r="C228" s="90">
        <v>1328.3333009999999</v>
      </c>
      <c r="D228" s="91">
        <v>1585.2</v>
      </c>
      <c r="E228" s="206"/>
    </row>
    <row r="229" spans="1:5" ht="10.5" x14ac:dyDescent="0.2">
      <c r="A229" s="89" t="s">
        <v>1072</v>
      </c>
      <c r="B229" s="85" t="s">
        <v>1033</v>
      </c>
      <c r="C229" s="90">
        <v>1252.8761669999999</v>
      </c>
      <c r="D229" s="91">
        <v>1315.2</v>
      </c>
      <c r="E229" s="88">
        <v>149.84124</v>
      </c>
    </row>
    <row r="230" spans="1:5" ht="10.5" x14ac:dyDescent="0.2">
      <c r="A230" s="89" t="s">
        <v>1073</v>
      </c>
      <c r="B230" s="85" t="s">
        <v>1033</v>
      </c>
      <c r="C230" s="90">
        <v>1155.54</v>
      </c>
      <c r="D230" s="91">
        <v>1199.5999999999999</v>
      </c>
      <c r="E230" s="88">
        <v>15.5956525</v>
      </c>
    </row>
    <row r="231" spans="1:5" ht="10.5" x14ac:dyDescent="0.2">
      <c r="A231" s="89" t="s">
        <v>1074</v>
      </c>
      <c r="B231" s="85" t="s">
        <v>1033</v>
      </c>
      <c r="C231" s="90">
        <v>257.60423100000003</v>
      </c>
      <c r="D231" s="91">
        <v>273.17</v>
      </c>
      <c r="E231" s="88">
        <v>44.004378600000003</v>
      </c>
    </row>
    <row r="232" spans="1:5" ht="10.5" x14ac:dyDescent="0.2">
      <c r="A232" s="89" t="s">
        <v>1075</v>
      </c>
      <c r="B232" s="85" t="s">
        <v>1033</v>
      </c>
      <c r="C232" s="90">
        <v>6312.7631579999997</v>
      </c>
      <c r="D232" s="91">
        <v>6541</v>
      </c>
      <c r="E232" s="203">
        <v>25.406175000000001</v>
      </c>
    </row>
    <row r="233" spans="1:5" ht="10.5" x14ac:dyDescent="0.2">
      <c r="A233" s="89" t="s">
        <v>1076</v>
      </c>
      <c r="B233" s="85" t="s">
        <v>1033</v>
      </c>
      <c r="C233" s="90">
        <v>5761</v>
      </c>
      <c r="D233" s="91">
        <v>6580</v>
      </c>
      <c r="E233" s="206"/>
    </row>
    <row r="234" spans="1:5" ht="10.5" x14ac:dyDescent="0.2">
      <c r="A234" s="89" t="s">
        <v>1077</v>
      </c>
      <c r="B234" s="85" t="s">
        <v>1033</v>
      </c>
      <c r="C234" s="90">
        <v>602.62857199999996</v>
      </c>
      <c r="D234" s="91">
        <v>590.35</v>
      </c>
      <c r="E234" s="88">
        <v>59.948759062000001</v>
      </c>
    </row>
    <row r="235" spans="1:5" ht="10.5" x14ac:dyDescent="0.2">
      <c r="A235" s="89" t="s">
        <v>1078</v>
      </c>
      <c r="B235" s="85" t="s">
        <v>1033</v>
      </c>
      <c r="C235" s="90">
        <v>7252</v>
      </c>
      <c r="D235" s="91">
        <v>7227</v>
      </c>
      <c r="E235" s="88">
        <v>3.9640049999999998</v>
      </c>
    </row>
    <row r="236" spans="1:5" ht="10.5" x14ac:dyDescent="0.2">
      <c r="A236" s="89" t="s">
        <v>1079</v>
      </c>
      <c r="B236" s="85" t="s">
        <v>1033</v>
      </c>
      <c r="C236" s="90">
        <v>243.85573600000001</v>
      </c>
      <c r="D236" s="91">
        <v>248.46</v>
      </c>
      <c r="E236" s="203">
        <v>602.01296482500004</v>
      </c>
    </row>
    <row r="237" spans="1:5" ht="10.5" x14ac:dyDescent="0.2">
      <c r="A237" s="89" t="s">
        <v>1080</v>
      </c>
      <c r="B237" s="85" t="s">
        <v>1033</v>
      </c>
      <c r="C237" s="90">
        <v>257.05949500000003</v>
      </c>
      <c r="D237" s="91">
        <v>249.74</v>
      </c>
      <c r="E237" s="204"/>
    </row>
    <row r="238" spans="1:5" ht="10.5" x14ac:dyDescent="0.2">
      <c r="A238" s="89" t="s">
        <v>1081</v>
      </c>
      <c r="B238" s="85" t="s">
        <v>1033</v>
      </c>
      <c r="C238" s="90">
        <v>254.01025000000001</v>
      </c>
      <c r="D238" s="91">
        <v>251.14</v>
      </c>
      <c r="E238" s="206"/>
    </row>
    <row r="239" spans="1:5" ht="10.5" x14ac:dyDescent="0.2">
      <c r="A239" s="89" t="s">
        <v>1082</v>
      </c>
      <c r="B239" s="85" t="s">
        <v>1033</v>
      </c>
      <c r="C239" s="90">
        <v>329.05</v>
      </c>
      <c r="D239" s="91">
        <v>364.9</v>
      </c>
      <c r="E239" s="88">
        <v>1.2805469999999999</v>
      </c>
    </row>
    <row r="240" spans="1:5" ht="10.5" x14ac:dyDescent="0.2">
      <c r="A240" s="89" t="s">
        <v>1083</v>
      </c>
      <c r="B240" s="85" t="s">
        <v>1033</v>
      </c>
      <c r="C240" s="90">
        <v>855.35</v>
      </c>
      <c r="D240" s="91">
        <v>927.9</v>
      </c>
      <c r="E240" s="88">
        <v>6.8531943750000002</v>
      </c>
    </row>
    <row r="241" spans="1:5" ht="10.5" x14ac:dyDescent="0.2">
      <c r="A241" s="89" t="s">
        <v>1084</v>
      </c>
      <c r="B241" s="85" t="s">
        <v>1033</v>
      </c>
      <c r="C241" s="90">
        <v>2304.4470240000001</v>
      </c>
      <c r="D241" s="91">
        <v>2420.8000000000002</v>
      </c>
      <c r="E241" s="88">
        <v>53.181399999999996</v>
      </c>
    </row>
    <row r="242" spans="1:5" ht="10.5" x14ac:dyDescent="0.2">
      <c r="A242" s="89" t="s">
        <v>1085</v>
      </c>
      <c r="B242" s="85" t="s">
        <v>1033</v>
      </c>
      <c r="C242" s="90">
        <v>96.56</v>
      </c>
      <c r="D242" s="91">
        <v>97.66</v>
      </c>
      <c r="E242" s="88">
        <v>4.4084974250000002</v>
      </c>
    </row>
    <row r="243" spans="1:5" ht="10.5" x14ac:dyDescent="0.2">
      <c r="A243" s="89" t="s">
        <v>1086</v>
      </c>
      <c r="B243" s="85" t="s">
        <v>1033</v>
      </c>
      <c r="C243" s="90">
        <v>1092.1737000000001</v>
      </c>
      <c r="D243" s="91">
        <v>1064.8</v>
      </c>
      <c r="E243" s="88">
        <v>17.960509999999999</v>
      </c>
    </row>
    <row r="244" spans="1:5" ht="10.5" x14ac:dyDescent="0.2">
      <c r="A244" s="89" t="s">
        <v>1087</v>
      </c>
      <c r="B244" s="85" t="s">
        <v>1033</v>
      </c>
      <c r="C244" s="90">
        <v>1721.6298850000001</v>
      </c>
      <c r="D244" s="91">
        <v>1841</v>
      </c>
      <c r="E244" s="203">
        <v>307.5036025</v>
      </c>
    </row>
    <row r="245" spans="1:5" ht="10.5" x14ac:dyDescent="0.2">
      <c r="A245" s="89" t="s">
        <v>1088</v>
      </c>
      <c r="B245" s="85" t="s">
        <v>1033</v>
      </c>
      <c r="C245" s="90">
        <v>1507.05</v>
      </c>
      <c r="D245" s="91">
        <v>1850.5</v>
      </c>
      <c r="E245" s="206"/>
    </row>
    <row r="246" spans="1:5" ht="10.5" x14ac:dyDescent="0.2">
      <c r="A246" s="89" t="s">
        <v>1089</v>
      </c>
      <c r="B246" s="85" t="s">
        <v>1033</v>
      </c>
      <c r="C246" s="90">
        <v>2786.3058780000001</v>
      </c>
      <c r="D246" s="91">
        <v>2821.8</v>
      </c>
      <c r="E246" s="88">
        <v>21.193177500000001</v>
      </c>
    </row>
    <row r="247" spans="1:5" ht="10.5" x14ac:dyDescent="0.2">
      <c r="A247" s="89" t="s">
        <v>1090</v>
      </c>
      <c r="B247" s="85" t="s">
        <v>1033</v>
      </c>
      <c r="C247" s="90">
        <v>3972.610369</v>
      </c>
      <c r="D247" s="91">
        <v>4364.2</v>
      </c>
      <c r="E247" s="203">
        <v>156.10629</v>
      </c>
    </row>
    <row r="248" spans="1:5" ht="10.5" x14ac:dyDescent="0.2">
      <c r="A248" s="89" t="s">
        <v>1091</v>
      </c>
      <c r="B248" s="85" t="s">
        <v>1033</v>
      </c>
      <c r="C248" s="90">
        <v>4400.5249830000002</v>
      </c>
      <c r="D248" s="91">
        <v>4409.3999999999996</v>
      </c>
      <c r="E248" s="206"/>
    </row>
    <row r="249" spans="1:5" ht="10.5" x14ac:dyDescent="0.2">
      <c r="A249" s="89" t="s">
        <v>1092</v>
      </c>
      <c r="B249" s="85" t="s">
        <v>1033</v>
      </c>
      <c r="C249" s="90">
        <v>803.25442099999998</v>
      </c>
      <c r="D249" s="91">
        <v>776.1</v>
      </c>
      <c r="E249" s="203">
        <v>979.61162862499998</v>
      </c>
    </row>
    <row r="250" spans="1:5" ht="10.5" x14ac:dyDescent="0.2">
      <c r="A250" s="89" t="s">
        <v>1093</v>
      </c>
      <c r="B250" s="85" t="s">
        <v>1033</v>
      </c>
      <c r="C250" s="90">
        <v>757.21787600000005</v>
      </c>
      <c r="D250" s="91">
        <v>768.45</v>
      </c>
      <c r="E250" s="204"/>
    </row>
    <row r="251" spans="1:5" ht="10.5" x14ac:dyDescent="0.2">
      <c r="A251" s="89" t="s">
        <v>1094</v>
      </c>
      <c r="B251" s="85" t="s">
        <v>1033</v>
      </c>
      <c r="C251" s="90">
        <v>771.931107</v>
      </c>
      <c r="D251" s="91">
        <v>772.3</v>
      </c>
      <c r="E251" s="206"/>
    </row>
    <row r="252" spans="1:5" ht="10.5" x14ac:dyDescent="0.2">
      <c r="A252" s="89" t="s">
        <v>1095</v>
      </c>
      <c r="B252" s="85" t="s">
        <v>1033</v>
      </c>
      <c r="C252" s="90">
        <v>612.35613499999999</v>
      </c>
      <c r="D252" s="91">
        <v>590</v>
      </c>
      <c r="E252" s="203">
        <v>205.09036624999999</v>
      </c>
    </row>
    <row r="253" spans="1:5" ht="10.5" x14ac:dyDescent="0.2">
      <c r="A253" s="89" t="s">
        <v>1096</v>
      </c>
      <c r="B253" s="85" t="s">
        <v>1033</v>
      </c>
      <c r="C253" s="90">
        <v>602.20000000000005</v>
      </c>
      <c r="D253" s="91">
        <v>594.04999999999995</v>
      </c>
      <c r="E253" s="206"/>
    </row>
    <row r="254" spans="1:5" ht="10.5" x14ac:dyDescent="0.2">
      <c r="A254" s="89" t="s">
        <v>1097</v>
      </c>
      <c r="B254" s="85" t="s">
        <v>1033</v>
      </c>
      <c r="C254" s="90">
        <v>5374.625</v>
      </c>
      <c r="D254" s="91">
        <v>5124</v>
      </c>
      <c r="E254" s="88">
        <v>5.6118600000000001</v>
      </c>
    </row>
    <row r="255" spans="1:5" ht="10.5" x14ac:dyDescent="0.2">
      <c r="A255" s="89" t="s">
        <v>1098</v>
      </c>
      <c r="B255" s="85" t="s">
        <v>1033</v>
      </c>
      <c r="C255" s="90">
        <v>962.25959999999998</v>
      </c>
      <c r="D255" s="91">
        <v>1042.3</v>
      </c>
      <c r="E255" s="203">
        <v>85.872248000000013</v>
      </c>
    </row>
    <row r="256" spans="1:5" ht="10.5" x14ac:dyDescent="0.2">
      <c r="A256" s="89" t="s">
        <v>1099</v>
      </c>
      <c r="B256" s="85" t="s">
        <v>1033</v>
      </c>
      <c r="C256" s="90">
        <v>966.11919999999998</v>
      </c>
      <c r="D256" s="91">
        <v>1047.9000000000001</v>
      </c>
      <c r="E256" s="204"/>
    </row>
    <row r="257" spans="1:5" ht="10.5" x14ac:dyDescent="0.2">
      <c r="A257" s="89" t="s">
        <v>1100</v>
      </c>
      <c r="B257" s="85" t="s">
        <v>1033</v>
      </c>
      <c r="C257" s="90">
        <v>1060</v>
      </c>
      <c r="D257" s="91">
        <v>1055.0999999999999</v>
      </c>
      <c r="E257" s="206"/>
    </row>
    <row r="258" spans="1:5" ht="10.5" x14ac:dyDescent="0.2">
      <c r="A258" s="89" t="s">
        <v>1101</v>
      </c>
      <c r="B258" s="85" t="s">
        <v>1033</v>
      </c>
      <c r="C258" s="90">
        <v>414</v>
      </c>
      <c r="D258" s="91">
        <v>376.85</v>
      </c>
      <c r="E258" s="88">
        <v>1.740682437</v>
      </c>
    </row>
    <row r="259" spans="1:5" ht="10.5" x14ac:dyDescent="0.2">
      <c r="A259" s="89" t="s">
        <v>1102</v>
      </c>
      <c r="B259" s="85" t="s">
        <v>1033</v>
      </c>
      <c r="C259" s="90">
        <v>569.00049999999999</v>
      </c>
      <c r="D259" s="91">
        <v>597.70000000000005</v>
      </c>
      <c r="E259" s="88">
        <v>271.67152075000001</v>
      </c>
    </row>
    <row r="260" spans="1:5" ht="10.5" x14ac:dyDescent="0.2">
      <c r="A260" s="89" t="s">
        <v>1103</v>
      </c>
      <c r="B260" s="85" t="s">
        <v>1033</v>
      </c>
      <c r="C260" s="90">
        <v>1312.5494120000001</v>
      </c>
      <c r="D260" s="91">
        <v>1270.7</v>
      </c>
      <c r="E260" s="203">
        <v>902.57374549999997</v>
      </c>
    </row>
    <row r="261" spans="1:5" ht="10.5" x14ac:dyDescent="0.2">
      <c r="A261" s="89" t="s">
        <v>1104</v>
      </c>
      <c r="B261" s="85" t="s">
        <v>1033</v>
      </c>
      <c r="C261" s="90">
        <v>1264.011882</v>
      </c>
      <c r="D261" s="91">
        <v>1278.5</v>
      </c>
      <c r="E261" s="204"/>
    </row>
    <row r="262" spans="1:5" ht="10.5" x14ac:dyDescent="0.2">
      <c r="A262" s="89" t="s">
        <v>1105</v>
      </c>
      <c r="B262" s="85" t="s">
        <v>1033</v>
      </c>
      <c r="C262" s="90">
        <v>1286.2750349999999</v>
      </c>
      <c r="D262" s="91">
        <v>1284.2</v>
      </c>
      <c r="E262" s="206"/>
    </row>
    <row r="263" spans="1:5" ht="10.5" x14ac:dyDescent="0.2">
      <c r="A263" s="89" t="s">
        <v>1106</v>
      </c>
      <c r="B263" s="85" t="s">
        <v>1033</v>
      </c>
      <c r="C263" s="90">
        <v>544.38890300000003</v>
      </c>
      <c r="D263" s="91">
        <v>516</v>
      </c>
      <c r="E263" s="88">
        <v>91.058850000000007</v>
      </c>
    </row>
    <row r="264" spans="1:5" ht="10.5" x14ac:dyDescent="0.2">
      <c r="A264" s="89" t="s">
        <v>1107</v>
      </c>
      <c r="B264" s="85" t="s">
        <v>1033</v>
      </c>
      <c r="C264" s="90">
        <v>9.7313259999999993</v>
      </c>
      <c r="D264" s="91">
        <v>10.26</v>
      </c>
      <c r="E264" s="203">
        <v>1472.2394769</v>
      </c>
    </row>
    <row r="265" spans="1:5" ht="10.5" x14ac:dyDescent="0.2">
      <c r="A265" s="89" t="s">
        <v>1108</v>
      </c>
      <c r="B265" s="85" t="s">
        <v>1033</v>
      </c>
      <c r="C265" s="90">
        <v>9.4909970000000001</v>
      </c>
      <c r="D265" s="91">
        <v>10.33</v>
      </c>
      <c r="E265" s="204"/>
    </row>
    <row r="266" spans="1:5" ht="10.5" x14ac:dyDescent="0.2">
      <c r="A266" s="89" t="s">
        <v>1109</v>
      </c>
      <c r="B266" s="85" t="s">
        <v>1033</v>
      </c>
      <c r="C266" s="90">
        <v>10.38</v>
      </c>
      <c r="D266" s="91">
        <v>10.4</v>
      </c>
      <c r="E266" s="206"/>
    </row>
    <row r="267" spans="1:5" ht="10.5" x14ac:dyDescent="0.2">
      <c r="A267" s="89" t="s">
        <v>1110</v>
      </c>
      <c r="B267" s="85" t="s">
        <v>1033</v>
      </c>
      <c r="C267" s="90">
        <v>67.664227999999994</v>
      </c>
      <c r="D267" s="91">
        <v>70.06</v>
      </c>
      <c r="E267" s="88">
        <v>228.20377627500002</v>
      </c>
    </row>
    <row r="268" spans="1:5" ht="10.5" x14ac:dyDescent="0.2">
      <c r="A268" s="89" t="s">
        <v>1111</v>
      </c>
      <c r="B268" s="85" t="s">
        <v>1033</v>
      </c>
      <c r="C268" s="90">
        <v>690</v>
      </c>
      <c r="D268" s="91">
        <v>640</v>
      </c>
      <c r="E268" s="88">
        <v>1.2119</v>
      </c>
    </row>
    <row r="269" spans="1:5" ht="10.5" x14ac:dyDescent="0.2">
      <c r="A269" s="89" t="s">
        <v>1112</v>
      </c>
      <c r="B269" s="85" t="s">
        <v>1033</v>
      </c>
      <c r="C269" s="90">
        <v>4902</v>
      </c>
      <c r="D269" s="91">
        <v>4321.3</v>
      </c>
      <c r="E269" s="88">
        <v>2.7366465000000004</v>
      </c>
    </row>
    <row r="270" spans="1:5" ht="10.5" x14ac:dyDescent="0.2">
      <c r="A270" s="89" t="s">
        <v>1113</v>
      </c>
      <c r="B270" s="85" t="s">
        <v>1033</v>
      </c>
      <c r="C270" s="90">
        <v>829.02</v>
      </c>
      <c r="D270" s="91">
        <v>921.35</v>
      </c>
      <c r="E270" s="88">
        <v>7.3453537500000001</v>
      </c>
    </row>
    <row r="271" spans="1:5" ht="10.5" x14ac:dyDescent="0.2">
      <c r="A271" s="89" t="s">
        <v>1114</v>
      </c>
      <c r="B271" s="85" t="s">
        <v>1033</v>
      </c>
      <c r="C271" s="90">
        <v>424.05</v>
      </c>
      <c r="D271" s="91">
        <v>412.2</v>
      </c>
      <c r="E271" s="203">
        <v>8.4726852499999996</v>
      </c>
    </row>
    <row r="272" spans="1:5" ht="10.5" x14ac:dyDescent="0.2">
      <c r="A272" s="89" t="s">
        <v>1115</v>
      </c>
      <c r="B272" s="85" t="s">
        <v>1033</v>
      </c>
      <c r="C272" s="90">
        <v>405.55</v>
      </c>
      <c r="D272" s="91">
        <v>414.15</v>
      </c>
      <c r="E272" s="206"/>
    </row>
    <row r="273" spans="1:5" ht="10.5" x14ac:dyDescent="0.2">
      <c r="A273" s="89" t="s">
        <v>1116</v>
      </c>
      <c r="B273" s="85" t="s">
        <v>1033</v>
      </c>
      <c r="C273" s="90">
        <v>150.78100000000001</v>
      </c>
      <c r="D273" s="91">
        <v>143.12</v>
      </c>
      <c r="E273" s="88">
        <v>26.974998500000002</v>
      </c>
    </row>
    <row r="274" spans="1:5" ht="10.5" x14ac:dyDescent="0.2">
      <c r="A274" s="89" t="s">
        <v>1117</v>
      </c>
      <c r="B274" s="85" t="s">
        <v>1033</v>
      </c>
      <c r="C274" s="90">
        <v>308.83918799999998</v>
      </c>
      <c r="D274" s="91">
        <v>315.75</v>
      </c>
      <c r="E274" s="203">
        <v>158.91090525000001</v>
      </c>
    </row>
    <row r="275" spans="1:5" ht="10.5" x14ac:dyDescent="0.2">
      <c r="A275" s="89" t="s">
        <v>1118</v>
      </c>
      <c r="B275" s="85" t="s">
        <v>1033</v>
      </c>
      <c r="C275" s="90">
        <v>306.33752500000003</v>
      </c>
      <c r="D275" s="91">
        <v>317.95</v>
      </c>
      <c r="E275" s="204"/>
    </row>
    <row r="276" spans="1:5" ht="10.5" x14ac:dyDescent="0.2">
      <c r="A276" s="89" t="s">
        <v>1119</v>
      </c>
      <c r="B276" s="85" t="s">
        <v>1033</v>
      </c>
      <c r="C276" s="90">
        <v>320.57369999999997</v>
      </c>
      <c r="D276" s="91">
        <v>319.39999999999998</v>
      </c>
      <c r="E276" s="206"/>
    </row>
    <row r="277" spans="1:5" ht="10.5" x14ac:dyDescent="0.2">
      <c r="A277" s="89" t="s">
        <v>1120</v>
      </c>
      <c r="B277" s="85" t="s">
        <v>1033</v>
      </c>
      <c r="C277" s="90">
        <v>240.67568199999999</v>
      </c>
      <c r="D277" s="91">
        <v>247.12</v>
      </c>
      <c r="E277" s="203">
        <v>610.39776110000003</v>
      </c>
    </row>
    <row r="278" spans="1:5" ht="10.5" x14ac:dyDescent="0.2">
      <c r="A278" s="89" t="s">
        <v>1121</v>
      </c>
      <c r="B278" s="85" t="s">
        <v>1033</v>
      </c>
      <c r="C278" s="90">
        <v>240.277581</v>
      </c>
      <c r="D278" s="91">
        <v>248.86</v>
      </c>
      <c r="E278" s="204"/>
    </row>
    <row r="279" spans="1:5" ht="10.5" x14ac:dyDescent="0.2">
      <c r="A279" s="89" t="s">
        <v>1122</v>
      </c>
      <c r="B279" s="85" t="s">
        <v>1033</v>
      </c>
      <c r="C279" s="90">
        <v>252.8227</v>
      </c>
      <c r="D279" s="91">
        <v>250.28</v>
      </c>
      <c r="E279" s="206"/>
    </row>
    <row r="280" spans="1:5" ht="10.5" x14ac:dyDescent="0.2">
      <c r="A280" s="89" t="s">
        <v>1123</v>
      </c>
      <c r="B280" s="85" t="s">
        <v>1033</v>
      </c>
      <c r="C280" s="90">
        <v>1273.1372590000001</v>
      </c>
      <c r="D280" s="91">
        <v>1270.3</v>
      </c>
      <c r="E280" s="203">
        <v>113.79379412499999</v>
      </c>
    </row>
    <row r="281" spans="1:5" ht="10.5" x14ac:dyDescent="0.2">
      <c r="A281" s="89" t="s">
        <v>1124</v>
      </c>
      <c r="B281" s="85" t="s">
        <v>1033</v>
      </c>
      <c r="C281" s="90">
        <v>1251.2167039999999</v>
      </c>
      <c r="D281" s="91">
        <v>1279.0999999999999</v>
      </c>
      <c r="E281" s="206"/>
    </row>
    <row r="282" spans="1:5" ht="10.5" x14ac:dyDescent="0.2">
      <c r="A282" s="89" t="s">
        <v>1125</v>
      </c>
      <c r="B282" s="85" t="s">
        <v>1033</v>
      </c>
      <c r="C282" s="90">
        <v>480.1</v>
      </c>
      <c r="D282" s="91">
        <v>477</v>
      </c>
      <c r="E282" s="88">
        <v>75.922875000000005</v>
      </c>
    </row>
    <row r="283" spans="1:5" ht="10.5" x14ac:dyDescent="0.2">
      <c r="A283" s="89" t="s">
        <v>1126</v>
      </c>
      <c r="B283" s="85" t="s">
        <v>1033</v>
      </c>
      <c r="C283" s="90">
        <v>407.45</v>
      </c>
      <c r="D283" s="91">
        <v>415.15</v>
      </c>
      <c r="E283" s="88">
        <v>11.556383937</v>
      </c>
    </row>
    <row r="284" spans="1:5" ht="10.5" x14ac:dyDescent="0.2">
      <c r="A284" s="89" t="s">
        <v>1127</v>
      </c>
      <c r="B284" s="85" t="s">
        <v>1033</v>
      </c>
      <c r="C284" s="90">
        <v>383.11979700000001</v>
      </c>
      <c r="D284" s="91">
        <v>385.9</v>
      </c>
      <c r="E284" s="203">
        <v>277.95254499999999</v>
      </c>
    </row>
    <row r="285" spans="1:5" ht="10.5" x14ac:dyDescent="0.2">
      <c r="A285" s="89" t="s">
        <v>1128</v>
      </c>
      <c r="B285" s="85" t="s">
        <v>1033</v>
      </c>
      <c r="C285" s="90">
        <v>378.636393</v>
      </c>
      <c r="D285" s="91">
        <v>387.75</v>
      </c>
      <c r="E285" s="206"/>
    </row>
    <row r="286" spans="1:5" ht="10.5" x14ac:dyDescent="0.2">
      <c r="A286" s="89" t="s">
        <v>1129</v>
      </c>
      <c r="B286" s="85" t="s">
        <v>1033</v>
      </c>
      <c r="C286" s="90">
        <v>1030.0249980000001</v>
      </c>
      <c r="D286" s="91">
        <v>1107.45</v>
      </c>
      <c r="E286" s="88">
        <v>78.533455000000004</v>
      </c>
    </row>
    <row r="287" spans="1:5" ht="10.5" x14ac:dyDescent="0.2">
      <c r="A287" s="89" t="s">
        <v>1130</v>
      </c>
      <c r="B287" s="85" t="s">
        <v>1033</v>
      </c>
      <c r="C287" s="90">
        <v>504.13635499999998</v>
      </c>
      <c r="D287" s="91">
        <v>558</v>
      </c>
      <c r="E287" s="88">
        <v>20.468800000000002</v>
      </c>
    </row>
    <row r="288" spans="1:5" ht="10.5" x14ac:dyDescent="0.2">
      <c r="A288" s="89" t="s">
        <v>1131</v>
      </c>
      <c r="B288" s="85" t="s">
        <v>1033</v>
      </c>
      <c r="C288" s="90">
        <v>3995.2504979999999</v>
      </c>
      <c r="D288" s="91">
        <v>4037.7</v>
      </c>
      <c r="E288" s="88">
        <v>539.68059600000004</v>
      </c>
    </row>
    <row r="289" spans="1:5" ht="10.5" x14ac:dyDescent="0.2">
      <c r="A289" s="89" t="s">
        <v>1132</v>
      </c>
      <c r="B289" s="85" t="s">
        <v>1033</v>
      </c>
      <c r="C289" s="90">
        <v>2300.15</v>
      </c>
      <c r="D289" s="91">
        <v>2310.8000000000002</v>
      </c>
      <c r="E289" s="88">
        <v>3.4746129999999997</v>
      </c>
    </row>
    <row r="290" spans="1:5" ht="10.5" x14ac:dyDescent="0.2">
      <c r="A290" s="89" t="s">
        <v>1133</v>
      </c>
      <c r="B290" s="85" t="s">
        <v>1033</v>
      </c>
      <c r="C290" s="90">
        <v>3127.6065699999999</v>
      </c>
      <c r="D290" s="91">
        <v>3115</v>
      </c>
      <c r="E290" s="203">
        <v>403.611806</v>
      </c>
    </row>
    <row r="291" spans="1:5" ht="10.5" x14ac:dyDescent="0.2">
      <c r="A291" s="89" t="s">
        <v>1134</v>
      </c>
      <c r="B291" s="85" t="s">
        <v>1033</v>
      </c>
      <c r="C291" s="90">
        <v>3243.9875900000002</v>
      </c>
      <c r="D291" s="91">
        <v>3135.4</v>
      </c>
      <c r="E291" s="206"/>
    </row>
    <row r="292" spans="1:5" ht="10.5" x14ac:dyDescent="0.2">
      <c r="A292" s="89" t="s">
        <v>1135</v>
      </c>
      <c r="B292" s="85" t="s">
        <v>1033</v>
      </c>
      <c r="C292" s="90">
        <v>290.83260899999999</v>
      </c>
      <c r="D292" s="91">
        <v>295.8</v>
      </c>
      <c r="E292" s="203">
        <v>89.704139999999995</v>
      </c>
    </row>
    <row r="293" spans="1:5" ht="10.5" x14ac:dyDescent="0.2">
      <c r="A293" s="89" t="s">
        <v>1136</v>
      </c>
      <c r="B293" s="85" t="s">
        <v>1033</v>
      </c>
      <c r="C293" s="90">
        <v>274.45</v>
      </c>
      <c r="D293" s="91">
        <v>297.35000000000002</v>
      </c>
      <c r="E293" s="206"/>
    </row>
    <row r="294" spans="1:5" ht="10.5" x14ac:dyDescent="0.2">
      <c r="A294" s="89" t="s">
        <v>1137</v>
      </c>
      <c r="B294" s="85" t="s">
        <v>1033</v>
      </c>
      <c r="C294" s="90">
        <v>769.32500000000005</v>
      </c>
      <c r="D294" s="91">
        <v>777.75</v>
      </c>
      <c r="E294" s="88">
        <v>3.2988300000000002</v>
      </c>
    </row>
    <row r="295" spans="1:5" ht="10.5" x14ac:dyDescent="0.2">
      <c r="A295" s="89" t="s">
        <v>1138</v>
      </c>
      <c r="B295" s="85" t="s">
        <v>1033</v>
      </c>
      <c r="C295" s="90">
        <v>13322.684222</v>
      </c>
      <c r="D295" s="91">
        <v>13386</v>
      </c>
      <c r="E295" s="203">
        <v>22.57301</v>
      </c>
    </row>
    <row r="296" spans="1:5" ht="10.5" x14ac:dyDescent="0.2">
      <c r="A296" s="89" t="s">
        <v>1139</v>
      </c>
      <c r="B296" s="85" t="s">
        <v>1033</v>
      </c>
      <c r="C296" s="90">
        <v>13343.300020000001</v>
      </c>
      <c r="D296" s="91">
        <v>13541</v>
      </c>
      <c r="E296" s="206"/>
    </row>
    <row r="297" spans="1:5" ht="10.5" x14ac:dyDescent="0.2">
      <c r="A297" s="89" t="s">
        <v>1140</v>
      </c>
      <c r="B297" s="85" t="s">
        <v>1033</v>
      </c>
      <c r="C297" s="90">
        <v>989.46470599999998</v>
      </c>
      <c r="D297" s="91">
        <v>998.95</v>
      </c>
      <c r="E297" s="203">
        <v>21.267129062000002</v>
      </c>
    </row>
    <row r="298" spans="1:5" ht="10.5" x14ac:dyDescent="0.2">
      <c r="A298" s="89" t="s">
        <v>1141</v>
      </c>
      <c r="B298" s="85" t="s">
        <v>1033</v>
      </c>
      <c r="C298" s="90">
        <v>944.92499999999995</v>
      </c>
      <c r="D298" s="91">
        <v>1005.4</v>
      </c>
      <c r="E298" s="206"/>
    </row>
    <row r="299" spans="1:5" ht="10.5" x14ac:dyDescent="0.2">
      <c r="A299" s="89" t="s">
        <v>1142</v>
      </c>
      <c r="B299" s="85" t="s">
        <v>1033</v>
      </c>
      <c r="C299" s="90">
        <v>2352.3651829999999</v>
      </c>
      <c r="D299" s="91">
        <v>2742.2</v>
      </c>
      <c r="E299" s="88">
        <v>35.314982000000001</v>
      </c>
    </row>
    <row r="300" spans="1:5" ht="10.5" x14ac:dyDescent="0.2">
      <c r="A300" s="89" t="s">
        <v>1143</v>
      </c>
      <c r="B300" s="85" t="s">
        <v>1033</v>
      </c>
      <c r="C300" s="90">
        <v>2453.5428569999999</v>
      </c>
      <c r="D300" s="91">
        <v>2981</v>
      </c>
      <c r="E300" s="88">
        <v>33.075216249999997</v>
      </c>
    </row>
    <row r="301" spans="1:5" ht="10.5" x14ac:dyDescent="0.2">
      <c r="A301" s="89" t="s">
        <v>1144</v>
      </c>
      <c r="B301" s="85" t="s">
        <v>1033</v>
      </c>
      <c r="C301" s="90">
        <v>127.455455</v>
      </c>
      <c r="D301" s="91">
        <v>121.92</v>
      </c>
      <c r="E301" s="88">
        <v>18.825100800000001</v>
      </c>
    </row>
    <row r="302" spans="1:5" ht="10.5" x14ac:dyDescent="0.2">
      <c r="A302" s="89" t="s">
        <v>1145</v>
      </c>
      <c r="B302" s="85" t="s">
        <v>1033</v>
      </c>
      <c r="C302" s="90">
        <v>2220.7153760000001</v>
      </c>
      <c r="D302" s="91">
        <v>2288.8000000000002</v>
      </c>
      <c r="E302" s="88">
        <v>16.319091</v>
      </c>
    </row>
    <row r="303" spans="1:5" ht="10.5" x14ac:dyDescent="0.2">
      <c r="A303" s="89" t="s">
        <v>1146</v>
      </c>
      <c r="B303" s="85" t="s">
        <v>1033</v>
      </c>
      <c r="C303" s="90">
        <v>1316.084625</v>
      </c>
      <c r="D303" s="91">
        <v>1462.1</v>
      </c>
      <c r="E303" s="203">
        <v>99.792569999999998</v>
      </c>
    </row>
    <row r="304" spans="1:5" ht="10.5" x14ac:dyDescent="0.2">
      <c r="A304" s="89" t="s">
        <v>1147</v>
      </c>
      <c r="B304" s="85" t="s">
        <v>1033</v>
      </c>
      <c r="C304" s="90">
        <v>1235.980004</v>
      </c>
      <c r="D304" s="91">
        <v>1471.2</v>
      </c>
      <c r="E304" s="204"/>
    </row>
    <row r="305" spans="1:5" ht="10.5" x14ac:dyDescent="0.2">
      <c r="A305" s="89" t="s">
        <v>1148</v>
      </c>
      <c r="B305" s="85" t="s">
        <v>1033</v>
      </c>
      <c r="C305" s="90">
        <v>1468</v>
      </c>
      <c r="D305" s="91">
        <v>1475.3</v>
      </c>
      <c r="E305" s="206"/>
    </row>
    <row r="306" spans="1:5" ht="10.5" x14ac:dyDescent="0.2">
      <c r="A306" s="89" t="s">
        <v>1149</v>
      </c>
      <c r="B306" s="85" t="s">
        <v>1033</v>
      </c>
      <c r="C306" s="90">
        <v>76.126000000000005</v>
      </c>
      <c r="D306" s="91">
        <v>82.43</v>
      </c>
      <c r="E306" s="88">
        <v>5.092816</v>
      </c>
    </row>
    <row r="307" spans="1:5" ht="10.5" x14ac:dyDescent="0.2">
      <c r="A307" s="89" t="s">
        <v>1150</v>
      </c>
      <c r="B307" s="85" t="s">
        <v>1033</v>
      </c>
      <c r="C307" s="90">
        <v>82.363778999999994</v>
      </c>
      <c r="D307" s="91">
        <v>90.89</v>
      </c>
      <c r="E307" s="88">
        <v>144.09541575</v>
      </c>
    </row>
    <row r="308" spans="1:5" ht="10.5" x14ac:dyDescent="0.2">
      <c r="A308" s="89" t="s">
        <v>1151</v>
      </c>
      <c r="B308" s="85" t="s">
        <v>1033</v>
      </c>
      <c r="C308" s="90">
        <v>368.23291999999998</v>
      </c>
      <c r="D308" s="91">
        <v>400.5</v>
      </c>
      <c r="E308" s="203">
        <v>109.8855075</v>
      </c>
    </row>
    <row r="309" spans="1:5" ht="10.5" x14ac:dyDescent="0.2">
      <c r="A309" s="89" t="s">
        <v>1152</v>
      </c>
      <c r="B309" s="85" t="s">
        <v>1033</v>
      </c>
      <c r="C309" s="90">
        <v>376.89192400000002</v>
      </c>
      <c r="D309" s="91">
        <v>403.3</v>
      </c>
      <c r="E309" s="204"/>
    </row>
    <row r="310" spans="1:5" ht="10.5" x14ac:dyDescent="0.2">
      <c r="A310" s="89" t="s">
        <v>1153</v>
      </c>
      <c r="B310" s="85" t="s">
        <v>1033</v>
      </c>
      <c r="C310" s="90">
        <v>403.88126299999999</v>
      </c>
      <c r="D310" s="91">
        <v>405.65</v>
      </c>
      <c r="E310" s="206"/>
    </row>
    <row r="311" spans="1:5" ht="10.5" x14ac:dyDescent="0.2">
      <c r="A311" s="89" t="s">
        <v>1154</v>
      </c>
      <c r="B311" s="85" t="s">
        <v>1033</v>
      </c>
      <c r="C311" s="90">
        <v>270.39999999999998</v>
      </c>
      <c r="D311" s="91">
        <v>266.33999999999997</v>
      </c>
      <c r="E311" s="88">
        <v>88.175145624999999</v>
      </c>
    </row>
    <row r="312" spans="1:5" ht="10.5" x14ac:dyDescent="0.2">
      <c r="A312" s="89" t="s">
        <v>1155</v>
      </c>
      <c r="B312" s="85" t="s">
        <v>1033</v>
      </c>
      <c r="C312" s="90">
        <v>286.89811300000002</v>
      </c>
      <c r="D312" s="91">
        <v>301.05</v>
      </c>
      <c r="E312" s="203">
        <v>232.28708624999999</v>
      </c>
    </row>
    <row r="313" spans="1:5" ht="10.5" x14ac:dyDescent="0.2">
      <c r="A313" s="89" t="s">
        <v>1156</v>
      </c>
      <c r="B313" s="85" t="s">
        <v>1033</v>
      </c>
      <c r="C313" s="90">
        <v>288.04412400000001</v>
      </c>
      <c r="D313" s="91">
        <v>302.85000000000002</v>
      </c>
      <c r="E313" s="204"/>
    </row>
    <row r="314" spans="1:5" ht="10.5" x14ac:dyDescent="0.2">
      <c r="A314" s="89" t="s">
        <v>1157</v>
      </c>
      <c r="B314" s="85" t="s">
        <v>1033</v>
      </c>
      <c r="C314" s="90">
        <v>304.16250000000002</v>
      </c>
      <c r="D314" s="91">
        <v>304.89999999999998</v>
      </c>
      <c r="E314" s="206"/>
    </row>
    <row r="315" spans="1:5" ht="10.5" x14ac:dyDescent="0.2">
      <c r="A315" s="89" t="s">
        <v>1158</v>
      </c>
      <c r="B315" s="85" t="s">
        <v>1033</v>
      </c>
      <c r="C315" s="90">
        <v>464.28140000000002</v>
      </c>
      <c r="D315" s="91">
        <v>460.3</v>
      </c>
      <c r="E315" s="88">
        <v>79.918420499999996</v>
      </c>
    </row>
    <row r="316" spans="1:5" ht="10.5" x14ac:dyDescent="0.2">
      <c r="A316" s="89" t="s">
        <v>1159</v>
      </c>
      <c r="B316" s="85" t="s">
        <v>1033</v>
      </c>
      <c r="C316" s="90">
        <v>1158.254631</v>
      </c>
      <c r="D316" s="91">
        <v>1101.5</v>
      </c>
      <c r="E316" s="88">
        <v>386.24677937500002</v>
      </c>
    </row>
    <row r="317" spans="1:5" ht="10.5" x14ac:dyDescent="0.2">
      <c r="A317" s="89" t="s">
        <v>1160</v>
      </c>
      <c r="B317" s="85" t="s">
        <v>1033</v>
      </c>
      <c r="C317" s="90">
        <v>286.45</v>
      </c>
      <c r="D317" s="91">
        <v>278.52999999999997</v>
      </c>
      <c r="E317" s="88">
        <v>5.4386122499999994</v>
      </c>
    </row>
    <row r="318" spans="1:5" ht="10.5" x14ac:dyDescent="0.2">
      <c r="A318" s="89" t="s">
        <v>1161</v>
      </c>
      <c r="B318" s="85" t="s">
        <v>1033</v>
      </c>
      <c r="C318" s="90">
        <v>1419.835707</v>
      </c>
      <c r="D318" s="91">
        <v>1385.3</v>
      </c>
      <c r="E318" s="88">
        <v>34.183169999999997</v>
      </c>
    </row>
    <row r="319" spans="1:5" ht="10.5" x14ac:dyDescent="0.2">
      <c r="A319" s="89" t="s">
        <v>1162</v>
      </c>
      <c r="B319" s="85" t="s">
        <v>1033</v>
      </c>
      <c r="C319" s="90">
        <v>115.193991</v>
      </c>
      <c r="D319" s="91">
        <v>109.73</v>
      </c>
      <c r="E319" s="203">
        <v>323.278976</v>
      </c>
    </row>
    <row r="320" spans="1:5" ht="10.5" x14ac:dyDescent="0.2">
      <c r="A320" s="89" t="s">
        <v>1163</v>
      </c>
      <c r="B320" s="85" t="s">
        <v>1033</v>
      </c>
      <c r="C320" s="90">
        <v>109.89</v>
      </c>
      <c r="D320" s="91">
        <v>111.06</v>
      </c>
      <c r="E320" s="206"/>
    </row>
    <row r="321" spans="1:5" ht="10.5" x14ac:dyDescent="0.2">
      <c r="A321" s="89" t="s">
        <v>1164</v>
      </c>
      <c r="B321" s="85" t="s">
        <v>1033</v>
      </c>
      <c r="C321" s="90">
        <v>936.04491199999995</v>
      </c>
      <c r="D321" s="91">
        <v>1051.05</v>
      </c>
      <c r="E321" s="88">
        <v>99.152678625000007</v>
      </c>
    </row>
    <row r="322" spans="1:5" ht="10.5" x14ac:dyDescent="0.2">
      <c r="A322" s="89" t="s">
        <v>1165</v>
      </c>
      <c r="B322" s="85" t="s">
        <v>1033</v>
      </c>
      <c r="C322" s="90">
        <v>303.06874900000003</v>
      </c>
      <c r="D322" s="91">
        <v>319.14999999999998</v>
      </c>
      <c r="E322" s="203">
        <v>37.782625750000001</v>
      </c>
    </row>
    <row r="323" spans="1:5" ht="10.5" x14ac:dyDescent="0.2">
      <c r="A323" s="89" t="s">
        <v>1166</v>
      </c>
      <c r="B323" s="85" t="s">
        <v>1033</v>
      </c>
      <c r="C323" s="90">
        <v>302.85739999999998</v>
      </c>
      <c r="D323" s="91">
        <v>321.3</v>
      </c>
      <c r="E323" s="204"/>
    </row>
    <row r="324" spans="1:5" ht="10.5" x14ac:dyDescent="0.2">
      <c r="A324" s="89" t="s">
        <v>1167</v>
      </c>
      <c r="B324" s="85" t="s">
        <v>1033</v>
      </c>
      <c r="C324" s="90">
        <v>322.02999999999997</v>
      </c>
      <c r="D324" s="91">
        <v>323.2</v>
      </c>
      <c r="E324" s="206"/>
    </row>
    <row r="325" spans="1:5" ht="10.5" x14ac:dyDescent="0.2">
      <c r="A325" s="89" t="s">
        <v>1168</v>
      </c>
      <c r="B325" s="85" t="s">
        <v>1033</v>
      </c>
      <c r="C325" s="90">
        <v>321.90744999999998</v>
      </c>
      <c r="D325" s="91">
        <v>338.65</v>
      </c>
      <c r="E325" s="88">
        <v>382.31520112499999</v>
      </c>
    </row>
    <row r="326" spans="1:5" ht="10.5" x14ac:dyDescent="0.2">
      <c r="A326" s="89" t="s">
        <v>1169</v>
      </c>
      <c r="B326" s="85" t="s">
        <v>1033</v>
      </c>
      <c r="C326" s="90">
        <v>379.5</v>
      </c>
      <c r="D326" s="91">
        <v>357.75</v>
      </c>
      <c r="E326" s="203">
        <v>16.291824500000001</v>
      </c>
    </row>
    <row r="327" spans="1:5" ht="10.5" x14ac:dyDescent="0.2">
      <c r="A327" s="89" t="s">
        <v>1170</v>
      </c>
      <c r="B327" s="85" t="s">
        <v>1033</v>
      </c>
      <c r="C327" s="90">
        <v>367.78750000000002</v>
      </c>
      <c r="D327" s="91">
        <v>359.8</v>
      </c>
      <c r="E327" s="206"/>
    </row>
    <row r="328" spans="1:5" ht="10.5" x14ac:dyDescent="0.2">
      <c r="A328" s="89" t="s">
        <v>1171</v>
      </c>
      <c r="B328" s="85" t="s">
        <v>1033</v>
      </c>
      <c r="C328" s="90">
        <v>1396.9290550000001</v>
      </c>
      <c r="D328" s="91">
        <v>1435.2</v>
      </c>
      <c r="E328" s="203">
        <v>904.44330500000001</v>
      </c>
    </row>
    <row r="329" spans="1:5" ht="10.5" x14ac:dyDescent="0.2">
      <c r="A329" s="89" t="s">
        <v>1172</v>
      </c>
      <c r="B329" s="85" t="s">
        <v>1033</v>
      </c>
      <c r="C329" s="90">
        <v>1343.3606990000001</v>
      </c>
      <c r="D329" s="91">
        <v>1444</v>
      </c>
      <c r="E329" s="204"/>
    </row>
    <row r="330" spans="1:5" ht="10.5" x14ac:dyDescent="0.2">
      <c r="A330" s="89" t="s">
        <v>1173</v>
      </c>
      <c r="B330" s="85" t="s">
        <v>1033</v>
      </c>
      <c r="C330" s="90">
        <v>1427.793876</v>
      </c>
      <c r="D330" s="91">
        <v>1451.9</v>
      </c>
      <c r="E330" s="206"/>
    </row>
    <row r="331" spans="1:5" ht="10.5" x14ac:dyDescent="0.2">
      <c r="A331" s="89" t="s">
        <v>1174</v>
      </c>
      <c r="B331" s="85" t="s">
        <v>1033</v>
      </c>
      <c r="C331" s="90">
        <v>160.39275499999999</v>
      </c>
      <c r="D331" s="91">
        <v>185.83</v>
      </c>
      <c r="E331" s="203">
        <v>321.32650975000001</v>
      </c>
    </row>
    <row r="332" spans="1:5" ht="10.5" x14ac:dyDescent="0.2">
      <c r="A332" s="89" t="s">
        <v>1175</v>
      </c>
      <c r="B332" s="85" t="s">
        <v>1033</v>
      </c>
      <c r="C332" s="90">
        <v>154.60669999999999</v>
      </c>
      <c r="D332" s="91">
        <v>187.01</v>
      </c>
      <c r="E332" s="206"/>
    </row>
    <row r="333" spans="1:5" ht="10.5" x14ac:dyDescent="0.2">
      <c r="A333" s="89" t="s">
        <v>1176</v>
      </c>
      <c r="B333" s="85" t="s">
        <v>1033</v>
      </c>
      <c r="C333" s="90">
        <v>151.28715800000001</v>
      </c>
      <c r="D333" s="91">
        <v>145.55000000000001</v>
      </c>
      <c r="E333" s="203">
        <v>581.18836549999992</v>
      </c>
    </row>
    <row r="334" spans="1:5" ht="10.5" x14ac:dyDescent="0.2">
      <c r="A334" s="89" t="s">
        <v>1177</v>
      </c>
      <c r="B334" s="85" t="s">
        <v>1033</v>
      </c>
      <c r="C334" s="90">
        <v>149.12949</v>
      </c>
      <c r="D334" s="91">
        <v>146.4</v>
      </c>
      <c r="E334" s="206"/>
    </row>
    <row r="335" spans="1:5" ht="10.5" x14ac:dyDescent="0.2">
      <c r="A335" s="89" t="s">
        <v>1178</v>
      </c>
      <c r="B335" s="85" t="s">
        <v>1033</v>
      </c>
      <c r="C335" s="90">
        <v>1903.4383499999999</v>
      </c>
      <c r="D335" s="91">
        <v>1824</v>
      </c>
      <c r="E335" s="203">
        <v>73.7977925</v>
      </c>
    </row>
    <row r="336" spans="1:5" ht="10.5" x14ac:dyDescent="0.2">
      <c r="A336" s="89" t="s">
        <v>1179</v>
      </c>
      <c r="B336" s="85" t="s">
        <v>1033</v>
      </c>
      <c r="C336" s="90">
        <v>1938.5</v>
      </c>
      <c r="D336" s="91">
        <v>1837.2</v>
      </c>
      <c r="E336" s="206"/>
    </row>
    <row r="337" spans="1:5" ht="10.5" x14ac:dyDescent="0.2">
      <c r="A337" s="89" t="s">
        <v>1180</v>
      </c>
      <c r="B337" s="85" t="s">
        <v>1033</v>
      </c>
      <c r="C337" s="90">
        <v>1091.6372710000001</v>
      </c>
      <c r="D337" s="91">
        <v>1064.0999999999999</v>
      </c>
      <c r="E337" s="203">
        <v>450.58381624999998</v>
      </c>
    </row>
    <row r="338" spans="1:5" ht="10.5" x14ac:dyDescent="0.2">
      <c r="A338" s="89" t="s">
        <v>1181</v>
      </c>
      <c r="B338" s="85" t="s">
        <v>1033</v>
      </c>
      <c r="C338" s="90">
        <v>1060.44505</v>
      </c>
      <c r="D338" s="91">
        <v>1065.3</v>
      </c>
      <c r="E338" s="206"/>
    </row>
    <row r="339" spans="1:5" ht="10.5" x14ac:dyDescent="0.2">
      <c r="A339" s="89" t="s">
        <v>1182</v>
      </c>
      <c r="B339" s="85" t="s">
        <v>1033</v>
      </c>
      <c r="C339" s="90">
        <v>989.73025099999995</v>
      </c>
      <c r="D339" s="91">
        <v>939.95</v>
      </c>
      <c r="E339" s="203">
        <v>156.476470812</v>
      </c>
    </row>
    <row r="340" spans="1:5" ht="10.5" x14ac:dyDescent="0.2">
      <c r="A340" s="89" t="s">
        <v>1183</v>
      </c>
      <c r="B340" s="85" t="s">
        <v>1033</v>
      </c>
      <c r="C340" s="90">
        <v>945.52390000000003</v>
      </c>
      <c r="D340" s="91">
        <v>945.1</v>
      </c>
      <c r="E340" s="206"/>
    </row>
    <row r="341" spans="1:5" ht="10.5" x14ac:dyDescent="0.2">
      <c r="A341" s="89" t="s">
        <v>1184</v>
      </c>
      <c r="B341" s="85" t="s">
        <v>1033</v>
      </c>
      <c r="C341" s="90">
        <v>15352</v>
      </c>
      <c r="D341" s="91">
        <v>15535</v>
      </c>
      <c r="E341" s="88">
        <v>3.3904749999999999</v>
      </c>
    </row>
    <row r="342" spans="1:5" ht="10.5" x14ac:dyDescent="0.2">
      <c r="A342" s="89" t="s">
        <v>1185</v>
      </c>
      <c r="B342" s="85" t="s">
        <v>1033</v>
      </c>
      <c r="C342" s="90">
        <v>1735.4436519999999</v>
      </c>
      <c r="D342" s="91">
        <v>1815</v>
      </c>
      <c r="E342" s="203">
        <v>479.52671549999997</v>
      </c>
    </row>
    <row r="343" spans="1:5" ht="10.5" x14ac:dyDescent="0.2">
      <c r="A343" s="89" t="s">
        <v>1186</v>
      </c>
      <c r="B343" s="85" t="s">
        <v>1033</v>
      </c>
      <c r="C343" s="90">
        <v>1736.6341729999999</v>
      </c>
      <c r="D343" s="91">
        <v>1826.2</v>
      </c>
      <c r="E343" s="206"/>
    </row>
    <row r="344" spans="1:5" ht="10.5" x14ac:dyDescent="0.2">
      <c r="A344" s="89" t="s">
        <v>1187</v>
      </c>
      <c r="B344" s="85" t="s">
        <v>1033</v>
      </c>
      <c r="C344" s="90">
        <v>45.024999999999999</v>
      </c>
      <c r="D344" s="91">
        <v>56.06</v>
      </c>
      <c r="E344" s="88">
        <v>2.4840590499999999</v>
      </c>
    </row>
    <row r="345" spans="1:5" ht="10.5" x14ac:dyDescent="0.2">
      <c r="A345" s="89" t="s">
        <v>1188</v>
      </c>
      <c r="B345" s="85" t="s">
        <v>1033</v>
      </c>
      <c r="C345" s="90">
        <v>398.50320799999997</v>
      </c>
      <c r="D345" s="91">
        <v>447.05</v>
      </c>
      <c r="E345" s="88">
        <v>320.23960499999998</v>
      </c>
    </row>
    <row r="346" spans="1:5" ht="10.5" x14ac:dyDescent="0.2">
      <c r="A346" s="89" t="s">
        <v>1189</v>
      </c>
      <c r="B346" s="85" t="s">
        <v>1033</v>
      </c>
      <c r="C346" s="90">
        <v>204.610027</v>
      </c>
      <c r="D346" s="91">
        <v>212.06</v>
      </c>
      <c r="E346" s="88">
        <v>114.98284050000001</v>
      </c>
    </row>
    <row r="347" spans="1:5" ht="10.5" x14ac:dyDescent="0.2">
      <c r="A347" s="89" t="s">
        <v>1190</v>
      </c>
      <c r="B347" s="85" t="s">
        <v>1033</v>
      </c>
      <c r="C347" s="90">
        <v>2404.9187999999999</v>
      </c>
      <c r="D347" s="91">
        <v>2440.6</v>
      </c>
      <c r="E347" s="88">
        <v>24.488856000000002</v>
      </c>
    </row>
    <row r="348" spans="1:5" ht="10.5" x14ac:dyDescent="0.2">
      <c r="A348" s="89" t="s">
        <v>1191</v>
      </c>
      <c r="B348" s="85" t="s">
        <v>1033</v>
      </c>
      <c r="C348" s="90">
        <v>4411.8</v>
      </c>
      <c r="D348" s="91">
        <v>4402.2</v>
      </c>
      <c r="E348" s="88">
        <v>6.8060737500000004</v>
      </c>
    </row>
    <row r="349" spans="1:5" ht="10.5" x14ac:dyDescent="0.2">
      <c r="A349" s="89" t="s">
        <v>1192</v>
      </c>
      <c r="B349" s="85" t="s">
        <v>1033</v>
      </c>
      <c r="C349" s="90">
        <v>3686.8909389999999</v>
      </c>
      <c r="D349" s="91">
        <v>4166.3999999999996</v>
      </c>
      <c r="E349" s="88">
        <v>31.721712</v>
      </c>
    </row>
    <row r="350" spans="1:5" ht="10.5" x14ac:dyDescent="0.2">
      <c r="A350" s="89" t="s">
        <v>1193</v>
      </c>
      <c r="B350" s="85" t="s">
        <v>1033</v>
      </c>
      <c r="C350" s="90">
        <v>12875</v>
      </c>
      <c r="D350" s="91">
        <v>11655</v>
      </c>
      <c r="E350" s="203">
        <v>76.457532499999999</v>
      </c>
    </row>
    <row r="351" spans="1:5" ht="10.5" x14ac:dyDescent="0.2">
      <c r="A351" s="89" t="s">
        <v>1194</v>
      </c>
      <c r="B351" s="85" t="s">
        <v>1033</v>
      </c>
      <c r="C351" s="90">
        <v>12070.622928000001</v>
      </c>
      <c r="D351" s="91">
        <v>11732</v>
      </c>
      <c r="E351" s="206"/>
    </row>
    <row r="352" spans="1:5" ht="10.5" x14ac:dyDescent="0.2">
      <c r="A352" s="89" t="s">
        <v>1195</v>
      </c>
      <c r="B352" s="85" t="s">
        <v>1033</v>
      </c>
      <c r="C352" s="90">
        <v>1257.0933170000001</v>
      </c>
      <c r="D352" s="91">
        <v>1333.6</v>
      </c>
      <c r="E352" s="88">
        <v>28.22832</v>
      </c>
    </row>
    <row r="353" spans="1:5" ht="10.5" x14ac:dyDescent="0.2">
      <c r="A353" s="89" t="s">
        <v>1196</v>
      </c>
      <c r="B353" s="85" t="s">
        <v>1033</v>
      </c>
      <c r="C353" s="90">
        <v>647.30075099999999</v>
      </c>
      <c r="D353" s="91">
        <v>646</v>
      </c>
      <c r="E353" s="88">
        <v>380.97179999999997</v>
      </c>
    </row>
    <row r="354" spans="1:5" ht="10.5" x14ac:dyDescent="0.2">
      <c r="A354" s="89" t="s">
        <v>1197</v>
      </c>
      <c r="B354" s="85" t="s">
        <v>1033</v>
      </c>
      <c r="C354" s="90">
        <v>488.19854700000002</v>
      </c>
      <c r="D354" s="91">
        <v>516.79999999999995</v>
      </c>
      <c r="E354" s="88">
        <v>84.402680000000004</v>
      </c>
    </row>
    <row r="355" spans="1:5" ht="10.5" x14ac:dyDescent="0.2">
      <c r="A355" s="89" t="s">
        <v>1198</v>
      </c>
      <c r="B355" s="85" t="s">
        <v>1033</v>
      </c>
      <c r="C355" s="90">
        <v>19.37886</v>
      </c>
      <c r="D355" s="91">
        <v>20.05</v>
      </c>
      <c r="E355" s="203">
        <v>202.58829230000001</v>
      </c>
    </row>
    <row r="356" spans="1:5" ht="10.5" x14ac:dyDescent="0.2">
      <c r="A356" s="89" t="s">
        <v>1199</v>
      </c>
      <c r="B356" s="85" t="s">
        <v>1033</v>
      </c>
      <c r="C356" s="90">
        <v>18.633582000000001</v>
      </c>
      <c r="D356" s="91">
        <v>20.190000000000001</v>
      </c>
      <c r="E356" s="204"/>
    </row>
    <row r="357" spans="1:5" ht="11" thickBot="1" x14ac:dyDescent="0.25">
      <c r="A357" s="100" t="s">
        <v>1200</v>
      </c>
      <c r="B357" s="101" t="s">
        <v>1033</v>
      </c>
      <c r="C357" s="102">
        <v>20.436824999999999</v>
      </c>
      <c r="D357" s="103">
        <v>20.27</v>
      </c>
      <c r="E357" s="205"/>
    </row>
    <row r="358" spans="1:5" ht="10.5" x14ac:dyDescent="0.25">
      <c r="A358" s="77"/>
      <c r="B358" s="78"/>
      <c r="C358" s="78"/>
      <c r="D358" s="78"/>
      <c r="E358" s="79"/>
    </row>
    <row r="359" spans="1:5" x14ac:dyDescent="0.2">
      <c r="A359" s="10" t="s">
        <v>1829</v>
      </c>
      <c r="B359" s="10"/>
      <c r="C359" s="10"/>
      <c r="D359" s="10"/>
      <c r="E359" s="10"/>
    </row>
    <row r="360" spans="1:5" x14ac:dyDescent="0.2">
      <c r="A360" s="10" t="s">
        <v>1828</v>
      </c>
      <c r="B360" s="10"/>
      <c r="C360" s="10"/>
      <c r="D360" s="10"/>
      <c r="E360" s="10"/>
    </row>
    <row r="361" spans="1:5" x14ac:dyDescent="0.2">
      <c r="A361" s="10" t="s">
        <v>1208</v>
      </c>
      <c r="B361" s="10"/>
      <c r="C361" s="10"/>
      <c r="D361" s="10"/>
      <c r="E361" s="10"/>
    </row>
    <row r="362" spans="1:5" x14ac:dyDescent="0.2">
      <c r="A362" s="10" t="s">
        <v>1201</v>
      </c>
      <c r="B362" s="10"/>
      <c r="C362" s="10"/>
      <c r="D362" s="10"/>
      <c r="E362" s="10"/>
    </row>
    <row r="363" spans="1:5" x14ac:dyDescent="0.2">
      <c r="A363" s="186" t="s">
        <v>1202</v>
      </c>
      <c r="B363" s="186" t="s">
        <v>1203</v>
      </c>
      <c r="C363" s="186" t="s">
        <v>1204</v>
      </c>
      <c r="D363" s="195" t="s">
        <v>1205</v>
      </c>
      <c r="E363" s="197" t="s">
        <v>1206</v>
      </c>
    </row>
    <row r="364" spans="1:5" x14ac:dyDescent="0.2">
      <c r="A364" s="187"/>
      <c r="B364" s="187"/>
      <c r="C364" s="187"/>
      <c r="D364" s="196"/>
      <c r="E364" s="198"/>
    </row>
    <row r="365" spans="1:5" ht="10.5" x14ac:dyDescent="0.2">
      <c r="A365" s="104" t="s">
        <v>56</v>
      </c>
      <c r="B365" s="105">
        <v>6897</v>
      </c>
      <c r="C365" s="104" t="s">
        <v>56</v>
      </c>
      <c r="D365" s="172">
        <v>43477.945725131591</v>
      </c>
      <c r="E365" s="106">
        <v>-880.56667016840936</v>
      </c>
    </row>
    <row r="367" spans="1:5" ht="10.5" x14ac:dyDescent="0.25">
      <c r="A367" s="11" t="s">
        <v>1007</v>
      </c>
      <c r="D367" s="35">
        <f>ABS(+H114)</f>
        <v>69.082822738800317</v>
      </c>
    </row>
    <row r="369" spans="1:9" ht="10.5" x14ac:dyDescent="0.25">
      <c r="A369" s="11" t="s">
        <v>1833</v>
      </c>
      <c r="D369" s="36">
        <v>9.591809106496834</v>
      </c>
    </row>
    <row r="371" spans="1:9" ht="10.5" x14ac:dyDescent="0.25">
      <c r="A371" s="11" t="s">
        <v>1834</v>
      </c>
      <c r="D371" s="35">
        <v>0.71464145599399298</v>
      </c>
      <c r="E371" s="9" t="s">
        <v>55</v>
      </c>
    </row>
    <row r="373" spans="1:9" ht="10.5" x14ac:dyDescent="0.25">
      <c r="A373" s="11" t="s">
        <v>1016</v>
      </c>
      <c r="D373" s="31" t="s">
        <v>56</v>
      </c>
    </row>
    <row r="375" spans="1:9" ht="10.5" x14ac:dyDescent="0.25">
      <c r="A375" s="11" t="s">
        <v>1010</v>
      </c>
      <c r="D375" s="31" t="s">
        <v>56</v>
      </c>
    </row>
    <row r="376" spans="1:9" ht="10.5" x14ac:dyDescent="0.25">
      <c r="A376" s="11"/>
    </row>
    <row r="377" spans="1:9" ht="10.5" x14ac:dyDescent="0.25">
      <c r="A377" s="11" t="s">
        <v>1844</v>
      </c>
      <c r="D377" s="31" t="s">
        <v>56</v>
      </c>
    </row>
    <row r="378" spans="1:9" ht="10.5" x14ac:dyDescent="0.25">
      <c r="A378" s="11"/>
    </row>
    <row r="379" spans="1:9" ht="10.5" x14ac:dyDescent="0.25">
      <c r="A379" s="11" t="s">
        <v>1011</v>
      </c>
      <c r="D379" s="31" t="s">
        <v>56</v>
      </c>
    </row>
    <row r="380" spans="1:9" ht="10.5" x14ac:dyDescent="0.25">
      <c r="A380" s="11"/>
    </row>
    <row r="381" spans="1:9" ht="10.5" x14ac:dyDescent="0.25">
      <c r="A381" s="11" t="s">
        <v>1012</v>
      </c>
      <c r="D381" s="31" t="s">
        <v>56</v>
      </c>
    </row>
    <row r="383" spans="1:9" ht="10.5" x14ac:dyDescent="0.25">
      <c r="A383" s="119" t="s">
        <v>1344</v>
      </c>
      <c r="B383" s="118"/>
      <c r="C383" s="118"/>
      <c r="D383" s="118"/>
      <c r="E383" s="10"/>
      <c r="G383" s="10"/>
      <c r="H383" s="118"/>
      <c r="I383" s="118"/>
    </row>
    <row r="384" spans="1:9" x14ac:dyDescent="0.2">
      <c r="A384" s="118"/>
      <c r="B384" s="118"/>
      <c r="C384" s="118"/>
      <c r="D384" s="118"/>
      <c r="E384" s="10"/>
      <c r="G384" s="10"/>
      <c r="H384" s="118"/>
      <c r="I384" s="118"/>
    </row>
    <row r="385" spans="1:9" ht="10.5" x14ac:dyDescent="0.25">
      <c r="A385" s="119" t="s">
        <v>1305</v>
      </c>
      <c r="B385" s="118"/>
      <c r="C385" s="118"/>
      <c r="D385" s="118"/>
      <c r="E385" s="10"/>
      <c r="G385" s="10"/>
      <c r="H385" s="118"/>
      <c r="I385" s="118"/>
    </row>
    <row r="386" spans="1:9" x14ac:dyDescent="0.2">
      <c r="A386" s="120"/>
      <c r="B386" s="118"/>
      <c r="C386" s="118"/>
      <c r="D386" s="118"/>
      <c r="E386" s="10"/>
      <c r="G386" s="10"/>
      <c r="H386" s="118"/>
      <c r="I386" s="118"/>
    </row>
    <row r="387" spans="1:9" x14ac:dyDescent="0.2">
      <c r="A387" s="118"/>
      <c r="B387" s="118"/>
      <c r="C387" s="118"/>
      <c r="D387" s="118"/>
      <c r="E387" s="10"/>
      <c r="G387" s="10"/>
      <c r="H387" s="118"/>
      <c r="I387" s="118"/>
    </row>
    <row r="388" spans="1:9" x14ac:dyDescent="0.2">
      <c r="A388" s="118"/>
      <c r="B388" s="118"/>
      <c r="C388" s="118"/>
      <c r="D388" s="118"/>
      <c r="E388" s="10"/>
      <c r="G388" s="10"/>
      <c r="H388" s="118"/>
      <c r="I388" s="118"/>
    </row>
    <row r="389" spans="1:9" x14ac:dyDescent="0.2">
      <c r="A389" s="118"/>
      <c r="B389" s="118"/>
      <c r="C389" s="118"/>
      <c r="D389" s="118"/>
      <c r="E389" s="10"/>
      <c r="G389" s="10"/>
      <c r="H389" s="118"/>
      <c r="I389" s="118"/>
    </row>
    <row r="390" spans="1:9" x14ac:dyDescent="0.2">
      <c r="A390" s="118"/>
      <c r="B390" s="118"/>
      <c r="C390" s="118"/>
      <c r="D390" s="118"/>
      <c r="E390" s="10"/>
      <c r="G390" s="10"/>
      <c r="H390" s="118"/>
      <c r="I390" s="118"/>
    </row>
    <row r="391" spans="1:9" x14ac:dyDescent="0.2">
      <c r="A391" s="118"/>
      <c r="B391" s="118"/>
      <c r="C391" s="118"/>
      <c r="D391" s="118"/>
      <c r="E391" s="10"/>
      <c r="G391" s="10"/>
      <c r="H391" s="118"/>
      <c r="I391" s="118"/>
    </row>
    <row r="392" spans="1:9" x14ac:dyDescent="0.2">
      <c r="A392" s="118"/>
      <c r="B392" s="118"/>
      <c r="C392" s="118"/>
      <c r="D392" s="118"/>
      <c r="E392" s="10"/>
      <c r="G392" s="10"/>
      <c r="H392" s="118"/>
      <c r="I392" s="118"/>
    </row>
    <row r="393" spans="1:9" x14ac:dyDescent="0.2">
      <c r="A393" s="118"/>
      <c r="B393" s="118"/>
      <c r="C393" s="118"/>
      <c r="D393" s="118"/>
      <c r="E393" s="10"/>
      <c r="G393" s="10"/>
      <c r="H393" s="118"/>
      <c r="I393" s="118"/>
    </row>
    <row r="394" spans="1:9" x14ac:dyDescent="0.2">
      <c r="A394" s="118"/>
      <c r="B394" s="118"/>
      <c r="C394" s="118"/>
      <c r="D394" s="118"/>
      <c r="E394" s="10"/>
      <c r="G394" s="10"/>
      <c r="H394" s="118"/>
      <c r="I394" s="118"/>
    </row>
    <row r="395" spans="1:9" x14ac:dyDescent="0.2">
      <c r="A395" s="118"/>
      <c r="B395" s="118"/>
      <c r="C395" s="118"/>
      <c r="D395" s="118"/>
      <c r="E395" s="10"/>
      <c r="G395" s="10"/>
      <c r="H395" s="118"/>
      <c r="I395" s="118"/>
    </row>
    <row r="396" spans="1:9" x14ac:dyDescent="0.2">
      <c r="A396" s="118"/>
      <c r="B396" s="118"/>
      <c r="C396" s="118"/>
      <c r="D396" s="118"/>
      <c r="E396" s="10"/>
      <c r="G396" s="10"/>
      <c r="H396" s="118"/>
      <c r="I396" s="118"/>
    </row>
    <row r="397" spans="1:9" x14ac:dyDescent="0.2">
      <c r="A397" s="118"/>
      <c r="B397" s="118"/>
      <c r="C397" s="118"/>
      <c r="D397" s="118"/>
      <c r="E397" s="10"/>
      <c r="G397" s="10"/>
      <c r="H397" s="118"/>
      <c r="I397" s="118"/>
    </row>
    <row r="398" spans="1:9" x14ac:dyDescent="0.2">
      <c r="A398" s="118"/>
      <c r="B398" s="118"/>
      <c r="C398" s="118"/>
      <c r="D398" s="118"/>
      <c r="E398" s="10"/>
      <c r="G398" s="10"/>
      <c r="H398" s="118"/>
      <c r="I398" s="118"/>
    </row>
    <row r="399" spans="1:9" x14ac:dyDescent="0.2">
      <c r="A399" s="118"/>
      <c r="B399" s="118"/>
      <c r="C399" s="118"/>
      <c r="D399" s="118"/>
      <c r="E399" s="10"/>
      <c r="G399" s="10"/>
      <c r="H399" s="118"/>
      <c r="I399" s="118"/>
    </row>
    <row r="400" spans="1:9" x14ac:dyDescent="0.2">
      <c r="A400" s="118"/>
      <c r="B400" s="118"/>
      <c r="C400" s="118"/>
      <c r="D400" s="118"/>
      <c r="E400" s="10"/>
      <c r="G400" s="10"/>
      <c r="H400" s="118"/>
      <c r="I400" s="118"/>
    </row>
    <row r="401" spans="1:9" x14ac:dyDescent="0.2">
      <c r="A401" s="118"/>
      <c r="B401" s="118"/>
      <c r="C401" s="118"/>
      <c r="D401" s="118"/>
      <c r="E401" s="10"/>
      <c r="G401" s="10"/>
      <c r="H401" s="118"/>
      <c r="I401" s="118"/>
    </row>
    <row r="402" spans="1:9" x14ac:dyDescent="0.2">
      <c r="A402" s="118"/>
      <c r="B402" s="118"/>
      <c r="C402" s="118"/>
      <c r="D402" s="118"/>
      <c r="E402" s="10"/>
      <c r="G402" s="10"/>
      <c r="H402" s="118"/>
      <c r="I402" s="118"/>
    </row>
    <row r="403" spans="1:9" ht="10.5" x14ac:dyDescent="0.25">
      <c r="A403" s="119" t="s">
        <v>1311</v>
      </c>
      <c r="B403" s="118"/>
      <c r="C403" s="118"/>
      <c r="D403" s="118"/>
      <c r="E403" s="10"/>
      <c r="G403" s="10"/>
      <c r="H403" s="118"/>
      <c r="I403" s="118"/>
    </row>
    <row r="404" spans="1:9" x14ac:dyDescent="0.2">
      <c r="A404" s="118"/>
      <c r="B404" s="118"/>
      <c r="C404" s="118"/>
      <c r="D404" s="118"/>
      <c r="E404" s="10"/>
      <c r="G404" s="10"/>
      <c r="H404" s="118"/>
      <c r="I404" s="118"/>
    </row>
    <row r="405" spans="1:9" ht="10.5" x14ac:dyDescent="0.25">
      <c r="A405" s="119" t="s">
        <v>1306</v>
      </c>
      <c r="B405" s="118"/>
      <c r="C405" s="118"/>
      <c r="D405" s="118"/>
      <c r="E405" s="10"/>
      <c r="G405" s="10"/>
      <c r="H405" s="118"/>
      <c r="I405" s="118"/>
    </row>
    <row r="406" spans="1:9" x14ac:dyDescent="0.2">
      <c r="A406" s="118"/>
      <c r="B406" s="118"/>
      <c r="C406" s="118"/>
      <c r="D406" s="118"/>
      <c r="E406" s="10"/>
      <c r="G406" s="10"/>
      <c r="H406" s="118"/>
      <c r="I406" s="118"/>
    </row>
    <row r="407" spans="1:9" x14ac:dyDescent="0.2">
      <c r="A407" s="118"/>
      <c r="B407" s="118"/>
      <c r="C407" s="118"/>
      <c r="D407" s="118"/>
      <c r="E407" s="10"/>
      <c r="G407" s="10"/>
      <c r="H407" s="118"/>
      <c r="I407" s="118"/>
    </row>
    <row r="408" spans="1:9" x14ac:dyDescent="0.2">
      <c r="A408" s="118"/>
      <c r="B408" s="118"/>
      <c r="C408" s="118"/>
      <c r="D408" s="118"/>
      <c r="E408" s="10"/>
      <c r="G408" s="10"/>
      <c r="H408" s="118"/>
      <c r="I408" s="118"/>
    </row>
    <row r="409" spans="1:9" x14ac:dyDescent="0.2">
      <c r="A409" s="118"/>
      <c r="B409" s="118"/>
      <c r="C409" s="118"/>
      <c r="D409" s="118"/>
      <c r="E409" s="10"/>
      <c r="G409" s="10"/>
      <c r="H409" s="118"/>
      <c r="I409" s="118"/>
    </row>
    <row r="410" spans="1:9" x14ac:dyDescent="0.2">
      <c r="A410" s="118"/>
      <c r="B410" s="118"/>
      <c r="C410" s="118"/>
      <c r="D410" s="118"/>
      <c r="E410" s="10"/>
      <c r="G410" s="10"/>
      <c r="H410" s="118"/>
      <c r="I410" s="118"/>
    </row>
    <row r="411" spans="1:9" x14ac:dyDescent="0.2">
      <c r="A411" s="118"/>
      <c r="B411" s="118"/>
      <c r="C411" s="118"/>
      <c r="D411" s="118"/>
      <c r="E411" s="10"/>
      <c r="G411" s="10"/>
      <c r="H411" s="118"/>
      <c r="I411" s="118"/>
    </row>
    <row r="412" spans="1:9" x14ac:dyDescent="0.2">
      <c r="A412" s="118"/>
      <c r="B412" s="118"/>
      <c r="C412" s="118"/>
      <c r="D412" s="118"/>
      <c r="E412" s="10"/>
      <c r="G412" s="10"/>
      <c r="H412" s="118"/>
      <c r="I412" s="118"/>
    </row>
    <row r="413" spans="1:9" x14ac:dyDescent="0.2">
      <c r="A413" s="118"/>
      <c r="B413" s="118"/>
      <c r="C413" s="118"/>
      <c r="D413" s="118"/>
      <c r="E413" s="10"/>
      <c r="G413" s="10"/>
      <c r="H413" s="118"/>
      <c r="I413" s="118"/>
    </row>
    <row r="414" spans="1:9" x14ac:dyDescent="0.2">
      <c r="A414" s="118"/>
      <c r="B414" s="118"/>
      <c r="C414" s="118"/>
      <c r="D414" s="118"/>
      <c r="E414" s="10"/>
      <c r="G414" s="10"/>
      <c r="H414" s="118"/>
      <c r="I414" s="118"/>
    </row>
    <row r="415" spans="1:9" x14ac:dyDescent="0.2">
      <c r="A415" s="118"/>
      <c r="B415" s="118"/>
      <c r="C415" s="118"/>
      <c r="D415" s="118"/>
      <c r="E415" s="10"/>
      <c r="G415" s="10"/>
      <c r="H415" s="118"/>
      <c r="I415" s="118"/>
    </row>
    <row r="416" spans="1:9" x14ac:dyDescent="0.2">
      <c r="A416" s="118"/>
      <c r="B416" s="118"/>
      <c r="C416" s="118"/>
      <c r="D416" s="118"/>
      <c r="E416" s="10"/>
      <c r="G416" s="10"/>
      <c r="H416" s="118"/>
      <c r="I416" s="118"/>
    </row>
    <row r="417" spans="1:9" x14ac:dyDescent="0.2">
      <c r="A417" s="118"/>
      <c r="B417" s="118"/>
      <c r="C417" s="118"/>
      <c r="D417" s="118"/>
      <c r="E417" s="10"/>
      <c r="G417" s="10"/>
      <c r="H417" s="118"/>
      <c r="I417" s="118"/>
    </row>
    <row r="418" spans="1:9" x14ac:dyDescent="0.2">
      <c r="A418" s="118"/>
      <c r="B418" s="118"/>
      <c r="C418" s="118"/>
      <c r="D418" s="118"/>
      <c r="E418" s="10"/>
      <c r="G418" s="10"/>
      <c r="H418" s="118"/>
      <c r="I418" s="118"/>
    </row>
    <row r="419" spans="1:9" x14ac:dyDescent="0.2">
      <c r="A419" s="118" t="s">
        <v>1304</v>
      </c>
      <c r="B419" s="118"/>
      <c r="C419" s="118"/>
      <c r="D419" s="118"/>
      <c r="E419" s="10"/>
      <c r="G419" s="10"/>
      <c r="H419" s="118"/>
      <c r="I419" s="118"/>
    </row>
    <row r="420" spans="1:9" x14ac:dyDescent="0.2">
      <c r="A420" s="118"/>
      <c r="B420" s="118"/>
      <c r="C420" s="118"/>
      <c r="D420" s="118"/>
      <c r="E420" s="10"/>
      <c r="G420" s="10"/>
      <c r="H420" s="118"/>
      <c r="I420" s="118"/>
    </row>
    <row r="421" spans="1:9" x14ac:dyDescent="0.2">
      <c r="A421" s="118"/>
      <c r="B421" s="118"/>
      <c r="C421" s="118"/>
      <c r="D421" s="118"/>
      <c r="E421" s="10"/>
      <c r="G421" s="10"/>
      <c r="H421" s="118"/>
      <c r="I421" s="118"/>
    </row>
    <row r="422" spans="1:9" x14ac:dyDescent="0.2">
      <c r="A422" s="118"/>
      <c r="B422" s="118"/>
      <c r="C422" s="118"/>
      <c r="D422" s="118"/>
      <c r="E422" s="10"/>
      <c r="G422" s="10"/>
      <c r="H422" s="118"/>
      <c r="I422" s="118"/>
    </row>
    <row r="423" spans="1:9" x14ac:dyDescent="0.2">
      <c r="A423" s="118"/>
      <c r="B423" s="118"/>
      <c r="C423" s="118"/>
      <c r="D423" s="118"/>
      <c r="E423" s="10"/>
      <c r="G423" s="10"/>
      <c r="H423" s="118"/>
      <c r="I423" s="118"/>
    </row>
    <row r="424" spans="1:9" x14ac:dyDescent="0.2">
      <c r="A424" s="118"/>
      <c r="B424" s="118"/>
      <c r="C424" s="118"/>
      <c r="D424" s="118"/>
      <c r="E424" s="10"/>
      <c r="G424" s="10"/>
      <c r="H424" s="118"/>
      <c r="I424" s="118"/>
    </row>
    <row r="425" spans="1:9" x14ac:dyDescent="0.2">
      <c r="A425" s="118"/>
      <c r="B425" s="118"/>
      <c r="C425" s="118"/>
      <c r="D425" s="118"/>
      <c r="E425" s="10"/>
      <c r="G425" s="10"/>
      <c r="H425" s="118"/>
      <c r="I425" s="118"/>
    </row>
    <row r="426" spans="1:9" x14ac:dyDescent="0.2">
      <c r="A426" s="118"/>
      <c r="B426" s="118"/>
      <c r="C426" s="118"/>
      <c r="D426" s="118"/>
      <c r="E426" s="10"/>
      <c r="G426" s="10"/>
      <c r="H426" s="118"/>
      <c r="I426" s="118"/>
    </row>
    <row r="427" spans="1:9" x14ac:dyDescent="0.2">
      <c r="A427" s="118"/>
      <c r="B427" s="118"/>
      <c r="C427" s="118"/>
      <c r="D427" s="118"/>
      <c r="E427" s="10"/>
      <c r="G427" s="10"/>
      <c r="H427" s="118"/>
      <c r="I427" s="118"/>
    </row>
    <row r="428" spans="1:9" x14ac:dyDescent="0.2">
      <c r="A428" s="118"/>
      <c r="B428" s="118"/>
      <c r="C428" s="118"/>
      <c r="D428" s="118"/>
      <c r="E428" s="10"/>
      <c r="G428" s="10"/>
      <c r="H428" s="118"/>
      <c r="I428" s="118"/>
    </row>
    <row r="429" spans="1:9" x14ac:dyDescent="0.2">
      <c r="A429" s="118"/>
      <c r="B429" s="118"/>
      <c r="C429" s="118"/>
      <c r="D429" s="118"/>
      <c r="E429" s="10"/>
      <c r="G429" s="10"/>
      <c r="H429" s="118"/>
      <c r="I429" s="118"/>
    </row>
    <row r="430" spans="1:9" x14ac:dyDescent="0.2">
      <c r="A430" s="118"/>
      <c r="B430" s="118"/>
      <c r="C430" s="118"/>
      <c r="D430" s="118"/>
      <c r="E430" s="10"/>
      <c r="G430" s="10"/>
      <c r="H430" s="118"/>
      <c r="I430" s="118"/>
    </row>
    <row r="431" spans="1:9" x14ac:dyDescent="0.2">
      <c r="A431" s="118"/>
      <c r="B431" s="118"/>
      <c r="C431" s="118"/>
      <c r="D431" s="118"/>
      <c r="E431" s="10"/>
      <c r="G431" s="10"/>
      <c r="H431" s="118"/>
      <c r="I431" s="118"/>
    </row>
    <row r="432" spans="1:9" x14ac:dyDescent="0.2">
      <c r="A432" s="118"/>
      <c r="B432" s="118"/>
      <c r="C432" s="118"/>
      <c r="D432" s="118"/>
      <c r="E432" s="10"/>
      <c r="G432" s="10"/>
      <c r="H432" s="118"/>
      <c r="I432" s="118"/>
    </row>
    <row r="433" spans="1:9" x14ac:dyDescent="0.2">
      <c r="A433" s="118"/>
      <c r="B433" s="118"/>
      <c r="C433" s="118"/>
      <c r="D433" s="118"/>
      <c r="E433" s="10"/>
      <c r="G433" s="10"/>
      <c r="H433" s="118"/>
      <c r="I433" s="118"/>
    </row>
    <row r="434" spans="1:9" x14ac:dyDescent="0.2">
      <c r="A434" s="118"/>
      <c r="B434" s="118"/>
      <c r="C434" s="118"/>
      <c r="D434" s="118"/>
      <c r="E434" s="10"/>
      <c r="G434" s="10"/>
      <c r="H434" s="118"/>
      <c r="I434" s="118"/>
    </row>
    <row r="435" spans="1:9" x14ac:dyDescent="0.2">
      <c r="A435" s="118"/>
      <c r="B435" s="118"/>
      <c r="C435" s="118"/>
      <c r="D435" s="118"/>
      <c r="E435" s="10"/>
      <c r="G435" s="10"/>
      <c r="H435" s="118"/>
      <c r="I435" s="118"/>
    </row>
    <row r="436" spans="1:9" x14ac:dyDescent="0.2">
      <c r="A436" s="118"/>
      <c r="B436" s="118"/>
      <c r="C436" s="118"/>
      <c r="D436" s="118"/>
      <c r="E436" s="10"/>
      <c r="G436" s="10"/>
      <c r="H436" s="118"/>
      <c r="I436" s="118"/>
    </row>
    <row r="437" spans="1:9" x14ac:dyDescent="0.2">
      <c r="A437" s="118"/>
      <c r="B437" s="118"/>
      <c r="C437" s="118"/>
      <c r="D437" s="118"/>
      <c r="E437" s="10"/>
      <c r="G437" s="10"/>
      <c r="H437" s="118"/>
      <c r="I437" s="118"/>
    </row>
    <row r="438" spans="1:9" x14ac:dyDescent="0.2">
      <c r="A438" s="118"/>
      <c r="B438" s="118"/>
      <c r="C438" s="118"/>
      <c r="D438" s="118"/>
      <c r="E438" s="10"/>
      <c r="G438" s="10"/>
      <c r="H438" s="118"/>
      <c r="I438" s="118"/>
    </row>
    <row r="439" spans="1:9" x14ac:dyDescent="0.2">
      <c r="A439" s="118"/>
      <c r="B439" s="118"/>
      <c r="C439" s="118"/>
      <c r="D439" s="118"/>
      <c r="E439" s="10"/>
      <c r="G439" s="10"/>
      <c r="H439" s="118"/>
      <c r="I439" s="118"/>
    </row>
    <row r="440" spans="1:9" x14ac:dyDescent="0.2">
      <c r="A440" s="118"/>
      <c r="B440" s="118"/>
      <c r="C440" s="118"/>
      <c r="D440" s="118"/>
      <c r="E440" s="10"/>
      <c r="G440" s="10"/>
      <c r="H440" s="118"/>
      <c r="I440" s="118"/>
    </row>
    <row r="441" spans="1:9" x14ac:dyDescent="0.2">
      <c r="A441" s="118"/>
      <c r="B441" s="118"/>
      <c r="C441" s="118"/>
      <c r="D441" s="118"/>
      <c r="E441" s="10"/>
      <c r="G441" s="10"/>
      <c r="H441" s="118"/>
      <c r="I441" s="118"/>
    </row>
    <row r="442" spans="1:9" x14ac:dyDescent="0.2">
      <c r="A442" s="118"/>
      <c r="B442" s="118"/>
      <c r="C442" s="118"/>
      <c r="D442" s="118"/>
      <c r="E442" s="10"/>
      <c r="G442" s="10"/>
      <c r="H442" s="118"/>
      <c r="I442" s="118"/>
    </row>
    <row r="443" spans="1:9" x14ac:dyDescent="0.2">
      <c r="A443" s="118"/>
      <c r="B443" s="118"/>
      <c r="C443" s="118"/>
      <c r="D443" s="118"/>
      <c r="E443" s="10"/>
      <c r="G443" s="10"/>
      <c r="H443" s="118"/>
      <c r="I443" s="118"/>
    </row>
    <row r="444" spans="1:9" x14ac:dyDescent="0.2">
      <c r="A444" s="118"/>
      <c r="B444" s="118"/>
      <c r="C444" s="118"/>
      <c r="D444" s="118"/>
      <c r="E444" s="10"/>
      <c r="G444" s="10"/>
      <c r="H444" s="118"/>
      <c r="I444" s="118"/>
    </row>
    <row r="445" spans="1:9" x14ac:dyDescent="0.2">
      <c r="A445" s="118"/>
      <c r="B445" s="118"/>
      <c r="C445" s="118"/>
      <c r="D445" s="118"/>
      <c r="E445" s="10"/>
      <c r="G445" s="10"/>
      <c r="H445" s="118"/>
      <c r="I445" s="118"/>
    </row>
    <row r="446" spans="1:9" x14ac:dyDescent="0.2">
      <c r="A446" s="118"/>
      <c r="B446" s="118"/>
      <c r="C446" s="118"/>
      <c r="D446" s="118"/>
      <c r="E446" s="10"/>
      <c r="G446" s="10"/>
      <c r="H446" s="118"/>
      <c r="I446" s="118"/>
    </row>
    <row r="447" spans="1:9" x14ac:dyDescent="0.2">
      <c r="A447" s="118"/>
      <c r="B447" s="118"/>
      <c r="C447" s="118"/>
      <c r="D447" s="118"/>
      <c r="E447" s="10"/>
      <c r="G447" s="10"/>
      <c r="H447" s="118"/>
      <c r="I447" s="118"/>
    </row>
    <row r="448" spans="1:9" x14ac:dyDescent="0.2">
      <c r="A448" s="118"/>
      <c r="B448" s="118"/>
      <c r="C448" s="118"/>
      <c r="D448" s="118"/>
      <c r="E448" s="10"/>
      <c r="G448" s="10"/>
      <c r="H448" s="118"/>
      <c r="I448" s="118"/>
    </row>
    <row r="449" spans="1:9" x14ac:dyDescent="0.2">
      <c r="A449" s="118"/>
      <c r="B449" s="118"/>
      <c r="C449" s="118"/>
      <c r="D449" s="118"/>
      <c r="E449" s="10"/>
      <c r="G449" s="10"/>
      <c r="H449" s="118"/>
      <c r="I449" s="118"/>
    </row>
    <row r="450" spans="1:9" x14ac:dyDescent="0.2">
      <c r="A450" s="118"/>
      <c r="B450" s="118"/>
      <c r="C450" s="118"/>
      <c r="D450" s="118"/>
      <c r="E450" s="10"/>
      <c r="G450" s="10"/>
      <c r="H450" s="118"/>
      <c r="I450" s="118"/>
    </row>
    <row r="451" spans="1:9" x14ac:dyDescent="0.2">
      <c r="A451" s="118"/>
      <c r="B451" s="118"/>
      <c r="C451" s="118"/>
      <c r="D451" s="118"/>
      <c r="E451" s="10"/>
      <c r="G451" s="10"/>
      <c r="H451" s="118"/>
      <c r="I451" s="118"/>
    </row>
    <row r="452" spans="1:9" x14ac:dyDescent="0.2">
      <c r="A452" s="118"/>
      <c r="B452" s="118"/>
      <c r="C452" s="118"/>
      <c r="D452" s="118"/>
      <c r="E452" s="10"/>
      <c r="G452" s="10"/>
      <c r="H452" s="118"/>
      <c r="I452" s="118"/>
    </row>
    <row r="453" spans="1:9" x14ac:dyDescent="0.2">
      <c r="A453" s="118"/>
      <c r="B453" s="118"/>
      <c r="C453" s="118"/>
      <c r="D453" s="118"/>
      <c r="E453" s="10"/>
      <c r="G453" s="10"/>
      <c r="H453" s="118"/>
      <c r="I453" s="118"/>
    </row>
    <row r="454" spans="1:9" x14ac:dyDescent="0.2">
      <c r="A454" s="118"/>
      <c r="B454" s="118"/>
      <c r="C454" s="118"/>
      <c r="D454" s="118"/>
      <c r="E454" s="10"/>
      <c r="G454" s="10"/>
      <c r="H454" s="118"/>
      <c r="I454" s="118"/>
    </row>
    <row r="455" spans="1:9" x14ac:dyDescent="0.2">
      <c r="A455" s="118"/>
      <c r="B455" s="118"/>
      <c r="C455" s="118"/>
      <c r="D455" s="118"/>
      <c r="E455" s="10"/>
      <c r="G455" s="10"/>
      <c r="H455" s="118"/>
      <c r="I455" s="118"/>
    </row>
    <row r="456" spans="1:9" x14ac:dyDescent="0.2">
      <c r="A456" s="118"/>
      <c r="B456" s="118"/>
      <c r="C456" s="118"/>
      <c r="D456" s="118"/>
      <c r="E456" s="10"/>
      <c r="G456" s="10"/>
      <c r="H456" s="118"/>
      <c r="I456" s="118"/>
    </row>
    <row r="457" spans="1:9" x14ac:dyDescent="0.2">
      <c r="A457" s="118"/>
      <c r="B457" s="118"/>
      <c r="C457" s="118"/>
      <c r="D457" s="118"/>
      <c r="E457" s="10"/>
      <c r="G457" s="10"/>
      <c r="H457" s="118"/>
      <c r="I457" s="118"/>
    </row>
    <row r="458" spans="1:9" x14ac:dyDescent="0.2">
      <c r="A458" s="118"/>
      <c r="B458" s="118"/>
      <c r="C458" s="118"/>
      <c r="D458" s="118"/>
      <c r="E458" s="10"/>
      <c r="G458" s="10"/>
      <c r="H458" s="118"/>
      <c r="I458" s="118"/>
    </row>
    <row r="459" spans="1:9" x14ac:dyDescent="0.2">
      <c r="A459" s="118"/>
      <c r="B459" s="118"/>
      <c r="C459" s="118"/>
      <c r="D459" s="118"/>
      <c r="E459" s="10"/>
      <c r="G459" s="10"/>
      <c r="H459" s="118"/>
      <c r="I459" s="118"/>
    </row>
    <row r="460" spans="1:9" x14ac:dyDescent="0.2">
      <c r="A460" s="118"/>
      <c r="B460" s="118"/>
      <c r="C460" s="118"/>
      <c r="D460" s="118"/>
      <c r="E460" s="10"/>
      <c r="G460" s="10"/>
      <c r="H460" s="118"/>
      <c r="I460" s="118"/>
    </row>
    <row r="461" spans="1:9" x14ac:dyDescent="0.2">
      <c r="A461" s="118"/>
      <c r="B461" s="118"/>
      <c r="C461" s="118"/>
      <c r="D461" s="118"/>
      <c r="E461" s="10"/>
      <c r="G461" s="10"/>
      <c r="H461" s="118"/>
      <c r="I461" s="118"/>
    </row>
    <row r="462" spans="1:9" x14ac:dyDescent="0.2">
      <c r="A462" s="118"/>
      <c r="B462" s="118"/>
      <c r="C462" s="118"/>
      <c r="D462" s="118"/>
      <c r="E462" s="10"/>
      <c r="G462" s="10"/>
      <c r="H462" s="118"/>
      <c r="I462" s="118"/>
    </row>
    <row r="463" spans="1:9" x14ac:dyDescent="0.2">
      <c r="A463" s="118"/>
      <c r="B463" s="118"/>
      <c r="C463" s="118"/>
      <c r="D463" s="118"/>
      <c r="E463" s="10"/>
      <c r="G463" s="10"/>
      <c r="H463" s="118"/>
      <c r="I463" s="118"/>
    </row>
    <row r="464" spans="1:9" x14ac:dyDescent="0.2">
      <c r="A464" s="118"/>
      <c r="B464" s="118"/>
      <c r="C464" s="118"/>
      <c r="D464" s="118"/>
      <c r="E464" s="10"/>
      <c r="G464" s="10"/>
      <c r="H464" s="118"/>
      <c r="I464" s="118"/>
    </row>
    <row r="465" spans="1:9" x14ac:dyDescent="0.2">
      <c r="A465" s="118"/>
      <c r="B465" s="118"/>
      <c r="C465" s="118"/>
      <c r="D465" s="118"/>
      <c r="E465" s="10"/>
      <c r="G465" s="10"/>
      <c r="H465" s="118"/>
      <c r="I465" s="118"/>
    </row>
    <row r="466" spans="1:9" x14ac:dyDescent="0.2">
      <c r="A466" s="118"/>
      <c r="B466" s="118"/>
      <c r="C466" s="118"/>
      <c r="D466" s="118"/>
      <c r="E466" s="10"/>
      <c r="G466" s="10"/>
      <c r="H466" s="118"/>
      <c r="I466" s="118"/>
    </row>
    <row r="467" spans="1:9" x14ac:dyDescent="0.2">
      <c r="A467" s="118"/>
      <c r="B467" s="118"/>
      <c r="C467" s="118"/>
      <c r="D467" s="118"/>
      <c r="E467" s="10"/>
      <c r="G467" s="10"/>
      <c r="H467" s="118"/>
      <c r="I467" s="118"/>
    </row>
    <row r="468" spans="1:9" x14ac:dyDescent="0.2">
      <c r="A468" s="118"/>
      <c r="B468" s="118"/>
      <c r="C468" s="118"/>
      <c r="D468" s="118"/>
      <c r="E468" s="10"/>
      <c r="G468" s="10"/>
      <c r="H468" s="118"/>
      <c r="I468" s="118"/>
    </row>
    <row r="469" spans="1:9" x14ac:dyDescent="0.2">
      <c r="A469" s="118"/>
      <c r="B469" s="118"/>
      <c r="C469" s="118"/>
      <c r="D469" s="118"/>
      <c r="E469" s="10"/>
      <c r="G469" s="10"/>
      <c r="H469" s="118"/>
      <c r="I469" s="118"/>
    </row>
    <row r="470" spans="1:9" x14ac:dyDescent="0.2">
      <c r="A470" s="118"/>
      <c r="B470" s="118"/>
      <c r="C470" s="118"/>
      <c r="D470" s="118"/>
      <c r="E470" s="10"/>
      <c r="G470" s="10"/>
      <c r="H470" s="118"/>
      <c r="I470" s="118"/>
    </row>
    <row r="471" spans="1:9" x14ac:dyDescent="0.2">
      <c r="A471" s="118"/>
      <c r="B471" s="118"/>
      <c r="C471" s="118"/>
      <c r="D471" s="118"/>
      <c r="E471" s="10"/>
      <c r="G471" s="10"/>
      <c r="H471" s="118"/>
      <c r="I471" s="118"/>
    </row>
    <row r="472" spans="1:9" x14ac:dyDescent="0.2">
      <c r="A472" s="118"/>
      <c r="B472" s="118"/>
      <c r="C472" s="118"/>
      <c r="D472" s="118"/>
      <c r="E472" s="10"/>
      <c r="G472" s="10"/>
      <c r="H472" s="118"/>
      <c r="I472" s="118"/>
    </row>
    <row r="473" spans="1:9" x14ac:dyDescent="0.2">
      <c r="A473" s="118"/>
      <c r="B473" s="118"/>
      <c r="C473" s="118"/>
      <c r="D473" s="118"/>
      <c r="E473" s="10"/>
      <c r="G473" s="10"/>
      <c r="H473" s="118"/>
      <c r="I473" s="118"/>
    </row>
    <row r="474" spans="1:9" x14ac:dyDescent="0.2">
      <c r="A474" s="118"/>
      <c r="B474" s="118"/>
      <c r="C474" s="118"/>
      <c r="D474" s="118"/>
      <c r="E474" s="10"/>
      <c r="G474" s="10"/>
      <c r="H474" s="118"/>
      <c r="I474" s="118"/>
    </row>
    <row r="475" spans="1:9" x14ac:dyDescent="0.2">
      <c r="A475" s="118"/>
      <c r="B475" s="118"/>
      <c r="C475" s="118"/>
      <c r="D475" s="118"/>
      <c r="E475" s="10"/>
      <c r="G475" s="10"/>
      <c r="H475" s="118"/>
      <c r="I475" s="118"/>
    </row>
    <row r="476" spans="1:9" x14ac:dyDescent="0.2">
      <c r="A476" s="118"/>
      <c r="B476" s="118"/>
      <c r="C476" s="118"/>
      <c r="D476" s="118"/>
      <c r="E476" s="10"/>
      <c r="G476" s="10"/>
      <c r="H476" s="118"/>
      <c r="I476" s="118"/>
    </row>
    <row r="477" spans="1:9" x14ac:dyDescent="0.2">
      <c r="A477" s="118"/>
      <c r="B477" s="118"/>
      <c r="C477" s="118"/>
      <c r="D477" s="118"/>
      <c r="E477" s="10"/>
      <c r="G477" s="10"/>
      <c r="H477" s="118"/>
      <c r="I477" s="118"/>
    </row>
    <row r="478" spans="1:9" x14ac:dyDescent="0.2">
      <c r="A478" s="118"/>
      <c r="B478" s="118"/>
      <c r="C478" s="118"/>
      <c r="D478" s="118"/>
      <c r="E478" s="10"/>
      <c r="G478" s="10"/>
      <c r="H478" s="118"/>
      <c r="I478" s="118"/>
    </row>
    <row r="479" spans="1:9" x14ac:dyDescent="0.2">
      <c r="A479" s="118"/>
      <c r="B479" s="118"/>
      <c r="C479" s="118"/>
      <c r="D479" s="118"/>
      <c r="E479" s="10"/>
      <c r="G479" s="10"/>
      <c r="H479" s="118"/>
      <c r="I479" s="118"/>
    </row>
    <row r="480" spans="1:9" x14ac:dyDescent="0.2">
      <c r="A480" s="118"/>
      <c r="B480" s="118"/>
      <c r="C480" s="118"/>
      <c r="D480" s="118"/>
      <c r="E480" s="10"/>
      <c r="G480" s="10"/>
      <c r="H480" s="118"/>
      <c r="I480" s="118"/>
    </row>
    <row r="481" spans="1:9" x14ac:dyDescent="0.2">
      <c r="A481" s="118"/>
      <c r="B481" s="118"/>
      <c r="C481" s="118"/>
      <c r="D481" s="118"/>
      <c r="E481" s="10"/>
      <c r="G481" s="10"/>
      <c r="H481" s="118"/>
      <c r="I481" s="118"/>
    </row>
    <row r="482" spans="1:9" x14ac:dyDescent="0.2">
      <c r="A482" s="118"/>
      <c r="B482" s="118"/>
      <c r="C482" s="118"/>
      <c r="D482" s="118"/>
      <c r="E482" s="10"/>
      <c r="G482" s="10"/>
      <c r="H482" s="118"/>
      <c r="I482" s="118"/>
    </row>
    <row r="483" spans="1:9" x14ac:dyDescent="0.2">
      <c r="A483" s="118"/>
      <c r="B483" s="118"/>
      <c r="C483" s="118"/>
      <c r="D483" s="118"/>
      <c r="E483" s="10"/>
      <c r="G483" s="10"/>
      <c r="H483" s="118"/>
      <c r="I483" s="118"/>
    </row>
    <row r="484" spans="1:9" x14ac:dyDescent="0.2">
      <c r="A484" s="118"/>
      <c r="B484" s="118"/>
      <c r="C484" s="118"/>
      <c r="D484" s="118"/>
      <c r="E484" s="10"/>
      <c r="G484" s="10"/>
      <c r="H484" s="118"/>
      <c r="I484" s="118"/>
    </row>
    <row r="485" spans="1:9" x14ac:dyDescent="0.2">
      <c r="A485" s="118"/>
      <c r="B485" s="118"/>
      <c r="C485" s="118"/>
      <c r="D485" s="118"/>
      <c r="E485" s="10"/>
      <c r="G485" s="10"/>
      <c r="H485" s="118"/>
      <c r="I485" s="118"/>
    </row>
    <row r="486" spans="1:9" x14ac:dyDescent="0.2">
      <c r="A486" s="118"/>
      <c r="B486" s="118"/>
      <c r="C486" s="118"/>
      <c r="D486" s="118"/>
      <c r="E486" s="10"/>
      <c r="G486" s="10"/>
      <c r="H486" s="118"/>
      <c r="I486" s="118"/>
    </row>
    <row r="487" spans="1:9" x14ac:dyDescent="0.2">
      <c r="A487" s="118"/>
      <c r="B487" s="118"/>
      <c r="C487" s="118"/>
      <c r="D487" s="118"/>
      <c r="E487" s="10"/>
      <c r="G487" s="10"/>
      <c r="H487" s="118"/>
      <c r="I487" s="118"/>
    </row>
    <row r="488" spans="1:9" x14ac:dyDescent="0.2">
      <c r="A488" s="118"/>
      <c r="B488" s="118"/>
      <c r="C488" s="118"/>
      <c r="D488" s="118"/>
      <c r="E488" s="10"/>
      <c r="G488" s="10"/>
      <c r="H488" s="118"/>
      <c r="I488" s="118"/>
    </row>
    <row r="489" spans="1:9" x14ac:dyDescent="0.2">
      <c r="A489" s="118"/>
      <c r="B489" s="118"/>
      <c r="C489" s="118"/>
      <c r="D489" s="118"/>
      <c r="E489" s="10"/>
      <c r="G489" s="10"/>
      <c r="H489" s="118"/>
      <c r="I489" s="118"/>
    </row>
    <row r="490" spans="1:9" x14ac:dyDescent="0.2">
      <c r="A490" s="118"/>
      <c r="B490" s="118"/>
      <c r="C490" s="118"/>
      <c r="D490" s="118"/>
      <c r="E490" s="10"/>
      <c r="G490" s="10"/>
      <c r="H490" s="118"/>
      <c r="I490" s="118"/>
    </row>
    <row r="491" spans="1:9" x14ac:dyDescent="0.2">
      <c r="A491" s="118"/>
      <c r="B491" s="118"/>
      <c r="C491" s="118"/>
      <c r="D491" s="118"/>
      <c r="E491" s="10"/>
      <c r="G491" s="10"/>
      <c r="H491" s="118"/>
      <c r="I491" s="118"/>
    </row>
    <row r="492" spans="1:9" x14ac:dyDescent="0.2">
      <c r="A492" s="118"/>
      <c r="B492" s="118"/>
      <c r="C492" s="118"/>
      <c r="D492" s="118"/>
      <c r="E492" s="10"/>
      <c r="G492" s="10"/>
      <c r="H492" s="118"/>
      <c r="I492" s="118"/>
    </row>
    <row r="493" spans="1:9" x14ac:dyDescent="0.2">
      <c r="A493" s="118"/>
      <c r="B493" s="118"/>
      <c r="C493" s="118"/>
      <c r="D493" s="118"/>
      <c r="E493" s="10"/>
      <c r="G493" s="10"/>
      <c r="H493" s="118"/>
      <c r="I493" s="118"/>
    </row>
    <row r="494" spans="1:9" x14ac:dyDescent="0.2">
      <c r="A494" s="118"/>
      <c r="B494" s="118"/>
      <c r="C494" s="118"/>
      <c r="D494" s="118"/>
      <c r="E494" s="10"/>
      <c r="G494" s="10"/>
      <c r="H494" s="118"/>
      <c r="I494" s="118"/>
    </row>
    <row r="495" spans="1:9" x14ac:dyDescent="0.2">
      <c r="A495" s="118"/>
      <c r="B495" s="118"/>
      <c r="C495" s="118"/>
      <c r="D495" s="118"/>
      <c r="E495" s="10"/>
      <c r="G495" s="10"/>
      <c r="H495" s="118"/>
      <c r="I495" s="118"/>
    </row>
    <row r="496" spans="1:9" x14ac:dyDescent="0.2">
      <c r="A496" s="118"/>
      <c r="B496" s="118"/>
      <c r="C496" s="118"/>
      <c r="D496" s="118"/>
      <c r="E496" s="10"/>
      <c r="G496" s="10"/>
      <c r="H496" s="118"/>
      <c r="I496" s="118"/>
    </row>
    <row r="497" spans="1:9" x14ac:dyDescent="0.2">
      <c r="A497" s="118"/>
      <c r="B497" s="118"/>
      <c r="C497" s="118"/>
      <c r="D497" s="118"/>
      <c r="E497" s="10"/>
      <c r="G497" s="10"/>
      <c r="H497" s="118"/>
      <c r="I497" s="118"/>
    </row>
    <row r="498" spans="1:9" x14ac:dyDescent="0.2">
      <c r="A498" s="118"/>
      <c r="B498" s="118"/>
      <c r="C498" s="118"/>
      <c r="D498" s="118"/>
      <c r="E498" s="10"/>
      <c r="G498" s="10"/>
      <c r="H498" s="118"/>
      <c r="I498" s="118"/>
    </row>
    <row r="499" spans="1:9" x14ac:dyDescent="0.2">
      <c r="A499" s="118"/>
      <c r="B499" s="118"/>
      <c r="C499" s="118"/>
      <c r="D499" s="118"/>
      <c r="E499" s="10"/>
      <c r="G499" s="10"/>
      <c r="H499" s="118"/>
      <c r="I499" s="118"/>
    </row>
    <row r="500" spans="1:9" x14ac:dyDescent="0.2">
      <c r="A500" s="118"/>
      <c r="B500" s="118"/>
      <c r="C500" s="118"/>
      <c r="D500" s="118"/>
      <c r="E500" s="10"/>
      <c r="G500" s="10"/>
      <c r="H500" s="118"/>
      <c r="I500" s="118"/>
    </row>
    <row r="501" spans="1:9" x14ac:dyDescent="0.2">
      <c r="A501" s="118"/>
      <c r="B501" s="118"/>
      <c r="C501" s="118"/>
      <c r="D501" s="118"/>
      <c r="E501" s="10"/>
      <c r="G501" s="10"/>
      <c r="H501" s="118"/>
      <c r="I501" s="118"/>
    </row>
    <row r="502" spans="1:9" x14ac:dyDescent="0.2">
      <c r="A502" s="118"/>
      <c r="B502" s="118"/>
      <c r="C502" s="118"/>
      <c r="D502" s="118"/>
      <c r="E502" s="10"/>
      <c r="G502" s="10"/>
      <c r="H502" s="118"/>
      <c r="I502" s="118"/>
    </row>
    <row r="503" spans="1:9" x14ac:dyDescent="0.2">
      <c r="A503" s="118"/>
      <c r="B503" s="118"/>
      <c r="C503" s="118"/>
      <c r="D503" s="118"/>
      <c r="E503" s="10"/>
      <c r="G503" s="10"/>
      <c r="H503" s="118"/>
      <c r="I503" s="118"/>
    </row>
    <row r="504" spans="1:9" x14ac:dyDescent="0.2">
      <c r="A504" s="118"/>
      <c r="B504" s="118"/>
      <c r="C504" s="118"/>
      <c r="D504" s="118"/>
      <c r="E504" s="10"/>
      <c r="G504" s="10"/>
      <c r="H504" s="118"/>
      <c r="I504" s="118"/>
    </row>
    <row r="505" spans="1:9" x14ac:dyDescent="0.2">
      <c r="A505" s="118"/>
      <c r="B505" s="118"/>
      <c r="C505" s="118"/>
      <c r="D505" s="118"/>
      <c r="E505" s="10"/>
      <c r="G505" s="10"/>
      <c r="H505" s="118"/>
      <c r="I505" s="118"/>
    </row>
    <row r="506" spans="1:9" x14ac:dyDescent="0.2">
      <c r="A506" s="118"/>
      <c r="B506" s="118"/>
      <c r="C506" s="118"/>
      <c r="D506" s="118"/>
      <c r="E506" s="10"/>
      <c r="G506" s="10"/>
      <c r="H506" s="118"/>
      <c r="I506" s="118"/>
    </row>
    <row r="507" spans="1:9" x14ac:dyDescent="0.2">
      <c r="A507" s="118"/>
      <c r="B507" s="118"/>
      <c r="C507" s="118"/>
      <c r="D507" s="118"/>
      <c r="E507" s="10"/>
      <c r="G507" s="10"/>
      <c r="H507" s="118"/>
      <c r="I507" s="118"/>
    </row>
    <row r="508" spans="1:9" x14ac:dyDescent="0.2">
      <c r="A508" s="118"/>
      <c r="B508" s="118"/>
      <c r="C508" s="118"/>
      <c r="D508" s="118"/>
      <c r="E508" s="10"/>
      <c r="G508" s="10"/>
      <c r="H508" s="118"/>
      <c r="I508" s="118"/>
    </row>
    <row r="509" spans="1:9" x14ac:dyDescent="0.2">
      <c r="A509" s="118"/>
      <c r="B509" s="118"/>
      <c r="C509" s="118"/>
      <c r="D509" s="118"/>
      <c r="E509" s="10"/>
      <c r="G509" s="10"/>
      <c r="H509" s="118"/>
      <c r="I509" s="118"/>
    </row>
    <row r="510" spans="1:9" x14ac:dyDescent="0.2">
      <c r="A510" s="118"/>
      <c r="B510" s="118"/>
      <c r="C510" s="118"/>
      <c r="D510" s="118"/>
      <c r="E510" s="10"/>
      <c r="G510" s="10"/>
      <c r="H510" s="118"/>
      <c r="I510" s="118"/>
    </row>
    <row r="511" spans="1:9" x14ac:dyDescent="0.2">
      <c r="A511" s="118"/>
      <c r="B511" s="118"/>
      <c r="C511" s="118"/>
      <c r="D511" s="118"/>
      <c r="E511" s="10"/>
      <c r="G511" s="10"/>
      <c r="H511" s="118"/>
      <c r="I511" s="118"/>
    </row>
    <row r="512" spans="1:9" x14ac:dyDescent="0.2">
      <c r="A512" s="118"/>
      <c r="B512" s="118"/>
      <c r="C512" s="118"/>
      <c r="D512" s="118"/>
      <c r="E512" s="10"/>
      <c r="G512" s="10"/>
      <c r="H512" s="118"/>
      <c r="I512" s="118"/>
    </row>
    <row r="513" spans="1:9" x14ac:dyDescent="0.2">
      <c r="A513" s="118"/>
      <c r="B513" s="118"/>
      <c r="C513" s="118"/>
      <c r="D513" s="118"/>
      <c r="E513" s="10"/>
      <c r="G513" s="10"/>
      <c r="H513" s="118"/>
      <c r="I513" s="118"/>
    </row>
    <row r="514" spans="1:9" x14ac:dyDescent="0.2">
      <c r="A514" s="118"/>
      <c r="B514" s="118"/>
      <c r="C514" s="118"/>
      <c r="D514" s="118"/>
      <c r="E514" s="10"/>
      <c r="G514" s="10"/>
      <c r="H514" s="118"/>
      <c r="I514" s="118"/>
    </row>
    <row r="515" spans="1:9" x14ac:dyDescent="0.2">
      <c r="A515" s="118"/>
      <c r="B515" s="118"/>
      <c r="C515" s="118"/>
      <c r="D515" s="118"/>
      <c r="E515" s="10"/>
      <c r="G515" s="10"/>
      <c r="H515" s="118"/>
      <c r="I515" s="118"/>
    </row>
    <row r="516" spans="1:9" x14ac:dyDescent="0.2">
      <c r="A516" s="118"/>
      <c r="B516" s="118"/>
      <c r="C516" s="118"/>
      <c r="D516" s="118"/>
      <c r="E516" s="10"/>
      <c r="G516" s="10"/>
      <c r="H516" s="118"/>
      <c r="I516" s="118"/>
    </row>
    <row r="517" spans="1:9" x14ac:dyDescent="0.2">
      <c r="A517" s="118"/>
      <c r="B517" s="118"/>
      <c r="C517" s="118"/>
      <c r="D517" s="118"/>
      <c r="E517" s="10"/>
      <c r="G517" s="10"/>
      <c r="H517" s="118"/>
      <c r="I517" s="118"/>
    </row>
    <row r="518" spans="1:9" x14ac:dyDescent="0.2">
      <c r="A518" s="118"/>
      <c r="B518" s="118"/>
      <c r="C518" s="118"/>
      <c r="D518" s="118"/>
      <c r="E518" s="10"/>
      <c r="G518" s="10"/>
      <c r="H518" s="118"/>
      <c r="I518" s="118"/>
    </row>
    <row r="519" spans="1:9" x14ac:dyDescent="0.2">
      <c r="A519" s="118"/>
      <c r="B519" s="118"/>
      <c r="C519" s="118"/>
      <c r="D519" s="118"/>
      <c r="E519" s="10"/>
      <c r="G519" s="10"/>
      <c r="H519" s="118"/>
      <c r="I519" s="118"/>
    </row>
    <row r="520" spans="1:9" x14ac:dyDescent="0.2">
      <c r="A520" s="118"/>
      <c r="B520" s="118"/>
      <c r="C520" s="118"/>
      <c r="D520" s="118"/>
      <c r="E520" s="10"/>
      <c r="G520" s="10"/>
      <c r="H520" s="118"/>
      <c r="I520" s="118"/>
    </row>
    <row r="521" spans="1:9" x14ac:dyDescent="0.2">
      <c r="A521" s="118"/>
      <c r="B521" s="118"/>
      <c r="C521" s="118"/>
      <c r="D521" s="118"/>
      <c r="E521" s="10"/>
      <c r="G521" s="10"/>
      <c r="H521" s="118"/>
      <c r="I521" s="118"/>
    </row>
  </sheetData>
  <mergeCells count="49">
    <mergeCell ref="E271:E272"/>
    <mergeCell ref="A1:G1"/>
    <mergeCell ref="A168:D168"/>
    <mergeCell ref="E211:E213"/>
    <mergeCell ref="E214:E216"/>
    <mergeCell ref="E217:E218"/>
    <mergeCell ref="E249:E251"/>
    <mergeCell ref="E252:E253"/>
    <mergeCell ref="E255:E257"/>
    <mergeCell ref="E260:E262"/>
    <mergeCell ref="E264:E266"/>
    <mergeCell ref="E227:E228"/>
    <mergeCell ref="E232:E233"/>
    <mergeCell ref="E236:E238"/>
    <mergeCell ref="E244:E245"/>
    <mergeCell ref="E247:E248"/>
    <mergeCell ref="E193:E194"/>
    <mergeCell ref="E201:E203"/>
    <mergeCell ref="E204:E206"/>
    <mergeCell ref="E207:E209"/>
    <mergeCell ref="A363:A364"/>
    <mergeCell ref="B363:B364"/>
    <mergeCell ref="C363:C364"/>
    <mergeCell ref="D363:D364"/>
    <mergeCell ref="E363:E364"/>
    <mergeCell ref="E284:E285"/>
    <mergeCell ref="E290:E291"/>
    <mergeCell ref="E292:E293"/>
    <mergeCell ref="E295:E296"/>
    <mergeCell ref="E297:E298"/>
    <mergeCell ref="E223:E225"/>
    <mergeCell ref="E274:E276"/>
    <mergeCell ref="E303:E305"/>
    <mergeCell ref="E277:E279"/>
    <mergeCell ref="E280:E281"/>
    <mergeCell ref="E322:E324"/>
    <mergeCell ref="E326:E327"/>
    <mergeCell ref="E355:E357"/>
    <mergeCell ref="E342:E343"/>
    <mergeCell ref="E308:E310"/>
    <mergeCell ref="E312:E314"/>
    <mergeCell ref="E319:E320"/>
    <mergeCell ref="E339:E340"/>
    <mergeCell ref="E328:E330"/>
    <mergeCell ref="E350:E351"/>
    <mergeCell ref="E331:E332"/>
    <mergeCell ref="E333:E334"/>
    <mergeCell ref="E335:E336"/>
    <mergeCell ref="E337:E338"/>
  </mergeCells>
  <conditionalFormatting sqref="A359:E362">
    <cfRule type="cellIs" dxfId="78" priority="3" stopIfTrue="1" operator="between">
      <formula>0.009</formula>
      <formula>-0.009</formula>
    </cfRule>
  </conditionalFormatting>
  <conditionalFormatting sqref="F2:F3">
    <cfRule type="cellIs" dxfId="77" priority="5" stopIfTrue="1" operator="between">
      <formula>0.009</formula>
      <formula>-0.009</formula>
    </cfRule>
  </conditionalFormatting>
  <conditionalFormatting sqref="F5:F65536">
    <cfRule type="cellIs" dxfId="76" priority="2" stopIfTrue="1" operator="between">
      <formula>0.009</formula>
      <formula>-0.009</formula>
    </cfRule>
  </conditionalFormatting>
  <conditionalFormatting sqref="I148">
    <cfRule type="cellIs" dxfId="7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63"/>
  <sheetViews>
    <sheetView workbookViewId="0">
      <selection sqref="A1:F1"/>
    </sheetView>
  </sheetViews>
  <sheetFormatPr defaultColWidth="9.1796875" defaultRowHeight="10" x14ac:dyDescent="0.2"/>
  <cols>
    <col min="1" max="1" width="40.54296875" style="6" bestFit="1" customWidth="1"/>
    <col min="2" max="2" width="28.4531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13</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129</v>
      </c>
      <c r="B7" s="22" t="s">
        <v>128</v>
      </c>
      <c r="C7" s="22" t="s">
        <v>130</v>
      </c>
      <c r="D7" s="25">
        <v>2025000</v>
      </c>
      <c r="E7" s="23">
        <v>15626.924999999999</v>
      </c>
      <c r="F7" s="24">
        <v>7.2683120338031504</v>
      </c>
    </row>
    <row r="8" spans="1:6" x14ac:dyDescent="0.2">
      <c r="A8" s="22" t="s">
        <v>139</v>
      </c>
      <c r="B8" s="22" t="s">
        <v>138</v>
      </c>
      <c r="C8" s="22" t="s">
        <v>130</v>
      </c>
      <c r="D8" s="25">
        <v>1100000</v>
      </c>
      <c r="E8" s="23">
        <v>13951.3</v>
      </c>
      <c r="F8" s="24">
        <v>6.4889542681748296</v>
      </c>
    </row>
    <row r="9" spans="1:6" x14ac:dyDescent="0.2">
      <c r="A9" s="22" t="s">
        <v>134</v>
      </c>
      <c r="B9" s="22" t="s">
        <v>133</v>
      </c>
      <c r="C9" s="22" t="s">
        <v>135</v>
      </c>
      <c r="D9" s="25">
        <v>950000</v>
      </c>
      <c r="E9" s="23">
        <v>13592.6</v>
      </c>
      <c r="F9" s="24">
        <v>6.3221176367502103</v>
      </c>
    </row>
    <row r="10" spans="1:6" x14ac:dyDescent="0.2">
      <c r="A10" s="22" t="s">
        <v>132</v>
      </c>
      <c r="B10" s="22" t="s">
        <v>131</v>
      </c>
      <c r="C10" s="22" t="s">
        <v>130</v>
      </c>
      <c r="D10" s="25">
        <v>775000</v>
      </c>
      <c r="E10" s="23">
        <v>9791.35</v>
      </c>
      <c r="F10" s="24">
        <v>4.5541005048772201</v>
      </c>
    </row>
    <row r="11" spans="1:6" x14ac:dyDescent="0.2">
      <c r="A11" s="22" t="s">
        <v>451</v>
      </c>
      <c r="B11" s="22" t="s">
        <v>450</v>
      </c>
      <c r="C11" s="22" t="s">
        <v>148</v>
      </c>
      <c r="D11" s="25">
        <v>370000</v>
      </c>
      <c r="E11" s="23">
        <v>9153.43</v>
      </c>
      <c r="F11" s="24">
        <v>4.2573945558435096</v>
      </c>
    </row>
    <row r="12" spans="1:6" x14ac:dyDescent="0.2">
      <c r="A12" s="22" t="s">
        <v>253</v>
      </c>
      <c r="B12" s="22" t="s">
        <v>252</v>
      </c>
      <c r="C12" s="22" t="s">
        <v>254</v>
      </c>
      <c r="D12" s="25">
        <v>3000000</v>
      </c>
      <c r="E12" s="23">
        <v>8986.5</v>
      </c>
      <c r="F12" s="24">
        <v>4.1797529643082099</v>
      </c>
    </row>
    <row r="13" spans="1:6" x14ac:dyDescent="0.2">
      <c r="A13" s="22" t="s">
        <v>137</v>
      </c>
      <c r="B13" s="22" t="s">
        <v>136</v>
      </c>
      <c r="C13" s="22" t="s">
        <v>130</v>
      </c>
      <c r="D13" s="25">
        <v>700000</v>
      </c>
      <c r="E13" s="23">
        <v>7479.15</v>
      </c>
      <c r="F13" s="24">
        <v>3.4786623694436898</v>
      </c>
    </row>
    <row r="14" spans="1:6" x14ac:dyDescent="0.2">
      <c r="A14" s="22" t="s">
        <v>147</v>
      </c>
      <c r="B14" s="22" t="s">
        <v>146</v>
      </c>
      <c r="C14" s="22" t="s">
        <v>148</v>
      </c>
      <c r="D14" s="25">
        <v>620000</v>
      </c>
      <c r="E14" s="23">
        <v>7327.16</v>
      </c>
      <c r="F14" s="24">
        <v>3.4079695910488499</v>
      </c>
    </row>
    <row r="15" spans="1:6" x14ac:dyDescent="0.2">
      <c r="A15" s="22" t="s">
        <v>206</v>
      </c>
      <c r="B15" s="22" t="s">
        <v>205</v>
      </c>
      <c r="C15" s="22" t="s">
        <v>165</v>
      </c>
      <c r="D15" s="25">
        <v>52000</v>
      </c>
      <c r="E15" s="23">
        <v>6923.28</v>
      </c>
      <c r="F15" s="24">
        <v>3.2201190789223499</v>
      </c>
    </row>
    <row r="16" spans="1:6" x14ac:dyDescent="0.2">
      <c r="A16" s="22" t="s">
        <v>263</v>
      </c>
      <c r="B16" s="22" t="s">
        <v>262</v>
      </c>
      <c r="C16" s="22" t="s">
        <v>204</v>
      </c>
      <c r="D16" s="25">
        <v>500000</v>
      </c>
      <c r="E16" s="23">
        <v>6548</v>
      </c>
      <c r="F16" s="24">
        <v>3.0455708463016902</v>
      </c>
    </row>
    <row r="17" spans="1:6" x14ac:dyDescent="0.2">
      <c r="A17" s="22" t="s">
        <v>175</v>
      </c>
      <c r="B17" s="22" t="s">
        <v>174</v>
      </c>
      <c r="C17" s="22" t="s">
        <v>176</v>
      </c>
      <c r="D17" s="25">
        <v>2500000</v>
      </c>
      <c r="E17" s="23">
        <v>5284</v>
      </c>
      <c r="F17" s="24">
        <v>2.4576659059038102</v>
      </c>
    </row>
    <row r="18" spans="1:6" x14ac:dyDescent="0.2">
      <c r="A18" s="22" t="s">
        <v>328</v>
      </c>
      <c r="B18" s="22" t="s">
        <v>327</v>
      </c>
      <c r="C18" s="22" t="s">
        <v>209</v>
      </c>
      <c r="D18" s="25">
        <v>1600000</v>
      </c>
      <c r="E18" s="23">
        <v>5038.3999999999996</v>
      </c>
      <c r="F18" s="24">
        <v>2.3434337434340899</v>
      </c>
    </row>
    <row r="19" spans="1:6" x14ac:dyDescent="0.2">
      <c r="A19" s="22" t="s">
        <v>470</v>
      </c>
      <c r="B19" s="22" t="s">
        <v>469</v>
      </c>
      <c r="C19" s="22" t="s">
        <v>212</v>
      </c>
      <c r="D19" s="25">
        <v>1365233</v>
      </c>
      <c r="E19" s="23">
        <v>4837.0205189999997</v>
      </c>
      <c r="F19" s="24">
        <v>2.2497691929794499</v>
      </c>
    </row>
    <row r="20" spans="1:6" x14ac:dyDescent="0.2">
      <c r="A20" s="22" t="s">
        <v>150</v>
      </c>
      <c r="B20" s="22" t="s">
        <v>149</v>
      </c>
      <c r="C20" s="22" t="s">
        <v>151</v>
      </c>
      <c r="D20" s="25">
        <v>1100000</v>
      </c>
      <c r="E20" s="23">
        <v>4390.6499999999996</v>
      </c>
      <c r="F20" s="24">
        <v>2.0421557172135798</v>
      </c>
    </row>
    <row r="21" spans="1:6" x14ac:dyDescent="0.2">
      <c r="A21" s="22" t="s">
        <v>312</v>
      </c>
      <c r="B21" s="22" t="s">
        <v>311</v>
      </c>
      <c r="C21" s="22" t="s">
        <v>130</v>
      </c>
      <c r="D21" s="25">
        <v>1300000</v>
      </c>
      <c r="E21" s="23">
        <v>4375.1499999999996</v>
      </c>
      <c r="F21" s="24">
        <v>2.03494643985902</v>
      </c>
    </row>
    <row r="22" spans="1:6" x14ac:dyDescent="0.2">
      <c r="A22" s="22" t="s">
        <v>167</v>
      </c>
      <c r="B22" s="22" t="s">
        <v>166</v>
      </c>
      <c r="C22" s="22" t="s">
        <v>168</v>
      </c>
      <c r="D22" s="25">
        <v>250000</v>
      </c>
      <c r="E22" s="23">
        <v>4245.5</v>
      </c>
      <c r="F22" s="24">
        <v>1.9746443231481099</v>
      </c>
    </row>
    <row r="23" spans="1:6" x14ac:dyDescent="0.2">
      <c r="A23" s="22" t="s">
        <v>514</v>
      </c>
      <c r="B23" s="22" t="s">
        <v>513</v>
      </c>
      <c r="C23" s="22" t="s">
        <v>204</v>
      </c>
      <c r="D23" s="25">
        <v>300000</v>
      </c>
      <c r="E23" s="23">
        <v>3968.7</v>
      </c>
      <c r="F23" s="24">
        <v>1.8459005830356601</v>
      </c>
    </row>
    <row r="24" spans="1:6" x14ac:dyDescent="0.2">
      <c r="A24" s="22" t="s">
        <v>340</v>
      </c>
      <c r="B24" s="22" t="s">
        <v>339</v>
      </c>
      <c r="C24" s="22" t="s">
        <v>130</v>
      </c>
      <c r="D24" s="25">
        <v>1900000</v>
      </c>
      <c r="E24" s="23">
        <v>3794.68</v>
      </c>
      <c r="F24" s="24">
        <v>1.76496132850399</v>
      </c>
    </row>
    <row r="25" spans="1:6" x14ac:dyDescent="0.2">
      <c r="A25" s="22" t="s">
        <v>322</v>
      </c>
      <c r="B25" s="22" t="s">
        <v>321</v>
      </c>
      <c r="C25" s="22" t="s">
        <v>151</v>
      </c>
      <c r="D25" s="25">
        <v>1150000</v>
      </c>
      <c r="E25" s="23">
        <v>3661.0250000000001</v>
      </c>
      <c r="F25" s="24">
        <v>1.70279642754759</v>
      </c>
    </row>
    <row r="26" spans="1:6" x14ac:dyDescent="0.2">
      <c r="A26" s="22" t="s">
        <v>173</v>
      </c>
      <c r="B26" s="22" t="s">
        <v>172</v>
      </c>
      <c r="C26" s="22" t="s">
        <v>151</v>
      </c>
      <c r="D26" s="25">
        <v>1941588</v>
      </c>
      <c r="E26" s="23">
        <v>3641.059976</v>
      </c>
      <c r="F26" s="24">
        <v>1.6935104020375</v>
      </c>
    </row>
    <row r="27" spans="1:6" x14ac:dyDescent="0.2">
      <c r="A27" s="22" t="s">
        <v>516</v>
      </c>
      <c r="B27" s="22" t="s">
        <v>515</v>
      </c>
      <c r="C27" s="22" t="s">
        <v>212</v>
      </c>
      <c r="D27" s="25">
        <v>550000</v>
      </c>
      <c r="E27" s="23">
        <v>3611.3</v>
      </c>
      <c r="F27" s="24">
        <v>1.6796686006794901</v>
      </c>
    </row>
    <row r="28" spans="1:6" x14ac:dyDescent="0.2">
      <c r="A28" s="22" t="s">
        <v>518</v>
      </c>
      <c r="B28" s="22" t="s">
        <v>517</v>
      </c>
      <c r="C28" s="22" t="s">
        <v>464</v>
      </c>
      <c r="D28" s="25">
        <v>800000</v>
      </c>
      <c r="E28" s="23">
        <v>3556</v>
      </c>
      <c r="F28" s="24">
        <v>1.65394775953708</v>
      </c>
    </row>
    <row r="29" spans="1:6" x14ac:dyDescent="0.2">
      <c r="A29" s="22" t="s">
        <v>520</v>
      </c>
      <c r="B29" s="22" t="s">
        <v>519</v>
      </c>
      <c r="C29" s="22" t="s">
        <v>204</v>
      </c>
      <c r="D29" s="25">
        <v>600000</v>
      </c>
      <c r="E29" s="23">
        <v>3283.8</v>
      </c>
      <c r="F29" s="24">
        <v>1.5273435468976</v>
      </c>
    </row>
    <row r="30" spans="1:6" x14ac:dyDescent="0.2">
      <c r="A30" s="22" t="s">
        <v>318</v>
      </c>
      <c r="B30" s="22" t="s">
        <v>317</v>
      </c>
      <c r="C30" s="22" t="s">
        <v>142</v>
      </c>
      <c r="D30" s="25">
        <v>700000</v>
      </c>
      <c r="E30" s="23">
        <v>2869.65</v>
      </c>
      <c r="F30" s="24">
        <v>1.33471630713037</v>
      </c>
    </row>
    <row r="31" spans="1:6" x14ac:dyDescent="0.2">
      <c r="A31" s="22" t="s">
        <v>156</v>
      </c>
      <c r="B31" s="22" t="s">
        <v>155</v>
      </c>
      <c r="C31" s="22" t="s">
        <v>148</v>
      </c>
      <c r="D31" s="25">
        <v>235000</v>
      </c>
      <c r="E31" s="23">
        <v>2817.8850000000002</v>
      </c>
      <c r="F31" s="24">
        <v>1.3106396463394701</v>
      </c>
    </row>
    <row r="32" spans="1:6" x14ac:dyDescent="0.2">
      <c r="A32" s="22" t="s">
        <v>457</v>
      </c>
      <c r="B32" s="22" t="s">
        <v>456</v>
      </c>
      <c r="C32" s="22" t="s">
        <v>159</v>
      </c>
      <c r="D32" s="25">
        <v>100000</v>
      </c>
      <c r="E32" s="23">
        <v>2794.5</v>
      </c>
      <c r="F32" s="24">
        <v>1.29976293982744</v>
      </c>
    </row>
    <row r="33" spans="1:6" x14ac:dyDescent="0.2">
      <c r="A33" s="22" t="s">
        <v>400</v>
      </c>
      <c r="B33" s="22" t="s">
        <v>399</v>
      </c>
      <c r="C33" s="22" t="s">
        <v>130</v>
      </c>
      <c r="D33" s="25">
        <v>4000000</v>
      </c>
      <c r="E33" s="23">
        <v>2785.6</v>
      </c>
      <c r="F33" s="24">
        <v>1.29562341928192</v>
      </c>
    </row>
    <row r="34" spans="1:6" x14ac:dyDescent="0.2">
      <c r="A34" s="22" t="s">
        <v>265</v>
      </c>
      <c r="B34" s="22" t="s">
        <v>264</v>
      </c>
      <c r="C34" s="22" t="s">
        <v>266</v>
      </c>
      <c r="D34" s="25">
        <v>1695523</v>
      </c>
      <c r="E34" s="23">
        <v>2767.6021930000002</v>
      </c>
      <c r="F34" s="24">
        <v>1.2872523752537299</v>
      </c>
    </row>
    <row r="35" spans="1:6" x14ac:dyDescent="0.2">
      <c r="A35" s="22" t="s">
        <v>522</v>
      </c>
      <c r="B35" s="22" t="s">
        <v>521</v>
      </c>
      <c r="C35" s="22" t="s">
        <v>154</v>
      </c>
      <c r="D35" s="25">
        <v>125000</v>
      </c>
      <c r="E35" s="23">
        <v>2629.5</v>
      </c>
      <c r="F35" s="24">
        <v>1.2230190196014501</v>
      </c>
    </row>
    <row r="36" spans="1:6" x14ac:dyDescent="0.2">
      <c r="A36" s="22" t="s">
        <v>218</v>
      </c>
      <c r="B36" s="22" t="s">
        <v>217</v>
      </c>
      <c r="C36" s="22" t="s">
        <v>219</v>
      </c>
      <c r="D36" s="25">
        <v>1600000</v>
      </c>
      <c r="E36" s="23">
        <v>2593.44</v>
      </c>
      <c r="F36" s="24">
        <v>1.20624698467206</v>
      </c>
    </row>
    <row r="37" spans="1:6" x14ac:dyDescent="0.2">
      <c r="A37" s="22" t="s">
        <v>231</v>
      </c>
      <c r="B37" s="22" t="s">
        <v>230</v>
      </c>
      <c r="C37" s="22" t="s">
        <v>154</v>
      </c>
      <c r="D37" s="25">
        <v>418357</v>
      </c>
      <c r="E37" s="23">
        <v>2578.9617269999999</v>
      </c>
      <c r="F37" s="24">
        <v>1.1995129275319301</v>
      </c>
    </row>
    <row r="38" spans="1:6" x14ac:dyDescent="0.2">
      <c r="A38" s="22" t="s">
        <v>273</v>
      </c>
      <c r="B38" s="22" t="s">
        <v>272</v>
      </c>
      <c r="C38" s="22" t="s">
        <v>135</v>
      </c>
      <c r="D38" s="25">
        <v>750000</v>
      </c>
      <c r="E38" s="23">
        <v>2253.375</v>
      </c>
      <c r="F38" s="24">
        <v>1.0480777650863</v>
      </c>
    </row>
    <row r="39" spans="1:6" x14ac:dyDescent="0.2">
      <c r="A39" s="22" t="s">
        <v>221</v>
      </c>
      <c r="B39" s="22" t="s">
        <v>220</v>
      </c>
      <c r="C39" s="22" t="s">
        <v>212</v>
      </c>
      <c r="D39" s="25">
        <v>215266</v>
      </c>
      <c r="E39" s="23">
        <v>2250.9289290000002</v>
      </c>
      <c r="F39" s="24">
        <v>1.0469400615851401</v>
      </c>
    </row>
    <row r="40" spans="1:6" x14ac:dyDescent="0.2">
      <c r="A40" s="22" t="s">
        <v>524</v>
      </c>
      <c r="B40" s="22" t="s">
        <v>523</v>
      </c>
      <c r="C40" s="22" t="s">
        <v>168</v>
      </c>
      <c r="D40" s="25">
        <v>1300000</v>
      </c>
      <c r="E40" s="23">
        <v>2246.92</v>
      </c>
      <c r="F40" s="24">
        <v>1.0450754499041199</v>
      </c>
    </row>
    <row r="41" spans="1:6" x14ac:dyDescent="0.2">
      <c r="A41" s="22" t="s">
        <v>526</v>
      </c>
      <c r="B41" s="22" t="s">
        <v>525</v>
      </c>
      <c r="C41" s="22" t="s">
        <v>227</v>
      </c>
      <c r="D41" s="25">
        <v>1000000</v>
      </c>
      <c r="E41" s="23">
        <v>2056.1</v>
      </c>
      <c r="F41" s="24">
        <v>0.95632226894943595</v>
      </c>
    </row>
    <row r="42" spans="1:6" x14ac:dyDescent="0.2">
      <c r="A42" s="22" t="s">
        <v>528</v>
      </c>
      <c r="B42" s="22" t="s">
        <v>527</v>
      </c>
      <c r="C42" s="22" t="s">
        <v>130</v>
      </c>
      <c r="D42" s="25">
        <v>700000</v>
      </c>
      <c r="E42" s="23">
        <v>1890.63</v>
      </c>
      <c r="F42" s="24">
        <v>0.87935974482946899</v>
      </c>
    </row>
    <row r="43" spans="1:6" x14ac:dyDescent="0.2">
      <c r="A43" s="22" t="s">
        <v>530</v>
      </c>
      <c r="B43" s="22" t="s">
        <v>529</v>
      </c>
      <c r="C43" s="22" t="s">
        <v>365</v>
      </c>
      <c r="D43" s="25">
        <v>326951</v>
      </c>
      <c r="E43" s="23">
        <v>1656.4972419999999</v>
      </c>
      <c r="F43" s="24">
        <v>0.77046116481587601</v>
      </c>
    </row>
    <row r="44" spans="1:6" x14ac:dyDescent="0.2">
      <c r="A44" s="22" t="s">
        <v>532</v>
      </c>
      <c r="B44" s="22" t="s">
        <v>531</v>
      </c>
      <c r="C44" s="22" t="s">
        <v>227</v>
      </c>
      <c r="D44" s="25">
        <v>2350000</v>
      </c>
      <c r="E44" s="23">
        <v>1535.96</v>
      </c>
      <c r="F44" s="24">
        <v>0.71439752551703495</v>
      </c>
    </row>
    <row r="45" spans="1:6" x14ac:dyDescent="0.2">
      <c r="A45" s="22" t="s">
        <v>534</v>
      </c>
      <c r="B45" s="22" t="s">
        <v>533</v>
      </c>
      <c r="C45" s="22" t="s">
        <v>148</v>
      </c>
      <c r="D45" s="25">
        <v>291972</v>
      </c>
      <c r="E45" s="23">
        <v>1500.2981219999999</v>
      </c>
      <c r="F45" s="24">
        <v>0.697810662969514</v>
      </c>
    </row>
    <row r="46" spans="1:6" x14ac:dyDescent="0.2">
      <c r="A46" s="22" t="s">
        <v>536</v>
      </c>
      <c r="B46" s="22" t="s">
        <v>535</v>
      </c>
      <c r="C46" s="22" t="s">
        <v>154</v>
      </c>
      <c r="D46" s="25">
        <v>282558</v>
      </c>
      <c r="E46" s="23">
        <v>1486.113801</v>
      </c>
      <c r="F46" s="24">
        <v>0.69121332721627804</v>
      </c>
    </row>
    <row r="47" spans="1:6" x14ac:dyDescent="0.2">
      <c r="A47" s="22" t="s">
        <v>538</v>
      </c>
      <c r="B47" s="22" t="s">
        <v>537</v>
      </c>
      <c r="C47" s="22" t="s">
        <v>191</v>
      </c>
      <c r="D47" s="25">
        <v>50000</v>
      </c>
      <c r="E47" s="23">
        <v>1475.35</v>
      </c>
      <c r="F47" s="24">
        <v>0.68620692548735496</v>
      </c>
    </row>
    <row r="48" spans="1:6" x14ac:dyDescent="0.2">
      <c r="A48" s="22" t="s">
        <v>540</v>
      </c>
      <c r="B48" s="22" t="s">
        <v>539</v>
      </c>
      <c r="C48" s="22" t="s">
        <v>212</v>
      </c>
      <c r="D48" s="25">
        <v>10000</v>
      </c>
      <c r="E48" s="23">
        <v>1425.8</v>
      </c>
      <c r="F48" s="24">
        <v>0.66316049368615604</v>
      </c>
    </row>
    <row r="49" spans="1:7" x14ac:dyDescent="0.2">
      <c r="A49" s="22" t="s">
        <v>542</v>
      </c>
      <c r="B49" s="22" t="s">
        <v>541</v>
      </c>
      <c r="C49" s="22" t="s">
        <v>159</v>
      </c>
      <c r="D49" s="25">
        <v>220122</v>
      </c>
      <c r="E49" s="23">
        <v>1420.007022</v>
      </c>
      <c r="F49" s="24">
        <v>0.660466094646744</v>
      </c>
    </row>
    <row r="50" spans="1:7" x14ac:dyDescent="0.2">
      <c r="A50" s="22" t="s">
        <v>544</v>
      </c>
      <c r="B50" s="22" t="s">
        <v>543</v>
      </c>
      <c r="C50" s="22" t="s">
        <v>382</v>
      </c>
      <c r="D50" s="25">
        <v>105000</v>
      </c>
      <c r="E50" s="23">
        <v>1293.915</v>
      </c>
      <c r="F50" s="24">
        <v>0.60181884569218802</v>
      </c>
    </row>
    <row r="51" spans="1:7" x14ac:dyDescent="0.2">
      <c r="A51" s="22" t="s">
        <v>546</v>
      </c>
      <c r="B51" s="22" t="s">
        <v>545</v>
      </c>
      <c r="C51" s="22" t="s">
        <v>145</v>
      </c>
      <c r="D51" s="25">
        <v>724457</v>
      </c>
      <c r="E51" s="23">
        <v>1186.950349</v>
      </c>
      <c r="F51" s="24">
        <v>0.552068017550705</v>
      </c>
    </row>
    <row r="52" spans="1:7" x14ac:dyDescent="0.2">
      <c r="A52" s="22" t="s">
        <v>548</v>
      </c>
      <c r="B52" s="22" t="s">
        <v>547</v>
      </c>
      <c r="C52" s="22" t="s">
        <v>201</v>
      </c>
      <c r="D52" s="25">
        <v>1900000</v>
      </c>
      <c r="E52" s="23">
        <v>1090.03</v>
      </c>
      <c r="F52" s="24">
        <v>0.50698894159960795</v>
      </c>
    </row>
    <row r="53" spans="1:7" x14ac:dyDescent="0.2">
      <c r="A53" s="22" t="s">
        <v>550</v>
      </c>
      <c r="B53" s="22" t="s">
        <v>549</v>
      </c>
      <c r="C53" s="22" t="s">
        <v>130</v>
      </c>
      <c r="D53" s="25">
        <v>450000</v>
      </c>
      <c r="E53" s="23">
        <v>840.42</v>
      </c>
      <c r="F53" s="24">
        <v>0.390891669311067</v>
      </c>
    </row>
    <row r="54" spans="1:7" x14ac:dyDescent="0.2">
      <c r="A54" s="22" t="s">
        <v>552</v>
      </c>
      <c r="B54" s="22" t="s">
        <v>551</v>
      </c>
      <c r="C54" s="22" t="s">
        <v>154</v>
      </c>
      <c r="D54" s="25">
        <v>241038</v>
      </c>
      <c r="E54" s="23">
        <v>679.6307448</v>
      </c>
      <c r="F54" s="24">
        <v>0.31610622825491502</v>
      </c>
    </row>
    <row r="55" spans="1:7" ht="10.5" x14ac:dyDescent="0.25">
      <c r="A55" s="21" t="s">
        <v>33</v>
      </c>
      <c r="B55" s="21"/>
      <c r="C55" s="21"/>
      <c r="D55" s="21"/>
      <c r="E55" s="26">
        <f>SUM(E7:E54)</f>
        <v>201193.04562479997</v>
      </c>
      <c r="F55" s="27">
        <f>SUM(F7:F54)</f>
        <v>93.577836626990972</v>
      </c>
      <c r="G55" s="11"/>
    </row>
    <row r="56" spans="1:7" x14ac:dyDescent="0.2">
      <c r="A56" s="22"/>
      <c r="B56" s="22"/>
      <c r="C56" s="22"/>
      <c r="D56" s="22"/>
      <c r="E56" s="23"/>
      <c r="F56" s="24"/>
    </row>
    <row r="57" spans="1:7" ht="10.5" x14ac:dyDescent="0.25">
      <c r="A57" s="21" t="s">
        <v>280</v>
      </c>
      <c r="B57" s="22"/>
      <c r="C57" s="22"/>
      <c r="D57" s="22"/>
      <c r="E57" s="23"/>
      <c r="F57" s="24"/>
    </row>
    <row r="58" spans="1:7" x14ac:dyDescent="0.2">
      <c r="A58" s="22" t="s">
        <v>554</v>
      </c>
      <c r="B58" s="22" t="s">
        <v>553</v>
      </c>
      <c r="C58" s="22" t="s">
        <v>188</v>
      </c>
      <c r="D58" s="25">
        <v>1683168</v>
      </c>
      <c r="E58" s="23">
        <v>5485.7811460000003</v>
      </c>
      <c r="F58" s="24">
        <v>2.5515172766415799</v>
      </c>
    </row>
    <row r="59" spans="1:7" ht="10.5" x14ac:dyDescent="0.25">
      <c r="A59" s="21" t="s">
        <v>33</v>
      </c>
      <c r="B59" s="21"/>
      <c r="C59" s="21"/>
      <c r="D59" s="21"/>
      <c r="E59" s="26">
        <f>SUM(E57:E58)</f>
        <v>5485.7811460000003</v>
      </c>
      <c r="F59" s="27">
        <f>SUM(F57:F58)</f>
        <v>2.5515172766415799</v>
      </c>
      <c r="G59" s="11"/>
    </row>
    <row r="60" spans="1:7" x14ac:dyDescent="0.2">
      <c r="A60" s="22"/>
      <c r="B60" s="22"/>
      <c r="C60" s="22"/>
      <c r="D60" s="22"/>
      <c r="E60" s="23"/>
      <c r="F60" s="24"/>
    </row>
    <row r="61" spans="1:7" ht="10.5" x14ac:dyDescent="0.25">
      <c r="A61" s="21" t="s">
        <v>43</v>
      </c>
      <c r="B61" s="21"/>
      <c r="C61" s="21"/>
      <c r="D61" s="21"/>
      <c r="E61" s="26">
        <f>E55+E59</f>
        <v>206678.82677079996</v>
      </c>
      <c r="F61" s="27">
        <f>F55+F59</f>
        <v>96.129353903632548</v>
      </c>
      <c r="G61" s="11"/>
    </row>
    <row r="62" spans="1:7" ht="10.5" x14ac:dyDescent="0.25">
      <c r="A62" s="21"/>
      <c r="B62" s="21"/>
      <c r="C62" s="21"/>
      <c r="D62" s="21"/>
      <c r="E62" s="26"/>
      <c r="F62" s="27"/>
      <c r="G62" s="11"/>
    </row>
    <row r="63" spans="1:7" ht="10.5" x14ac:dyDescent="0.25">
      <c r="A63" s="21" t="s">
        <v>45</v>
      </c>
      <c r="B63" s="21"/>
      <c r="C63" s="21"/>
      <c r="D63" s="21"/>
      <c r="E63" s="26">
        <f>E65-(E55+E59)</f>
        <v>8321.9179320000403</v>
      </c>
      <c r="F63" s="27">
        <f>F65-(F55+F59)</f>
        <v>3.8706460963674516</v>
      </c>
      <c r="G63" s="11"/>
    </row>
    <row r="64" spans="1:7" ht="10.5" x14ac:dyDescent="0.25">
      <c r="A64" s="21"/>
      <c r="B64" s="21"/>
      <c r="C64" s="21"/>
      <c r="D64" s="21"/>
      <c r="E64" s="26"/>
      <c r="F64" s="27"/>
      <c r="G64" s="11"/>
    </row>
    <row r="65" spans="1:7" ht="10.5" x14ac:dyDescent="0.25">
      <c r="A65" s="28" t="s">
        <v>44</v>
      </c>
      <c r="B65" s="28"/>
      <c r="C65" s="28"/>
      <c r="D65" s="28"/>
      <c r="E65" s="29">
        <v>215000.7447028</v>
      </c>
      <c r="F65" s="30">
        <v>100</v>
      </c>
      <c r="G65" s="11"/>
    </row>
    <row r="67" spans="1:7" ht="23.25" customHeight="1" x14ac:dyDescent="0.2">
      <c r="A67" s="179" t="s">
        <v>1003</v>
      </c>
      <c r="B67" s="179"/>
      <c r="C67" s="179"/>
      <c r="D67" s="179"/>
      <c r="G67" s="9"/>
    </row>
    <row r="69" spans="1:7" ht="10.5" x14ac:dyDescent="0.25">
      <c r="A69" s="11" t="s">
        <v>48</v>
      </c>
    </row>
    <row r="70" spans="1:7" ht="10.5" x14ac:dyDescent="0.25">
      <c r="A70" s="11" t="s">
        <v>1001</v>
      </c>
    </row>
    <row r="71" spans="1:7" ht="10.5" x14ac:dyDescent="0.25">
      <c r="A71" s="11" t="s">
        <v>49</v>
      </c>
      <c r="B71" s="11"/>
      <c r="C71" s="55" t="s">
        <v>999</v>
      </c>
      <c r="D71" s="11" t="s">
        <v>50</v>
      </c>
    </row>
    <row r="72" spans="1:7" x14ac:dyDescent="0.2">
      <c r="A72" s="6" t="s">
        <v>57</v>
      </c>
      <c r="C72" s="32">
        <v>646.36130000000003</v>
      </c>
      <c r="D72" s="32">
        <v>702.28219999999999</v>
      </c>
    </row>
    <row r="73" spans="1:7" x14ac:dyDescent="0.2">
      <c r="A73" s="6" t="s">
        <v>117</v>
      </c>
      <c r="C73" s="32">
        <v>85.107900000000001</v>
      </c>
      <c r="D73" s="32">
        <v>92.471100000000007</v>
      </c>
    </row>
    <row r="74" spans="1:7" x14ac:dyDescent="0.2">
      <c r="A74" s="6" t="s">
        <v>58</v>
      </c>
      <c r="C74" s="32">
        <v>726.77840000000003</v>
      </c>
      <c r="D74" s="32">
        <v>790.38170000000002</v>
      </c>
    </row>
    <row r="75" spans="1:7" x14ac:dyDescent="0.2">
      <c r="A75" s="6" t="s">
        <v>118</v>
      </c>
      <c r="C75" s="32">
        <v>98.580100000000002</v>
      </c>
      <c r="D75" s="32">
        <v>107.20650000000001</v>
      </c>
    </row>
    <row r="77" spans="1:7" x14ac:dyDescent="0.2">
      <c r="A77" s="6" t="s">
        <v>54</v>
      </c>
    </row>
    <row r="78" spans="1:7" x14ac:dyDescent="0.2">
      <c r="A78" s="6" t="s">
        <v>1000</v>
      </c>
    </row>
    <row r="80" spans="1:7" ht="10.5" x14ac:dyDescent="0.25">
      <c r="A80" s="11" t="s">
        <v>1002</v>
      </c>
      <c r="D80" s="31" t="s">
        <v>56</v>
      </c>
    </row>
    <row r="82" spans="1:4" ht="10.5" x14ac:dyDescent="0.25">
      <c r="A82" s="11" t="s">
        <v>1843</v>
      </c>
      <c r="B82" s="11"/>
      <c r="C82" s="11"/>
      <c r="D82" s="31" t="s">
        <v>56</v>
      </c>
    </row>
    <row r="84" spans="1:4" ht="10.5" x14ac:dyDescent="0.25">
      <c r="A84" s="11" t="s">
        <v>1008</v>
      </c>
      <c r="D84" s="31" t="s">
        <v>56</v>
      </c>
    </row>
    <row r="85" spans="1:4" ht="10.5" x14ac:dyDescent="0.25">
      <c r="A85" s="11"/>
    </row>
    <row r="86" spans="1:4" ht="10.5" x14ac:dyDescent="0.25">
      <c r="A86" s="11" t="s">
        <v>1007</v>
      </c>
      <c r="D86" s="31" t="s">
        <v>56</v>
      </c>
    </row>
    <row r="88" spans="1:4" ht="10.5" x14ac:dyDescent="0.25">
      <c r="A88" s="11" t="s">
        <v>1833</v>
      </c>
      <c r="D88" s="36">
        <v>0.28337312384120622</v>
      </c>
    </row>
    <row r="90" spans="1:4" ht="10.5" x14ac:dyDescent="0.25">
      <c r="A90" s="11" t="s">
        <v>1817</v>
      </c>
      <c r="D90" s="31" t="s">
        <v>56</v>
      </c>
    </row>
    <row r="92" spans="1:4" ht="10.5" x14ac:dyDescent="0.25">
      <c r="A92" s="11" t="s">
        <v>1004</v>
      </c>
      <c r="D92" s="31" t="s">
        <v>56</v>
      </c>
    </row>
    <row r="94" spans="1:4" ht="10.5" x14ac:dyDescent="0.25">
      <c r="A94" s="11" t="s">
        <v>1842</v>
      </c>
      <c r="B94" s="11"/>
      <c r="D94" s="31" t="s">
        <v>56</v>
      </c>
    </row>
    <row r="95" spans="1:4" ht="10.5" x14ac:dyDescent="0.25">
      <c r="A95" s="11"/>
      <c r="B95" s="11"/>
    </row>
    <row r="96" spans="1:4" ht="10.5" x14ac:dyDescent="0.25">
      <c r="A96" s="11" t="s">
        <v>1005</v>
      </c>
      <c r="B96" s="11"/>
      <c r="D96" s="31" t="s">
        <v>56</v>
      </c>
    </row>
    <row r="97" spans="1:9" ht="10.5" x14ac:dyDescent="0.25">
      <c r="A97" s="11"/>
      <c r="B97" s="11"/>
    </row>
    <row r="98" spans="1:9" ht="10.5" x14ac:dyDescent="0.25">
      <c r="A98" s="11" t="s">
        <v>1006</v>
      </c>
      <c r="B98" s="11"/>
      <c r="D98" s="31" t="s">
        <v>56</v>
      </c>
    </row>
    <row r="100" spans="1:9" ht="10.5" x14ac:dyDescent="0.25">
      <c r="A100" s="119" t="s">
        <v>1345</v>
      </c>
      <c r="B100" s="118"/>
      <c r="C100" s="118"/>
      <c r="D100" s="118"/>
      <c r="E100" s="10"/>
      <c r="G100" s="118"/>
      <c r="H100" s="118"/>
      <c r="I100" s="118"/>
    </row>
    <row r="101" spans="1:9" x14ac:dyDescent="0.2">
      <c r="A101" s="120"/>
      <c r="B101" s="118"/>
      <c r="C101" s="118"/>
      <c r="D101" s="118"/>
      <c r="E101" s="10"/>
      <c r="G101" s="118"/>
      <c r="H101" s="118"/>
      <c r="I101" s="118"/>
    </row>
    <row r="102" spans="1:9" ht="10.5" x14ac:dyDescent="0.25">
      <c r="A102" s="119" t="s">
        <v>1305</v>
      </c>
      <c r="B102" s="118"/>
      <c r="C102" s="118"/>
      <c r="D102" s="118"/>
      <c r="E102" s="10"/>
      <c r="G102" s="118"/>
      <c r="H102" s="118"/>
      <c r="I102" s="118"/>
    </row>
    <row r="103" spans="1:9" x14ac:dyDescent="0.2">
      <c r="A103" s="120"/>
      <c r="B103" s="118"/>
      <c r="C103" s="118"/>
      <c r="D103" s="118"/>
      <c r="E103" s="10"/>
      <c r="G103" s="118"/>
      <c r="H103" s="118"/>
      <c r="I103" s="118"/>
    </row>
    <row r="104" spans="1:9" x14ac:dyDescent="0.2">
      <c r="A104" s="118"/>
      <c r="B104" s="118"/>
      <c r="C104" s="118"/>
      <c r="D104" s="118"/>
      <c r="E104" s="10"/>
      <c r="G104" s="118"/>
      <c r="H104" s="118"/>
      <c r="I104" s="118"/>
    </row>
    <row r="105" spans="1:9" x14ac:dyDescent="0.2">
      <c r="A105" s="118"/>
      <c r="B105" s="118"/>
      <c r="C105" s="118"/>
      <c r="D105" s="118"/>
      <c r="E105" s="10"/>
      <c r="G105" s="118"/>
      <c r="H105" s="118"/>
      <c r="I105" s="118"/>
    </row>
    <row r="106" spans="1:9" x14ac:dyDescent="0.2">
      <c r="A106" s="118"/>
      <c r="B106" s="118"/>
      <c r="C106" s="118"/>
      <c r="D106" s="118"/>
      <c r="E106" s="10"/>
      <c r="G106" s="118"/>
      <c r="H106" s="118"/>
      <c r="I106" s="118"/>
    </row>
    <row r="107" spans="1:9" x14ac:dyDescent="0.2">
      <c r="A107" s="118"/>
      <c r="B107" s="118"/>
      <c r="C107" s="118"/>
      <c r="D107" s="118"/>
      <c r="E107" s="10"/>
      <c r="G107" s="118"/>
      <c r="H107" s="118"/>
      <c r="I107" s="118"/>
    </row>
    <row r="108" spans="1:9" x14ac:dyDescent="0.2">
      <c r="A108" s="118"/>
      <c r="B108" s="118"/>
      <c r="C108" s="118"/>
      <c r="D108" s="118"/>
      <c r="E108" s="10"/>
      <c r="G108" s="118"/>
      <c r="H108" s="118"/>
      <c r="I108" s="118"/>
    </row>
    <row r="109" spans="1:9" x14ac:dyDescent="0.2">
      <c r="A109" s="118"/>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ht="10.5" x14ac:dyDescent="0.25">
      <c r="A121" s="119" t="s">
        <v>1312</v>
      </c>
      <c r="B121" s="118"/>
      <c r="C121" s="118"/>
      <c r="D121" s="118"/>
      <c r="E121" s="10"/>
      <c r="G121" s="118"/>
      <c r="H121" s="118"/>
      <c r="I121" s="118"/>
    </row>
    <row r="122" spans="1:9" x14ac:dyDescent="0.2">
      <c r="A122" s="118"/>
      <c r="B122" s="118"/>
      <c r="C122" s="118"/>
      <c r="D122" s="118"/>
      <c r="E122" s="10"/>
      <c r="G122" s="118"/>
      <c r="H122" s="118"/>
      <c r="I122" s="118"/>
    </row>
    <row r="123" spans="1:9" ht="10.5" x14ac:dyDescent="0.25">
      <c r="A123" s="119" t="s">
        <v>1306</v>
      </c>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ht="10.5" x14ac:dyDescent="0.25">
      <c r="A142" s="119" t="s">
        <v>1313</v>
      </c>
      <c r="B142" s="118"/>
      <c r="C142" s="118"/>
      <c r="D142" s="118"/>
      <c r="E142" s="10"/>
      <c r="G142" s="118"/>
      <c r="H142" s="118"/>
      <c r="I142" s="118"/>
    </row>
    <row r="143" spans="1:9" x14ac:dyDescent="0.2">
      <c r="A143" s="118"/>
      <c r="B143" s="118"/>
      <c r="C143" s="118"/>
      <c r="D143" s="118"/>
      <c r="E143" s="10"/>
      <c r="G143" s="118"/>
      <c r="H143" s="118"/>
      <c r="I143" s="118"/>
    </row>
    <row r="144" spans="1:9" ht="10.5" x14ac:dyDescent="0.25">
      <c r="A144" s="119" t="s">
        <v>1306</v>
      </c>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t="s">
        <v>1304</v>
      </c>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row r="251" spans="1:9" x14ac:dyDescent="0.2">
      <c r="A251" s="118"/>
      <c r="B251" s="118"/>
      <c r="C251" s="118"/>
      <c r="D251" s="118"/>
      <c r="E251" s="10"/>
      <c r="G251" s="118"/>
      <c r="H251" s="118"/>
      <c r="I251" s="118"/>
    </row>
    <row r="252" spans="1:9" x14ac:dyDescent="0.2">
      <c r="A252" s="118"/>
      <c r="B252" s="118"/>
      <c r="C252" s="118"/>
      <c r="D252" s="118"/>
      <c r="E252" s="10"/>
      <c r="G252" s="118"/>
      <c r="H252" s="118"/>
      <c r="I252" s="118"/>
    </row>
    <row r="253" spans="1:9" x14ac:dyDescent="0.2">
      <c r="A253" s="118"/>
      <c r="B253" s="118"/>
      <c r="C253" s="118"/>
      <c r="D253" s="118"/>
      <c r="E253" s="10"/>
      <c r="G253" s="118"/>
      <c r="H253" s="118"/>
      <c r="I253" s="118"/>
    </row>
    <row r="254" spans="1:9" x14ac:dyDescent="0.2">
      <c r="A254" s="118"/>
      <c r="B254" s="118"/>
      <c r="C254" s="118"/>
      <c r="D254" s="118"/>
      <c r="E254" s="10"/>
      <c r="G254" s="118"/>
      <c r="H254" s="118"/>
      <c r="I254" s="118"/>
    </row>
    <row r="255" spans="1:9" x14ac:dyDescent="0.2">
      <c r="A255" s="118"/>
      <c r="B255" s="118"/>
      <c r="C255" s="118"/>
      <c r="D255" s="118"/>
      <c r="E255" s="10"/>
      <c r="G255" s="118"/>
      <c r="H255" s="118"/>
      <c r="I255" s="118"/>
    </row>
    <row r="256" spans="1:9" x14ac:dyDescent="0.2">
      <c r="A256" s="118"/>
      <c r="B256" s="118"/>
      <c r="C256" s="118"/>
      <c r="D256" s="118"/>
      <c r="E256" s="10"/>
      <c r="G256" s="118"/>
      <c r="H256" s="118"/>
      <c r="I256" s="118"/>
    </row>
    <row r="257" spans="1:9" x14ac:dyDescent="0.2">
      <c r="A257" s="118"/>
      <c r="B257" s="118"/>
      <c r="C257" s="118"/>
      <c r="D257" s="118"/>
      <c r="E257" s="10"/>
      <c r="G257" s="118"/>
      <c r="H257" s="118"/>
      <c r="I257" s="118"/>
    </row>
    <row r="258" spans="1:9" x14ac:dyDescent="0.2">
      <c r="A258" s="118"/>
      <c r="B258" s="118"/>
      <c r="C258" s="118"/>
      <c r="D258" s="118"/>
      <c r="E258" s="10"/>
      <c r="G258" s="118"/>
      <c r="H258" s="118"/>
      <c r="I258" s="118"/>
    </row>
    <row r="259" spans="1:9" x14ac:dyDescent="0.2">
      <c r="A259" s="118"/>
      <c r="B259" s="118"/>
      <c r="C259" s="118"/>
      <c r="D259" s="118"/>
      <c r="E259" s="10"/>
      <c r="G259" s="118"/>
      <c r="H259" s="118"/>
      <c r="I259" s="118"/>
    </row>
    <row r="260" spans="1:9" x14ac:dyDescent="0.2">
      <c r="A260" s="118"/>
      <c r="B260" s="118"/>
      <c r="C260" s="118"/>
      <c r="D260" s="118"/>
      <c r="E260" s="10"/>
      <c r="G260" s="118"/>
      <c r="H260" s="118"/>
      <c r="I260" s="118"/>
    </row>
    <row r="261" spans="1:9" x14ac:dyDescent="0.2">
      <c r="A261" s="118"/>
      <c r="B261" s="118"/>
      <c r="C261" s="118"/>
      <c r="D261" s="118"/>
      <c r="E261" s="10"/>
      <c r="G261" s="118"/>
      <c r="H261" s="118"/>
      <c r="I261" s="118"/>
    </row>
    <row r="262" spans="1:9" x14ac:dyDescent="0.2">
      <c r="A262" s="118"/>
      <c r="B262" s="118"/>
      <c r="C262" s="118"/>
      <c r="D262" s="118"/>
      <c r="E262" s="10"/>
      <c r="G262" s="118"/>
      <c r="H262" s="118"/>
      <c r="I262" s="118"/>
    </row>
    <row r="263" spans="1:9" x14ac:dyDescent="0.2">
      <c r="A263" s="118"/>
      <c r="B263" s="118"/>
      <c r="C263" s="118"/>
      <c r="D263" s="118"/>
      <c r="E263" s="10"/>
      <c r="G263" s="118"/>
      <c r="H263" s="118"/>
      <c r="I263" s="118"/>
    </row>
  </sheetData>
  <mergeCells count="2">
    <mergeCell ref="A1:F1"/>
    <mergeCell ref="A67:D67"/>
  </mergeCells>
  <conditionalFormatting sqref="F2:F3">
    <cfRule type="cellIs" dxfId="74" priority="4" stopIfTrue="1" operator="between">
      <formula>0.009</formula>
      <formula>-0.009</formula>
    </cfRule>
  </conditionalFormatting>
  <conditionalFormatting sqref="F5:F160">
    <cfRule type="cellIs" dxfId="73" priority="1" stopIfTrue="1" operator="between">
      <formula>0.009</formula>
      <formula>-0.009</formula>
    </cfRule>
  </conditionalFormatting>
  <conditionalFormatting sqref="F247:F65538">
    <cfRule type="cellIs" dxfId="72" priority="2" stopIfTrue="1" operator="between">
      <formula>0.009</formula>
      <formula>-0.009</formula>
    </cfRule>
  </conditionalFormatting>
  <hyperlinks>
    <hyperlink ref="A101"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6"/>
  <sheetViews>
    <sheetView workbookViewId="0">
      <selection sqref="A1:G1"/>
    </sheetView>
  </sheetViews>
  <sheetFormatPr defaultColWidth="9.1796875" defaultRowHeight="10" x14ac:dyDescent="0.2"/>
  <cols>
    <col min="1" max="1" width="82.1796875" style="6" customWidth="1"/>
    <col min="2" max="2" width="20"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1445</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34</v>
      </c>
      <c r="B5" s="18"/>
      <c r="C5" s="18"/>
      <c r="D5" s="18"/>
      <c r="E5" s="19"/>
      <c r="F5" s="20"/>
      <c r="G5" s="19"/>
    </row>
    <row r="6" spans="1:7" ht="10.5" x14ac:dyDescent="0.25">
      <c r="A6" s="21" t="s">
        <v>41</v>
      </c>
      <c r="B6" s="22"/>
      <c r="C6" s="22"/>
      <c r="D6" s="22"/>
      <c r="E6" s="23"/>
      <c r="F6" s="24"/>
      <c r="G6" s="23"/>
    </row>
    <row r="7" spans="1:7" x14ac:dyDescent="0.2">
      <c r="A7" s="22" t="s">
        <v>1416</v>
      </c>
      <c r="B7" s="22" t="s">
        <v>1446</v>
      </c>
      <c r="C7" s="22" t="s">
        <v>42</v>
      </c>
      <c r="D7" s="25">
        <v>2400000</v>
      </c>
      <c r="E7" s="23">
        <v>2395.6055999999999</v>
      </c>
      <c r="F7" s="24">
        <v>2.5240950225806098</v>
      </c>
      <c r="G7" s="23">
        <v>5.1502999999999997</v>
      </c>
    </row>
    <row r="8" spans="1:7" x14ac:dyDescent="0.2">
      <c r="A8" s="22" t="s">
        <v>1447</v>
      </c>
      <c r="B8" s="22" t="s">
        <v>1448</v>
      </c>
      <c r="C8" s="22" t="s">
        <v>42</v>
      </c>
      <c r="D8" s="25">
        <v>1400000</v>
      </c>
      <c r="E8" s="23">
        <v>1396.0981999999999</v>
      </c>
      <c r="F8" s="24">
        <v>1.4709785774644</v>
      </c>
      <c r="G8" s="23">
        <v>5.1005000000000003</v>
      </c>
    </row>
    <row r="9" spans="1:7" x14ac:dyDescent="0.2">
      <c r="A9" s="22" t="s">
        <v>1449</v>
      </c>
      <c r="B9" s="22" t="s">
        <v>1450</v>
      </c>
      <c r="C9" s="22" t="s">
        <v>42</v>
      </c>
      <c r="D9" s="25">
        <v>1000000</v>
      </c>
      <c r="E9" s="23">
        <v>999.16099999999994</v>
      </c>
      <c r="F9" s="24">
        <v>1.0527514657908099</v>
      </c>
      <c r="G9" s="23">
        <v>5.1112000000000002</v>
      </c>
    </row>
    <row r="10" spans="1:7" x14ac:dyDescent="0.2">
      <c r="A10" s="22" t="s">
        <v>1451</v>
      </c>
      <c r="B10" s="22" t="s">
        <v>1452</v>
      </c>
      <c r="C10" s="22" t="s">
        <v>42</v>
      </c>
      <c r="D10" s="25">
        <v>350000</v>
      </c>
      <c r="E10" s="23">
        <v>349.70634999999999</v>
      </c>
      <c r="F10" s="24">
        <v>0.36846301302678303</v>
      </c>
      <c r="G10" s="23">
        <v>5.1112000000000002</v>
      </c>
    </row>
    <row r="11" spans="1:7" x14ac:dyDescent="0.2">
      <c r="A11" s="22" t="s">
        <v>1414</v>
      </c>
      <c r="B11" s="22" t="s">
        <v>1453</v>
      </c>
      <c r="C11" s="22" t="s">
        <v>42</v>
      </c>
      <c r="D11" s="25">
        <v>300000</v>
      </c>
      <c r="E11" s="23">
        <v>299.45069999999998</v>
      </c>
      <c r="F11" s="24">
        <v>0.315511877822577</v>
      </c>
      <c r="G11" s="23">
        <v>5.1502999999999997</v>
      </c>
    </row>
    <row r="12" spans="1:7" ht="10.5" x14ac:dyDescent="0.25">
      <c r="A12" s="21" t="s">
        <v>33</v>
      </c>
      <c r="B12" s="21"/>
      <c r="C12" s="21"/>
      <c r="D12" s="21"/>
      <c r="E12" s="26">
        <f>SUM(E6:E11)</f>
        <v>5440.0218500000001</v>
      </c>
      <c r="F12" s="27">
        <f>SUM(F6:F11)</f>
        <v>5.7317999566851805</v>
      </c>
      <c r="G12" s="26"/>
    </row>
    <row r="13" spans="1:7" x14ac:dyDescent="0.2">
      <c r="A13" s="22"/>
      <c r="B13" s="22"/>
      <c r="C13" s="22"/>
      <c r="D13" s="22"/>
      <c r="E13" s="23"/>
      <c r="F13" s="24"/>
      <c r="G13" s="23"/>
    </row>
    <row r="14" spans="1:7" ht="10.5" x14ac:dyDescent="0.25">
      <c r="A14" s="21" t="s">
        <v>43</v>
      </c>
      <c r="B14" s="21"/>
      <c r="C14" s="21"/>
      <c r="D14" s="21"/>
      <c r="E14" s="26">
        <f>E12</f>
        <v>5440.0218500000001</v>
      </c>
      <c r="F14" s="27">
        <f>F12</f>
        <v>5.7317999566851805</v>
      </c>
      <c r="G14" s="26"/>
    </row>
    <row r="15" spans="1:7" ht="10.5" x14ac:dyDescent="0.25">
      <c r="A15" s="21"/>
      <c r="B15" s="21"/>
      <c r="C15" s="21"/>
      <c r="D15" s="21"/>
      <c r="E15" s="26"/>
      <c r="F15" s="27"/>
      <c r="G15" s="26"/>
    </row>
    <row r="16" spans="1:7" ht="10.5" x14ac:dyDescent="0.25">
      <c r="A16" s="21" t="s">
        <v>45</v>
      </c>
      <c r="B16" s="21"/>
      <c r="C16" s="21"/>
      <c r="D16" s="21"/>
      <c r="E16" s="26">
        <f>E18-(E12)</f>
        <v>89469.463671299993</v>
      </c>
      <c r="F16" s="27">
        <f>F18-(F12)</f>
        <v>94.26820004331482</v>
      </c>
      <c r="G16" s="26"/>
    </row>
    <row r="17" spans="1:7" ht="10.5" x14ac:dyDescent="0.25">
      <c r="A17" s="21"/>
      <c r="B17" s="21"/>
      <c r="C17" s="21"/>
      <c r="D17" s="21"/>
      <c r="E17" s="26"/>
      <c r="F17" s="27"/>
      <c r="G17" s="26"/>
    </row>
    <row r="18" spans="1:7" ht="10.5" x14ac:dyDescent="0.25">
      <c r="A18" s="28" t="s">
        <v>44</v>
      </c>
      <c r="B18" s="28"/>
      <c r="C18" s="28"/>
      <c r="D18" s="28"/>
      <c r="E18" s="29">
        <v>94909.485521299997</v>
      </c>
      <c r="F18" s="30">
        <v>100</v>
      </c>
      <c r="G18" s="29"/>
    </row>
    <row r="19" spans="1:7" x14ac:dyDescent="0.2">
      <c r="A19" s="6" t="s">
        <v>1226</v>
      </c>
    </row>
    <row r="21" spans="1:7" ht="23.25" customHeight="1" x14ac:dyDescent="0.2">
      <c r="A21" s="179" t="s">
        <v>1003</v>
      </c>
      <c r="B21" s="179"/>
      <c r="C21" s="179"/>
      <c r="D21" s="179"/>
    </row>
    <row r="23" spans="1:7" ht="10.5" x14ac:dyDescent="0.25">
      <c r="A23" s="11" t="s">
        <v>48</v>
      </c>
    </row>
    <row r="24" spans="1:7" ht="10.5" x14ac:dyDescent="0.25">
      <c r="A24" s="11" t="s">
        <v>1001</v>
      </c>
    </row>
    <row r="25" spans="1:7" ht="10.5" x14ac:dyDescent="0.25">
      <c r="A25" s="11" t="s">
        <v>49</v>
      </c>
      <c r="B25" s="11"/>
      <c r="C25" s="55" t="s">
        <v>999</v>
      </c>
      <c r="D25" s="11" t="s">
        <v>50</v>
      </c>
    </row>
    <row r="26" spans="1:7" x14ac:dyDescent="0.2">
      <c r="A26" s="6" t="s">
        <v>57</v>
      </c>
      <c r="C26" s="32">
        <v>1400.1352999999999</v>
      </c>
      <c r="D26" s="32">
        <v>1405.9737</v>
      </c>
    </row>
    <row r="27" spans="1:7" x14ac:dyDescent="0.2">
      <c r="A27" s="6" t="s">
        <v>1454</v>
      </c>
      <c r="C27" s="32">
        <v>1000.2065</v>
      </c>
      <c r="D27" s="32">
        <v>1000.0001</v>
      </c>
    </row>
    <row r="28" spans="1:7" x14ac:dyDescent="0.2">
      <c r="A28" s="6" t="s">
        <v>1455</v>
      </c>
      <c r="C28" s="32">
        <v>1000.4258</v>
      </c>
      <c r="D28" s="32">
        <v>1000.5642</v>
      </c>
    </row>
    <row r="29" spans="1:7" x14ac:dyDescent="0.2">
      <c r="A29" s="6" t="s">
        <v>58</v>
      </c>
      <c r="C29" s="32">
        <v>1404.9263000000001</v>
      </c>
      <c r="D29" s="32">
        <v>1410.8064999999999</v>
      </c>
    </row>
    <row r="30" spans="1:7" x14ac:dyDescent="0.2">
      <c r="A30" s="6" t="s">
        <v>1456</v>
      </c>
      <c r="C30" s="32">
        <v>1000.2045000000001</v>
      </c>
      <c r="D30" s="32">
        <v>1000.0007000000001</v>
      </c>
    </row>
    <row r="31" spans="1:7" x14ac:dyDescent="0.2">
      <c r="A31" s="6" t="s">
        <v>1457</v>
      </c>
      <c r="C31" s="32">
        <v>1000.422</v>
      </c>
      <c r="D31" s="32">
        <v>1000.5639</v>
      </c>
    </row>
    <row r="32" spans="1:7" x14ac:dyDescent="0.2">
      <c r="A32" s="6" t="s">
        <v>1458</v>
      </c>
      <c r="C32" s="32">
        <v>12.751300000000001</v>
      </c>
      <c r="D32" s="32">
        <v>12.804600000000001</v>
      </c>
    </row>
    <row r="33" spans="1:9" x14ac:dyDescent="0.2">
      <c r="A33" s="6" t="s">
        <v>1459</v>
      </c>
      <c r="C33" s="32">
        <v>12.751300000000001</v>
      </c>
      <c r="D33" s="32">
        <v>12.804600000000001</v>
      </c>
    </row>
    <row r="34" spans="1:9" x14ac:dyDescent="0.2">
      <c r="A34" s="6" t="s">
        <v>1460</v>
      </c>
      <c r="C34" s="32">
        <v>10</v>
      </c>
      <c r="D34" s="32">
        <v>10</v>
      </c>
    </row>
    <row r="35" spans="1:9" s="10" customFormat="1" x14ac:dyDescent="0.2">
      <c r="A35" s="6" t="s">
        <v>1461</v>
      </c>
      <c r="B35" s="6"/>
      <c r="C35" s="32">
        <v>10</v>
      </c>
      <c r="D35" s="32">
        <v>10</v>
      </c>
      <c r="E35" s="9"/>
      <c r="G35" s="9"/>
      <c r="H35" s="6"/>
      <c r="I35" s="6"/>
    </row>
    <row r="36" spans="1:9" s="10" customFormat="1" x14ac:dyDescent="0.2">
      <c r="A36" s="6"/>
      <c r="B36" s="6"/>
      <c r="C36" s="32"/>
      <c r="D36" s="32"/>
      <c r="E36" s="9"/>
      <c r="G36" s="9"/>
      <c r="H36" s="6"/>
      <c r="I36" s="6"/>
    </row>
    <row r="37" spans="1:9" x14ac:dyDescent="0.2">
      <c r="A37" s="6" t="s">
        <v>1000</v>
      </c>
    </row>
    <row r="38" spans="1:9" s="10" customFormat="1" ht="10.5" x14ac:dyDescent="0.25">
      <c r="A38" s="11" t="s">
        <v>1002</v>
      </c>
      <c r="B38" s="6"/>
      <c r="C38" s="6"/>
      <c r="D38" s="6"/>
      <c r="E38" s="9"/>
      <c r="G38" s="9"/>
      <c r="H38" s="6"/>
      <c r="I38" s="6"/>
    </row>
    <row r="39" spans="1:9" s="10" customFormat="1" ht="10.5" x14ac:dyDescent="0.25">
      <c r="A39" s="180" t="s">
        <v>51</v>
      </c>
      <c r="B39" s="181"/>
      <c r="C39" s="33" t="s">
        <v>52</v>
      </c>
      <c r="D39" s="6"/>
      <c r="E39" s="9"/>
      <c r="G39" s="9"/>
      <c r="H39" s="6"/>
      <c r="I39" s="6"/>
    </row>
    <row r="40" spans="1:9" s="10" customFormat="1" x14ac:dyDescent="0.2">
      <c r="A40" s="175" t="s">
        <v>1454</v>
      </c>
      <c r="B40" s="176"/>
      <c r="C40" s="34">
        <v>4.3190401200000004</v>
      </c>
      <c r="D40" s="6"/>
      <c r="E40" s="9"/>
      <c r="G40" s="9"/>
      <c r="H40" s="6"/>
      <c r="I40" s="6"/>
    </row>
    <row r="41" spans="1:9" s="10" customFormat="1" x14ac:dyDescent="0.2">
      <c r="A41" s="175" t="s">
        <v>1455</v>
      </c>
      <c r="B41" s="176"/>
      <c r="C41" s="34">
        <v>4.0295666399999996</v>
      </c>
      <c r="D41" s="6"/>
      <c r="E41" s="9"/>
      <c r="G41" s="9"/>
      <c r="H41" s="6"/>
      <c r="I41" s="6"/>
    </row>
    <row r="42" spans="1:9" s="10" customFormat="1" x14ac:dyDescent="0.2">
      <c r="A42" s="175" t="s">
        <v>1456</v>
      </c>
      <c r="B42" s="176"/>
      <c r="C42" s="34">
        <v>4.3833085299999999</v>
      </c>
      <c r="D42" s="6"/>
      <c r="E42" s="9"/>
      <c r="G42" s="9"/>
      <c r="H42" s="6"/>
      <c r="I42" s="6"/>
    </row>
    <row r="43" spans="1:9" s="10" customFormat="1" x14ac:dyDescent="0.2">
      <c r="A43" s="175" t="s">
        <v>1457</v>
      </c>
      <c r="B43" s="176"/>
      <c r="C43" s="34">
        <v>4.0413013900000001</v>
      </c>
      <c r="D43" s="6"/>
      <c r="E43" s="9"/>
      <c r="G43" s="9"/>
      <c r="H43" s="6"/>
      <c r="I43" s="6"/>
    </row>
    <row r="44" spans="1:9" s="10" customFormat="1" x14ac:dyDescent="0.2">
      <c r="A44" s="6" t="s">
        <v>53</v>
      </c>
      <c r="B44" s="6"/>
      <c r="C44" s="6"/>
      <c r="D44" s="6"/>
      <c r="E44" s="9"/>
      <c r="G44" s="9"/>
      <c r="H44" s="6"/>
      <c r="I44" s="6"/>
    </row>
    <row r="45" spans="1:9" s="10" customFormat="1" x14ac:dyDescent="0.2">
      <c r="A45" s="6" t="s">
        <v>54</v>
      </c>
      <c r="B45" s="6"/>
      <c r="C45" s="6"/>
      <c r="D45" s="6"/>
      <c r="E45" s="9"/>
      <c r="G45" s="9"/>
      <c r="H45" s="6"/>
      <c r="I45" s="6"/>
    </row>
    <row r="47" spans="1:9" s="10" customFormat="1" ht="10.5" x14ac:dyDescent="0.25">
      <c r="A47" s="11" t="s">
        <v>1441</v>
      </c>
      <c r="B47" s="6"/>
      <c r="C47" s="6"/>
      <c r="D47" s="31" t="s">
        <v>56</v>
      </c>
      <c r="E47" s="9"/>
      <c r="G47" s="9"/>
      <c r="H47" s="6"/>
      <c r="I47" s="6"/>
    </row>
    <row r="49" spans="1:9" s="10" customFormat="1" ht="10.5" x14ac:dyDescent="0.25">
      <c r="A49" s="11" t="s">
        <v>1442</v>
      </c>
      <c r="B49" s="6"/>
      <c r="C49" s="6"/>
      <c r="D49" s="125">
        <v>2.20804241326357E-3</v>
      </c>
      <c r="E49" s="9" t="s">
        <v>55</v>
      </c>
      <c r="G49" s="9"/>
      <c r="H49" s="6"/>
      <c r="I49" s="6"/>
    </row>
    <row r="51" spans="1:9" ht="10.5" x14ac:dyDescent="0.25">
      <c r="A51" s="11" t="s">
        <v>64</v>
      </c>
      <c r="D51" s="31" t="s">
        <v>56</v>
      </c>
    </row>
    <row r="53" spans="1:9" ht="10.5" x14ac:dyDescent="0.25">
      <c r="A53" s="11" t="s">
        <v>1443</v>
      </c>
      <c r="B53" s="11"/>
      <c r="C53" s="11"/>
      <c r="D53" s="31" t="s">
        <v>56</v>
      </c>
    </row>
    <row r="54" spans="1:9" ht="10.5" x14ac:dyDescent="0.25">
      <c r="A54" s="11"/>
      <c r="B54" s="11"/>
      <c r="C54" s="11"/>
      <c r="D54" s="11"/>
    </row>
    <row r="55" spans="1:9" ht="10.5" x14ac:dyDescent="0.25">
      <c r="A55" s="11" t="s">
        <v>1014</v>
      </c>
      <c r="B55" s="11"/>
      <c r="C55" s="11"/>
      <c r="D55" s="31" t="s">
        <v>56</v>
      </c>
    </row>
    <row r="56" spans="1:9" ht="10.5" x14ac:dyDescent="0.25">
      <c r="A56" s="11"/>
      <c r="B56" s="11"/>
      <c r="C56" s="11"/>
      <c r="D56" s="11"/>
    </row>
    <row r="57" spans="1:9" ht="10.5" x14ac:dyDescent="0.25">
      <c r="A57" s="11" t="s">
        <v>1841</v>
      </c>
      <c r="B57" s="11"/>
      <c r="C57" s="11"/>
      <c r="D57" s="31" t="s">
        <v>56</v>
      </c>
    </row>
    <row r="58" spans="1:9" ht="10.5" x14ac:dyDescent="0.25">
      <c r="A58" s="11"/>
      <c r="B58" s="11"/>
      <c r="C58" s="11"/>
      <c r="D58" s="11"/>
    </row>
    <row r="59" spans="1:9" ht="10.5" x14ac:dyDescent="0.25">
      <c r="A59" s="11" t="s">
        <v>1015</v>
      </c>
      <c r="B59" s="11"/>
      <c r="C59" s="11"/>
      <c r="D59" s="31" t="s">
        <v>56</v>
      </c>
    </row>
    <row r="60" spans="1:9" ht="10.5" x14ac:dyDescent="0.25">
      <c r="A60" s="11"/>
      <c r="B60" s="11"/>
      <c r="C60" s="11"/>
      <c r="D60" s="11"/>
    </row>
    <row r="61" spans="1:9" ht="10.5" x14ac:dyDescent="0.25">
      <c r="A61" s="11" t="s">
        <v>1017</v>
      </c>
      <c r="B61" s="11"/>
      <c r="C61" s="11"/>
      <c r="D61" s="31" t="s">
        <v>56</v>
      </c>
    </row>
    <row r="62" spans="1:9" ht="10.5" x14ac:dyDescent="0.25">
      <c r="A62" s="11"/>
    </row>
    <row r="63" spans="1:9" ht="10.5" x14ac:dyDescent="0.25">
      <c r="A63" s="119" t="s">
        <v>1343</v>
      </c>
      <c r="B63" s="118"/>
      <c r="C63" s="118"/>
      <c r="D63" s="118"/>
      <c r="E63" s="10"/>
      <c r="G63" s="10"/>
      <c r="H63" s="118"/>
      <c r="I63" s="118"/>
    </row>
    <row r="64" spans="1:9" x14ac:dyDescent="0.2">
      <c r="A64" s="118"/>
      <c r="B64" s="118"/>
      <c r="C64" s="118"/>
      <c r="D64" s="118"/>
      <c r="E64" s="10"/>
      <c r="G64" s="10"/>
      <c r="H64" s="118"/>
      <c r="I64" s="118"/>
    </row>
    <row r="65" spans="1:9" ht="10.5" x14ac:dyDescent="0.25">
      <c r="A65" s="119" t="s">
        <v>1305</v>
      </c>
      <c r="B65" s="118"/>
      <c r="C65" s="118"/>
      <c r="D65" s="118"/>
      <c r="E65" s="10"/>
      <c r="G65" s="10"/>
      <c r="H65" s="118"/>
      <c r="I65" s="118"/>
    </row>
    <row r="66" spans="1:9" x14ac:dyDescent="0.2">
      <c r="A66" s="120"/>
      <c r="B66" s="118"/>
      <c r="C66" s="118"/>
      <c r="D66" s="118"/>
      <c r="E66" s="10"/>
      <c r="G66" s="10"/>
      <c r="H66" s="118"/>
      <c r="I66" s="118"/>
    </row>
    <row r="67" spans="1:9" x14ac:dyDescent="0.2">
      <c r="A67" s="118"/>
      <c r="B67" s="118"/>
      <c r="C67" s="118"/>
      <c r="D67" s="118"/>
      <c r="E67" s="10"/>
      <c r="G67" s="10"/>
      <c r="H67" s="118"/>
      <c r="I67" s="118"/>
    </row>
    <row r="68" spans="1:9" x14ac:dyDescent="0.2">
      <c r="A68" s="118"/>
      <c r="B68" s="118"/>
      <c r="C68" s="118"/>
      <c r="D68" s="118"/>
      <c r="E68" s="10"/>
      <c r="G68" s="10"/>
      <c r="H68" s="118"/>
      <c r="I68" s="118"/>
    </row>
    <row r="69" spans="1:9" x14ac:dyDescent="0.2">
      <c r="A69" s="118"/>
      <c r="B69" s="118"/>
      <c r="C69" s="118"/>
      <c r="D69" s="118"/>
      <c r="E69" s="10"/>
      <c r="G69" s="10"/>
      <c r="H69" s="118"/>
      <c r="I69" s="118"/>
    </row>
    <row r="70" spans="1:9" x14ac:dyDescent="0.2">
      <c r="A70" s="118"/>
      <c r="B70" s="118"/>
      <c r="C70" s="118"/>
      <c r="D70" s="118"/>
      <c r="E70" s="10"/>
      <c r="G70" s="10"/>
      <c r="H70" s="118"/>
      <c r="I70" s="118"/>
    </row>
    <row r="71" spans="1:9" x14ac:dyDescent="0.2">
      <c r="A71" s="118"/>
      <c r="B71" s="118"/>
      <c r="C71" s="118"/>
      <c r="D71" s="118"/>
      <c r="E71" s="10"/>
      <c r="G71" s="10"/>
      <c r="H71" s="118"/>
      <c r="I71" s="118"/>
    </row>
    <row r="72" spans="1:9" x14ac:dyDescent="0.2">
      <c r="A72" s="118"/>
      <c r="B72" s="118"/>
      <c r="C72" s="118"/>
      <c r="D72" s="118"/>
      <c r="E72" s="10"/>
      <c r="G72" s="10"/>
      <c r="H72" s="118"/>
      <c r="I72" s="118"/>
    </row>
    <row r="73" spans="1:9" x14ac:dyDescent="0.2">
      <c r="A73" s="118"/>
      <c r="B73" s="118"/>
      <c r="C73" s="118"/>
      <c r="D73" s="118"/>
      <c r="E73" s="10"/>
      <c r="G73" s="10"/>
      <c r="H73" s="118"/>
      <c r="I73" s="118"/>
    </row>
    <row r="74" spans="1:9" x14ac:dyDescent="0.2">
      <c r="A74" s="118"/>
      <c r="B74" s="118"/>
      <c r="C74" s="118"/>
      <c r="D74" s="118"/>
      <c r="E74" s="10"/>
      <c r="G74" s="10"/>
      <c r="H74" s="118"/>
      <c r="I74" s="118"/>
    </row>
    <row r="75" spans="1:9" x14ac:dyDescent="0.2">
      <c r="A75" s="118"/>
      <c r="B75" s="118"/>
      <c r="C75" s="118"/>
      <c r="D75" s="118"/>
      <c r="E75" s="10"/>
      <c r="G75" s="10"/>
      <c r="H75" s="118"/>
      <c r="I75" s="118"/>
    </row>
    <row r="76" spans="1:9" x14ac:dyDescent="0.2">
      <c r="A76" s="118"/>
      <c r="B76" s="118"/>
      <c r="C76" s="118"/>
      <c r="D76" s="118"/>
      <c r="E76" s="10"/>
      <c r="G76" s="10"/>
      <c r="H76" s="118"/>
      <c r="I76" s="118"/>
    </row>
    <row r="77" spans="1:9" x14ac:dyDescent="0.2">
      <c r="A77" s="118"/>
      <c r="B77" s="118"/>
      <c r="C77" s="118"/>
      <c r="D77" s="118"/>
      <c r="E77" s="10"/>
      <c r="G77" s="10"/>
      <c r="H77" s="118"/>
      <c r="I77" s="118"/>
    </row>
    <row r="78" spans="1:9" x14ac:dyDescent="0.2">
      <c r="A78" s="118"/>
      <c r="B78" s="118"/>
      <c r="C78" s="118"/>
      <c r="D78" s="118"/>
      <c r="E78" s="10"/>
      <c r="G78" s="10"/>
      <c r="H78" s="118"/>
      <c r="I78" s="118"/>
    </row>
    <row r="79" spans="1:9" x14ac:dyDescent="0.2">
      <c r="A79" s="118"/>
      <c r="B79" s="118"/>
      <c r="C79" s="118"/>
      <c r="D79" s="118"/>
      <c r="E79" s="10"/>
      <c r="G79" s="10"/>
      <c r="H79" s="118"/>
      <c r="I79" s="118"/>
    </row>
    <row r="80" spans="1:9" x14ac:dyDescent="0.2">
      <c r="A80" s="118"/>
      <c r="B80" s="118"/>
      <c r="C80" s="118"/>
      <c r="D80" s="118"/>
      <c r="E80" s="10"/>
      <c r="G80" s="10"/>
      <c r="H80" s="118"/>
      <c r="I80" s="118"/>
    </row>
    <row r="81" spans="1:9" x14ac:dyDescent="0.2">
      <c r="A81" s="118"/>
      <c r="B81" s="118"/>
      <c r="C81" s="118"/>
      <c r="D81" s="118"/>
      <c r="E81" s="10"/>
      <c r="G81" s="10"/>
      <c r="H81" s="118"/>
      <c r="I81" s="118"/>
    </row>
    <row r="82" spans="1:9" x14ac:dyDescent="0.2">
      <c r="A82" s="118"/>
      <c r="B82" s="118"/>
      <c r="C82" s="118"/>
      <c r="D82" s="118"/>
      <c r="E82" s="10"/>
      <c r="G82" s="10"/>
      <c r="H82" s="118"/>
      <c r="I82" s="118"/>
    </row>
    <row r="83" spans="1:9" ht="10.5" x14ac:dyDescent="0.25">
      <c r="A83" s="119" t="s">
        <v>1462</v>
      </c>
      <c r="B83" s="118"/>
      <c r="C83" s="118"/>
      <c r="D83" s="118"/>
      <c r="E83" s="10"/>
      <c r="G83" s="10"/>
      <c r="H83" s="118"/>
      <c r="I83" s="118"/>
    </row>
    <row r="84" spans="1:9" x14ac:dyDescent="0.2">
      <c r="A84" s="118"/>
      <c r="B84" s="118"/>
      <c r="C84" s="118"/>
      <c r="D84" s="118"/>
      <c r="E84" s="10"/>
      <c r="G84" s="10"/>
      <c r="H84" s="118"/>
      <c r="I84" s="118"/>
    </row>
    <row r="85" spans="1:9" ht="10.5" x14ac:dyDescent="0.25">
      <c r="A85" s="119" t="s">
        <v>1306</v>
      </c>
      <c r="B85" s="118"/>
      <c r="C85" s="118"/>
      <c r="D85" s="118"/>
      <c r="E85" s="10"/>
      <c r="G85" s="10"/>
      <c r="H85" s="118"/>
      <c r="I85" s="118"/>
    </row>
    <row r="86" spans="1:9" x14ac:dyDescent="0.2">
      <c r="A86" s="118"/>
      <c r="B86" s="118"/>
      <c r="C86" s="118"/>
      <c r="D86" s="118"/>
      <c r="E86" s="10"/>
      <c r="G86" s="10"/>
      <c r="H86" s="118"/>
      <c r="I86" s="118"/>
    </row>
    <row r="87" spans="1:9" x14ac:dyDescent="0.2">
      <c r="A87" s="118"/>
      <c r="B87" s="118"/>
      <c r="C87" s="118"/>
      <c r="D87" s="118"/>
      <c r="E87" s="10"/>
      <c r="G87" s="10"/>
      <c r="H87" s="118"/>
      <c r="I87" s="118"/>
    </row>
    <row r="88" spans="1:9" x14ac:dyDescent="0.2">
      <c r="A88" s="118"/>
      <c r="B88" s="118"/>
      <c r="C88" s="118"/>
      <c r="D88" s="118"/>
      <c r="E88" s="10"/>
      <c r="G88" s="10"/>
      <c r="H88" s="118"/>
      <c r="I88" s="118"/>
    </row>
    <row r="89" spans="1:9" x14ac:dyDescent="0.2">
      <c r="A89" s="118"/>
      <c r="B89" s="118"/>
      <c r="C89" s="118"/>
      <c r="D89" s="118"/>
      <c r="E89" s="10"/>
      <c r="G89" s="10"/>
      <c r="H89" s="118"/>
      <c r="I89" s="118"/>
    </row>
    <row r="90" spans="1:9" x14ac:dyDescent="0.2">
      <c r="A90" s="118"/>
      <c r="B90" s="118"/>
      <c r="C90" s="118"/>
      <c r="D90" s="118"/>
      <c r="E90" s="10"/>
      <c r="G90" s="10"/>
      <c r="H90" s="118"/>
      <c r="I90" s="118"/>
    </row>
    <row r="91" spans="1:9" x14ac:dyDescent="0.2">
      <c r="A91" s="118"/>
      <c r="B91" s="118"/>
      <c r="C91" s="118"/>
      <c r="D91" s="118"/>
      <c r="E91" s="10"/>
      <c r="G91" s="10"/>
      <c r="H91" s="118"/>
      <c r="I91" s="118"/>
    </row>
    <row r="92" spans="1:9" x14ac:dyDescent="0.2">
      <c r="A92" s="118"/>
      <c r="B92" s="118"/>
      <c r="C92" s="118"/>
      <c r="D92" s="118"/>
      <c r="E92" s="10"/>
      <c r="G92" s="10"/>
      <c r="H92" s="118"/>
      <c r="I92" s="118"/>
    </row>
    <row r="93" spans="1:9" x14ac:dyDescent="0.2">
      <c r="A93" s="118"/>
      <c r="B93" s="118"/>
      <c r="C93" s="118"/>
      <c r="D93" s="118"/>
      <c r="E93" s="10"/>
      <c r="G93" s="10"/>
      <c r="H93" s="118"/>
      <c r="I93" s="118"/>
    </row>
    <row r="94" spans="1:9" x14ac:dyDescent="0.2">
      <c r="A94" s="118"/>
      <c r="B94" s="118"/>
      <c r="C94" s="118"/>
      <c r="D94" s="118"/>
      <c r="E94" s="10"/>
      <c r="G94" s="10"/>
      <c r="H94" s="118"/>
      <c r="I94" s="118"/>
    </row>
    <row r="95" spans="1:9" x14ac:dyDescent="0.2">
      <c r="A95" s="118"/>
      <c r="B95" s="118"/>
      <c r="C95" s="118"/>
      <c r="D95" s="118"/>
      <c r="E95" s="10"/>
      <c r="G95" s="10"/>
      <c r="H95" s="118"/>
      <c r="I95" s="118"/>
    </row>
    <row r="96" spans="1:9" x14ac:dyDescent="0.2">
      <c r="A96" s="118"/>
      <c r="B96" s="118"/>
      <c r="C96" s="118"/>
      <c r="D96" s="118"/>
      <c r="E96" s="10"/>
      <c r="G96" s="10"/>
      <c r="H96" s="118"/>
      <c r="I96" s="118"/>
    </row>
    <row r="97" spans="1:9" x14ac:dyDescent="0.2">
      <c r="A97" s="118"/>
      <c r="B97" s="118"/>
      <c r="C97" s="118"/>
      <c r="D97" s="118"/>
      <c r="E97" s="10"/>
      <c r="G97" s="10"/>
      <c r="H97" s="118"/>
      <c r="I97" s="118"/>
    </row>
    <row r="98" spans="1:9" x14ac:dyDescent="0.2">
      <c r="A98" s="118"/>
      <c r="B98" s="118"/>
      <c r="C98" s="118"/>
      <c r="D98" s="118"/>
      <c r="E98" s="10"/>
      <c r="G98" s="10"/>
      <c r="H98" s="118"/>
      <c r="I98" s="118"/>
    </row>
    <row r="99" spans="1:9" x14ac:dyDescent="0.2">
      <c r="A99" s="118"/>
      <c r="B99" s="118"/>
      <c r="C99" s="118"/>
      <c r="D99" s="118"/>
      <c r="E99" s="10"/>
      <c r="G99" s="10"/>
      <c r="H99" s="118"/>
      <c r="I99" s="118"/>
    </row>
    <row r="100" spans="1:9" x14ac:dyDescent="0.2">
      <c r="A100" s="118"/>
      <c r="B100" s="118"/>
      <c r="C100" s="118"/>
      <c r="D100" s="118"/>
      <c r="E100" s="10"/>
      <c r="G100" s="10"/>
      <c r="H100" s="118"/>
      <c r="I100" s="118"/>
    </row>
    <row r="101" spans="1:9" x14ac:dyDescent="0.2">
      <c r="A101" s="118"/>
      <c r="B101" s="118"/>
      <c r="C101" s="118"/>
      <c r="D101" s="118"/>
      <c r="E101" s="10"/>
      <c r="G101" s="10"/>
      <c r="H101" s="118"/>
      <c r="I101" s="118"/>
    </row>
    <row r="102" spans="1:9" x14ac:dyDescent="0.2">
      <c r="A102" s="118" t="s">
        <v>1304</v>
      </c>
      <c r="B102" s="118"/>
      <c r="C102" s="118"/>
      <c r="D102" s="118"/>
      <c r="E102" s="10"/>
      <c r="G102" s="10"/>
      <c r="H102" s="118"/>
      <c r="I102" s="118"/>
    </row>
    <row r="105" spans="1:9" x14ac:dyDescent="0.2">
      <c r="A105" s="118"/>
    </row>
    <row r="106" spans="1:9" x14ac:dyDescent="0.2">
      <c r="A106" s="120"/>
    </row>
  </sheetData>
  <mergeCells count="7">
    <mergeCell ref="A43:B43"/>
    <mergeCell ref="A1:G1"/>
    <mergeCell ref="A21:D21"/>
    <mergeCell ref="A39:B39"/>
    <mergeCell ref="A40:B40"/>
    <mergeCell ref="A41:B41"/>
    <mergeCell ref="A42:B42"/>
  </mergeCells>
  <conditionalFormatting sqref="F2:F3 F5:F65552">
    <cfRule type="cellIs" dxfId="123"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24"/>
  <sheetViews>
    <sheetView workbookViewId="0">
      <selection sqref="A1:F1"/>
    </sheetView>
  </sheetViews>
  <sheetFormatPr defaultColWidth="9.1796875" defaultRowHeight="10" x14ac:dyDescent="0.2"/>
  <cols>
    <col min="1" max="1" width="38.7265625" style="6" bestFit="1" customWidth="1"/>
    <col min="2" max="2" width="33.54296875" style="6" bestFit="1" customWidth="1"/>
    <col min="3" max="3" width="25.179687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14</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141</v>
      </c>
      <c r="B7" s="22" t="s">
        <v>140</v>
      </c>
      <c r="C7" s="22" t="s">
        <v>142</v>
      </c>
      <c r="D7" s="25">
        <v>1631497</v>
      </c>
      <c r="E7" s="23">
        <v>30783.0854</v>
      </c>
      <c r="F7" s="24">
        <v>18.675808773590798</v>
      </c>
    </row>
    <row r="8" spans="1:6" x14ac:dyDescent="0.2">
      <c r="A8" s="22" t="s">
        <v>147</v>
      </c>
      <c r="B8" s="22" t="s">
        <v>146</v>
      </c>
      <c r="C8" s="22" t="s">
        <v>148</v>
      </c>
      <c r="D8" s="25">
        <v>2089607</v>
      </c>
      <c r="E8" s="23">
        <v>24694.97553</v>
      </c>
      <c r="F8" s="24">
        <v>14.9822096997068</v>
      </c>
    </row>
    <row r="9" spans="1:6" x14ac:dyDescent="0.2">
      <c r="A9" s="22" t="s">
        <v>153</v>
      </c>
      <c r="B9" s="22" t="s">
        <v>152</v>
      </c>
      <c r="C9" s="22" t="s">
        <v>154</v>
      </c>
      <c r="D9" s="25">
        <v>4524577</v>
      </c>
      <c r="E9" s="23">
        <v>11177.06256</v>
      </c>
      <c r="F9" s="24">
        <v>6.7810188715202901</v>
      </c>
    </row>
    <row r="10" spans="1:6" x14ac:dyDescent="0.2">
      <c r="A10" s="22" t="s">
        <v>156</v>
      </c>
      <c r="B10" s="22" t="s">
        <v>155</v>
      </c>
      <c r="C10" s="22" t="s">
        <v>148</v>
      </c>
      <c r="D10" s="25">
        <v>894643</v>
      </c>
      <c r="E10" s="23">
        <v>10727.664210000001</v>
      </c>
      <c r="F10" s="24">
        <v>6.50837311367279</v>
      </c>
    </row>
    <row r="11" spans="1:6" x14ac:dyDescent="0.2">
      <c r="A11" s="22" t="s">
        <v>451</v>
      </c>
      <c r="B11" s="22" t="s">
        <v>450</v>
      </c>
      <c r="C11" s="22" t="s">
        <v>148</v>
      </c>
      <c r="D11" s="25">
        <v>378126</v>
      </c>
      <c r="E11" s="23">
        <v>9354.4591139999993</v>
      </c>
      <c r="F11" s="24">
        <v>5.6752624801358298</v>
      </c>
    </row>
    <row r="12" spans="1:6" x14ac:dyDescent="0.2">
      <c r="A12" s="22" t="s">
        <v>178</v>
      </c>
      <c r="B12" s="22" t="s">
        <v>177</v>
      </c>
      <c r="C12" s="22" t="s">
        <v>179</v>
      </c>
      <c r="D12" s="25">
        <v>517479</v>
      </c>
      <c r="E12" s="23">
        <v>8622.2350979999992</v>
      </c>
      <c r="F12" s="24">
        <v>5.23102904724393</v>
      </c>
    </row>
    <row r="13" spans="1:6" x14ac:dyDescent="0.2">
      <c r="A13" s="22" t="s">
        <v>557</v>
      </c>
      <c r="B13" s="22" t="s">
        <v>556</v>
      </c>
      <c r="C13" s="22" t="s">
        <v>154</v>
      </c>
      <c r="D13" s="25">
        <v>2421630</v>
      </c>
      <c r="E13" s="23">
        <v>4676.8940190000003</v>
      </c>
      <c r="F13" s="24">
        <v>2.8374276723149499</v>
      </c>
    </row>
    <row r="14" spans="1:6" x14ac:dyDescent="0.2">
      <c r="A14" s="22" t="s">
        <v>559</v>
      </c>
      <c r="B14" s="22" t="s">
        <v>558</v>
      </c>
      <c r="C14" s="22" t="s">
        <v>560</v>
      </c>
      <c r="D14" s="25">
        <v>1108025</v>
      </c>
      <c r="E14" s="23">
        <v>4538.4704000000002</v>
      </c>
      <c r="F14" s="24">
        <v>2.75344736284953</v>
      </c>
    </row>
    <row r="15" spans="1:6" x14ac:dyDescent="0.2">
      <c r="A15" s="22" t="s">
        <v>562</v>
      </c>
      <c r="B15" s="22" t="s">
        <v>561</v>
      </c>
      <c r="C15" s="22" t="s">
        <v>154</v>
      </c>
      <c r="D15" s="25">
        <v>394359</v>
      </c>
      <c r="E15" s="23">
        <v>3836.5215320000002</v>
      </c>
      <c r="F15" s="24">
        <v>2.3275815778815798</v>
      </c>
    </row>
    <row r="16" spans="1:6" x14ac:dyDescent="0.2">
      <c r="A16" s="22" t="s">
        <v>564</v>
      </c>
      <c r="B16" s="22" t="s">
        <v>563</v>
      </c>
      <c r="C16" s="22" t="s">
        <v>154</v>
      </c>
      <c r="D16" s="25">
        <v>1346780</v>
      </c>
      <c r="E16" s="23">
        <v>3640.3463400000001</v>
      </c>
      <c r="F16" s="24">
        <v>2.20856393152458</v>
      </c>
    </row>
    <row r="17" spans="1:7" x14ac:dyDescent="0.2">
      <c r="A17" s="22" t="s">
        <v>566</v>
      </c>
      <c r="B17" s="22" t="s">
        <v>565</v>
      </c>
      <c r="C17" s="22" t="s">
        <v>148</v>
      </c>
      <c r="D17" s="25">
        <v>451184</v>
      </c>
      <c r="E17" s="23">
        <v>3362.8999439999998</v>
      </c>
      <c r="F17" s="24">
        <v>2.0402398090628999</v>
      </c>
    </row>
    <row r="18" spans="1:7" x14ac:dyDescent="0.2">
      <c r="A18" s="22" t="s">
        <v>534</v>
      </c>
      <c r="B18" s="22" t="s">
        <v>533</v>
      </c>
      <c r="C18" s="22" t="s">
        <v>148</v>
      </c>
      <c r="D18" s="25">
        <v>642259</v>
      </c>
      <c r="E18" s="23">
        <v>3300.2478719999999</v>
      </c>
      <c r="F18" s="24">
        <v>2.0022293854573099</v>
      </c>
    </row>
    <row r="19" spans="1:7" x14ac:dyDescent="0.2">
      <c r="A19" s="22" t="s">
        <v>468</v>
      </c>
      <c r="B19" s="22" t="s">
        <v>467</v>
      </c>
      <c r="C19" s="22" t="s">
        <v>148</v>
      </c>
      <c r="D19" s="25">
        <v>135017</v>
      </c>
      <c r="E19" s="23">
        <v>3073.9320389999998</v>
      </c>
      <c r="F19" s="24">
        <v>1.8649256953098601</v>
      </c>
    </row>
    <row r="20" spans="1:7" x14ac:dyDescent="0.2">
      <c r="A20" s="22" t="s">
        <v>568</v>
      </c>
      <c r="B20" s="22" t="s">
        <v>567</v>
      </c>
      <c r="C20" s="22" t="s">
        <v>148</v>
      </c>
      <c r="D20" s="25">
        <v>391472</v>
      </c>
      <c r="E20" s="23">
        <v>1752.4244080000001</v>
      </c>
      <c r="F20" s="24">
        <v>1.0631794282057601</v>
      </c>
    </row>
    <row r="21" spans="1:7" x14ac:dyDescent="0.2">
      <c r="A21" s="22" t="s">
        <v>570</v>
      </c>
      <c r="B21" s="22" t="s">
        <v>569</v>
      </c>
      <c r="C21" s="22" t="s">
        <v>148</v>
      </c>
      <c r="D21" s="25">
        <v>95251</v>
      </c>
      <c r="E21" s="23">
        <v>876.02344700000003</v>
      </c>
      <c r="F21" s="24">
        <v>0.53147519700392998</v>
      </c>
    </row>
    <row r="22" spans="1:7" ht="10.5" x14ac:dyDescent="0.25">
      <c r="A22" s="21" t="s">
        <v>33</v>
      </c>
      <c r="B22" s="21"/>
      <c r="C22" s="21"/>
      <c r="D22" s="21"/>
      <c r="E22" s="26">
        <f>SUM(E7:E21)</f>
        <v>124417.24191300003</v>
      </c>
      <c r="F22" s="27">
        <f>SUM(F7:F21)</f>
        <v>75.482772045480829</v>
      </c>
      <c r="G22" s="11"/>
    </row>
    <row r="23" spans="1:7" x14ac:dyDescent="0.2">
      <c r="A23" s="22"/>
      <c r="B23" s="22"/>
      <c r="C23" s="22"/>
      <c r="D23" s="22"/>
      <c r="E23" s="23"/>
      <c r="F23" s="24"/>
    </row>
    <row r="24" spans="1:7" ht="10.5" x14ac:dyDescent="0.25">
      <c r="A24" s="21" t="s">
        <v>571</v>
      </c>
      <c r="B24" s="22"/>
      <c r="C24" s="22"/>
      <c r="D24" s="22"/>
      <c r="E24" s="23"/>
      <c r="F24" s="24"/>
    </row>
    <row r="25" spans="1:7" x14ac:dyDescent="0.2">
      <c r="A25" s="22" t="s">
        <v>573</v>
      </c>
      <c r="B25" s="22" t="s">
        <v>572</v>
      </c>
      <c r="C25" s="22" t="s">
        <v>560</v>
      </c>
      <c r="D25" s="25">
        <v>159240</v>
      </c>
      <c r="E25" s="23">
        <v>7995.0247840000002</v>
      </c>
      <c r="F25" s="24">
        <v>4.8505064409853702</v>
      </c>
    </row>
    <row r="26" spans="1:7" x14ac:dyDescent="0.2">
      <c r="A26" s="22" t="s">
        <v>575</v>
      </c>
      <c r="B26" s="22" t="s">
        <v>574</v>
      </c>
      <c r="C26" s="22" t="s">
        <v>227</v>
      </c>
      <c r="D26" s="25">
        <v>78777</v>
      </c>
      <c r="E26" s="23">
        <v>3529.7619060000002</v>
      </c>
      <c r="F26" s="24">
        <v>2.1414733941114701</v>
      </c>
    </row>
    <row r="27" spans="1:7" x14ac:dyDescent="0.2">
      <c r="A27" s="22" t="s">
        <v>577</v>
      </c>
      <c r="B27" s="22" t="s">
        <v>576</v>
      </c>
      <c r="C27" s="22" t="s">
        <v>148</v>
      </c>
      <c r="D27" s="25">
        <v>9122</v>
      </c>
      <c r="E27" s="23">
        <v>3331.4791890000001</v>
      </c>
      <c r="F27" s="24">
        <v>2.0211771321324798</v>
      </c>
    </row>
    <row r="28" spans="1:7" x14ac:dyDescent="0.2">
      <c r="A28" s="22" t="s">
        <v>579</v>
      </c>
      <c r="B28" s="22" t="s">
        <v>578</v>
      </c>
      <c r="C28" s="22" t="s">
        <v>154</v>
      </c>
      <c r="D28" s="25">
        <v>8181</v>
      </c>
      <c r="E28" s="23">
        <v>2058.0814569999998</v>
      </c>
      <c r="F28" s="24">
        <v>1.2486186888662301</v>
      </c>
    </row>
    <row r="29" spans="1:7" x14ac:dyDescent="0.2">
      <c r="A29" s="22" t="s">
        <v>581</v>
      </c>
      <c r="B29" s="22" t="s">
        <v>580</v>
      </c>
      <c r="C29" s="22" t="s">
        <v>582</v>
      </c>
      <c r="D29" s="25">
        <v>7579</v>
      </c>
      <c r="E29" s="23">
        <v>1951.882662</v>
      </c>
      <c r="F29" s="24">
        <v>1.18418887744109</v>
      </c>
    </row>
    <row r="30" spans="1:7" x14ac:dyDescent="0.2">
      <c r="A30" s="22" t="s">
        <v>584</v>
      </c>
      <c r="B30" s="22" t="s">
        <v>583</v>
      </c>
      <c r="C30" s="22" t="s">
        <v>148</v>
      </c>
      <c r="D30" s="25">
        <v>3083</v>
      </c>
      <c r="E30" s="23">
        <v>1790.494737</v>
      </c>
      <c r="F30" s="24">
        <v>1.08627633922403</v>
      </c>
    </row>
    <row r="31" spans="1:7" x14ac:dyDescent="0.2">
      <c r="A31" s="22" t="s">
        <v>586</v>
      </c>
      <c r="B31" s="22" t="s">
        <v>585</v>
      </c>
      <c r="C31" s="22" t="s">
        <v>148</v>
      </c>
      <c r="D31" s="25">
        <v>3802</v>
      </c>
      <c r="E31" s="23">
        <v>1471.46524</v>
      </c>
      <c r="F31" s="24">
        <v>0.89272413996635402</v>
      </c>
    </row>
    <row r="32" spans="1:7" ht="10.5" x14ac:dyDescent="0.25">
      <c r="A32" s="21" t="s">
        <v>33</v>
      </c>
      <c r="B32" s="21"/>
      <c r="C32" s="21"/>
      <c r="D32" s="21"/>
      <c r="E32" s="26">
        <f>SUM(E24:E31)</f>
        <v>22128.189975000001</v>
      </c>
      <c r="F32" s="27">
        <f>SUM(F24:F31)</f>
        <v>13.424965012727025</v>
      </c>
      <c r="G32" s="11"/>
    </row>
    <row r="33" spans="1:7" x14ac:dyDescent="0.2">
      <c r="A33" s="22"/>
      <c r="B33" s="22"/>
      <c r="C33" s="22"/>
      <c r="D33" s="22"/>
      <c r="E33" s="23"/>
      <c r="F33" s="24"/>
    </row>
    <row r="34" spans="1:7" ht="10.5" x14ac:dyDescent="0.25">
      <c r="A34" s="21" t="s">
        <v>587</v>
      </c>
      <c r="B34" s="22"/>
      <c r="C34" s="22"/>
      <c r="D34" s="22"/>
      <c r="E34" s="23"/>
      <c r="F34" s="24"/>
    </row>
    <row r="35" spans="1:7" x14ac:dyDescent="0.2">
      <c r="A35" s="22" t="s">
        <v>589</v>
      </c>
      <c r="B35" s="22" t="s">
        <v>1021</v>
      </c>
      <c r="C35" s="22" t="s">
        <v>590</v>
      </c>
      <c r="D35" s="25">
        <v>124810.124</v>
      </c>
      <c r="E35" s="23">
        <v>11813.7454</v>
      </c>
      <c r="F35" s="24">
        <v>7.1672883703297501</v>
      </c>
    </row>
    <row r="36" spans="1:7" ht="10.5" x14ac:dyDescent="0.25">
      <c r="A36" s="21" t="s">
        <v>33</v>
      </c>
      <c r="B36" s="21"/>
      <c r="C36" s="21"/>
      <c r="D36" s="21"/>
      <c r="E36" s="26">
        <f>SUM(E35:E35)</f>
        <v>11813.7454</v>
      </c>
      <c r="F36" s="27">
        <f>SUM(F35:F35)</f>
        <v>7.1672883703297501</v>
      </c>
      <c r="G36" s="11"/>
    </row>
    <row r="37" spans="1:7" x14ac:dyDescent="0.2">
      <c r="A37" s="22"/>
      <c r="B37" s="22"/>
      <c r="C37" s="22"/>
      <c r="D37" s="22"/>
      <c r="E37" s="23"/>
      <c r="F37" s="24"/>
    </row>
    <row r="38" spans="1:7" ht="10.5" x14ac:dyDescent="0.25">
      <c r="A38" s="21" t="s">
        <v>43</v>
      </c>
      <c r="B38" s="21"/>
      <c r="C38" s="21"/>
      <c r="D38" s="21"/>
      <c r="E38" s="26">
        <f>E22+E32+E36</f>
        <v>158359.17728800006</v>
      </c>
      <c r="F38" s="27">
        <f>F22+F32+F36</f>
        <v>96.0750254285376</v>
      </c>
      <c r="G38" s="11"/>
    </row>
    <row r="39" spans="1:7" ht="10.5" x14ac:dyDescent="0.25">
      <c r="A39" s="21"/>
      <c r="B39" s="21"/>
      <c r="C39" s="21"/>
      <c r="D39" s="21"/>
      <c r="E39" s="26"/>
      <c r="F39" s="27"/>
      <c r="G39" s="11"/>
    </row>
    <row r="40" spans="1:7" ht="10.5" x14ac:dyDescent="0.25">
      <c r="A40" s="21" t="s">
        <v>45</v>
      </c>
      <c r="B40" s="21"/>
      <c r="C40" s="21"/>
      <c r="D40" s="21"/>
      <c r="E40" s="26">
        <f>E42-(E22+E32+E36)</f>
        <v>6469.4830028999422</v>
      </c>
      <c r="F40" s="27">
        <f>F42-(F22+F32+F36)</f>
        <v>3.9249745714623998</v>
      </c>
      <c r="G40" s="11"/>
    </row>
    <row r="41" spans="1:7" ht="10.5" x14ac:dyDescent="0.25">
      <c r="A41" s="21"/>
      <c r="B41" s="21"/>
      <c r="C41" s="21"/>
      <c r="D41" s="21"/>
      <c r="E41" s="26"/>
      <c r="F41" s="27"/>
      <c r="G41" s="11"/>
    </row>
    <row r="42" spans="1:7" ht="10.5" x14ac:dyDescent="0.25">
      <c r="A42" s="28" t="s">
        <v>44</v>
      </c>
      <c r="B42" s="28"/>
      <c r="C42" s="28"/>
      <c r="D42" s="28"/>
      <c r="E42" s="29">
        <v>164828.66029090001</v>
      </c>
      <c r="F42" s="30">
        <v>100</v>
      </c>
      <c r="G42" s="11"/>
    </row>
    <row r="44" spans="1:7" ht="23.25" customHeight="1" x14ac:dyDescent="0.2">
      <c r="A44" s="179" t="s">
        <v>1003</v>
      </c>
      <c r="B44" s="179"/>
      <c r="C44" s="179"/>
      <c r="D44" s="179"/>
      <c r="G44" s="9"/>
    </row>
    <row r="46" spans="1:7" ht="10.5" x14ac:dyDescent="0.25">
      <c r="A46" s="11" t="s">
        <v>48</v>
      </c>
    </row>
    <row r="47" spans="1:7" ht="10.5" x14ac:dyDescent="0.25">
      <c r="A47" s="11" t="s">
        <v>1001</v>
      </c>
    </row>
    <row r="48" spans="1:7" ht="10.5" x14ac:dyDescent="0.25">
      <c r="A48" s="11" t="s">
        <v>49</v>
      </c>
      <c r="B48" s="11"/>
      <c r="C48" s="55" t="s">
        <v>999</v>
      </c>
      <c r="D48" s="11" t="s">
        <v>50</v>
      </c>
    </row>
    <row r="49" spans="1:4" x14ac:dyDescent="0.2">
      <c r="A49" s="6" t="s">
        <v>57</v>
      </c>
      <c r="C49" s="32">
        <v>424.76729999999998</v>
      </c>
      <c r="D49" s="32">
        <v>447.43029999999999</v>
      </c>
    </row>
    <row r="50" spans="1:4" x14ac:dyDescent="0.2">
      <c r="A50" s="6" t="s">
        <v>117</v>
      </c>
      <c r="C50" s="32">
        <v>36.607900000000001</v>
      </c>
      <c r="D50" s="32">
        <v>38.561</v>
      </c>
    </row>
    <row r="51" spans="1:4" x14ac:dyDescent="0.2">
      <c r="A51" s="6" t="s">
        <v>58</v>
      </c>
      <c r="C51" s="32">
        <v>471.065</v>
      </c>
      <c r="D51" s="32">
        <v>496.59350000000001</v>
      </c>
    </row>
    <row r="52" spans="1:4" x14ac:dyDescent="0.2">
      <c r="A52" s="6" t="s">
        <v>118</v>
      </c>
      <c r="C52" s="32">
        <v>41.051400000000001</v>
      </c>
      <c r="D52" s="32">
        <v>43.275700000000001</v>
      </c>
    </row>
    <row r="54" spans="1:4" x14ac:dyDescent="0.2">
      <c r="A54" s="6" t="s">
        <v>54</v>
      </c>
    </row>
    <row r="55" spans="1:4" x14ac:dyDescent="0.2">
      <c r="A55" s="6" t="s">
        <v>1000</v>
      </c>
    </row>
    <row r="57" spans="1:4" ht="10.5" x14ac:dyDescent="0.25">
      <c r="A57" s="11" t="s">
        <v>1002</v>
      </c>
      <c r="D57" s="31" t="s">
        <v>56</v>
      </c>
    </row>
    <row r="59" spans="1:4" ht="10.5" x14ac:dyDescent="0.25">
      <c r="A59" s="11" t="s">
        <v>1441</v>
      </c>
      <c r="D59" s="31" t="s">
        <v>56</v>
      </c>
    </row>
    <row r="60" spans="1:4" ht="10.5" x14ac:dyDescent="0.25">
      <c r="A60" s="11"/>
    </row>
    <row r="61" spans="1:4" ht="10.5" x14ac:dyDescent="0.25">
      <c r="A61" s="11" t="s">
        <v>362</v>
      </c>
      <c r="D61" s="31" t="s">
        <v>56</v>
      </c>
    </row>
    <row r="63" spans="1:4" ht="10.5" x14ac:dyDescent="0.25">
      <c r="A63" s="11" t="s">
        <v>1830</v>
      </c>
      <c r="D63" s="36">
        <v>0.23548301350614251</v>
      </c>
    </row>
    <row r="65" spans="1:9" ht="10.5" x14ac:dyDescent="0.25">
      <c r="A65" s="11" t="s">
        <v>1013</v>
      </c>
      <c r="D65" s="31" t="s">
        <v>56</v>
      </c>
    </row>
    <row r="67" spans="1:9" ht="10.5" x14ac:dyDescent="0.25">
      <c r="A67" s="11" t="s">
        <v>1836</v>
      </c>
    </row>
    <row r="69" spans="1:9" x14ac:dyDescent="0.2">
      <c r="A69" s="66" t="s">
        <v>1018</v>
      </c>
      <c r="B69" s="67" t="s">
        <v>1019</v>
      </c>
      <c r="C69" s="67" t="s">
        <v>1020</v>
      </c>
    </row>
    <row r="70" spans="1:9" x14ac:dyDescent="0.2">
      <c r="A70" s="68" t="s">
        <v>14</v>
      </c>
      <c r="B70" s="69">
        <f>E36+E32</f>
        <v>33941.935375000001</v>
      </c>
      <c r="C70" s="70">
        <v>0.2059</v>
      </c>
    </row>
    <row r="72" spans="1:9" ht="10.5" x14ac:dyDescent="0.25">
      <c r="A72" s="11" t="s">
        <v>1004</v>
      </c>
      <c r="D72" s="31" t="s">
        <v>56</v>
      </c>
    </row>
    <row r="74" spans="1:9" ht="10.5" x14ac:dyDescent="0.25">
      <c r="A74" s="11" t="s">
        <v>1842</v>
      </c>
      <c r="B74" s="11"/>
      <c r="D74" s="31" t="s">
        <v>56</v>
      </c>
    </row>
    <row r="75" spans="1:9" ht="10.5" x14ac:dyDescent="0.25">
      <c r="A75" s="11"/>
      <c r="B75" s="11"/>
    </row>
    <row r="76" spans="1:9" ht="10.5" x14ac:dyDescent="0.25">
      <c r="A76" s="11" t="s">
        <v>1005</v>
      </c>
      <c r="B76" s="11"/>
      <c r="D76" s="31" t="s">
        <v>56</v>
      </c>
    </row>
    <row r="77" spans="1:9" ht="10.5" x14ac:dyDescent="0.25">
      <c r="A77" s="11"/>
      <c r="B77" s="11"/>
    </row>
    <row r="78" spans="1:9" ht="10.5" x14ac:dyDescent="0.25">
      <c r="A78" s="11" t="s">
        <v>1006</v>
      </c>
      <c r="B78" s="11"/>
      <c r="D78" s="31" t="s">
        <v>56</v>
      </c>
    </row>
    <row r="80" spans="1:9" ht="10.5" x14ac:dyDescent="0.25">
      <c r="A80" s="119" t="s">
        <v>1345</v>
      </c>
      <c r="B80" s="118"/>
      <c r="C80" s="118"/>
      <c r="D80" s="118"/>
      <c r="E80" s="10"/>
      <c r="G80" s="118"/>
      <c r="H80" s="118"/>
      <c r="I80" s="118"/>
    </row>
    <row r="81" spans="1:9" ht="10.5" x14ac:dyDescent="0.25">
      <c r="A81" s="119"/>
      <c r="B81" s="118"/>
      <c r="C81" s="118"/>
      <c r="D81" s="118"/>
      <c r="E81" s="10"/>
      <c r="G81" s="118"/>
      <c r="H81" s="118"/>
      <c r="I81" s="118"/>
    </row>
    <row r="82" spans="1:9" ht="10.5" x14ac:dyDescent="0.25">
      <c r="A82" s="119" t="s">
        <v>1305</v>
      </c>
      <c r="B82" s="118"/>
      <c r="C82" s="118"/>
      <c r="D82" s="118"/>
      <c r="E82" s="10"/>
      <c r="G82" s="118"/>
      <c r="H82" s="118"/>
      <c r="I82" s="118"/>
    </row>
    <row r="83" spans="1:9" x14ac:dyDescent="0.2">
      <c r="A83" s="120"/>
      <c r="B83" s="118"/>
      <c r="C83" s="118"/>
      <c r="D83" s="118"/>
      <c r="E83" s="10"/>
      <c r="G83" s="118"/>
      <c r="H83" s="118"/>
      <c r="I83" s="118"/>
    </row>
    <row r="84" spans="1:9" x14ac:dyDescent="0.2">
      <c r="A84" s="118"/>
      <c r="B84" s="118"/>
      <c r="C84" s="118"/>
      <c r="D84" s="118"/>
      <c r="E84" s="10"/>
      <c r="G84" s="118"/>
      <c r="H84" s="118"/>
      <c r="I84" s="118"/>
    </row>
    <row r="85" spans="1:9" x14ac:dyDescent="0.2">
      <c r="A85" s="118"/>
      <c r="B85" s="118"/>
      <c r="C85" s="118"/>
      <c r="D85" s="118"/>
      <c r="E85" s="10"/>
      <c r="G85" s="118"/>
      <c r="H85" s="118"/>
      <c r="I85" s="118"/>
    </row>
    <row r="86" spans="1:9" x14ac:dyDescent="0.2">
      <c r="A86" s="118"/>
      <c r="B86" s="118"/>
      <c r="C86" s="118"/>
      <c r="D86" s="118"/>
      <c r="E86" s="10"/>
      <c r="G86" s="118"/>
      <c r="H86" s="118"/>
      <c r="I86" s="118"/>
    </row>
    <row r="87" spans="1:9" x14ac:dyDescent="0.2">
      <c r="A87" s="118"/>
      <c r="B87" s="118"/>
      <c r="C87" s="118"/>
      <c r="D87" s="118"/>
      <c r="E87" s="10"/>
      <c r="G87" s="118"/>
      <c r="H87" s="118"/>
      <c r="I87" s="118"/>
    </row>
    <row r="88" spans="1:9" x14ac:dyDescent="0.2">
      <c r="A88" s="118"/>
      <c r="B88" s="118"/>
      <c r="C88" s="118"/>
      <c r="D88" s="118"/>
      <c r="E88" s="10"/>
      <c r="G88" s="118"/>
      <c r="H88" s="118"/>
      <c r="I88" s="118"/>
    </row>
    <row r="89" spans="1:9" x14ac:dyDescent="0.2">
      <c r="A89" s="118"/>
      <c r="B89" s="118"/>
      <c r="C89" s="118"/>
      <c r="D89" s="118"/>
      <c r="E89" s="10"/>
      <c r="G89" s="118"/>
      <c r="H89" s="118"/>
      <c r="I89" s="118"/>
    </row>
    <row r="90" spans="1:9" x14ac:dyDescent="0.2">
      <c r="A90" s="118"/>
      <c r="B90" s="118"/>
      <c r="C90" s="118"/>
      <c r="D90" s="118"/>
      <c r="E90" s="10"/>
      <c r="G90" s="118"/>
      <c r="H90" s="118"/>
      <c r="I90" s="118"/>
    </row>
    <row r="91" spans="1:9" x14ac:dyDescent="0.2">
      <c r="A91" s="118"/>
      <c r="B91" s="118"/>
      <c r="C91" s="118"/>
      <c r="D91" s="118"/>
      <c r="E91" s="10"/>
      <c r="G91" s="118"/>
      <c r="H91" s="118"/>
      <c r="I91" s="118"/>
    </row>
    <row r="92" spans="1:9" x14ac:dyDescent="0.2">
      <c r="A92" s="118"/>
      <c r="B92" s="118"/>
      <c r="C92" s="118"/>
      <c r="D92" s="118"/>
      <c r="E92" s="10"/>
      <c r="G92" s="118"/>
      <c r="H92" s="118"/>
      <c r="I92" s="118"/>
    </row>
    <row r="93" spans="1:9" x14ac:dyDescent="0.2">
      <c r="A93" s="118"/>
      <c r="B93" s="118"/>
      <c r="C93" s="118"/>
      <c r="D93" s="118"/>
      <c r="E93" s="10"/>
      <c r="G93" s="118"/>
      <c r="H93" s="118"/>
      <c r="I93" s="118"/>
    </row>
    <row r="94" spans="1:9" x14ac:dyDescent="0.2">
      <c r="A94" s="118"/>
      <c r="B94" s="118"/>
      <c r="C94" s="118"/>
      <c r="D94" s="118"/>
      <c r="E94" s="10"/>
      <c r="G94" s="118"/>
      <c r="H94" s="118"/>
      <c r="I94" s="118"/>
    </row>
    <row r="95" spans="1:9" x14ac:dyDescent="0.2">
      <c r="A95" s="118"/>
      <c r="B95" s="118"/>
      <c r="C95" s="118"/>
      <c r="D95" s="118"/>
      <c r="E95" s="10"/>
      <c r="G95" s="118"/>
      <c r="H95" s="118"/>
      <c r="I95" s="118"/>
    </row>
    <row r="96" spans="1:9" x14ac:dyDescent="0.2">
      <c r="A96" s="118"/>
      <c r="B96" s="118"/>
      <c r="C96" s="118"/>
      <c r="D96" s="118"/>
      <c r="E96" s="10"/>
      <c r="G96" s="118"/>
      <c r="H96" s="118"/>
      <c r="I96" s="118"/>
    </row>
    <row r="97" spans="1:9" x14ac:dyDescent="0.2">
      <c r="A97" s="118"/>
      <c r="B97" s="118"/>
      <c r="C97" s="118"/>
      <c r="D97" s="118"/>
      <c r="E97" s="10"/>
      <c r="G97" s="118"/>
      <c r="H97" s="118"/>
      <c r="I97" s="118"/>
    </row>
    <row r="98" spans="1:9" x14ac:dyDescent="0.2">
      <c r="A98" s="118"/>
      <c r="B98" s="118"/>
      <c r="C98" s="118"/>
      <c r="D98" s="118"/>
      <c r="E98" s="10"/>
      <c r="G98" s="118"/>
      <c r="H98" s="118"/>
      <c r="I98" s="118"/>
    </row>
    <row r="99" spans="1:9" x14ac:dyDescent="0.2">
      <c r="A99" s="118"/>
      <c r="B99" s="118"/>
      <c r="C99" s="118"/>
      <c r="D99" s="118"/>
      <c r="E99" s="10"/>
      <c r="G99" s="118"/>
      <c r="H99" s="118"/>
      <c r="I99" s="118"/>
    </row>
    <row r="100" spans="1:9" ht="10.5" x14ac:dyDescent="0.25">
      <c r="A100" s="119" t="s">
        <v>1314</v>
      </c>
      <c r="B100" s="118"/>
      <c r="C100" s="118"/>
      <c r="D100" s="118"/>
      <c r="E100" s="10"/>
      <c r="G100" s="118"/>
      <c r="H100" s="118"/>
      <c r="I100" s="118"/>
    </row>
    <row r="101" spans="1:9" x14ac:dyDescent="0.2">
      <c r="A101" s="118"/>
      <c r="B101" s="118"/>
      <c r="C101" s="118"/>
      <c r="D101" s="118"/>
      <c r="E101" s="10"/>
      <c r="G101" s="118"/>
      <c r="H101" s="118"/>
      <c r="I101" s="118"/>
    </row>
    <row r="102" spans="1:9" ht="10.5" x14ac:dyDescent="0.25">
      <c r="A102" s="119" t="s">
        <v>1306</v>
      </c>
      <c r="B102" s="118"/>
      <c r="C102" s="118"/>
      <c r="D102" s="118"/>
      <c r="E102" s="10"/>
      <c r="G102" s="118"/>
      <c r="H102" s="118"/>
      <c r="I102" s="118"/>
    </row>
    <row r="103" spans="1:9" x14ac:dyDescent="0.2">
      <c r="A103" s="118"/>
      <c r="B103" s="118"/>
      <c r="C103" s="118"/>
      <c r="D103" s="118"/>
      <c r="E103" s="10"/>
      <c r="G103" s="118"/>
      <c r="H103" s="118"/>
      <c r="I103" s="118"/>
    </row>
    <row r="104" spans="1:9" x14ac:dyDescent="0.2">
      <c r="A104" s="118"/>
      <c r="B104" s="118"/>
      <c r="C104" s="118"/>
      <c r="D104" s="118"/>
      <c r="E104" s="10"/>
      <c r="G104" s="118"/>
      <c r="H104" s="118"/>
      <c r="I104" s="118"/>
    </row>
    <row r="105" spans="1:9" x14ac:dyDescent="0.2">
      <c r="A105" s="118"/>
      <c r="B105" s="118"/>
      <c r="C105" s="118"/>
      <c r="D105" s="118"/>
      <c r="E105" s="10"/>
      <c r="G105" s="118"/>
      <c r="H105" s="118"/>
      <c r="I105" s="118"/>
    </row>
    <row r="106" spans="1:9" x14ac:dyDescent="0.2">
      <c r="A106" s="118"/>
      <c r="B106" s="118"/>
      <c r="C106" s="118"/>
      <c r="D106" s="118"/>
      <c r="E106" s="10"/>
      <c r="G106" s="118"/>
      <c r="H106" s="118"/>
      <c r="I106" s="118"/>
    </row>
    <row r="107" spans="1:9" x14ac:dyDescent="0.2">
      <c r="A107" s="118"/>
      <c r="B107" s="118"/>
      <c r="C107" s="118"/>
      <c r="D107" s="118"/>
      <c r="E107" s="10"/>
      <c r="G107" s="118"/>
      <c r="H107" s="118"/>
      <c r="I107" s="118"/>
    </row>
    <row r="108" spans="1:9" x14ac:dyDescent="0.2">
      <c r="A108" s="118"/>
      <c r="B108" s="118"/>
      <c r="C108" s="118"/>
      <c r="D108" s="118"/>
      <c r="E108" s="10"/>
      <c r="G108" s="118"/>
      <c r="H108" s="118"/>
      <c r="I108" s="118"/>
    </row>
    <row r="109" spans="1:9" x14ac:dyDescent="0.2">
      <c r="A109" s="118"/>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t="s">
        <v>1304</v>
      </c>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sheetData>
  <mergeCells count="2">
    <mergeCell ref="A1:F1"/>
    <mergeCell ref="A44:D44"/>
  </mergeCells>
  <conditionalFormatting sqref="F2:F3">
    <cfRule type="cellIs" dxfId="71" priority="4" stopIfTrue="1" operator="between">
      <formula>0.009</formula>
      <formula>-0.009</formula>
    </cfRule>
  </conditionalFormatting>
  <conditionalFormatting sqref="F5:F116">
    <cfRule type="cellIs" dxfId="70" priority="1" stopIfTrue="1" operator="between">
      <formula>0.009</formula>
      <formula>-0.009</formula>
    </cfRule>
  </conditionalFormatting>
  <conditionalFormatting sqref="F217:F65536">
    <cfRule type="cellIs" dxfId="69"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80"/>
  <sheetViews>
    <sheetView workbookViewId="0">
      <selection sqref="A1:F1"/>
    </sheetView>
  </sheetViews>
  <sheetFormatPr defaultColWidth="9.1796875" defaultRowHeight="10" x14ac:dyDescent="0.2"/>
  <cols>
    <col min="1" max="1" width="38.7265625" style="6" bestFit="1" customWidth="1"/>
    <col min="2"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15</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258</v>
      </c>
      <c r="B7" s="22" t="s">
        <v>257</v>
      </c>
      <c r="C7" s="22" t="s">
        <v>259</v>
      </c>
      <c r="D7" s="25">
        <v>3540297</v>
      </c>
      <c r="E7" s="23">
        <v>33949.678079999998</v>
      </c>
      <c r="F7" s="24">
        <v>2.4511963842906601</v>
      </c>
      <c r="G7" s="24"/>
    </row>
    <row r="8" spans="1:7" x14ac:dyDescent="0.2">
      <c r="A8" s="22" t="s">
        <v>592</v>
      </c>
      <c r="B8" s="22" t="s">
        <v>591</v>
      </c>
      <c r="C8" s="22" t="s">
        <v>365</v>
      </c>
      <c r="D8" s="25">
        <v>516982</v>
      </c>
      <c r="E8" s="23">
        <v>33382.044719999998</v>
      </c>
      <c r="F8" s="24">
        <v>2.4102127603412402</v>
      </c>
      <c r="G8" s="24"/>
    </row>
    <row r="9" spans="1:7" x14ac:dyDescent="0.2">
      <c r="A9" s="22" t="s">
        <v>594</v>
      </c>
      <c r="B9" s="22" t="s">
        <v>593</v>
      </c>
      <c r="C9" s="22" t="s">
        <v>130</v>
      </c>
      <c r="D9" s="25">
        <v>48064081</v>
      </c>
      <c r="E9" s="23">
        <v>32130.83815</v>
      </c>
      <c r="F9" s="24">
        <v>2.3198745540949899</v>
      </c>
      <c r="G9" s="24"/>
    </row>
    <row r="10" spans="1:7" x14ac:dyDescent="0.2">
      <c r="A10" s="22" t="s">
        <v>596</v>
      </c>
      <c r="B10" s="22" t="s">
        <v>595</v>
      </c>
      <c r="C10" s="22" t="s">
        <v>191</v>
      </c>
      <c r="D10" s="25">
        <v>2649656</v>
      </c>
      <c r="E10" s="23">
        <v>31468.639480000002</v>
      </c>
      <c r="F10" s="24">
        <v>2.2720632322391201</v>
      </c>
      <c r="G10" s="24"/>
    </row>
    <row r="11" spans="1:7" x14ac:dyDescent="0.2">
      <c r="A11" s="22" t="s">
        <v>598</v>
      </c>
      <c r="B11" s="22" t="s">
        <v>597</v>
      </c>
      <c r="C11" s="22" t="s">
        <v>188</v>
      </c>
      <c r="D11" s="25">
        <v>3868691</v>
      </c>
      <c r="E11" s="23">
        <v>30562.658899999999</v>
      </c>
      <c r="F11" s="24">
        <v>2.20665064373974</v>
      </c>
      <c r="G11" s="24"/>
    </row>
    <row r="12" spans="1:7" x14ac:dyDescent="0.2">
      <c r="A12" s="22" t="s">
        <v>203</v>
      </c>
      <c r="B12" s="22" t="s">
        <v>202</v>
      </c>
      <c r="C12" s="22" t="s">
        <v>204</v>
      </c>
      <c r="D12" s="25">
        <v>2233791</v>
      </c>
      <c r="E12" s="23">
        <v>29550.82114</v>
      </c>
      <c r="F12" s="24">
        <v>2.1335950744658199</v>
      </c>
      <c r="G12" s="24"/>
    </row>
    <row r="13" spans="1:7" x14ac:dyDescent="0.2">
      <c r="A13" s="22" t="s">
        <v>221</v>
      </c>
      <c r="B13" s="22" t="s">
        <v>220</v>
      </c>
      <c r="C13" s="22" t="s">
        <v>212</v>
      </c>
      <c r="D13" s="25">
        <v>2721134</v>
      </c>
      <c r="E13" s="23">
        <v>28453.537670000002</v>
      </c>
      <c r="F13" s="24">
        <v>2.0543702503638599</v>
      </c>
      <c r="G13" s="24"/>
    </row>
    <row r="14" spans="1:7" x14ac:dyDescent="0.2">
      <c r="A14" s="22" t="s">
        <v>167</v>
      </c>
      <c r="B14" s="22" t="s">
        <v>166</v>
      </c>
      <c r="C14" s="22" t="s">
        <v>168</v>
      </c>
      <c r="D14" s="25">
        <v>1638600</v>
      </c>
      <c r="E14" s="23">
        <v>27826.7052</v>
      </c>
      <c r="F14" s="24">
        <v>2.00911239901107</v>
      </c>
      <c r="G14" s="24"/>
    </row>
    <row r="15" spans="1:7" x14ac:dyDescent="0.2">
      <c r="A15" s="22" t="s">
        <v>600</v>
      </c>
      <c r="B15" s="22" t="s">
        <v>599</v>
      </c>
      <c r="C15" s="22" t="s">
        <v>162</v>
      </c>
      <c r="D15" s="25">
        <v>3925704</v>
      </c>
      <c r="E15" s="23">
        <v>27521.14789</v>
      </c>
      <c r="F15" s="24">
        <v>1.9870508945779299</v>
      </c>
      <c r="G15" s="24"/>
    </row>
    <row r="16" spans="1:7" x14ac:dyDescent="0.2">
      <c r="A16" s="22" t="s">
        <v>173</v>
      </c>
      <c r="B16" s="22" t="s">
        <v>172</v>
      </c>
      <c r="C16" s="22" t="s">
        <v>151</v>
      </c>
      <c r="D16" s="25">
        <v>13401420</v>
      </c>
      <c r="E16" s="23">
        <v>25131.682929999999</v>
      </c>
      <c r="F16" s="24">
        <v>1.81452943924808</v>
      </c>
      <c r="G16" s="24"/>
    </row>
    <row r="17" spans="1:7" x14ac:dyDescent="0.2">
      <c r="A17" s="22" t="s">
        <v>237</v>
      </c>
      <c r="B17" s="22" t="s">
        <v>236</v>
      </c>
      <c r="C17" s="22" t="s">
        <v>238</v>
      </c>
      <c r="D17" s="25">
        <v>8139640</v>
      </c>
      <c r="E17" s="23">
        <v>25127.88264</v>
      </c>
      <c r="F17" s="24">
        <v>1.81425505499368</v>
      </c>
      <c r="G17" s="24"/>
    </row>
    <row r="18" spans="1:7" x14ac:dyDescent="0.2">
      <c r="A18" s="22" t="s">
        <v>602</v>
      </c>
      <c r="B18" s="22" t="s">
        <v>601</v>
      </c>
      <c r="C18" s="22" t="s">
        <v>437</v>
      </c>
      <c r="D18" s="25">
        <v>1387967</v>
      </c>
      <c r="E18" s="23">
        <v>24107.598819999999</v>
      </c>
      <c r="F18" s="24">
        <v>1.74058967281712</v>
      </c>
      <c r="G18" s="24"/>
    </row>
    <row r="19" spans="1:7" x14ac:dyDescent="0.2">
      <c r="A19" s="22" t="s">
        <v>550</v>
      </c>
      <c r="B19" s="22" t="s">
        <v>549</v>
      </c>
      <c r="C19" s="22" t="s">
        <v>130</v>
      </c>
      <c r="D19" s="25">
        <v>12199095</v>
      </c>
      <c r="E19" s="23">
        <v>22783.02982</v>
      </c>
      <c r="F19" s="24">
        <v>1.64495463510358</v>
      </c>
      <c r="G19" s="24"/>
    </row>
    <row r="20" spans="1:7" x14ac:dyDescent="0.2">
      <c r="A20" s="22" t="s">
        <v>275</v>
      </c>
      <c r="B20" s="22" t="s">
        <v>274</v>
      </c>
      <c r="C20" s="22" t="s">
        <v>191</v>
      </c>
      <c r="D20" s="25">
        <v>8028000</v>
      </c>
      <c r="E20" s="23">
        <v>21865.060799999999</v>
      </c>
      <c r="F20" s="24">
        <v>1.57867647077423</v>
      </c>
      <c r="G20" s="24"/>
    </row>
    <row r="21" spans="1:7" x14ac:dyDescent="0.2">
      <c r="A21" s="22" t="s">
        <v>604</v>
      </c>
      <c r="B21" s="22" t="s">
        <v>603</v>
      </c>
      <c r="C21" s="22" t="s">
        <v>188</v>
      </c>
      <c r="D21" s="25">
        <v>1513099</v>
      </c>
      <c r="E21" s="23">
        <v>21688.76107</v>
      </c>
      <c r="F21" s="24">
        <v>1.56594747641649</v>
      </c>
      <c r="G21" s="24"/>
    </row>
    <row r="22" spans="1:7" x14ac:dyDescent="0.2">
      <c r="A22" s="22" t="s">
        <v>534</v>
      </c>
      <c r="B22" s="22" t="s">
        <v>533</v>
      </c>
      <c r="C22" s="22" t="s">
        <v>148</v>
      </c>
      <c r="D22" s="25">
        <v>4169167</v>
      </c>
      <c r="E22" s="23">
        <v>21423.264630000001</v>
      </c>
      <c r="F22" s="24">
        <v>1.5467784017573201</v>
      </c>
      <c r="G22" s="24"/>
    </row>
    <row r="23" spans="1:7" x14ac:dyDescent="0.2">
      <c r="A23" s="22" t="s">
        <v>256</v>
      </c>
      <c r="B23" s="22" t="s">
        <v>255</v>
      </c>
      <c r="C23" s="22" t="s">
        <v>185</v>
      </c>
      <c r="D23" s="25">
        <v>523732</v>
      </c>
      <c r="E23" s="23">
        <v>21377.169040000001</v>
      </c>
      <c r="F23" s="24">
        <v>1.54345025993302</v>
      </c>
      <c r="G23" s="24"/>
    </row>
    <row r="24" spans="1:7" x14ac:dyDescent="0.2">
      <c r="A24" s="22" t="s">
        <v>606</v>
      </c>
      <c r="B24" s="22" t="s">
        <v>605</v>
      </c>
      <c r="C24" s="22" t="s">
        <v>182</v>
      </c>
      <c r="D24" s="25">
        <v>1846295</v>
      </c>
      <c r="E24" s="23">
        <v>20957.294549999999</v>
      </c>
      <c r="F24" s="24">
        <v>1.5131349553425399</v>
      </c>
      <c r="G24" s="24"/>
    </row>
    <row r="25" spans="1:7" x14ac:dyDescent="0.2">
      <c r="A25" s="22" t="s">
        <v>261</v>
      </c>
      <c r="B25" s="22" t="s">
        <v>260</v>
      </c>
      <c r="C25" s="22" t="s">
        <v>154</v>
      </c>
      <c r="D25" s="25">
        <v>2365629</v>
      </c>
      <c r="E25" s="23">
        <v>20631.833320000002</v>
      </c>
      <c r="F25" s="24">
        <v>1.48963637051582</v>
      </c>
      <c r="G25" s="24"/>
    </row>
    <row r="26" spans="1:7" x14ac:dyDescent="0.2">
      <c r="A26" s="22" t="s">
        <v>478</v>
      </c>
      <c r="B26" s="22" t="s">
        <v>477</v>
      </c>
      <c r="C26" s="22" t="s">
        <v>191</v>
      </c>
      <c r="D26" s="25">
        <v>4963469</v>
      </c>
      <c r="E26" s="23">
        <v>20486.7183</v>
      </c>
      <c r="F26" s="24">
        <v>1.4791589394340801</v>
      </c>
      <c r="G26" s="24"/>
    </row>
    <row r="27" spans="1:7" x14ac:dyDescent="0.2">
      <c r="A27" s="22" t="s">
        <v>312</v>
      </c>
      <c r="B27" s="22" t="s">
        <v>311</v>
      </c>
      <c r="C27" s="22" t="s">
        <v>130</v>
      </c>
      <c r="D27" s="25">
        <v>5959814</v>
      </c>
      <c r="E27" s="23">
        <v>20057.75402</v>
      </c>
      <c r="F27" s="24">
        <v>1.4481873440732</v>
      </c>
      <c r="G27" s="24"/>
    </row>
    <row r="28" spans="1:7" x14ac:dyDescent="0.2">
      <c r="A28" s="22" t="s">
        <v>193</v>
      </c>
      <c r="B28" s="22" t="s">
        <v>192</v>
      </c>
      <c r="C28" s="22" t="s">
        <v>162</v>
      </c>
      <c r="D28" s="25">
        <v>4117964</v>
      </c>
      <c r="E28" s="23">
        <v>19622.098460000001</v>
      </c>
      <c r="F28" s="24">
        <v>1.41673263245704</v>
      </c>
      <c r="G28" s="24"/>
    </row>
    <row r="29" spans="1:7" x14ac:dyDescent="0.2">
      <c r="A29" s="22" t="s">
        <v>139</v>
      </c>
      <c r="B29" s="22" t="s">
        <v>138</v>
      </c>
      <c r="C29" s="22" t="s">
        <v>130</v>
      </c>
      <c r="D29" s="25">
        <v>1506287</v>
      </c>
      <c r="E29" s="23">
        <v>19104.238020000001</v>
      </c>
      <c r="F29" s="24">
        <v>1.3793426567670199</v>
      </c>
      <c r="G29" s="24"/>
    </row>
    <row r="30" spans="1:7" x14ac:dyDescent="0.2">
      <c r="A30" s="22" t="s">
        <v>198</v>
      </c>
      <c r="B30" s="22" t="s">
        <v>197</v>
      </c>
      <c r="C30" s="22" t="s">
        <v>185</v>
      </c>
      <c r="D30" s="25">
        <v>435000</v>
      </c>
      <c r="E30" s="23">
        <v>18873.78</v>
      </c>
      <c r="F30" s="24">
        <v>1.36270338660888</v>
      </c>
      <c r="G30" s="24"/>
    </row>
    <row r="31" spans="1:7" x14ac:dyDescent="0.2">
      <c r="A31" s="22" t="s">
        <v>129</v>
      </c>
      <c r="B31" s="22" t="s">
        <v>128</v>
      </c>
      <c r="C31" s="22" t="s">
        <v>130</v>
      </c>
      <c r="D31" s="25">
        <v>2372250</v>
      </c>
      <c r="E31" s="23">
        <v>18306.653249999999</v>
      </c>
      <c r="F31" s="24">
        <v>1.3217563403435599</v>
      </c>
      <c r="G31" s="24"/>
    </row>
    <row r="32" spans="1:7" x14ac:dyDescent="0.2">
      <c r="A32" s="22" t="s">
        <v>175</v>
      </c>
      <c r="B32" s="22" t="s">
        <v>174</v>
      </c>
      <c r="C32" s="22" t="s">
        <v>176</v>
      </c>
      <c r="D32" s="25">
        <v>8500000</v>
      </c>
      <c r="E32" s="23">
        <v>17965.599999999999</v>
      </c>
      <c r="F32" s="24">
        <v>1.29713199806613</v>
      </c>
      <c r="G32" s="24"/>
    </row>
    <row r="33" spans="1:7" x14ac:dyDescent="0.2">
      <c r="A33" s="22" t="s">
        <v>608</v>
      </c>
      <c r="B33" s="22" t="s">
        <v>607</v>
      </c>
      <c r="C33" s="22" t="s">
        <v>609</v>
      </c>
      <c r="D33" s="25">
        <v>1917001</v>
      </c>
      <c r="E33" s="23">
        <v>17954.631369999999</v>
      </c>
      <c r="F33" s="24">
        <v>1.29634005340812</v>
      </c>
      <c r="G33" s="24"/>
    </row>
    <row r="34" spans="1:7" x14ac:dyDescent="0.2">
      <c r="A34" s="22" t="s">
        <v>524</v>
      </c>
      <c r="B34" s="22" t="s">
        <v>523</v>
      </c>
      <c r="C34" s="22" t="s">
        <v>168</v>
      </c>
      <c r="D34" s="25">
        <v>10309386</v>
      </c>
      <c r="E34" s="23">
        <v>17818.742760000001</v>
      </c>
      <c r="F34" s="24">
        <v>1.28652877718001</v>
      </c>
      <c r="G34" s="24"/>
    </row>
    <row r="35" spans="1:7" x14ac:dyDescent="0.2">
      <c r="A35" s="22" t="s">
        <v>223</v>
      </c>
      <c r="B35" s="22" t="s">
        <v>222</v>
      </c>
      <c r="C35" s="22" t="s">
        <v>224</v>
      </c>
      <c r="D35" s="25">
        <v>2029179</v>
      </c>
      <c r="E35" s="23">
        <v>17746.184939999999</v>
      </c>
      <c r="F35" s="24">
        <v>1.28129003925687</v>
      </c>
      <c r="G35" s="24"/>
    </row>
    <row r="36" spans="1:7" x14ac:dyDescent="0.2">
      <c r="A36" s="22" t="s">
        <v>518</v>
      </c>
      <c r="B36" s="22" t="s">
        <v>517</v>
      </c>
      <c r="C36" s="22" t="s">
        <v>464</v>
      </c>
      <c r="D36" s="25">
        <v>3876597</v>
      </c>
      <c r="E36" s="23">
        <v>17231.473669999999</v>
      </c>
      <c r="F36" s="24">
        <v>1.24412743638904</v>
      </c>
      <c r="G36" s="24"/>
    </row>
    <row r="37" spans="1:7" x14ac:dyDescent="0.2">
      <c r="A37" s="22" t="s">
        <v>530</v>
      </c>
      <c r="B37" s="22" t="s">
        <v>529</v>
      </c>
      <c r="C37" s="22" t="s">
        <v>365</v>
      </c>
      <c r="D37" s="25">
        <v>3379635</v>
      </c>
      <c r="E37" s="23">
        <v>17122.920730000002</v>
      </c>
      <c r="F37" s="24">
        <v>1.2362898193899901</v>
      </c>
      <c r="G37" s="24"/>
    </row>
    <row r="38" spans="1:7" x14ac:dyDescent="0.2">
      <c r="A38" s="22" t="s">
        <v>611</v>
      </c>
      <c r="B38" s="22" t="s">
        <v>610</v>
      </c>
      <c r="C38" s="22" t="s">
        <v>437</v>
      </c>
      <c r="D38" s="25">
        <v>2397920</v>
      </c>
      <c r="E38" s="23">
        <v>17115.153999999999</v>
      </c>
      <c r="F38" s="24">
        <v>1.2357290547061901</v>
      </c>
      <c r="G38" s="24"/>
    </row>
    <row r="39" spans="1:7" x14ac:dyDescent="0.2">
      <c r="A39" s="22" t="s">
        <v>568</v>
      </c>
      <c r="B39" s="22" t="s">
        <v>567</v>
      </c>
      <c r="C39" s="22" t="s">
        <v>148</v>
      </c>
      <c r="D39" s="25">
        <v>3809372</v>
      </c>
      <c r="E39" s="23">
        <v>17052.653760000001</v>
      </c>
      <c r="F39" s="24">
        <v>1.2312164828360199</v>
      </c>
      <c r="G39" s="24"/>
    </row>
    <row r="40" spans="1:7" x14ac:dyDescent="0.2">
      <c r="A40" s="22" t="s">
        <v>251</v>
      </c>
      <c r="B40" s="22" t="s">
        <v>250</v>
      </c>
      <c r="C40" s="22" t="s">
        <v>191</v>
      </c>
      <c r="D40" s="25">
        <v>3160463</v>
      </c>
      <c r="E40" s="23">
        <v>16876.87242</v>
      </c>
      <c r="F40" s="24">
        <v>1.21852491668866</v>
      </c>
      <c r="G40" s="24"/>
    </row>
    <row r="41" spans="1:7" x14ac:dyDescent="0.2">
      <c r="A41" s="22" t="s">
        <v>613</v>
      </c>
      <c r="B41" s="22" t="s">
        <v>612</v>
      </c>
      <c r="C41" s="22" t="s">
        <v>224</v>
      </c>
      <c r="D41" s="25">
        <v>2718807</v>
      </c>
      <c r="E41" s="23">
        <v>16509.95551</v>
      </c>
      <c r="F41" s="24">
        <v>1.19203319558875</v>
      </c>
      <c r="G41" s="24"/>
    </row>
    <row r="42" spans="1:7" x14ac:dyDescent="0.2">
      <c r="A42" s="22" t="s">
        <v>615</v>
      </c>
      <c r="B42" s="22" t="s">
        <v>614</v>
      </c>
      <c r="C42" s="22" t="s">
        <v>168</v>
      </c>
      <c r="D42" s="25">
        <v>1657212</v>
      </c>
      <c r="E42" s="23">
        <v>16415.513470000002</v>
      </c>
      <c r="F42" s="24">
        <v>1.1852143978838801</v>
      </c>
      <c r="G42" s="24"/>
    </row>
    <row r="43" spans="1:7" x14ac:dyDescent="0.2">
      <c r="A43" s="22" t="s">
        <v>242</v>
      </c>
      <c r="B43" s="22" t="s">
        <v>241</v>
      </c>
      <c r="C43" s="22" t="s">
        <v>151</v>
      </c>
      <c r="D43" s="25">
        <v>3550000</v>
      </c>
      <c r="E43" s="23">
        <v>15781.525</v>
      </c>
      <c r="F43" s="24">
        <v>1.1394398770862399</v>
      </c>
      <c r="G43" s="24"/>
    </row>
    <row r="44" spans="1:7" x14ac:dyDescent="0.2">
      <c r="A44" s="22" t="s">
        <v>526</v>
      </c>
      <c r="B44" s="22" t="s">
        <v>525</v>
      </c>
      <c r="C44" s="22" t="s">
        <v>227</v>
      </c>
      <c r="D44" s="25">
        <v>7646290</v>
      </c>
      <c r="E44" s="23">
        <v>15721.53687</v>
      </c>
      <c r="F44" s="24">
        <v>1.13510868175031</v>
      </c>
      <c r="G44" s="24"/>
    </row>
    <row r="45" spans="1:7" x14ac:dyDescent="0.2">
      <c r="A45" s="22" t="s">
        <v>617</v>
      </c>
      <c r="B45" s="22" t="s">
        <v>616</v>
      </c>
      <c r="C45" s="22" t="s">
        <v>191</v>
      </c>
      <c r="D45" s="25">
        <v>1575000</v>
      </c>
      <c r="E45" s="23">
        <v>15523.2</v>
      </c>
      <c r="F45" s="24">
        <v>1.12078858665339</v>
      </c>
      <c r="G45" s="24"/>
    </row>
    <row r="46" spans="1:7" x14ac:dyDescent="0.2">
      <c r="A46" s="22" t="s">
        <v>619</v>
      </c>
      <c r="B46" s="22" t="s">
        <v>618</v>
      </c>
      <c r="C46" s="22" t="s">
        <v>130</v>
      </c>
      <c r="D46" s="25">
        <v>5179481</v>
      </c>
      <c r="E46" s="23">
        <v>15201.776739999999</v>
      </c>
      <c r="F46" s="24">
        <v>1.09758154678449</v>
      </c>
      <c r="G46" s="24"/>
    </row>
    <row r="47" spans="1:7" x14ac:dyDescent="0.2">
      <c r="A47" s="22" t="s">
        <v>621</v>
      </c>
      <c r="B47" s="22" t="s">
        <v>620</v>
      </c>
      <c r="C47" s="22" t="s">
        <v>130</v>
      </c>
      <c r="D47" s="25">
        <v>26002065</v>
      </c>
      <c r="E47" s="23">
        <v>14789.97457</v>
      </c>
      <c r="F47" s="24">
        <v>1.0678490707424899</v>
      </c>
      <c r="G47" s="24"/>
    </row>
    <row r="48" spans="1:7" x14ac:dyDescent="0.2">
      <c r="A48" s="22" t="s">
        <v>226</v>
      </c>
      <c r="B48" s="22" t="s">
        <v>225</v>
      </c>
      <c r="C48" s="22" t="s">
        <v>227</v>
      </c>
      <c r="D48" s="25">
        <v>12487886</v>
      </c>
      <c r="E48" s="23">
        <v>14684.505150000001</v>
      </c>
      <c r="F48" s="24">
        <v>1.06023408657834</v>
      </c>
      <c r="G48" s="24"/>
    </row>
    <row r="49" spans="1:7" x14ac:dyDescent="0.2">
      <c r="A49" s="22" t="s">
        <v>623</v>
      </c>
      <c r="B49" s="22" t="s">
        <v>622</v>
      </c>
      <c r="C49" s="22" t="s">
        <v>437</v>
      </c>
      <c r="D49" s="25">
        <v>215000</v>
      </c>
      <c r="E49" s="23">
        <v>14657.625</v>
      </c>
      <c r="F49" s="24">
        <v>1.0582933162907999</v>
      </c>
      <c r="G49" s="24"/>
    </row>
    <row r="50" spans="1:7" x14ac:dyDescent="0.2">
      <c r="A50" s="22" t="s">
        <v>233</v>
      </c>
      <c r="B50" s="22" t="s">
        <v>232</v>
      </c>
      <c r="C50" s="22" t="s">
        <v>224</v>
      </c>
      <c r="D50" s="25">
        <v>98937</v>
      </c>
      <c r="E50" s="23">
        <v>14542.74963</v>
      </c>
      <c r="F50" s="24">
        <v>1.0499992143283501</v>
      </c>
      <c r="G50" s="24"/>
    </row>
    <row r="51" spans="1:7" x14ac:dyDescent="0.2">
      <c r="A51" s="22" t="s">
        <v>625</v>
      </c>
      <c r="B51" s="22" t="s">
        <v>624</v>
      </c>
      <c r="C51" s="22" t="s">
        <v>224</v>
      </c>
      <c r="D51" s="25">
        <v>2518981</v>
      </c>
      <c r="E51" s="23">
        <v>14427.463680000001</v>
      </c>
      <c r="F51" s="24">
        <v>1.0416754681315901</v>
      </c>
      <c r="G51" s="24"/>
    </row>
    <row r="52" spans="1:7" x14ac:dyDescent="0.2">
      <c r="A52" s="22" t="s">
        <v>508</v>
      </c>
      <c r="B52" s="22" t="s">
        <v>507</v>
      </c>
      <c r="C52" s="22" t="s">
        <v>224</v>
      </c>
      <c r="D52" s="25">
        <v>3995660</v>
      </c>
      <c r="E52" s="23">
        <v>14406.352129999999</v>
      </c>
      <c r="F52" s="24">
        <v>1.04015119579815</v>
      </c>
      <c r="G52" s="24"/>
    </row>
    <row r="53" spans="1:7" x14ac:dyDescent="0.2">
      <c r="A53" s="22" t="s">
        <v>627</v>
      </c>
      <c r="B53" s="22" t="s">
        <v>626</v>
      </c>
      <c r="C53" s="22" t="s">
        <v>224</v>
      </c>
      <c r="D53" s="25">
        <v>2300000</v>
      </c>
      <c r="E53" s="23">
        <v>14300.25</v>
      </c>
      <c r="F53" s="24">
        <v>1.0324905294198501</v>
      </c>
      <c r="G53" s="24"/>
    </row>
    <row r="54" spans="1:7" x14ac:dyDescent="0.2">
      <c r="A54" s="22" t="s">
        <v>231</v>
      </c>
      <c r="B54" s="22" t="s">
        <v>230</v>
      </c>
      <c r="C54" s="22" t="s">
        <v>154</v>
      </c>
      <c r="D54" s="25">
        <v>2285881</v>
      </c>
      <c r="E54" s="23">
        <v>14091.31342</v>
      </c>
      <c r="F54" s="24">
        <v>1.0174051260108601</v>
      </c>
      <c r="G54" s="24"/>
    </row>
    <row r="55" spans="1:7" x14ac:dyDescent="0.2">
      <c r="A55" s="22" t="s">
        <v>629</v>
      </c>
      <c r="B55" s="22" t="s">
        <v>628</v>
      </c>
      <c r="C55" s="22" t="s">
        <v>168</v>
      </c>
      <c r="D55" s="25">
        <v>901135</v>
      </c>
      <c r="E55" s="23">
        <v>13546.76246</v>
      </c>
      <c r="F55" s="24">
        <v>0.97808807148478505</v>
      </c>
      <c r="G55" s="24"/>
    </row>
    <row r="56" spans="1:7" x14ac:dyDescent="0.2">
      <c r="A56" s="22" t="s">
        <v>566</v>
      </c>
      <c r="B56" s="22" t="s">
        <v>565</v>
      </c>
      <c r="C56" s="22" t="s">
        <v>148</v>
      </c>
      <c r="D56" s="25">
        <v>1756444</v>
      </c>
      <c r="E56" s="23">
        <v>13091.655350000001</v>
      </c>
      <c r="F56" s="24">
        <v>0.94522894098380505</v>
      </c>
      <c r="G56" s="24"/>
    </row>
    <row r="57" spans="1:7" x14ac:dyDescent="0.2">
      <c r="A57" s="22" t="s">
        <v>528</v>
      </c>
      <c r="B57" s="22" t="s">
        <v>527</v>
      </c>
      <c r="C57" s="22" t="s">
        <v>130</v>
      </c>
      <c r="D57" s="25">
        <v>4748860</v>
      </c>
      <c r="E57" s="23">
        <v>12826.195970000001</v>
      </c>
      <c r="F57" s="24">
        <v>0.92606254208898398</v>
      </c>
      <c r="G57" s="24"/>
    </row>
    <row r="58" spans="1:7" x14ac:dyDescent="0.2">
      <c r="A58" s="22" t="s">
        <v>306</v>
      </c>
      <c r="B58" s="22" t="s">
        <v>305</v>
      </c>
      <c r="C58" s="22" t="s">
        <v>130</v>
      </c>
      <c r="D58" s="25">
        <v>3300000</v>
      </c>
      <c r="E58" s="23">
        <v>12648.9</v>
      </c>
      <c r="F58" s="24">
        <v>0.913261618333854</v>
      </c>
      <c r="G58" s="24"/>
    </row>
    <row r="59" spans="1:7" x14ac:dyDescent="0.2">
      <c r="A59" s="22" t="s">
        <v>631</v>
      </c>
      <c r="B59" s="22" t="s">
        <v>630</v>
      </c>
      <c r="C59" s="22" t="s">
        <v>382</v>
      </c>
      <c r="D59" s="25">
        <v>1130373</v>
      </c>
      <c r="E59" s="23">
        <v>12513.7943</v>
      </c>
      <c r="F59" s="24">
        <v>0.90350686889096699</v>
      </c>
      <c r="G59" s="24"/>
    </row>
    <row r="60" spans="1:7" x14ac:dyDescent="0.2">
      <c r="A60" s="22" t="s">
        <v>633</v>
      </c>
      <c r="B60" s="22" t="s">
        <v>632</v>
      </c>
      <c r="C60" s="22" t="s">
        <v>159</v>
      </c>
      <c r="D60" s="25">
        <v>1306390</v>
      </c>
      <c r="E60" s="23">
        <v>12216.052890000001</v>
      </c>
      <c r="F60" s="24">
        <v>0.88200967925854001</v>
      </c>
      <c r="G60" s="24"/>
    </row>
    <row r="61" spans="1:7" x14ac:dyDescent="0.2">
      <c r="A61" s="22" t="s">
        <v>520</v>
      </c>
      <c r="B61" s="22" t="s">
        <v>519</v>
      </c>
      <c r="C61" s="22" t="s">
        <v>204</v>
      </c>
      <c r="D61" s="25">
        <v>2230054</v>
      </c>
      <c r="E61" s="23">
        <v>12205.08554</v>
      </c>
      <c r="F61" s="24">
        <v>0.88121782701764695</v>
      </c>
      <c r="G61" s="24"/>
    </row>
    <row r="62" spans="1:7" x14ac:dyDescent="0.2">
      <c r="A62" s="22" t="s">
        <v>635</v>
      </c>
      <c r="B62" s="22" t="s">
        <v>634</v>
      </c>
      <c r="C62" s="22" t="s">
        <v>154</v>
      </c>
      <c r="D62" s="25">
        <v>9577961</v>
      </c>
      <c r="E62" s="23">
        <v>11909.236709999999</v>
      </c>
      <c r="F62" s="24">
        <v>0.85985728331282096</v>
      </c>
      <c r="G62" s="24"/>
    </row>
    <row r="63" spans="1:7" x14ac:dyDescent="0.2">
      <c r="A63" s="22" t="s">
        <v>637</v>
      </c>
      <c r="B63" s="22" t="s">
        <v>636</v>
      </c>
      <c r="C63" s="22" t="s">
        <v>171</v>
      </c>
      <c r="D63" s="25">
        <v>5622193</v>
      </c>
      <c r="E63" s="23">
        <v>11031.304889999999</v>
      </c>
      <c r="F63" s="24">
        <v>0.79646983976278996</v>
      </c>
      <c r="G63" s="24"/>
    </row>
    <row r="64" spans="1:7" x14ac:dyDescent="0.2">
      <c r="A64" s="22" t="s">
        <v>639</v>
      </c>
      <c r="B64" s="22" t="s">
        <v>638</v>
      </c>
      <c r="C64" s="22" t="s">
        <v>212</v>
      </c>
      <c r="D64" s="25">
        <v>2215407</v>
      </c>
      <c r="E64" s="23">
        <v>10167.610430000001</v>
      </c>
      <c r="F64" s="24">
        <v>0.73411034602929703</v>
      </c>
      <c r="G64" s="24"/>
    </row>
    <row r="65" spans="1:7" x14ac:dyDescent="0.2">
      <c r="A65" s="22" t="s">
        <v>235</v>
      </c>
      <c r="B65" s="22" t="s">
        <v>234</v>
      </c>
      <c r="C65" s="22" t="s">
        <v>224</v>
      </c>
      <c r="D65" s="25">
        <v>24979395</v>
      </c>
      <c r="E65" s="23">
        <v>10126.64673</v>
      </c>
      <c r="F65" s="24">
        <v>0.73115273114144497</v>
      </c>
      <c r="G65" s="24"/>
    </row>
    <row r="66" spans="1:7" x14ac:dyDescent="0.2">
      <c r="A66" s="22" t="s">
        <v>641</v>
      </c>
      <c r="B66" s="22" t="s">
        <v>640</v>
      </c>
      <c r="C66" s="22" t="s">
        <v>224</v>
      </c>
      <c r="D66" s="25">
        <v>6917472</v>
      </c>
      <c r="E66" s="23">
        <v>10087.05767</v>
      </c>
      <c r="F66" s="24">
        <v>0.72829436646120305</v>
      </c>
      <c r="G66" s="24"/>
    </row>
    <row r="67" spans="1:7" x14ac:dyDescent="0.2">
      <c r="A67" s="22" t="s">
        <v>643</v>
      </c>
      <c r="B67" s="22" t="s">
        <v>642</v>
      </c>
      <c r="C67" s="22" t="s">
        <v>437</v>
      </c>
      <c r="D67" s="25">
        <v>1659420</v>
      </c>
      <c r="E67" s="23">
        <v>9859.4439299999995</v>
      </c>
      <c r="F67" s="24">
        <v>0.71186045580119195</v>
      </c>
      <c r="G67" s="24"/>
    </row>
    <row r="68" spans="1:7" x14ac:dyDescent="0.2">
      <c r="A68" s="22" t="s">
        <v>645</v>
      </c>
      <c r="B68" s="22" t="s">
        <v>644</v>
      </c>
      <c r="C68" s="22" t="s">
        <v>437</v>
      </c>
      <c r="D68" s="25">
        <v>4214678</v>
      </c>
      <c r="E68" s="23">
        <v>9634.7539080000006</v>
      </c>
      <c r="F68" s="24">
        <v>0.69563764013222495</v>
      </c>
      <c r="G68" s="24"/>
    </row>
    <row r="69" spans="1:7" x14ac:dyDescent="0.2">
      <c r="A69" s="22" t="s">
        <v>542</v>
      </c>
      <c r="B69" s="22" t="s">
        <v>541</v>
      </c>
      <c r="C69" s="22" t="s">
        <v>159</v>
      </c>
      <c r="D69" s="25">
        <v>1489763</v>
      </c>
      <c r="E69" s="23">
        <v>9610.4611129999994</v>
      </c>
      <c r="F69" s="24">
        <v>0.69388367913359705</v>
      </c>
      <c r="G69" s="24"/>
    </row>
    <row r="70" spans="1:7" x14ac:dyDescent="0.2">
      <c r="A70" s="22" t="s">
        <v>647</v>
      </c>
      <c r="B70" s="22" t="s">
        <v>646</v>
      </c>
      <c r="C70" s="22" t="s">
        <v>204</v>
      </c>
      <c r="D70" s="25">
        <v>457577</v>
      </c>
      <c r="E70" s="23">
        <v>9350.1284180000002</v>
      </c>
      <c r="F70" s="24">
        <v>0.67508743136968696</v>
      </c>
      <c r="G70" s="24"/>
    </row>
    <row r="71" spans="1:7" x14ac:dyDescent="0.2">
      <c r="A71" s="22" t="s">
        <v>649</v>
      </c>
      <c r="B71" s="22" t="s">
        <v>648</v>
      </c>
      <c r="C71" s="22" t="s">
        <v>650</v>
      </c>
      <c r="D71" s="25">
        <v>2357202</v>
      </c>
      <c r="E71" s="23">
        <v>9343.9487279999994</v>
      </c>
      <c r="F71" s="24">
        <v>0.67464125235884798</v>
      </c>
      <c r="G71" s="24"/>
    </row>
    <row r="72" spans="1:7" x14ac:dyDescent="0.2">
      <c r="A72" s="22" t="s">
        <v>652</v>
      </c>
      <c r="B72" s="22" t="s">
        <v>651</v>
      </c>
      <c r="C72" s="22" t="s">
        <v>201</v>
      </c>
      <c r="D72" s="25">
        <v>2000000</v>
      </c>
      <c r="E72" s="23">
        <v>9341</v>
      </c>
      <c r="F72" s="24">
        <v>0.67442835162397696</v>
      </c>
      <c r="G72" s="24"/>
    </row>
    <row r="73" spans="1:7" x14ac:dyDescent="0.2">
      <c r="A73" s="22" t="s">
        <v>654</v>
      </c>
      <c r="B73" s="22" t="s">
        <v>653</v>
      </c>
      <c r="C73" s="22" t="s">
        <v>159</v>
      </c>
      <c r="D73" s="25">
        <v>2351928</v>
      </c>
      <c r="E73" s="23">
        <v>9311.2829519999996</v>
      </c>
      <c r="F73" s="24">
        <v>0.67228275482515798</v>
      </c>
      <c r="G73" s="24"/>
    </row>
    <row r="74" spans="1:7" x14ac:dyDescent="0.2">
      <c r="A74" s="22" t="s">
        <v>656</v>
      </c>
      <c r="B74" s="22" t="s">
        <v>655</v>
      </c>
      <c r="C74" s="22" t="s">
        <v>168</v>
      </c>
      <c r="D74" s="25">
        <v>2023000</v>
      </c>
      <c r="E74" s="23">
        <v>9157.1095000000005</v>
      </c>
      <c r="F74" s="24">
        <v>0.66115129704798903</v>
      </c>
      <c r="G74" s="24"/>
    </row>
    <row r="75" spans="1:7" x14ac:dyDescent="0.2">
      <c r="A75" s="22" t="s">
        <v>544</v>
      </c>
      <c r="B75" s="22" t="s">
        <v>543</v>
      </c>
      <c r="C75" s="22" t="s">
        <v>382</v>
      </c>
      <c r="D75" s="25">
        <v>739618</v>
      </c>
      <c r="E75" s="23">
        <v>9114.3126140000004</v>
      </c>
      <c r="F75" s="24">
        <v>0.65806132453116795</v>
      </c>
      <c r="G75" s="24"/>
    </row>
    <row r="76" spans="1:7" x14ac:dyDescent="0.2">
      <c r="A76" s="22" t="s">
        <v>658</v>
      </c>
      <c r="B76" s="22" t="s">
        <v>657</v>
      </c>
      <c r="C76" s="22" t="s">
        <v>266</v>
      </c>
      <c r="D76" s="25">
        <v>3125205</v>
      </c>
      <c r="E76" s="23">
        <v>8912.7721399999991</v>
      </c>
      <c r="F76" s="24">
        <v>0.64350992642975202</v>
      </c>
      <c r="G76" s="24"/>
    </row>
    <row r="77" spans="1:7" x14ac:dyDescent="0.2">
      <c r="A77" s="22" t="s">
        <v>660</v>
      </c>
      <c r="B77" s="22" t="s">
        <v>659</v>
      </c>
      <c r="C77" s="22" t="s">
        <v>224</v>
      </c>
      <c r="D77" s="25">
        <v>477305</v>
      </c>
      <c r="E77" s="23">
        <v>8633.4928400000008</v>
      </c>
      <c r="F77" s="24">
        <v>0.623345717250681</v>
      </c>
      <c r="G77" s="24"/>
    </row>
    <row r="78" spans="1:7" x14ac:dyDescent="0.2">
      <c r="A78" s="22" t="s">
        <v>662</v>
      </c>
      <c r="B78" s="22" t="s">
        <v>661</v>
      </c>
      <c r="C78" s="22" t="s">
        <v>168</v>
      </c>
      <c r="D78" s="25">
        <v>312695</v>
      </c>
      <c r="E78" s="23">
        <v>8270.7827500000003</v>
      </c>
      <c r="F78" s="24">
        <v>0.59715773222594204</v>
      </c>
      <c r="G78" s="24"/>
    </row>
    <row r="79" spans="1:7" x14ac:dyDescent="0.2">
      <c r="A79" s="22" t="s">
        <v>664</v>
      </c>
      <c r="B79" s="22" t="s">
        <v>663</v>
      </c>
      <c r="C79" s="22" t="s">
        <v>191</v>
      </c>
      <c r="D79" s="25">
        <v>3507931</v>
      </c>
      <c r="E79" s="23">
        <v>8030.004852</v>
      </c>
      <c r="F79" s="24">
        <v>0.57977335787034601</v>
      </c>
      <c r="G79" s="24"/>
    </row>
    <row r="80" spans="1:7" x14ac:dyDescent="0.2">
      <c r="A80" s="22" t="s">
        <v>548</v>
      </c>
      <c r="B80" s="22" t="s">
        <v>547</v>
      </c>
      <c r="C80" s="22" t="s">
        <v>201</v>
      </c>
      <c r="D80" s="25">
        <v>13793660</v>
      </c>
      <c r="E80" s="23">
        <v>7913.4227419999997</v>
      </c>
      <c r="F80" s="24">
        <v>0.57135602779046701</v>
      </c>
      <c r="G80" s="24"/>
    </row>
    <row r="81" spans="1:7" x14ac:dyDescent="0.2">
      <c r="A81" s="22" t="s">
        <v>666</v>
      </c>
      <c r="B81" s="22" t="s">
        <v>665</v>
      </c>
      <c r="C81" s="22" t="s">
        <v>179</v>
      </c>
      <c r="D81" s="25">
        <v>3763252</v>
      </c>
      <c r="E81" s="23">
        <v>7289.7954490000002</v>
      </c>
      <c r="F81" s="24">
        <v>0.52632959301413595</v>
      </c>
      <c r="G81" s="24"/>
    </row>
    <row r="82" spans="1:7" x14ac:dyDescent="0.2">
      <c r="A82" s="22" t="s">
        <v>668</v>
      </c>
      <c r="B82" s="22" t="s">
        <v>667</v>
      </c>
      <c r="C82" s="22" t="s">
        <v>154</v>
      </c>
      <c r="D82" s="25">
        <v>1521507</v>
      </c>
      <c r="E82" s="23">
        <v>6496.0741369999996</v>
      </c>
      <c r="F82" s="24">
        <v>0.469022221629811</v>
      </c>
      <c r="G82" s="24"/>
    </row>
    <row r="83" spans="1:7" x14ac:dyDescent="0.2">
      <c r="A83" s="22" t="s">
        <v>279</v>
      </c>
      <c r="B83" s="22" t="s">
        <v>278</v>
      </c>
      <c r="C83" s="22" t="s">
        <v>162</v>
      </c>
      <c r="D83" s="25">
        <v>1365476</v>
      </c>
      <c r="E83" s="23">
        <v>6385.6485140000004</v>
      </c>
      <c r="F83" s="24">
        <v>0.46104939528392302</v>
      </c>
      <c r="G83" s="24"/>
    </row>
    <row r="84" spans="1:7" x14ac:dyDescent="0.2">
      <c r="A84" s="22" t="s">
        <v>670</v>
      </c>
      <c r="B84" s="22" t="s">
        <v>669</v>
      </c>
      <c r="C84" s="22" t="s">
        <v>227</v>
      </c>
      <c r="D84" s="25">
        <v>9255068</v>
      </c>
      <c r="E84" s="23">
        <v>6224.03323</v>
      </c>
      <c r="F84" s="24">
        <v>0.44938063074207901</v>
      </c>
      <c r="G84" s="24"/>
    </row>
    <row r="85" spans="1:7" x14ac:dyDescent="0.2">
      <c r="A85" s="22" t="s">
        <v>672</v>
      </c>
      <c r="B85" s="22" t="s">
        <v>671</v>
      </c>
      <c r="C85" s="22" t="s">
        <v>437</v>
      </c>
      <c r="D85" s="25">
        <v>1159493</v>
      </c>
      <c r="E85" s="23">
        <v>5876.3105240000004</v>
      </c>
      <c r="F85" s="24">
        <v>0.42427474792120201</v>
      </c>
      <c r="G85" s="24"/>
    </row>
    <row r="86" spans="1:7" x14ac:dyDescent="0.2">
      <c r="A86" s="22" t="s">
        <v>674</v>
      </c>
      <c r="B86" s="22" t="s">
        <v>673</v>
      </c>
      <c r="C86" s="22" t="s">
        <v>154</v>
      </c>
      <c r="D86" s="25">
        <v>923838</v>
      </c>
      <c r="E86" s="23">
        <v>4846.4541479999998</v>
      </c>
      <c r="F86" s="24">
        <v>0.34991821884774899</v>
      </c>
      <c r="G86" s="24"/>
    </row>
    <row r="87" spans="1:7" x14ac:dyDescent="0.2">
      <c r="A87" s="22" t="s">
        <v>676</v>
      </c>
      <c r="B87" s="22" t="s">
        <v>675</v>
      </c>
      <c r="C87" s="22" t="s">
        <v>148</v>
      </c>
      <c r="D87" s="25">
        <v>597610</v>
      </c>
      <c r="E87" s="23">
        <v>4536.1587049999998</v>
      </c>
      <c r="F87" s="24">
        <v>0.32751461707717699</v>
      </c>
      <c r="G87" s="24"/>
    </row>
    <row r="88" spans="1:7" x14ac:dyDescent="0.2">
      <c r="A88" s="22" t="s">
        <v>678</v>
      </c>
      <c r="B88" s="22" t="s">
        <v>677</v>
      </c>
      <c r="C88" s="22" t="s">
        <v>365</v>
      </c>
      <c r="D88" s="25">
        <v>2000000</v>
      </c>
      <c r="E88" s="23">
        <v>4387.8</v>
      </c>
      <c r="F88" s="24">
        <v>0.31680298910777099</v>
      </c>
      <c r="G88" s="24"/>
    </row>
    <row r="89" spans="1:7" x14ac:dyDescent="0.2">
      <c r="A89" s="22" t="s">
        <v>680</v>
      </c>
      <c r="B89" s="22" t="s">
        <v>679</v>
      </c>
      <c r="C89" s="22" t="s">
        <v>204</v>
      </c>
      <c r="D89" s="25">
        <v>2025592</v>
      </c>
      <c r="E89" s="23">
        <v>4243.4126809999998</v>
      </c>
      <c r="F89" s="24">
        <v>0.30637809867327997</v>
      </c>
      <c r="G89" s="24"/>
    </row>
    <row r="90" spans="1:7" x14ac:dyDescent="0.2">
      <c r="A90" s="22" t="s">
        <v>552</v>
      </c>
      <c r="B90" s="22" t="s">
        <v>551</v>
      </c>
      <c r="C90" s="22" t="s">
        <v>154</v>
      </c>
      <c r="D90" s="25">
        <v>1477466</v>
      </c>
      <c r="E90" s="23">
        <v>4165.8631340000002</v>
      </c>
      <c r="F90" s="24">
        <v>0.300778953704605</v>
      </c>
      <c r="G90" s="24"/>
    </row>
    <row r="91" spans="1:7" x14ac:dyDescent="0.2">
      <c r="A91" s="22" t="s">
        <v>682</v>
      </c>
      <c r="B91" s="22" t="s">
        <v>681</v>
      </c>
      <c r="C91" s="22" t="s">
        <v>219</v>
      </c>
      <c r="D91" s="25">
        <v>522887</v>
      </c>
      <c r="E91" s="23">
        <v>2740.1893239999999</v>
      </c>
      <c r="F91" s="24">
        <v>0.19784406047778</v>
      </c>
      <c r="G91" s="24"/>
    </row>
    <row r="92" spans="1:7" ht="10.5" x14ac:dyDescent="0.25">
      <c r="A92" s="21" t="s">
        <v>33</v>
      </c>
      <c r="B92" s="21"/>
      <c r="C92" s="21"/>
      <c r="D92" s="21"/>
      <c r="E92" s="26">
        <f>SUM(E7:E91)</f>
        <v>1310373.8249929999</v>
      </c>
      <c r="F92" s="27">
        <f>SUM(F7:F91)</f>
        <v>94.610133690315294</v>
      </c>
      <c r="G92" s="24"/>
    </row>
    <row r="93" spans="1:7" x14ac:dyDescent="0.2">
      <c r="A93" s="22"/>
      <c r="B93" s="22"/>
      <c r="C93" s="22"/>
      <c r="D93" s="22"/>
      <c r="E93" s="23"/>
      <c r="F93" s="24"/>
      <c r="G93" s="24"/>
    </row>
    <row r="94" spans="1:7" ht="10.5" x14ac:dyDescent="0.25">
      <c r="A94" s="21" t="s">
        <v>34</v>
      </c>
      <c r="B94" s="22"/>
      <c r="C94" s="22"/>
      <c r="D94" s="22"/>
      <c r="E94" s="23"/>
      <c r="F94" s="24"/>
      <c r="G94" s="24"/>
    </row>
    <row r="95" spans="1:7" ht="10.5" x14ac:dyDescent="0.25">
      <c r="A95" s="21" t="s">
        <v>41</v>
      </c>
      <c r="B95" s="22"/>
      <c r="C95" s="22"/>
      <c r="D95" s="22"/>
      <c r="E95" s="23"/>
      <c r="F95" s="24"/>
      <c r="G95" s="24"/>
    </row>
    <row r="96" spans="1:7" x14ac:dyDescent="0.2">
      <c r="A96" s="22" t="s">
        <v>683</v>
      </c>
      <c r="B96" s="22" t="s">
        <v>1223</v>
      </c>
      <c r="C96" s="22" t="s">
        <v>42</v>
      </c>
      <c r="D96" s="25">
        <v>2552400</v>
      </c>
      <c r="E96" s="23">
        <v>2542.925491</v>
      </c>
      <c r="F96" s="24">
        <v>0.18360143958866501</v>
      </c>
      <c r="G96" s="24">
        <v>5.0368000000000004</v>
      </c>
    </row>
    <row r="97" spans="1:7" x14ac:dyDescent="0.2">
      <c r="A97" s="22" t="s">
        <v>295</v>
      </c>
      <c r="B97" s="22" t="s">
        <v>1222</v>
      </c>
      <c r="C97" s="22" t="s">
        <v>42</v>
      </c>
      <c r="D97" s="25">
        <v>2500000</v>
      </c>
      <c r="E97" s="23">
        <v>2488.09</v>
      </c>
      <c r="F97" s="24">
        <v>0.17964226928509799</v>
      </c>
      <c r="G97" s="24">
        <v>5.1393000000000004</v>
      </c>
    </row>
    <row r="98" spans="1:7" ht="10.5" x14ac:dyDescent="0.25">
      <c r="A98" s="21" t="s">
        <v>33</v>
      </c>
      <c r="B98" s="21"/>
      <c r="C98" s="21"/>
      <c r="D98" s="21"/>
      <c r="E98" s="26">
        <f>SUM(E95:E97)</f>
        <v>5031.0154910000001</v>
      </c>
      <c r="F98" s="27">
        <f>SUM(F95:F97)</f>
        <v>0.363243708873763</v>
      </c>
      <c r="G98" s="24"/>
    </row>
    <row r="99" spans="1:7" x14ac:dyDescent="0.2">
      <c r="A99" s="22"/>
      <c r="B99" s="22"/>
      <c r="C99" s="22"/>
      <c r="D99" s="22"/>
      <c r="E99" s="23"/>
      <c r="F99" s="24"/>
      <c r="G99" s="24"/>
    </row>
    <row r="100" spans="1:7" ht="10.5" x14ac:dyDescent="0.25">
      <c r="A100" s="21" t="s">
        <v>43</v>
      </c>
      <c r="B100" s="21"/>
      <c r="C100" s="21"/>
      <c r="D100" s="21"/>
      <c r="E100" s="26">
        <f>E92+E98</f>
        <v>1315404.8404839998</v>
      </c>
      <c r="F100" s="27">
        <f>F92+F98</f>
        <v>94.973377399189062</v>
      </c>
      <c r="G100" s="24"/>
    </row>
    <row r="101" spans="1:7" ht="10.5" x14ac:dyDescent="0.25">
      <c r="A101" s="21"/>
      <c r="B101" s="21"/>
      <c r="C101" s="21"/>
      <c r="D101" s="21"/>
      <c r="E101" s="26"/>
      <c r="F101" s="27"/>
      <c r="G101" s="24"/>
    </row>
    <row r="102" spans="1:7" ht="10.5" x14ac:dyDescent="0.25">
      <c r="A102" s="21" t="s">
        <v>45</v>
      </c>
      <c r="B102" s="21"/>
      <c r="C102" s="21"/>
      <c r="D102" s="21"/>
      <c r="E102" s="26">
        <f>E104-(E92+E98)</f>
        <v>69619.970158600248</v>
      </c>
      <c r="F102" s="27">
        <f>F104-(F92+F98)</f>
        <v>5.0266226008109385</v>
      </c>
      <c r="G102" s="24"/>
    </row>
    <row r="103" spans="1:7" ht="10.5" x14ac:dyDescent="0.25">
      <c r="A103" s="21"/>
      <c r="B103" s="21"/>
      <c r="C103" s="21"/>
      <c r="D103" s="21"/>
      <c r="E103" s="26"/>
      <c r="F103" s="27"/>
      <c r="G103" s="24"/>
    </row>
    <row r="104" spans="1:7" ht="10.5" x14ac:dyDescent="0.25">
      <c r="A104" s="28" t="s">
        <v>44</v>
      </c>
      <c r="B104" s="28"/>
      <c r="C104" s="28"/>
      <c r="D104" s="28"/>
      <c r="E104" s="29">
        <v>1385024.8106426001</v>
      </c>
      <c r="F104" s="30">
        <v>100</v>
      </c>
      <c r="G104" s="59"/>
    </row>
    <row r="105" spans="1:7" ht="10.5" x14ac:dyDescent="0.25">
      <c r="A105" s="6" t="s">
        <v>1220</v>
      </c>
      <c r="B105" s="11"/>
      <c r="C105" s="11"/>
      <c r="D105" s="11"/>
      <c r="E105" s="12"/>
      <c r="F105" s="13"/>
      <c r="G105" s="10"/>
    </row>
    <row r="106" spans="1:7" ht="10.5" x14ac:dyDescent="0.25">
      <c r="A106" s="6" t="s">
        <v>1221</v>
      </c>
      <c r="B106" s="11"/>
      <c r="C106" s="11"/>
      <c r="D106" s="11"/>
      <c r="E106" s="12"/>
      <c r="F106" s="13"/>
      <c r="G106" s="10"/>
    </row>
    <row r="107" spans="1:7" ht="10.5" x14ac:dyDescent="0.25">
      <c r="A107" s="11"/>
      <c r="B107" s="11"/>
      <c r="C107" s="11"/>
      <c r="D107" s="11"/>
      <c r="E107" s="12"/>
      <c r="F107" s="13"/>
      <c r="G107" s="10"/>
    </row>
    <row r="109" spans="1:7" ht="23.25" customHeight="1" x14ac:dyDescent="0.2">
      <c r="A109" s="179" t="s">
        <v>1003</v>
      </c>
      <c r="B109" s="179"/>
      <c r="C109" s="179"/>
      <c r="D109" s="179"/>
      <c r="G109" s="9"/>
    </row>
    <row r="111" spans="1:7" ht="10.5" x14ac:dyDescent="0.25">
      <c r="A111" s="11" t="s">
        <v>48</v>
      </c>
    </row>
    <row r="112" spans="1:7" ht="10.5" x14ac:dyDescent="0.25">
      <c r="A112" s="11" t="s">
        <v>1001</v>
      </c>
    </row>
    <row r="113" spans="1:4" ht="10.5" x14ac:dyDescent="0.25">
      <c r="A113" s="11" t="s">
        <v>49</v>
      </c>
      <c r="B113" s="11"/>
      <c r="C113" s="55" t="s">
        <v>999</v>
      </c>
      <c r="D113" s="11" t="s">
        <v>50</v>
      </c>
    </row>
    <row r="114" spans="1:4" x14ac:dyDescent="0.2">
      <c r="A114" s="6" t="s">
        <v>57</v>
      </c>
      <c r="C114" s="32">
        <v>144.85329999999999</v>
      </c>
      <c r="D114" s="32">
        <v>170.4622</v>
      </c>
    </row>
    <row r="115" spans="1:4" x14ac:dyDescent="0.2">
      <c r="A115" s="6" t="s">
        <v>117</v>
      </c>
      <c r="C115" s="32">
        <v>36.209800000000001</v>
      </c>
      <c r="D115" s="32">
        <v>42.611400000000003</v>
      </c>
    </row>
    <row r="116" spans="1:4" x14ac:dyDescent="0.2">
      <c r="A116" s="6" t="s">
        <v>58</v>
      </c>
      <c r="C116" s="32">
        <v>164.90119999999999</v>
      </c>
      <c r="D116" s="32">
        <v>194.17740000000001</v>
      </c>
    </row>
    <row r="117" spans="1:4" x14ac:dyDescent="0.2">
      <c r="A117" s="6" t="s">
        <v>118</v>
      </c>
      <c r="C117" s="32">
        <v>42.857500000000002</v>
      </c>
      <c r="D117" s="32">
        <v>50.466099999999997</v>
      </c>
    </row>
    <row r="119" spans="1:4" x14ac:dyDescent="0.2">
      <c r="A119" s="6" t="s">
        <v>54</v>
      </c>
    </row>
    <row r="120" spans="1:4" x14ac:dyDescent="0.2">
      <c r="A120" s="6" t="s">
        <v>1000</v>
      </c>
    </row>
    <row r="122" spans="1:4" ht="10.5" x14ac:dyDescent="0.25">
      <c r="A122" s="11" t="s">
        <v>1002</v>
      </c>
      <c r="D122" s="31" t="s">
        <v>56</v>
      </c>
    </row>
    <row r="124" spans="1:4" ht="10.5" x14ac:dyDescent="0.25">
      <c r="A124" s="11" t="s">
        <v>1843</v>
      </c>
      <c r="D124" s="31" t="s">
        <v>56</v>
      </c>
    </row>
    <row r="126" spans="1:4" ht="10.5" x14ac:dyDescent="0.25">
      <c r="A126" s="11" t="s">
        <v>1008</v>
      </c>
      <c r="D126" s="31" t="s">
        <v>56</v>
      </c>
    </row>
    <row r="127" spans="1:4" ht="10.5" x14ac:dyDescent="0.25">
      <c r="A127" s="11"/>
    </row>
    <row r="128" spans="1:4" ht="10.5" x14ac:dyDescent="0.25">
      <c r="A128" s="11" t="s">
        <v>1007</v>
      </c>
      <c r="D128" s="31" t="s">
        <v>56</v>
      </c>
    </row>
    <row r="130" spans="1:9" ht="10.5" x14ac:dyDescent="0.25">
      <c r="A130" s="11" t="s">
        <v>1833</v>
      </c>
      <c r="D130" s="36">
        <v>0.32313466153862808</v>
      </c>
    </row>
    <row r="132" spans="1:9" ht="10.5" x14ac:dyDescent="0.25">
      <c r="A132" s="11" t="s">
        <v>1817</v>
      </c>
      <c r="D132" s="31" t="s">
        <v>56</v>
      </c>
    </row>
    <row r="134" spans="1:9" ht="10.5" x14ac:dyDescent="0.25">
      <c r="A134" s="11" t="s">
        <v>1004</v>
      </c>
      <c r="D134" s="31" t="s">
        <v>56</v>
      </c>
    </row>
    <row r="136" spans="1:9" ht="10.5" x14ac:dyDescent="0.25">
      <c r="A136" s="11" t="s">
        <v>1842</v>
      </c>
      <c r="B136" s="11"/>
      <c r="D136" s="31" t="s">
        <v>56</v>
      </c>
    </row>
    <row r="137" spans="1:9" ht="10.5" x14ac:dyDescent="0.25">
      <c r="A137" s="11"/>
      <c r="B137" s="11"/>
    </row>
    <row r="138" spans="1:9" ht="10.5" x14ac:dyDescent="0.25">
      <c r="A138" s="11" t="s">
        <v>1005</v>
      </c>
      <c r="B138" s="11"/>
      <c r="D138" s="31" t="s">
        <v>56</v>
      </c>
    </row>
    <row r="139" spans="1:9" ht="10.5" x14ac:dyDescent="0.25">
      <c r="A139" s="11"/>
      <c r="B139" s="11"/>
    </row>
    <row r="140" spans="1:9" ht="10.5" x14ac:dyDescent="0.25">
      <c r="A140" s="11" t="s">
        <v>1006</v>
      </c>
      <c r="B140" s="11"/>
      <c r="D140" s="31" t="s">
        <v>56</v>
      </c>
    </row>
    <row r="142" spans="1:9" ht="10.5" x14ac:dyDescent="0.25">
      <c r="A142" s="119" t="s">
        <v>1345</v>
      </c>
      <c r="B142" s="119"/>
      <c r="C142" s="119"/>
      <c r="D142" s="119"/>
      <c r="E142" s="119"/>
      <c r="F142" s="119"/>
      <c r="G142" s="118"/>
      <c r="H142" s="119"/>
      <c r="I142" s="119"/>
    </row>
    <row r="143" spans="1:9" x14ac:dyDescent="0.2">
      <c r="A143" s="120"/>
      <c r="B143" s="118"/>
      <c r="C143" s="118"/>
      <c r="D143" s="118"/>
      <c r="E143" s="10"/>
      <c r="G143" s="10"/>
      <c r="H143" s="118"/>
      <c r="I143" s="118"/>
    </row>
    <row r="144" spans="1:9" ht="10.5" x14ac:dyDescent="0.25">
      <c r="A144" s="119" t="s">
        <v>1305</v>
      </c>
      <c r="B144" s="118"/>
      <c r="C144" s="118"/>
      <c r="D144" s="118"/>
      <c r="E144" s="10"/>
      <c r="G144" s="10"/>
      <c r="H144" s="118"/>
      <c r="I144" s="118"/>
    </row>
    <row r="145" spans="1:9" x14ac:dyDescent="0.2">
      <c r="A145" s="120"/>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c r="B160" s="118"/>
      <c r="C160" s="118"/>
      <c r="D160" s="118"/>
      <c r="E160" s="10"/>
      <c r="G160" s="10"/>
      <c r="H160" s="118"/>
      <c r="I160" s="118"/>
    </row>
    <row r="161" spans="1:9" x14ac:dyDescent="0.2">
      <c r="A161" s="118"/>
      <c r="B161" s="118"/>
      <c r="C161" s="118"/>
      <c r="D161" s="118"/>
      <c r="E161" s="10"/>
      <c r="G161" s="10"/>
      <c r="H161" s="118"/>
      <c r="I161" s="118"/>
    </row>
    <row r="162" spans="1:9" ht="10.5" x14ac:dyDescent="0.25">
      <c r="A162" s="119" t="s">
        <v>1315</v>
      </c>
      <c r="B162" s="118"/>
      <c r="C162" s="118"/>
      <c r="D162" s="118"/>
      <c r="E162" s="10"/>
      <c r="G162" s="10"/>
      <c r="H162" s="118"/>
      <c r="I162" s="118"/>
    </row>
    <row r="163" spans="1:9" x14ac:dyDescent="0.2">
      <c r="A163" s="118"/>
      <c r="B163" s="118"/>
      <c r="C163" s="118"/>
      <c r="D163" s="118"/>
      <c r="E163" s="10"/>
      <c r="G163" s="10"/>
      <c r="H163" s="118"/>
      <c r="I163" s="118"/>
    </row>
    <row r="164" spans="1:9" ht="10.5" x14ac:dyDescent="0.25">
      <c r="A164" s="119" t="s">
        <v>1306</v>
      </c>
      <c r="B164" s="118"/>
      <c r="C164" s="118"/>
      <c r="D164" s="118"/>
      <c r="E164" s="10"/>
      <c r="G164" s="10"/>
      <c r="H164" s="118"/>
      <c r="I164" s="118"/>
    </row>
    <row r="165" spans="1:9" x14ac:dyDescent="0.2">
      <c r="A165" s="118"/>
      <c r="B165" s="118"/>
      <c r="C165" s="118"/>
      <c r="D165" s="118"/>
      <c r="E165" s="10"/>
      <c r="G165" s="10"/>
      <c r="H165" s="118"/>
      <c r="I165" s="118"/>
    </row>
    <row r="166" spans="1:9" x14ac:dyDescent="0.2">
      <c r="A166" s="118"/>
      <c r="B166" s="118"/>
      <c r="C166" s="118"/>
      <c r="D166" s="118"/>
      <c r="E166" s="10"/>
      <c r="G166" s="10"/>
      <c r="H166" s="118"/>
      <c r="I166" s="118"/>
    </row>
    <row r="167" spans="1:9" x14ac:dyDescent="0.2">
      <c r="A167" s="118"/>
      <c r="B167" s="118"/>
      <c r="C167" s="118"/>
      <c r="D167" s="118"/>
      <c r="E167" s="10"/>
      <c r="G167" s="10"/>
      <c r="H167" s="118"/>
      <c r="I167" s="118"/>
    </row>
    <row r="168" spans="1:9" x14ac:dyDescent="0.2">
      <c r="A168" s="118"/>
      <c r="B168" s="118"/>
      <c r="C168" s="118"/>
      <c r="D168" s="118"/>
      <c r="E168" s="10"/>
      <c r="G168" s="10"/>
      <c r="H168" s="118"/>
      <c r="I168" s="118"/>
    </row>
    <row r="169" spans="1:9" x14ac:dyDescent="0.2">
      <c r="A169" s="118"/>
      <c r="B169" s="118"/>
      <c r="C169" s="118"/>
      <c r="D169" s="118"/>
      <c r="E169" s="10"/>
      <c r="G169" s="10"/>
      <c r="H169" s="118"/>
      <c r="I169" s="118"/>
    </row>
    <row r="170" spans="1:9" x14ac:dyDescent="0.2">
      <c r="A170" s="118"/>
      <c r="B170" s="118"/>
      <c r="C170" s="118"/>
      <c r="D170" s="118"/>
      <c r="E170" s="10"/>
      <c r="G170" s="10"/>
      <c r="H170" s="118"/>
      <c r="I170" s="118"/>
    </row>
    <row r="171" spans="1:9" x14ac:dyDescent="0.2">
      <c r="A171" s="118"/>
      <c r="B171" s="118"/>
      <c r="C171" s="118"/>
      <c r="D171" s="118"/>
      <c r="E171" s="10"/>
      <c r="G171" s="10"/>
      <c r="H171" s="118"/>
      <c r="I171" s="118"/>
    </row>
    <row r="172" spans="1:9" x14ac:dyDescent="0.2">
      <c r="A172" s="118"/>
      <c r="B172" s="118"/>
      <c r="C172" s="118"/>
      <c r="D172" s="118"/>
      <c r="E172" s="10"/>
      <c r="G172" s="10"/>
      <c r="H172" s="118"/>
      <c r="I172" s="118"/>
    </row>
    <row r="173" spans="1:9" x14ac:dyDescent="0.2">
      <c r="A173" s="118"/>
      <c r="B173" s="118"/>
      <c r="C173" s="118"/>
      <c r="D173" s="118"/>
      <c r="E173" s="10"/>
      <c r="G173" s="10"/>
      <c r="H173" s="118"/>
      <c r="I173" s="118"/>
    </row>
    <row r="174" spans="1:9" x14ac:dyDescent="0.2">
      <c r="A174" s="118"/>
      <c r="B174" s="118"/>
      <c r="C174" s="118"/>
      <c r="D174" s="118"/>
      <c r="E174" s="10"/>
      <c r="G174" s="10"/>
      <c r="H174" s="118"/>
      <c r="I174" s="118"/>
    </row>
    <row r="175" spans="1:9" x14ac:dyDescent="0.2">
      <c r="A175" s="118"/>
      <c r="B175" s="118"/>
      <c r="C175" s="118"/>
      <c r="D175" s="118"/>
      <c r="E175" s="10"/>
      <c r="G175" s="10"/>
      <c r="H175" s="118"/>
      <c r="I175" s="118"/>
    </row>
    <row r="176" spans="1:9" x14ac:dyDescent="0.2">
      <c r="A176" s="118"/>
      <c r="B176" s="118"/>
      <c r="C176" s="118"/>
      <c r="D176" s="118"/>
      <c r="E176" s="10"/>
      <c r="G176" s="10"/>
      <c r="H176" s="118"/>
      <c r="I176" s="118"/>
    </row>
    <row r="177" spans="1:9" x14ac:dyDescent="0.2">
      <c r="A177" s="118"/>
      <c r="B177" s="118"/>
      <c r="C177" s="118"/>
      <c r="D177" s="118"/>
      <c r="E177" s="10"/>
      <c r="G177" s="10"/>
      <c r="H177" s="118"/>
      <c r="I177" s="118"/>
    </row>
    <row r="178" spans="1:9" x14ac:dyDescent="0.2">
      <c r="A178" s="118"/>
      <c r="B178" s="118"/>
      <c r="C178" s="118"/>
      <c r="D178" s="118"/>
      <c r="E178" s="10"/>
      <c r="G178" s="10"/>
      <c r="H178" s="118"/>
      <c r="I178" s="118"/>
    </row>
    <row r="179" spans="1:9" x14ac:dyDescent="0.2">
      <c r="A179" s="118"/>
      <c r="B179" s="118"/>
      <c r="C179" s="118"/>
      <c r="D179" s="118"/>
      <c r="E179" s="10"/>
      <c r="G179" s="10"/>
      <c r="H179" s="118"/>
      <c r="I179" s="118"/>
    </row>
    <row r="180" spans="1:9" x14ac:dyDescent="0.2">
      <c r="A180" s="118"/>
      <c r="B180" s="118"/>
      <c r="C180" s="118"/>
      <c r="D180" s="118"/>
      <c r="E180" s="10"/>
      <c r="G180" s="10"/>
      <c r="H180" s="118"/>
      <c r="I180" s="118"/>
    </row>
    <row r="181" spans="1:9" x14ac:dyDescent="0.2">
      <c r="A181" s="118"/>
      <c r="B181" s="118"/>
      <c r="C181" s="118"/>
      <c r="D181" s="118"/>
      <c r="E181" s="10"/>
      <c r="G181" s="10"/>
      <c r="H181" s="118"/>
      <c r="I181" s="118"/>
    </row>
    <row r="182" spans="1:9" x14ac:dyDescent="0.2">
      <c r="A182" s="6" t="s">
        <v>1316</v>
      </c>
      <c r="B182" s="118"/>
      <c r="C182" s="118"/>
      <c r="D182" s="118"/>
      <c r="E182" s="10"/>
      <c r="G182" s="10"/>
      <c r="H182" s="118"/>
      <c r="I182" s="118"/>
    </row>
    <row r="183" spans="1:9" x14ac:dyDescent="0.2">
      <c r="A183" s="118"/>
      <c r="B183" s="118"/>
      <c r="C183" s="118"/>
      <c r="D183" s="118"/>
      <c r="E183" s="10"/>
      <c r="G183" s="10"/>
      <c r="H183" s="118"/>
      <c r="I183" s="118"/>
    </row>
    <row r="184" spans="1:9" x14ac:dyDescent="0.2">
      <c r="A184" s="118" t="s">
        <v>1304</v>
      </c>
      <c r="B184" s="118"/>
      <c r="C184" s="118"/>
      <c r="D184" s="118"/>
      <c r="E184" s="10"/>
      <c r="G184" s="10"/>
      <c r="H184" s="118"/>
      <c r="I184" s="118"/>
    </row>
    <row r="185" spans="1:9" x14ac:dyDescent="0.2">
      <c r="A185" s="118"/>
      <c r="B185" s="118"/>
      <c r="C185" s="118"/>
      <c r="D185" s="118"/>
      <c r="E185" s="10"/>
      <c r="G185" s="10"/>
      <c r="H185" s="118"/>
      <c r="I185" s="118"/>
    </row>
    <row r="186" spans="1:9" x14ac:dyDescent="0.2">
      <c r="A186" s="118"/>
      <c r="B186" s="118"/>
      <c r="C186" s="118"/>
      <c r="D186" s="118"/>
      <c r="E186" s="10"/>
      <c r="G186" s="10"/>
      <c r="H186" s="118"/>
      <c r="I186" s="118"/>
    </row>
    <row r="187" spans="1:9" x14ac:dyDescent="0.2">
      <c r="A187" s="118"/>
      <c r="B187" s="118"/>
      <c r="C187" s="118"/>
      <c r="D187" s="118"/>
      <c r="E187" s="10"/>
      <c r="G187" s="10"/>
      <c r="H187" s="118"/>
      <c r="I187" s="118"/>
    </row>
    <row r="188" spans="1:9" x14ac:dyDescent="0.2">
      <c r="A188" s="118"/>
      <c r="B188" s="118"/>
      <c r="C188" s="118"/>
      <c r="D188" s="118"/>
      <c r="E188" s="10"/>
      <c r="G188" s="10"/>
      <c r="H188" s="118"/>
      <c r="I188" s="118"/>
    </row>
    <row r="189" spans="1:9" x14ac:dyDescent="0.2">
      <c r="A189" s="118"/>
      <c r="B189" s="118"/>
      <c r="C189" s="118"/>
      <c r="D189" s="118"/>
      <c r="E189" s="10"/>
      <c r="G189" s="10"/>
      <c r="H189" s="118"/>
      <c r="I189" s="118"/>
    </row>
    <row r="190" spans="1:9" x14ac:dyDescent="0.2">
      <c r="A190" s="118"/>
      <c r="B190" s="118"/>
      <c r="C190" s="118"/>
      <c r="D190" s="118"/>
      <c r="E190" s="10"/>
      <c r="G190" s="10"/>
      <c r="H190" s="118"/>
      <c r="I190" s="118"/>
    </row>
    <row r="191" spans="1:9" x14ac:dyDescent="0.2">
      <c r="A191" s="118"/>
      <c r="B191" s="118"/>
      <c r="C191" s="118"/>
      <c r="D191" s="118"/>
      <c r="E191" s="10"/>
      <c r="G191" s="10"/>
      <c r="H191" s="118"/>
      <c r="I191" s="118"/>
    </row>
    <row r="192" spans="1:9" x14ac:dyDescent="0.2">
      <c r="A192" s="118"/>
      <c r="B192" s="118"/>
      <c r="C192" s="118"/>
      <c r="D192" s="118"/>
      <c r="E192" s="10"/>
      <c r="G192" s="10"/>
      <c r="H192" s="118"/>
      <c r="I192" s="118"/>
    </row>
    <row r="193" spans="1:9" x14ac:dyDescent="0.2">
      <c r="A193" s="118"/>
      <c r="B193" s="118"/>
      <c r="C193" s="118"/>
      <c r="D193" s="118"/>
      <c r="E193" s="10"/>
      <c r="G193" s="10"/>
      <c r="H193" s="118"/>
      <c r="I193" s="118"/>
    </row>
    <row r="194" spans="1:9" x14ac:dyDescent="0.2">
      <c r="A194" s="118"/>
      <c r="B194" s="118"/>
      <c r="C194" s="118"/>
      <c r="D194" s="118"/>
      <c r="E194" s="10"/>
      <c r="G194" s="10"/>
      <c r="H194" s="118"/>
      <c r="I194" s="118"/>
    </row>
    <row r="195" spans="1:9" x14ac:dyDescent="0.2">
      <c r="A195" s="118"/>
      <c r="B195" s="118"/>
      <c r="C195" s="118"/>
      <c r="D195" s="118"/>
      <c r="E195" s="10"/>
      <c r="G195" s="10"/>
      <c r="H195" s="118"/>
      <c r="I195" s="118"/>
    </row>
    <row r="196" spans="1:9" x14ac:dyDescent="0.2">
      <c r="A196" s="118"/>
      <c r="B196" s="118"/>
      <c r="C196" s="118"/>
      <c r="D196" s="118"/>
      <c r="E196" s="10"/>
      <c r="G196" s="10"/>
      <c r="H196" s="118"/>
      <c r="I196" s="118"/>
    </row>
    <row r="197" spans="1:9" x14ac:dyDescent="0.2">
      <c r="A197" s="118"/>
      <c r="B197" s="118"/>
      <c r="C197" s="118"/>
      <c r="D197" s="118"/>
      <c r="E197" s="10"/>
      <c r="G197" s="10"/>
      <c r="H197" s="118"/>
      <c r="I197" s="118"/>
    </row>
    <row r="198" spans="1:9" x14ac:dyDescent="0.2">
      <c r="A198" s="118"/>
      <c r="B198" s="118"/>
      <c r="C198" s="118"/>
      <c r="D198" s="118"/>
      <c r="E198" s="10"/>
      <c r="G198" s="10"/>
      <c r="H198" s="118"/>
      <c r="I198" s="118"/>
    </row>
    <row r="199" spans="1:9" x14ac:dyDescent="0.2">
      <c r="A199" s="118"/>
      <c r="B199" s="118"/>
      <c r="C199" s="118"/>
      <c r="D199" s="118"/>
      <c r="E199" s="10"/>
      <c r="G199" s="10"/>
      <c r="H199" s="118"/>
      <c r="I199" s="118"/>
    </row>
    <row r="200" spans="1:9" x14ac:dyDescent="0.2">
      <c r="A200" s="118"/>
      <c r="B200" s="118"/>
      <c r="C200" s="118"/>
      <c r="D200" s="118"/>
      <c r="E200" s="10"/>
      <c r="G200" s="10"/>
      <c r="H200" s="118"/>
      <c r="I200" s="118"/>
    </row>
    <row r="201" spans="1:9" x14ac:dyDescent="0.2">
      <c r="A201" s="118"/>
      <c r="B201" s="118"/>
      <c r="C201" s="118"/>
      <c r="D201" s="118"/>
      <c r="E201" s="10"/>
      <c r="G201" s="10"/>
      <c r="H201" s="118"/>
      <c r="I201" s="118"/>
    </row>
    <row r="202" spans="1:9" x14ac:dyDescent="0.2">
      <c r="A202" s="118"/>
      <c r="B202" s="118"/>
      <c r="C202" s="118"/>
      <c r="D202" s="118"/>
      <c r="E202" s="10"/>
      <c r="G202" s="10"/>
      <c r="H202" s="118"/>
      <c r="I202" s="118"/>
    </row>
    <row r="203" spans="1:9" x14ac:dyDescent="0.2">
      <c r="A203" s="118"/>
      <c r="B203" s="118"/>
      <c r="C203" s="118"/>
      <c r="D203" s="118"/>
      <c r="E203" s="10"/>
      <c r="G203" s="10"/>
      <c r="H203" s="118"/>
      <c r="I203" s="118"/>
    </row>
    <row r="204" spans="1:9" x14ac:dyDescent="0.2">
      <c r="A204" s="118"/>
      <c r="B204" s="118"/>
      <c r="C204" s="118"/>
      <c r="D204" s="118"/>
      <c r="E204" s="10"/>
      <c r="G204" s="10"/>
      <c r="H204" s="118"/>
      <c r="I204" s="118"/>
    </row>
    <row r="205" spans="1:9" x14ac:dyDescent="0.2">
      <c r="A205" s="118"/>
      <c r="B205" s="118"/>
      <c r="C205" s="118"/>
      <c r="D205" s="118"/>
      <c r="E205" s="10"/>
      <c r="G205" s="10"/>
      <c r="H205" s="118"/>
      <c r="I205" s="118"/>
    </row>
    <row r="206" spans="1:9" x14ac:dyDescent="0.2">
      <c r="A206" s="118"/>
      <c r="B206" s="118"/>
      <c r="C206" s="118"/>
      <c r="D206" s="118"/>
      <c r="E206" s="10"/>
      <c r="G206" s="10"/>
      <c r="H206" s="118"/>
      <c r="I206" s="118"/>
    </row>
    <row r="207" spans="1:9" x14ac:dyDescent="0.2">
      <c r="A207" s="118"/>
      <c r="B207" s="118"/>
      <c r="C207" s="118"/>
      <c r="D207" s="118"/>
      <c r="E207" s="10"/>
      <c r="G207" s="10"/>
      <c r="H207" s="118"/>
      <c r="I207" s="118"/>
    </row>
    <row r="208" spans="1:9" x14ac:dyDescent="0.2">
      <c r="A208" s="118"/>
      <c r="B208" s="118"/>
      <c r="C208" s="118"/>
      <c r="D208" s="118"/>
      <c r="E208" s="10"/>
      <c r="G208" s="10"/>
      <c r="H208" s="118"/>
      <c r="I208" s="118"/>
    </row>
    <row r="209" spans="1:9" x14ac:dyDescent="0.2">
      <c r="A209" s="118"/>
      <c r="B209" s="118"/>
      <c r="C209" s="118"/>
      <c r="D209" s="118"/>
      <c r="E209" s="10"/>
      <c r="G209" s="10"/>
      <c r="H209" s="118"/>
      <c r="I209" s="118"/>
    </row>
    <row r="210" spans="1:9" x14ac:dyDescent="0.2">
      <c r="A210" s="118"/>
      <c r="B210" s="118"/>
      <c r="C210" s="118"/>
      <c r="D210" s="118"/>
      <c r="E210" s="10"/>
      <c r="G210" s="10"/>
      <c r="H210" s="118"/>
      <c r="I210" s="118"/>
    </row>
    <row r="211" spans="1:9" x14ac:dyDescent="0.2">
      <c r="A211" s="118"/>
      <c r="B211" s="118"/>
      <c r="C211" s="118"/>
      <c r="D211" s="118"/>
      <c r="E211" s="10"/>
      <c r="G211" s="10"/>
      <c r="H211" s="118"/>
      <c r="I211" s="118"/>
    </row>
    <row r="212" spans="1:9" x14ac:dyDescent="0.2">
      <c r="A212" s="118"/>
      <c r="B212" s="118"/>
      <c r="C212" s="118"/>
      <c r="D212" s="118"/>
      <c r="E212" s="10"/>
      <c r="G212" s="10"/>
      <c r="H212" s="118"/>
      <c r="I212" s="118"/>
    </row>
    <row r="213" spans="1:9" x14ac:dyDescent="0.2">
      <c r="A213" s="118"/>
      <c r="B213" s="118"/>
      <c r="C213" s="118"/>
      <c r="D213" s="118"/>
      <c r="E213" s="10"/>
      <c r="G213" s="10"/>
      <c r="H213" s="118"/>
      <c r="I213" s="118"/>
    </row>
    <row r="214" spans="1:9" x14ac:dyDescent="0.2">
      <c r="A214" s="118"/>
      <c r="B214" s="118"/>
      <c r="C214" s="118"/>
      <c r="D214" s="118"/>
      <c r="E214" s="10"/>
      <c r="G214" s="10"/>
      <c r="H214" s="118"/>
      <c r="I214" s="118"/>
    </row>
    <row r="215" spans="1:9" x14ac:dyDescent="0.2">
      <c r="A215" s="118"/>
      <c r="B215" s="118"/>
      <c r="C215" s="118"/>
      <c r="D215" s="118"/>
      <c r="E215" s="10"/>
      <c r="G215" s="10"/>
      <c r="H215" s="118"/>
      <c r="I215" s="118"/>
    </row>
    <row r="216" spans="1:9" x14ac:dyDescent="0.2">
      <c r="A216" s="118"/>
      <c r="B216" s="118"/>
      <c r="C216" s="118"/>
      <c r="D216" s="118"/>
      <c r="E216" s="10"/>
      <c r="G216" s="10"/>
      <c r="H216" s="118"/>
      <c r="I216" s="118"/>
    </row>
    <row r="217" spans="1:9" x14ac:dyDescent="0.2">
      <c r="A217" s="118"/>
      <c r="B217" s="118"/>
      <c r="C217" s="118"/>
      <c r="D217" s="118"/>
      <c r="E217" s="10"/>
      <c r="G217" s="10"/>
      <c r="H217" s="118"/>
      <c r="I217" s="118"/>
    </row>
    <row r="218" spans="1:9" x14ac:dyDescent="0.2">
      <c r="A218" s="118"/>
      <c r="B218" s="118"/>
      <c r="C218" s="118"/>
      <c r="D218" s="118"/>
      <c r="E218" s="10"/>
      <c r="G218" s="10"/>
      <c r="H218" s="118"/>
      <c r="I218" s="118"/>
    </row>
    <row r="219" spans="1:9" x14ac:dyDescent="0.2">
      <c r="A219" s="118"/>
      <c r="B219" s="118"/>
      <c r="C219" s="118"/>
      <c r="D219" s="118"/>
      <c r="E219" s="10"/>
      <c r="G219" s="10"/>
      <c r="H219" s="118"/>
      <c r="I219" s="118"/>
    </row>
    <row r="220" spans="1:9" x14ac:dyDescent="0.2">
      <c r="A220" s="118"/>
      <c r="B220" s="118"/>
      <c r="C220" s="118"/>
      <c r="D220" s="118"/>
      <c r="E220" s="10"/>
      <c r="G220" s="10"/>
      <c r="H220" s="118"/>
      <c r="I220" s="118"/>
    </row>
    <row r="221" spans="1:9" x14ac:dyDescent="0.2">
      <c r="A221" s="118"/>
      <c r="B221" s="118"/>
      <c r="C221" s="118"/>
      <c r="D221" s="118"/>
      <c r="E221" s="10"/>
      <c r="G221" s="10"/>
      <c r="H221" s="118"/>
      <c r="I221" s="118"/>
    </row>
    <row r="222" spans="1:9" x14ac:dyDescent="0.2">
      <c r="A222" s="118"/>
      <c r="B222" s="118"/>
      <c r="C222" s="118"/>
      <c r="D222" s="118"/>
      <c r="E222" s="10"/>
      <c r="G222" s="10"/>
      <c r="H222" s="118"/>
      <c r="I222" s="118"/>
    </row>
    <row r="223" spans="1:9" x14ac:dyDescent="0.2">
      <c r="A223" s="118"/>
      <c r="B223" s="118"/>
      <c r="C223" s="118"/>
      <c r="D223" s="118"/>
      <c r="E223" s="10"/>
      <c r="G223" s="10"/>
      <c r="H223" s="118"/>
      <c r="I223" s="118"/>
    </row>
    <row r="224" spans="1:9" x14ac:dyDescent="0.2">
      <c r="A224" s="118"/>
      <c r="B224" s="118"/>
      <c r="C224" s="118"/>
      <c r="D224" s="118"/>
      <c r="E224" s="10"/>
      <c r="G224" s="10"/>
      <c r="H224" s="118"/>
      <c r="I224" s="118"/>
    </row>
    <row r="225" spans="1:9" x14ac:dyDescent="0.2">
      <c r="A225" s="118"/>
      <c r="B225" s="118"/>
      <c r="C225" s="118"/>
      <c r="D225" s="118"/>
      <c r="E225" s="10"/>
      <c r="G225" s="10"/>
      <c r="H225" s="118"/>
      <c r="I225" s="118"/>
    </row>
    <row r="226" spans="1:9" x14ac:dyDescent="0.2">
      <c r="A226" s="118"/>
      <c r="B226" s="118"/>
      <c r="C226" s="118"/>
      <c r="D226" s="118"/>
      <c r="E226" s="10"/>
      <c r="G226" s="10"/>
      <c r="H226" s="118"/>
      <c r="I226" s="118"/>
    </row>
    <row r="227" spans="1:9" x14ac:dyDescent="0.2">
      <c r="A227" s="118"/>
      <c r="B227" s="118"/>
      <c r="C227" s="118"/>
      <c r="D227" s="118"/>
      <c r="E227" s="10"/>
      <c r="G227" s="10"/>
      <c r="H227" s="118"/>
      <c r="I227" s="118"/>
    </row>
    <row r="228" spans="1:9" x14ac:dyDescent="0.2">
      <c r="A228" s="118"/>
      <c r="B228" s="118"/>
      <c r="C228" s="118"/>
      <c r="D228" s="118"/>
      <c r="E228" s="10"/>
      <c r="G228" s="10"/>
      <c r="H228" s="118"/>
      <c r="I228" s="118"/>
    </row>
    <row r="229" spans="1:9" x14ac:dyDescent="0.2">
      <c r="A229" s="118"/>
      <c r="B229" s="118"/>
      <c r="C229" s="118"/>
      <c r="D229" s="118"/>
      <c r="E229" s="10"/>
      <c r="G229" s="10"/>
      <c r="H229" s="118"/>
      <c r="I229" s="118"/>
    </row>
    <row r="230" spans="1:9" x14ac:dyDescent="0.2">
      <c r="A230" s="118"/>
      <c r="B230" s="118"/>
      <c r="C230" s="118"/>
      <c r="D230" s="118"/>
      <c r="E230" s="10"/>
      <c r="G230" s="10"/>
      <c r="H230" s="118"/>
      <c r="I230" s="118"/>
    </row>
    <row r="231" spans="1:9" x14ac:dyDescent="0.2">
      <c r="A231" s="118"/>
      <c r="B231" s="118"/>
      <c r="C231" s="118"/>
      <c r="D231" s="118"/>
      <c r="E231" s="10"/>
      <c r="G231" s="10"/>
      <c r="H231" s="118"/>
      <c r="I231" s="118"/>
    </row>
    <row r="232" spans="1:9" x14ac:dyDescent="0.2">
      <c r="A232" s="118"/>
      <c r="B232" s="118"/>
      <c r="C232" s="118"/>
      <c r="D232" s="118"/>
      <c r="E232" s="10"/>
      <c r="G232" s="10"/>
      <c r="H232" s="118"/>
      <c r="I232" s="118"/>
    </row>
    <row r="233" spans="1:9" x14ac:dyDescent="0.2">
      <c r="A233" s="118"/>
      <c r="B233" s="118"/>
      <c r="C233" s="118"/>
      <c r="D233" s="118"/>
      <c r="E233" s="10"/>
      <c r="G233" s="10"/>
      <c r="H233" s="118"/>
      <c r="I233" s="118"/>
    </row>
    <row r="234" spans="1:9" x14ac:dyDescent="0.2">
      <c r="A234" s="118"/>
      <c r="B234" s="118"/>
      <c r="C234" s="118"/>
      <c r="D234" s="118"/>
      <c r="E234" s="10"/>
      <c r="G234" s="10"/>
      <c r="H234" s="118"/>
      <c r="I234" s="118"/>
    </row>
    <row r="235" spans="1:9" x14ac:dyDescent="0.2">
      <c r="A235" s="118"/>
      <c r="B235" s="118"/>
      <c r="C235" s="118"/>
      <c r="D235" s="118"/>
      <c r="E235" s="10"/>
      <c r="G235" s="10"/>
      <c r="H235" s="118"/>
      <c r="I235" s="118"/>
    </row>
    <row r="236" spans="1:9" x14ac:dyDescent="0.2">
      <c r="A236" s="118"/>
      <c r="B236" s="118"/>
      <c r="C236" s="118"/>
      <c r="D236" s="118"/>
      <c r="E236" s="10"/>
      <c r="G236" s="10"/>
      <c r="H236" s="118"/>
      <c r="I236" s="118"/>
    </row>
    <row r="237" spans="1:9" x14ac:dyDescent="0.2">
      <c r="A237" s="118"/>
      <c r="B237" s="118"/>
      <c r="C237" s="118"/>
      <c r="D237" s="118"/>
      <c r="E237" s="10"/>
      <c r="G237" s="10"/>
      <c r="H237" s="118"/>
      <c r="I237" s="118"/>
    </row>
    <row r="238" spans="1:9" x14ac:dyDescent="0.2">
      <c r="A238" s="118"/>
      <c r="B238" s="118"/>
      <c r="C238" s="118"/>
      <c r="D238" s="118"/>
      <c r="E238" s="10"/>
      <c r="G238" s="10"/>
      <c r="H238" s="118"/>
      <c r="I238" s="118"/>
    </row>
    <row r="239" spans="1:9" x14ac:dyDescent="0.2">
      <c r="A239" s="118"/>
      <c r="B239" s="118"/>
      <c r="C239" s="118"/>
      <c r="D239" s="118"/>
      <c r="E239" s="10"/>
      <c r="G239" s="10"/>
      <c r="H239" s="118"/>
      <c r="I239" s="118"/>
    </row>
    <row r="240" spans="1:9" x14ac:dyDescent="0.2">
      <c r="A240" s="118"/>
      <c r="B240" s="118"/>
      <c r="C240" s="118"/>
      <c r="D240" s="118"/>
      <c r="E240" s="10"/>
      <c r="G240" s="10"/>
      <c r="H240" s="118"/>
      <c r="I240" s="118"/>
    </row>
    <row r="241" spans="1:9" x14ac:dyDescent="0.2">
      <c r="A241" s="118"/>
      <c r="B241" s="118"/>
      <c r="C241" s="118"/>
      <c r="D241" s="118"/>
      <c r="E241" s="10"/>
      <c r="G241" s="10"/>
      <c r="H241" s="118"/>
      <c r="I241" s="118"/>
    </row>
    <row r="242" spans="1:9" x14ac:dyDescent="0.2">
      <c r="A242" s="118"/>
      <c r="B242" s="118"/>
      <c r="C242" s="118"/>
      <c r="D242" s="118"/>
      <c r="E242" s="10"/>
      <c r="G242" s="10"/>
      <c r="H242" s="118"/>
      <c r="I242" s="118"/>
    </row>
    <row r="243" spans="1:9" x14ac:dyDescent="0.2">
      <c r="A243" s="118"/>
      <c r="B243" s="118"/>
      <c r="C243" s="118"/>
      <c r="D243" s="118"/>
      <c r="E243" s="10"/>
      <c r="G243" s="10"/>
      <c r="H243" s="118"/>
      <c r="I243" s="118"/>
    </row>
    <row r="244" spans="1:9" x14ac:dyDescent="0.2">
      <c r="A244" s="118"/>
      <c r="B244" s="118"/>
      <c r="C244" s="118"/>
      <c r="D244" s="118"/>
      <c r="E244" s="10"/>
      <c r="G244" s="10"/>
      <c r="H244" s="118"/>
      <c r="I244" s="118"/>
    </row>
    <row r="245" spans="1:9" x14ac:dyDescent="0.2">
      <c r="A245" s="118"/>
      <c r="B245" s="118"/>
      <c r="C245" s="118"/>
      <c r="D245" s="118"/>
      <c r="E245" s="10"/>
      <c r="G245" s="10"/>
      <c r="H245" s="118"/>
      <c r="I245" s="118"/>
    </row>
    <row r="246" spans="1:9" x14ac:dyDescent="0.2">
      <c r="A246" s="118"/>
      <c r="B246" s="118"/>
      <c r="C246" s="118"/>
      <c r="D246" s="118"/>
      <c r="E246" s="10"/>
      <c r="G246" s="10"/>
      <c r="H246" s="118"/>
      <c r="I246" s="118"/>
    </row>
    <row r="247" spans="1:9" x14ac:dyDescent="0.2">
      <c r="A247" s="118"/>
      <c r="B247" s="118"/>
      <c r="C247" s="118"/>
      <c r="D247" s="118"/>
      <c r="E247" s="10"/>
      <c r="G247" s="10"/>
      <c r="H247" s="118"/>
      <c r="I247" s="118"/>
    </row>
    <row r="248" spans="1:9" x14ac:dyDescent="0.2">
      <c r="A248" s="118"/>
      <c r="B248" s="118"/>
      <c r="C248" s="118"/>
      <c r="D248" s="118"/>
      <c r="E248" s="10"/>
      <c r="G248" s="10"/>
      <c r="H248" s="118"/>
      <c r="I248" s="118"/>
    </row>
    <row r="249" spans="1:9" x14ac:dyDescent="0.2">
      <c r="A249" s="118"/>
      <c r="B249" s="118"/>
      <c r="C249" s="118"/>
      <c r="D249" s="118"/>
      <c r="E249" s="10"/>
      <c r="G249" s="10"/>
      <c r="H249" s="118"/>
      <c r="I249" s="118"/>
    </row>
    <row r="250" spans="1:9" x14ac:dyDescent="0.2">
      <c r="A250" s="118"/>
      <c r="B250" s="118"/>
      <c r="C250" s="118"/>
      <c r="D250" s="118"/>
      <c r="E250" s="10"/>
      <c r="G250" s="10"/>
      <c r="H250" s="118"/>
      <c r="I250" s="118"/>
    </row>
    <row r="251" spans="1:9" x14ac:dyDescent="0.2">
      <c r="A251" s="118"/>
      <c r="B251" s="118"/>
      <c r="C251" s="118"/>
      <c r="D251" s="118"/>
      <c r="E251" s="10"/>
      <c r="G251" s="10"/>
      <c r="H251" s="118"/>
      <c r="I251" s="118"/>
    </row>
    <row r="252" spans="1:9" x14ac:dyDescent="0.2">
      <c r="A252" s="118"/>
      <c r="B252" s="118"/>
      <c r="C252" s="118"/>
      <c r="D252" s="118"/>
      <c r="E252" s="10"/>
      <c r="G252" s="10"/>
      <c r="H252" s="118"/>
      <c r="I252" s="118"/>
    </row>
    <row r="253" spans="1:9" x14ac:dyDescent="0.2">
      <c r="A253" s="118"/>
      <c r="B253" s="118"/>
      <c r="C253" s="118"/>
      <c r="D253" s="118"/>
      <c r="E253" s="10"/>
      <c r="G253" s="10"/>
      <c r="H253" s="118"/>
      <c r="I253" s="118"/>
    </row>
    <row r="254" spans="1:9" x14ac:dyDescent="0.2">
      <c r="A254" s="118"/>
      <c r="B254" s="118"/>
      <c r="C254" s="118"/>
      <c r="D254" s="118"/>
      <c r="E254" s="10"/>
      <c r="G254" s="10"/>
      <c r="H254" s="118"/>
      <c r="I254" s="118"/>
    </row>
    <row r="255" spans="1:9" x14ac:dyDescent="0.2">
      <c r="A255" s="118"/>
      <c r="B255" s="118"/>
      <c r="C255" s="118"/>
      <c r="D255" s="118"/>
      <c r="E255" s="10"/>
      <c r="G255" s="10"/>
      <c r="H255" s="118"/>
      <c r="I255" s="118"/>
    </row>
    <row r="256" spans="1:9" x14ac:dyDescent="0.2">
      <c r="A256" s="118"/>
      <c r="B256" s="118"/>
      <c r="C256" s="118"/>
      <c r="D256" s="118"/>
      <c r="E256" s="10"/>
      <c r="G256" s="10"/>
      <c r="H256" s="118"/>
      <c r="I256" s="118"/>
    </row>
    <row r="257" spans="1:9" x14ac:dyDescent="0.2">
      <c r="A257" s="118"/>
      <c r="B257" s="118"/>
      <c r="C257" s="118"/>
      <c r="D257" s="118"/>
      <c r="E257" s="10"/>
      <c r="G257" s="10"/>
      <c r="H257" s="118"/>
      <c r="I257" s="118"/>
    </row>
    <row r="258" spans="1:9" x14ac:dyDescent="0.2">
      <c r="A258" s="118"/>
      <c r="B258" s="118"/>
      <c r="C258" s="118"/>
      <c r="D258" s="118"/>
      <c r="E258" s="10"/>
      <c r="G258" s="10"/>
      <c r="H258" s="118"/>
      <c r="I258" s="118"/>
    </row>
    <row r="259" spans="1:9" x14ac:dyDescent="0.2">
      <c r="A259" s="118"/>
      <c r="B259" s="118"/>
      <c r="C259" s="118"/>
      <c r="D259" s="118"/>
      <c r="E259" s="10"/>
      <c r="G259" s="10"/>
      <c r="H259" s="118"/>
      <c r="I259" s="118"/>
    </row>
    <row r="260" spans="1:9" x14ac:dyDescent="0.2">
      <c r="A260" s="118"/>
      <c r="B260" s="118"/>
      <c r="C260" s="118"/>
      <c r="D260" s="118"/>
      <c r="E260" s="10"/>
      <c r="G260" s="10"/>
      <c r="H260" s="118"/>
      <c r="I260" s="118"/>
    </row>
    <row r="261" spans="1:9" x14ac:dyDescent="0.2">
      <c r="A261" s="118"/>
      <c r="B261" s="118"/>
      <c r="C261" s="118"/>
      <c r="D261" s="118"/>
      <c r="E261" s="10"/>
      <c r="G261" s="10"/>
      <c r="H261" s="118"/>
      <c r="I261" s="118"/>
    </row>
    <row r="262" spans="1:9" x14ac:dyDescent="0.2">
      <c r="A262" s="118"/>
      <c r="B262" s="118"/>
      <c r="C262" s="118"/>
      <c r="D262" s="118"/>
      <c r="E262" s="10"/>
      <c r="G262" s="10"/>
      <c r="H262" s="118"/>
      <c r="I262" s="118"/>
    </row>
    <row r="263" spans="1:9" x14ac:dyDescent="0.2">
      <c r="A263" s="118"/>
      <c r="B263" s="118"/>
      <c r="C263" s="118"/>
      <c r="D263" s="118"/>
      <c r="E263" s="10"/>
      <c r="G263" s="10"/>
      <c r="H263" s="118"/>
      <c r="I263" s="118"/>
    </row>
    <row r="264" spans="1:9" x14ac:dyDescent="0.2">
      <c r="A264" s="118"/>
      <c r="B264" s="118"/>
      <c r="C264" s="118"/>
      <c r="D264" s="118"/>
      <c r="E264" s="10"/>
      <c r="G264" s="10"/>
      <c r="H264" s="118"/>
      <c r="I264" s="118"/>
    </row>
    <row r="265" spans="1:9" x14ac:dyDescent="0.2">
      <c r="A265" s="118"/>
      <c r="B265" s="118"/>
      <c r="C265" s="118"/>
      <c r="D265" s="118"/>
      <c r="E265" s="10"/>
      <c r="G265" s="10"/>
      <c r="H265" s="118"/>
      <c r="I265" s="118"/>
    </row>
    <row r="266" spans="1:9" x14ac:dyDescent="0.2">
      <c r="A266" s="118"/>
      <c r="B266" s="118"/>
      <c r="C266" s="118"/>
      <c r="D266" s="118"/>
      <c r="E266" s="10"/>
      <c r="G266" s="10"/>
      <c r="H266" s="118"/>
      <c r="I266" s="118"/>
    </row>
    <row r="267" spans="1:9" x14ac:dyDescent="0.2">
      <c r="A267" s="118"/>
      <c r="B267" s="118"/>
      <c r="C267" s="118"/>
      <c r="D267" s="118"/>
      <c r="E267" s="10"/>
      <c r="G267" s="10"/>
      <c r="H267" s="118"/>
      <c r="I267" s="118"/>
    </row>
    <row r="268" spans="1:9" x14ac:dyDescent="0.2">
      <c r="A268" s="118"/>
      <c r="B268" s="118"/>
      <c r="C268" s="118"/>
      <c r="D268" s="118"/>
      <c r="E268" s="10"/>
      <c r="G268" s="10"/>
      <c r="H268" s="118"/>
      <c r="I268" s="118"/>
    </row>
    <row r="269" spans="1:9" x14ac:dyDescent="0.2">
      <c r="A269" s="118"/>
      <c r="B269" s="118"/>
      <c r="C269" s="118"/>
      <c r="D269" s="118"/>
      <c r="E269" s="10"/>
      <c r="G269" s="10"/>
      <c r="H269" s="118"/>
      <c r="I269" s="118"/>
    </row>
    <row r="270" spans="1:9" x14ac:dyDescent="0.2">
      <c r="A270" s="118"/>
      <c r="B270" s="118"/>
      <c r="C270" s="118"/>
      <c r="D270" s="118"/>
      <c r="E270" s="10"/>
      <c r="G270" s="10"/>
      <c r="H270" s="118"/>
      <c r="I270" s="118"/>
    </row>
    <row r="271" spans="1:9" x14ac:dyDescent="0.2">
      <c r="A271" s="118"/>
      <c r="B271" s="118"/>
      <c r="C271" s="118"/>
      <c r="D271" s="118"/>
      <c r="E271" s="10"/>
      <c r="G271" s="10"/>
      <c r="H271" s="118"/>
      <c r="I271" s="118"/>
    </row>
    <row r="272" spans="1:9" x14ac:dyDescent="0.2">
      <c r="A272" s="118"/>
      <c r="B272" s="118"/>
      <c r="C272" s="118"/>
      <c r="D272" s="118"/>
      <c r="E272" s="10"/>
      <c r="G272" s="10"/>
      <c r="H272" s="118"/>
      <c r="I272" s="118"/>
    </row>
    <row r="273" spans="1:9" x14ac:dyDescent="0.2">
      <c r="A273" s="118"/>
      <c r="B273" s="118"/>
      <c r="C273" s="118"/>
      <c r="D273" s="118"/>
      <c r="E273" s="10"/>
      <c r="G273" s="10"/>
      <c r="H273" s="118"/>
      <c r="I273" s="118"/>
    </row>
    <row r="274" spans="1:9" x14ac:dyDescent="0.2">
      <c r="A274" s="118"/>
      <c r="B274" s="118"/>
      <c r="C274" s="118"/>
      <c r="D274" s="118"/>
      <c r="E274" s="10"/>
      <c r="G274" s="10"/>
      <c r="H274" s="118"/>
      <c r="I274" s="118"/>
    </row>
    <row r="275" spans="1:9" x14ac:dyDescent="0.2">
      <c r="A275" s="118"/>
      <c r="B275" s="118"/>
      <c r="C275" s="118"/>
      <c r="D275" s="118"/>
      <c r="E275" s="10"/>
      <c r="G275" s="10"/>
      <c r="H275" s="118"/>
      <c r="I275" s="118"/>
    </row>
    <row r="276" spans="1:9" x14ac:dyDescent="0.2">
      <c r="A276" s="118"/>
      <c r="B276" s="118"/>
      <c r="C276" s="118"/>
      <c r="D276" s="118"/>
      <c r="E276" s="10"/>
      <c r="G276" s="10"/>
      <c r="H276" s="118"/>
      <c r="I276" s="118"/>
    </row>
    <row r="277" spans="1:9" x14ac:dyDescent="0.2">
      <c r="A277" s="118"/>
      <c r="B277" s="118"/>
      <c r="C277" s="118"/>
      <c r="D277" s="118"/>
      <c r="E277" s="10"/>
      <c r="G277" s="10"/>
      <c r="H277" s="118"/>
      <c r="I277" s="118"/>
    </row>
    <row r="278" spans="1:9" x14ac:dyDescent="0.2">
      <c r="A278" s="118"/>
      <c r="B278" s="118"/>
      <c r="C278" s="118"/>
      <c r="D278" s="118"/>
      <c r="E278" s="10"/>
      <c r="G278" s="10"/>
      <c r="H278" s="118"/>
      <c r="I278" s="118"/>
    </row>
    <row r="279" spans="1:9" x14ac:dyDescent="0.2">
      <c r="A279" s="118"/>
      <c r="B279" s="118"/>
      <c r="C279" s="118"/>
      <c r="D279" s="118"/>
      <c r="E279" s="10"/>
      <c r="G279" s="118"/>
      <c r="H279" s="118"/>
      <c r="I279" s="118"/>
    </row>
    <row r="280" spans="1:9" x14ac:dyDescent="0.2">
      <c r="A280" s="118"/>
      <c r="B280" s="118"/>
      <c r="C280" s="118"/>
      <c r="D280" s="118"/>
      <c r="E280" s="10"/>
      <c r="G280" s="118"/>
      <c r="H280" s="118"/>
      <c r="I280" s="118"/>
    </row>
    <row r="281" spans="1:9" x14ac:dyDescent="0.2">
      <c r="A281" s="118"/>
      <c r="B281" s="118"/>
      <c r="C281" s="118"/>
      <c r="D281" s="118"/>
      <c r="E281" s="10"/>
      <c r="G281" s="118"/>
      <c r="H281" s="118"/>
      <c r="I281" s="118"/>
    </row>
    <row r="282" spans="1:9" x14ac:dyDescent="0.2">
      <c r="A282" s="118"/>
      <c r="B282" s="118"/>
      <c r="C282" s="118"/>
      <c r="D282" s="118"/>
      <c r="E282" s="10"/>
      <c r="G282" s="118"/>
      <c r="H282" s="118"/>
      <c r="I282" s="118"/>
    </row>
    <row r="283" spans="1:9" x14ac:dyDescent="0.2">
      <c r="A283" s="118"/>
      <c r="B283" s="118"/>
      <c r="C283" s="118"/>
      <c r="D283" s="118"/>
      <c r="E283" s="10"/>
      <c r="G283" s="118"/>
      <c r="H283" s="118"/>
      <c r="I283" s="118"/>
    </row>
    <row r="284" spans="1:9" x14ac:dyDescent="0.2">
      <c r="A284" s="118"/>
      <c r="B284" s="118"/>
      <c r="C284" s="118"/>
      <c r="D284" s="118"/>
      <c r="E284" s="10"/>
      <c r="G284" s="118"/>
      <c r="H284" s="118"/>
      <c r="I284" s="118"/>
    </row>
    <row r="285" spans="1:9" x14ac:dyDescent="0.2">
      <c r="A285" s="118"/>
      <c r="B285" s="118"/>
      <c r="C285" s="118"/>
      <c r="D285" s="118"/>
      <c r="E285" s="10"/>
      <c r="G285" s="118"/>
      <c r="H285" s="118"/>
      <c r="I285" s="118"/>
    </row>
    <row r="286" spans="1:9" x14ac:dyDescent="0.2">
      <c r="A286" s="118"/>
      <c r="B286" s="118"/>
      <c r="C286" s="118"/>
      <c r="D286" s="118"/>
      <c r="E286" s="10"/>
      <c r="G286" s="118"/>
      <c r="H286" s="118"/>
      <c r="I286" s="118"/>
    </row>
    <row r="287" spans="1:9" x14ac:dyDescent="0.2">
      <c r="A287" s="118"/>
      <c r="B287" s="118"/>
      <c r="C287" s="118"/>
      <c r="D287" s="118"/>
      <c r="E287" s="10"/>
      <c r="G287" s="118"/>
      <c r="H287" s="118"/>
      <c r="I287" s="118"/>
    </row>
    <row r="288" spans="1:9" x14ac:dyDescent="0.2">
      <c r="A288" s="118"/>
      <c r="B288" s="118"/>
      <c r="C288" s="118"/>
      <c r="D288" s="118"/>
      <c r="E288" s="10"/>
      <c r="G288" s="118"/>
      <c r="H288" s="118"/>
      <c r="I288" s="118"/>
    </row>
    <row r="289" spans="1:9" x14ac:dyDescent="0.2">
      <c r="A289" s="118"/>
      <c r="B289" s="118"/>
      <c r="C289" s="118"/>
      <c r="D289" s="118"/>
      <c r="E289" s="10"/>
      <c r="G289" s="118"/>
      <c r="H289" s="118"/>
      <c r="I289" s="118"/>
    </row>
    <row r="290" spans="1:9" x14ac:dyDescent="0.2">
      <c r="A290" s="118"/>
      <c r="B290" s="118"/>
      <c r="C290" s="118"/>
      <c r="D290" s="118"/>
      <c r="E290" s="10"/>
      <c r="G290" s="118"/>
      <c r="H290" s="118"/>
      <c r="I290" s="118"/>
    </row>
    <row r="291" spans="1:9" x14ac:dyDescent="0.2">
      <c r="A291" s="118"/>
      <c r="B291" s="118"/>
      <c r="C291" s="118"/>
      <c r="D291" s="118"/>
      <c r="E291" s="10"/>
      <c r="G291" s="118"/>
      <c r="H291" s="118"/>
      <c r="I291" s="118"/>
    </row>
    <row r="292" spans="1:9" x14ac:dyDescent="0.2">
      <c r="A292" s="118"/>
      <c r="B292" s="118"/>
      <c r="C292" s="118"/>
      <c r="D292" s="118"/>
      <c r="E292" s="10"/>
      <c r="G292" s="118"/>
      <c r="H292" s="118"/>
      <c r="I292" s="118"/>
    </row>
    <row r="293" spans="1:9" x14ac:dyDescent="0.2">
      <c r="A293" s="118"/>
      <c r="B293" s="118"/>
      <c r="C293" s="118"/>
      <c r="D293" s="118"/>
      <c r="E293" s="10"/>
      <c r="G293" s="118"/>
      <c r="H293" s="118"/>
      <c r="I293" s="118"/>
    </row>
    <row r="294" spans="1:9" x14ac:dyDescent="0.2">
      <c r="A294" s="118"/>
      <c r="B294" s="118"/>
      <c r="C294" s="118"/>
      <c r="D294" s="118"/>
      <c r="E294" s="10"/>
      <c r="G294" s="118"/>
      <c r="H294" s="118"/>
      <c r="I294" s="118"/>
    </row>
    <row r="295" spans="1:9" x14ac:dyDescent="0.2">
      <c r="A295" s="118"/>
      <c r="B295" s="118"/>
      <c r="C295" s="118"/>
      <c r="D295" s="118"/>
      <c r="E295" s="10"/>
      <c r="G295" s="118"/>
      <c r="H295" s="118"/>
      <c r="I295" s="118"/>
    </row>
    <row r="296" spans="1:9" x14ac:dyDescent="0.2">
      <c r="A296" s="118"/>
      <c r="B296" s="118"/>
      <c r="C296" s="118"/>
      <c r="D296" s="118"/>
      <c r="E296" s="10"/>
      <c r="G296" s="118"/>
      <c r="H296" s="118"/>
      <c r="I296" s="118"/>
    </row>
    <row r="297" spans="1:9" x14ac:dyDescent="0.2">
      <c r="A297" s="118"/>
      <c r="B297" s="118"/>
      <c r="C297" s="118"/>
      <c r="D297" s="118"/>
      <c r="E297" s="10"/>
      <c r="G297" s="118"/>
      <c r="H297" s="118"/>
      <c r="I297" s="118"/>
    </row>
    <row r="298" spans="1:9" x14ac:dyDescent="0.2">
      <c r="A298" s="118"/>
      <c r="B298" s="118"/>
      <c r="C298" s="118"/>
      <c r="D298" s="118"/>
      <c r="E298" s="10"/>
      <c r="G298" s="118"/>
      <c r="H298" s="118"/>
      <c r="I298" s="118"/>
    </row>
    <row r="299" spans="1:9" x14ac:dyDescent="0.2">
      <c r="A299" s="118"/>
      <c r="B299" s="118"/>
      <c r="C299" s="118"/>
      <c r="D299" s="118"/>
      <c r="E299" s="10"/>
      <c r="G299" s="118"/>
      <c r="H299" s="118"/>
      <c r="I299" s="118"/>
    </row>
    <row r="300" spans="1:9" x14ac:dyDescent="0.2">
      <c r="A300" s="118"/>
      <c r="B300" s="118"/>
      <c r="C300" s="118"/>
      <c r="D300" s="118"/>
      <c r="E300" s="10"/>
      <c r="G300" s="118"/>
      <c r="H300" s="118"/>
      <c r="I300" s="118"/>
    </row>
    <row r="301" spans="1:9" x14ac:dyDescent="0.2">
      <c r="A301" s="118"/>
      <c r="B301" s="118"/>
      <c r="C301" s="118"/>
      <c r="D301" s="118"/>
      <c r="E301" s="10"/>
      <c r="G301" s="118"/>
      <c r="H301" s="118"/>
      <c r="I301" s="118"/>
    </row>
    <row r="302" spans="1:9" x14ac:dyDescent="0.2">
      <c r="A302" s="118"/>
      <c r="B302" s="118"/>
      <c r="C302" s="118"/>
      <c r="D302" s="118"/>
      <c r="E302" s="10"/>
      <c r="G302" s="118"/>
      <c r="H302" s="118"/>
      <c r="I302" s="118"/>
    </row>
    <row r="303" spans="1:9" x14ac:dyDescent="0.2">
      <c r="A303" s="118"/>
      <c r="B303" s="118"/>
      <c r="C303" s="118"/>
      <c r="D303" s="118"/>
      <c r="E303" s="10"/>
      <c r="G303" s="118"/>
      <c r="H303" s="118"/>
      <c r="I303" s="118"/>
    </row>
    <row r="304" spans="1:9" x14ac:dyDescent="0.2">
      <c r="A304" s="118"/>
      <c r="B304" s="118"/>
      <c r="C304" s="118"/>
      <c r="D304" s="118"/>
      <c r="E304" s="10"/>
      <c r="G304" s="118"/>
      <c r="H304" s="118"/>
      <c r="I304" s="118"/>
    </row>
    <row r="305" spans="1:9" x14ac:dyDescent="0.2">
      <c r="A305" s="118"/>
      <c r="B305" s="118"/>
      <c r="C305" s="118"/>
      <c r="D305" s="118"/>
      <c r="E305" s="10"/>
      <c r="G305" s="118"/>
      <c r="H305" s="118"/>
      <c r="I305" s="118"/>
    </row>
    <row r="306" spans="1:9" x14ac:dyDescent="0.2">
      <c r="A306" s="118"/>
      <c r="B306" s="118"/>
      <c r="C306" s="118"/>
      <c r="D306" s="118"/>
      <c r="E306" s="10"/>
      <c r="G306" s="118"/>
      <c r="H306" s="118"/>
      <c r="I306" s="118"/>
    </row>
    <row r="307" spans="1:9" x14ac:dyDescent="0.2">
      <c r="A307" s="118"/>
      <c r="B307" s="118"/>
      <c r="C307" s="118"/>
      <c r="D307" s="118"/>
      <c r="E307" s="10"/>
      <c r="G307" s="118"/>
      <c r="H307" s="118"/>
      <c r="I307" s="118"/>
    </row>
    <row r="308" spans="1:9" x14ac:dyDescent="0.2">
      <c r="A308" s="118"/>
      <c r="B308" s="118"/>
      <c r="C308" s="118"/>
      <c r="D308" s="118"/>
      <c r="E308" s="10"/>
      <c r="G308" s="118"/>
      <c r="H308" s="118"/>
      <c r="I308" s="118"/>
    </row>
    <row r="309" spans="1:9" x14ac:dyDescent="0.2">
      <c r="A309" s="118"/>
      <c r="B309" s="118"/>
      <c r="C309" s="118"/>
      <c r="D309" s="118"/>
      <c r="E309" s="10"/>
      <c r="G309" s="118"/>
      <c r="H309" s="118"/>
      <c r="I309" s="118"/>
    </row>
    <row r="310" spans="1:9" x14ac:dyDescent="0.2">
      <c r="A310" s="118"/>
      <c r="B310" s="118"/>
      <c r="C310" s="118"/>
      <c r="D310" s="118"/>
      <c r="E310" s="10"/>
      <c r="G310" s="118"/>
      <c r="H310" s="118"/>
      <c r="I310" s="118"/>
    </row>
    <row r="311" spans="1:9" x14ac:dyDescent="0.2">
      <c r="A311" s="118"/>
      <c r="B311" s="118"/>
      <c r="C311" s="118"/>
      <c r="D311" s="118"/>
      <c r="E311" s="10"/>
      <c r="G311" s="118"/>
      <c r="H311" s="118"/>
      <c r="I311" s="118"/>
    </row>
    <row r="312" spans="1:9" x14ac:dyDescent="0.2">
      <c r="A312" s="118"/>
      <c r="B312" s="118"/>
      <c r="C312" s="118"/>
      <c r="D312" s="118"/>
      <c r="E312" s="10"/>
      <c r="G312" s="118"/>
      <c r="H312" s="118"/>
      <c r="I312" s="118"/>
    </row>
    <row r="313" spans="1:9" x14ac:dyDescent="0.2">
      <c r="A313" s="118"/>
      <c r="B313" s="118"/>
      <c r="C313" s="118"/>
      <c r="D313" s="118"/>
      <c r="E313" s="10"/>
      <c r="G313" s="118"/>
      <c r="H313" s="118"/>
      <c r="I313" s="118"/>
    </row>
    <row r="314" spans="1:9" x14ac:dyDescent="0.2">
      <c r="A314" s="118"/>
      <c r="B314" s="118"/>
      <c r="C314" s="118"/>
      <c r="D314" s="118"/>
      <c r="E314" s="10"/>
      <c r="G314" s="118"/>
      <c r="H314" s="118"/>
      <c r="I314" s="118"/>
    </row>
    <row r="315" spans="1:9" x14ac:dyDescent="0.2">
      <c r="A315" s="118"/>
      <c r="B315" s="118"/>
      <c r="C315" s="118"/>
      <c r="D315" s="118"/>
      <c r="E315" s="10"/>
      <c r="G315" s="118"/>
      <c r="H315" s="118"/>
      <c r="I315" s="118"/>
    </row>
    <row r="316" spans="1:9" x14ac:dyDescent="0.2">
      <c r="A316" s="118"/>
      <c r="B316" s="118"/>
      <c r="C316" s="118"/>
      <c r="D316" s="118"/>
      <c r="E316" s="10"/>
      <c r="G316" s="118"/>
      <c r="H316" s="118"/>
      <c r="I316" s="118"/>
    </row>
    <row r="317" spans="1:9" x14ac:dyDescent="0.2">
      <c r="A317" s="118"/>
      <c r="B317" s="118"/>
      <c r="C317" s="118"/>
      <c r="D317" s="118"/>
      <c r="E317" s="10"/>
      <c r="G317" s="118"/>
      <c r="H317" s="118"/>
      <c r="I317" s="118"/>
    </row>
    <row r="318" spans="1:9" x14ac:dyDescent="0.2">
      <c r="A318" s="118"/>
      <c r="B318" s="118"/>
      <c r="C318" s="118"/>
      <c r="D318" s="118"/>
      <c r="E318" s="10"/>
      <c r="G318" s="118"/>
      <c r="H318" s="118"/>
      <c r="I318" s="118"/>
    </row>
    <row r="319" spans="1:9" x14ac:dyDescent="0.2">
      <c r="A319" s="118"/>
      <c r="B319" s="118"/>
      <c r="C319" s="118"/>
      <c r="D319" s="118"/>
      <c r="E319" s="10"/>
      <c r="G319" s="118"/>
      <c r="H319" s="118"/>
      <c r="I319" s="118"/>
    </row>
    <row r="320" spans="1:9" x14ac:dyDescent="0.2">
      <c r="A320" s="118"/>
      <c r="B320" s="118"/>
      <c r="C320" s="118"/>
      <c r="D320" s="118"/>
      <c r="E320" s="10"/>
      <c r="G320" s="118"/>
      <c r="H320" s="118"/>
      <c r="I320" s="118"/>
    </row>
    <row r="321" spans="1:9" x14ac:dyDescent="0.2">
      <c r="A321" s="118"/>
      <c r="B321" s="118"/>
      <c r="C321" s="118"/>
      <c r="D321" s="118"/>
      <c r="E321" s="10"/>
      <c r="G321" s="118"/>
      <c r="H321" s="118"/>
      <c r="I321" s="118"/>
    </row>
    <row r="322" spans="1:9" x14ac:dyDescent="0.2">
      <c r="A322" s="118"/>
      <c r="B322" s="118"/>
      <c r="C322" s="118"/>
      <c r="D322" s="118"/>
      <c r="E322" s="10"/>
      <c r="G322" s="118"/>
      <c r="H322" s="118"/>
      <c r="I322" s="118"/>
    </row>
    <row r="323" spans="1:9" x14ac:dyDescent="0.2">
      <c r="A323" s="118"/>
      <c r="B323" s="118"/>
      <c r="C323" s="118"/>
      <c r="D323" s="118"/>
      <c r="E323" s="10"/>
      <c r="G323" s="118"/>
      <c r="H323" s="118"/>
      <c r="I323" s="118"/>
    </row>
    <row r="324" spans="1:9" x14ac:dyDescent="0.2">
      <c r="A324" s="118"/>
      <c r="B324" s="118"/>
      <c r="C324" s="118"/>
      <c r="D324" s="118"/>
      <c r="E324" s="10"/>
      <c r="G324" s="118"/>
      <c r="H324" s="118"/>
      <c r="I324" s="118"/>
    </row>
    <row r="325" spans="1:9" x14ac:dyDescent="0.2">
      <c r="A325" s="118"/>
      <c r="B325" s="118"/>
      <c r="C325" s="118"/>
      <c r="D325" s="118"/>
      <c r="E325" s="10"/>
      <c r="G325" s="118"/>
      <c r="H325" s="118"/>
      <c r="I325" s="118"/>
    </row>
    <row r="326" spans="1:9" x14ac:dyDescent="0.2">
      <c r="A326" s="118"/>
      <c r="B326" s="118"/>
      <c r="C326" s="118"/>
      <c r="D326" s="118"/>
      <c r="E326" s="10"/>
      <c r="G326" s="118"/>
      <c r="H326" s="118"/>
      <c r="I326" s="118"/>
    </row>
    <row r="327" spans="1:9" x14ac:dyDescent="0.2">
      <c r="A327" s="118"/>
      <c r="B327" s="118"/>
      <c r="C327" s="118"/>
      <c r="D327" s="118"/>
      <c r="E327" s="10"/>
      <c r="G327" s="118"/>
      <c r="H327" s="118"/>
      <c r="I327" s="118"/>
    </row>
    <row r="328" spans="1:9" x14ac:dyDescent="0.2">
      <c r="A328" s="118"/>
      <c r="B328" s="118"/>
      <c r="C328" s="118"/>
      <c r="D328" s="118"/>
      <c r="E328" s="10"/>
      <c r="G328" s="118"/>
      <c r="H328" s="118"/>
      <c r="I328" s="118"/>
    </row>
    <row r="329" spans="1:9" x14ac:dyDescent="0.2">
      <c r="A329" s="118"/>
      <c r="B329" s="118"/>
      <c r="C329" s="118"/>
      <c r="D329" s="118"/>
      <c r="E329" s="10"/>
      <c r="G329" s="118"/>
      <c r="H329" s="118"/>
      <c r="I329" s="118"/>
    </row>
    <row r="330" spans="1:9" x14ac:dyDescent="0.2">
      <c r="A330" s="118"/>
      <c r="B330" s="118"/>
      <c r="C330" s="118"/>
      <c r="D330" s="118"/>
      <c r="E330" s="10"/>
      <c r="G330" s="118"/>
      <c r="H330" s="118"/>
      <c r="I330" s="118"/>
    </row>
    <row r="331" spans="1:9" x14ac:dyDescent="0.2">
      <c r="A331" s="118"/>
      <c r="B331" s="118"/>
      <c r="C331" s="118"/>
      <c r="D331" s="118"/>
      <c r="E331" s="10"/>
      <c r="G331" s="118"/>
      <c r="H331" s="118"/>
      <c r="I331" s="118"/>
    </row>
    <row r="332" spans="1:9" x14ac:dyDescent="0.2">
      <c r="A332" s="118"/>
      <c r="B332" s="118"/>
      <c r="C332" s="118"/>
      <c r="D332" s="118"/>
      <c r="E332" s="10"/>
      <c r="G332" s="118"/>
      <c r="H332" s="118"/>
      <c r="I332" s="118"/>
    </row>
    <row r="333" spans="1:9" x14ac:dyDescent="0.2">
      <c r="A333" s="118"/>
      <c r="B333" s="118"/>
      <c r="C333" s="118"/>
      <c r="D333" s="118"/>
      <c r="E333" s="10"/>
      <c r="G333" s="118"/>
      <c r="H333" s="118"/>
      <c r="I333" s="118"/>
    </row>
    <row r="334" spans="1:9" x14ac:dyDescent="0.2">
      <c r="A334" s="118"/>
      <c r="B334" s="118"/>
      <c r="C334" s="118"/>
      <c r="D334" s="118"/>
      <c r="E334" s="10"/>
      <c r="G334" s="118"/>
      <c r="H334" s="118"/>
      <c r="I334" s="118"/>
    </row>
    <row r="335" spans="1:9" x14ac:dyDescent="0.2">
      <c r="A335" s="118"/>
      <c r="B335" s="118"/>
      <c r="C335" s="118"/>
      <c r="D335" s="118"/>
      <c r="E335" s="10"/>
      <c r="G335" s="118"/>
      <c r="H335" s="118"/>
      <c r="I335" s="118"/>
    </row>
    <row r="336" spans="1:9" x14ac:dyDescent="0.2">
      <c r="A336" s="118"/>
      <c r="B336" s="118"/>
      <c r="C336" s="118"/>
      <c r="D336" s="118"/>
      <c r="E336" s="10"/>
      <c r="G336" s="118"/>
      <c r="H336" s="118"/>
      <c r="I336" s="118"/>
    </row>
    <row r="337" spans="1:9" x14ac:dyDescent="0.2">
      <c r="A337" s="118"/>
      <c r="B337" s="118"/>
      <c r="C337" s="118"/>
      <c r="D337" s="118"/>
      <c r="E337" s="10"/>
      <c r="G337" s="118"/>
      <c r="H337" s="118"/>
      <c r="I337" s="118"/>
    </row>
    <row r="338" spans="1:9" x14ac:dyDescent="0.2">
      <c r="A338" s="118"/>
      <c r="B338" s="118"/>
      <c r="C338" s="118"/>
      <c r="D338" s="118"/>
      <c r="E338" s="10"/>
      <c r="G338" s="118"/>
      <c r="H338" s="118"/>
      <c r="I338" s="118"/>
    </row>
    <row r="339" spans="1:9" x14ac:dyDescent="0.2">
      <c r="A339" s="118"/>
      <c r="B339" s="118"/>
      <c r="C339" s="118"/>
      <c r="D339" s="118"/>
      <c r="E339" s="10"/>
      <c r="G339" s="118"/>
      <c r="H339" s="118"/>
      <c r="I339" s="118"/>
    </row>
    <row r="340" spans="1:9" x14ac:dyDescent="0.2">
      <c r="A340" s="118"/>
      <c r="B340" s="118"/>
      <c r="C340" s="118"/>
      <c r="D340" s="118"/>
      <c r="E340" s="10"/>
      <c r="G340" s="118"/>
      <c r="H340" s="118"/>
      <c r="I340" s="118"/>
    </row>
    <row r="341" spans="1:9" x14ac:dyDescent="0.2">
      <c r="A341" s="118"/>
      <c r="B341" s="118"/>
      <c r="C341" s="118"/>
      <c r="D341" s="118"/>
      <c r="E341" s="10"/>
      <c r="G341" s="118"/>
      <c r="H341" s="118"/>
      <c r="I341" s="118"/>
    </row>
    <row r="342" spans="1:9" x14ac:dyDescent="0.2">
      <c r="A342" s="118"/>
      <c r="B342" s="118"/>
      <c r="C342" s="118"/>
      <c r="D342" s="118"/>
      <c r="E342" s="10"/>
      <c r="G342" s="118"/>
      <c r="H342" s="118"/>
      <c r="I342" s="118"/>
    </row>
    <row r="343" spans="1:9" x14ac:dyDescent="0.2">
      <c r="A343" s="118"/>
      <c r="B343" s="118"/>
      <c r="C343" s="118"/>
      <c r="D343" s="118"/>
      <c r="E343" s="10"/>
      <c r="G343" s="118"/>
      <c r="H343" s="118"/>
      <c r="I343" s="118"/>
    </row>
    <row r="344" spans="1:9" x14ac:dyDescent="0.2">
      <c r="A344" s="118"/>
      <c r="B344" s="118"/>
      <c r="C344" s="118"/>
      <c r="D344" s="118"/>
      <c r="E344" s="10"/>
      <c r="G344" s="118"/>
      <c r="H344" s="118"/>
      <c r="I344" s="118"/>
    </row>
    <row r="345" spans="1:9" x14ac:dyDescent="0.2">
      <c r="A345" s="118"/>
      <c r="B345" s="118"/>
      <c r="C345" s="118"/>
      <c r="D345" s="118"/>
      <c r="E345" s="10"/>
      <c r="G345" s="118"/>
      <c r="H345" s="118"/>
      <c r="I345" s="118"/>
    </row>
    <row r="346" spans="1:9" x14ac:dyDescent="0.2">
      <c r="A346" s="118"/>
      <c r="B346" s="118"/>
      <c r="C346" s="118"/>
      <c r="D346" s="118"/>
      <c r="E346" s="10"/>
      <c r="G346" s="118"/>
      <c r="H346" s="118"/>
      <c r="I346" s="118"/>
    </row>
    <row r="347" spans="1:9" x14ac:dyDescent="0.2">
      <c r="A347" s="118"/>
      <c r="B347" s="118"/>
      <c r="C347" s="118"/>
      <c r="D347" s="118"/>
      <c r="E347" s="10"/>
      <c r="G347" s="118"/>
      <c r="H347" s="118"/>
      <c r="I347" s="118"/>
    </row>
    <row r="348" spans="1:9" x14ac:dyDescent="0.2">
      <c r="A348" s="118"/>
      <c r="B348" s="118"/>
      <c r="C348" s="118"/>
      <c r="D348" s="118"/>
      <c r="E348" s="10"/>
      <c r="G348" s="118"/>
      <c r="H348" s="118"/>
      <c r="I348" s="118"/>
    </row>
    <row r="349" spans="1:9" x14ac:dyDescent="0.2">
      <c r="A349" s="118"/>
      <c r="B349" s="118"/>
      <c r="C349" s="118"/>
      <c r="D349" s="118"/>
      <c r="E349" s="10"/>
      <c r="G349" s="118"/>
      <c r="H349" s="118"/>
      <c r="I349" s="118"/>
    </row>
    <row r="350" spans="1:9" x14ac:dyDescent="0.2">
      <c r="A350" s="118"/>
      <c r="B350" s="118"/>
      <c r="C350" s="118"/>
      <c r="D350" s="118"/>
      <c r="E350" s="10"/>
      <c r="G350" s="118"/>
      <c r="H350" s="118"/>
      <c r="I350" s="118"/>
    </row>
    <row r="351" spans="1:9" x14ac:dyDescent="0.2">
      <c r="A351" s="118"/>
      <c r="B351" s="118"/>
      <c r="C351" s="118"/>
      <c r="D351" s="118"/>
      <c r="E351" s="10"/>
      <c r="G351" s="118"/>
      <c r="H351" s="118"/>
      <c r="I351" s="118"/>
    </row>
    <row r="352" spans="1:9" x14ac:dyDescent="0.2">
      <c r="A352" s="118"/>
      <c r="B352" s="118"/>
      <c r="C352" s="118"/>
      <c r="D352" s="118"/>
      <c r="E352" s="10"/>
      <c r="G352" s="118"/>
      <c r="H352" s="118"/>
      <c r="I352" s="118"/>
    </row>
    <row r="353" spans="1:9" x14ac:dyDescent="0.2">
      <c r="A353" s="118"/>
      <c r="B353" s="118"/>
      <c r="C353" s="118"/>
      <c r="D353" s="118"/>
      <c r="E353" s="10"/>
      <c r="G353" s="118"/>
      <c r="H353" s="118"/>
      <c r="I353" s="118"/>
    </row>
    <row r="354" spans="1:9" x14ac:dyDescent="0.2">
      <c r="A354" s="118"/>
      <c r="B354" s="118"/>
      <c r="C354" s="118"/>
      <c r="D354" s="118"/>
      <c r="E354" s="10"/>
      <c r="G354" s="118"/>
      <c r="H354" s="118"/>
      <c r="I354" s="118"/>
    </row>
    <row r="355" spans="1:9" x14ac:dyDescent="0.2">
      <c r="A355" s="118"/>
      <c r="B355" s="118"/>
      <c r="C355" s="118"/>
      <c r="D355" s="118"/>
      <c r="E355" s="10"/>
      <c r="G355" s="118"/>
      <c r="H355" s="118"/>
      <c r="I355" s="118"/>
    </row>
    <row r="356" spans="1:9" x14ac:dyDescent="0.2">
      <c r="A356" s="118"/>
      <c r="B356" s="118"/>
      <c r="C356" s="118"/>
      <c r="D356" s="118"/>
      <c r="E356" s="10"/>
      <c r="G356" s="118"/>
      <c r="H356" s="118"/>
      <c r="I356" s="118"/>
    </row>
    <row r="357" spans="1:9" x14ac:dyDescent="0.2">
      <c r="A357" s="118"/>
      <c r="B357" s="118"/>
      <c r="C357" s="118"/>
      <c r="D357" s="118"/>
      <c r="E357" s="10"/>
      <c r="G357" s="118"/>
      <c r="H357" s="118"/>
      <c r="I357" s="118"/>
    </row>
    <row r="358" spans="1:9" x14ac:dyDescent="0.2">
      <c r="A358" s="118"/>
      <c r="B358" s="118"/>
      <c r="C358" s="118"/>
      <c r="D358" s="118"/>
      <c r="E358" s="10"/>
      <c r="G358" s="118"/>
      <c r="H358" s="118"/>
      <c r="I358" s="118"/>
    </row>
    <row r="359" spans="1:9" x14ac:dyDescent="0.2">
      <c r="A359" s="118"/>
      <c r="B359" s="118"/>
      <c r="C359" s="118"/>
      <c r="D359" s="118"/>
      <c r="E359" s="10"/>
      <c r="G359" s="118"/>
      <c r="H359" s="118"/>
      <c r="I359" s="118"/>
    </row>
    <row r="360" spans="1:9" x14ac:dyDescent="0.2">
      <c r="A360" s="118"/>
      <c r="B360" s="118"/>
      <c r="C360" s="118"/>
      <c r="D360" s="118"/>
      <c r="E360" s="10"/>
      <c r="G360" s="118"/>
      <c r="H360" s="118"/>
      <c r="I360" s="118"/>
    </row>
    <row r="361" spans="1:9" x14ac:dyDescent="0.2">
      <c r="A361" s="118"/>
      <c r="B361" s="118"/>
      <c r="C361" s="118"/>
      <c r="D361" s="118"/>
      <c r="E361" s="10"/>
      <c r="G361" s="118"/>
      <c r="H361" s="118"/>
      <c r="I361" s="118"/>
    </row>
    <row r="362" spans="1:9" x14ac:dyDescent="0.2">
      <c r="A362" s="118"/>
      <c r="B362" s="118"/>
      <c r="C362" s="118"/>
      <c r="D362" s="118"/>
      <c r="E362" s="10"/>
      <c r="G362" s="118"/>
      <c r="H362" s="118"/>
      <c r="I362" s="118"/>
    </row>
    <row r="363" spans="1:9" x14ac:dyDescent="0.2">
      <c r="A363" s="118"/>
      <c r="B363" s="118"/>
      <c r="C363" s="118"/>
      <c r="D363" s="118"/>
      <c r="E363" s="10"/>
      <c r="G363" s="118"/>
      <c r="H363" s="118"/>
      <c r="I363" s="118"/>
    </row>
    <row r="364" spans="1:9" x14ac:dyDescent="0.2">
      <c r="A364" s="118"/>
      <c r="B364" s="118"/>
      <c r="C364" s="118"/>
      <c r="D364" s="118"/>
      <c r="E364" s="10"/>
      <c r="G364" s="118"/>
      <c r="H364" s="118"/>
      <c r="I364" s="118"/>
    </row>
    <row r="365" spans="1:9" x14ac:dyDescent="0.2">
      <c r="A365" s="118"/>
      <c r="B365" s="118"/>
      <c r="C365" s="118"/>
      <c r="D365" s="118"/>
      <c r="E365" s="10"/>
      <c r="G365" s="118"/>
      <c r="H365" s="118"/>
      <c r="I365" s="118"/>
    </row>
    <row r="366" spans="1:9" x14ac:dyDescent="0.2">
      <c r="A366" s="118"/>
      <c r="B366" s="118"/>
      <c r="C366" s="118"/>
      <c r="D366" s="118"/>
      <c r="E366" s="10"/>
      <c r="G366" s="118"/>
      <c r="H366" s="118"/>
      <c r="I366" s="118"/>
    </row>
    <row r="367" spans="1:9" x14ac:dyDescent="0.2">
      <c r="A367" s="118"/>
      <c r="B367" s="118"/>
      <c r="C367" s="118"/>
      <c r="D367" s="118"/>
      <c r="E367" s="10"/>
      <c r="G367" s="118"/>
      <c r="H367" s="118"/>
      <c r="I367" s="118"/>
    </row>
    <row r="368" spans="1:9" x14ac:dyDescent="0.2">
      <c r="A368" s="118"/>
      <c r="B368" s="118"/>
      <c r="C368" s="118"/>
      <c r="D368" s="118"/>
      <c r="E368" s="10"/>
      <c r="G368" s="118"/>
      <c r="H368" s="118"/>
      <c r="I368" s="118"/>
    </row>
    <row r="369" spans="1:9" x14ac:dyDescent="0.2">
      <c r="A369" s="118"/>
      <c r="B369" s="118"/>
      <c r="C369" s="118"/>
      <c r="D369" s="118"/>
      <c r="E369" s="10"/>
      <c r="G369" s="118"/>
      <c r="H369" s="118"/>
      <c r="I369" s="118"/>
    </row>
    <row r="370" spans="1:9" x14ac:dyDescent="0.2">
      <c r="A370" s="118"/>
      <c r="B370" s="118"/>
      <c r="C370" s="118"/>
      <c r="D370" s="118"/>
      <c r="E370" s="10"/>
      <c r="G370" s="118"/>
      <c r="H370" s="118"/>
      <c r="I370" s="118"/>
    </row>
    <row r="371" spans="1:9" x14ac:dyDescent="0.2">
      <c r="A371" s="118"/>
      <c r="B371" s="118"/>
      <c r="C371" s="118"/>
      <c r="D371" s="118"/>
      <c r="E371" s="10"/>
      <c r="G371" s="118"/>
      <c r="H371" s="118"/>
      <c r="I371" s="118"/>
    </row>
    <row r="372" spans="1:9" x14ac:dyDescent="0.2">
      <c r="A372" s="118"/>
      <c r="B372" s="118"/>
      <c r="C372" s="118"/>
      <c r="D372" s="118"/>
      <c r="E372" s="10"/>
      <c r="G372" s="118"/>
      <c r="H372" s="118"/>
      <c r="I372" s="118"/>
    </row>
    <row r="373" spans="1:9" x14ac:dyDescent="0.2">
      <c r="A373" s="118"/>
      <c r="B373" s="118"/>
      <c r="C373" s="118"/>
      <c r="D373" s="118"/>
      <c r="E373" s="10"/>
      <c r="G373" s="118"/>
      <c r="H373" s="118"/>
      <c r="I373" s="118"/>
    </row>
    <row r="374" spans="1:9" x14ac:dyDescent="0.2">
      <c r="A374" s="118"/>
      <c r="B374" s="118"/>
      <c r="C374" s="118"/>
      <c r="D374" s="118"/>
      <c r="E374" s="10"/>
      <c r="G374" s="118"/>
      <c r="H374" s="118"/>
      <c r="I374" s="118"/>
    </row>
    <row r="375" spans="1:9" x14ac:dyDescent="0.2">
      <c r="A375" s="118"/>
      <c r="B375" s="118"/>
      <c r="C375" s="118"/>
      <c r="D375" s="118"/>
      <c r="E375" s="10"/>
      <c r="G375" s="118"/>
      <c r="H375" s="118"/>
      <c r="I375" s="118"/>
    </row>
    <row r="376" spans="1:9" x14ac:dyDescent="0.2">
      <c r="A376" s="118"/>
      <c r="B376" s="118"/>
      <c r="C376" s="118"/>
      <c r="D376" s="118"/>
      <c r="E376" s="10"/>
      <c r="G376" s="118"/>
      <c r="H376" s="118"/>
      <c r="I376" s="118"/>
    </row>
    <row r="377" spans="1:9" x14ac:dyDescent="0.2">
      <c r="A377" s="118"/>
      <c r="B377" s="118"/>
      <c r="C377" s="118"/>
      <c r="D377" s="118"/>
      <c r="E377" s="10"/>
      <c r="G377" s="118"/>
      <c r="H377" s="118"/>
      <c r="I377" s="118"/>
    </row>
    <row r="378" spans="1:9" x14ac:dyDescent="0.2">
      <c r="A378" s="118"/>
      <c r="B378" s="118"/>
      <c r="C378" s="118"/>
      <c r="D378" s="118"/>
      <c r="E378" s="10"/>
      <c r="G378" s="118"/>
      <c r="H378" s="118"/>
      <c r="I378" s="118"/>
    </row>
    <row r="379" spans="1:9" x14ac:dyDescent="0.2">
      <c r="A379" s="118"/>
      <c r="B379" s="118"/>
      <c r="C379" s="118"/>
      <c r="D379" s="118"/>
      <c r="E379" s="10"/>
      <c r="G379" s="118"/>
      <c r="H379" s="118"/>
      <c r="I379" s="118"/>
    </row>
    <row r="380" spans="1:9" x14ac:dyDescent="0.2">
      <c r="A380" s="118"/>
      <c r="B380" s="118"/>
      <c r="C380" s="118"/>
      <c r="D380" s="118"/>
      <c r="E380" s="10"/>
      <c r="G380" s="118"/>
      <c r="H380" s="118"/>
      <c r="I380" s="118"/>
    </row>
  </sheetData>
  <mergeCells count="2">
    <mergeCell ref="A1:F1"/>
    <mergeCell ref="A109:D109"/>
  </mergeCells>
  <conditionalFormatting sqref="F2:F3">
    <cfRule type="cellIs" dxfId="68" priority="5" stopIfTrue="1" operator="between">
      <formula>0.009</formula>
      <formula>-0.009</formula>
    </cfRule>
  </conditionalFormatting>
  <conditionalFormatting sqref="F5:F141">
    <cfRule type="cellIs" dxfId="67" priority="3" stopIfTrue="1" operator="between">
      <formula>0.009</formula>
      <formula>-0.009</formula>
    </cfRule>
  </conditionalFormatting>
  <conditionalFormatting sqref="F279:F65538">
    <cfRule type="cellIs" dxfId="66" priority="1" stopIfTrue="1" operator="between">
      <formula>0.009</formula>
      <formula>-0.009</formula>
    </cfRule>
  </conditionalFormatting>
  <conditionalFormatting sqref="F143:G178">
    <cfRule type="cellIs" dxfId="65" priority="2" stopIfTrue="1" operator="between">
      <formula>0.009</formula>
      <formula>-0.009</formula>
    </cfRule>
  </conditionalFormatting>
  <hyperlinks>
    <hyperlink ref="A143"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56"/>
  <sheetViews>
    <sheetView workbookViewId="0">
      <selection sqref="A1:F1"/>
    </sheetView>
  </sheetViews>
  <sheetFormatPr defaultColWidth="9.1796875" defaultRowHeight="10" x14ac:dyDescent="0.2"/>
  <cols>
    <col min="1" max="1" width="38.7265625" style="6" bestFit="1" customWidth="1"/>
    <col min="2" max="2" width="37"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16</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134</v>
      </c>
      <c r="B7" s="22" t="s">
        <v>133</v>
      </c>
      <c r="C7" s="22" t="s">
        <v>135</v>
      </c>
      <c r="D7" s="25">
        <v>3070606</v>
      </c>
      <c r="E7" s="23">
        <v>43934.230649999998</v>
      </c>
      <c r="F7" s="24">
        <v>5.1476935121414602</v>
      </c>
      <c r="G7" s="24"/>
    </row>
    <row r="8" spans="1:7" x14ac:dyDescent="0.2">
      <c r="A8" s="22" t="s">
        <v>198</v>
      </c>
      <c r="B8" s="22" t="s">
        <v>197</v>
      </c>
      <c r="C8" s="22" t="s">
        <v>185</v>
      </c>
      <c r="D8" s="25">
        <v>971140</v>
      </c>
      <c r="E8" s="23">
        <v>42135.822319999999</v>
      </c>
      <c r="F8" s="24">
        <v>4.9369772948421797</v>
      </c>
      <c r="G8" s="24"/>
    </row>
    <row r="9" spans="1:7" x14ac:dyDescent="0.2">
      <c r="A9" s="22" t="s">
        <v>409</v>
      </c>
      <c r="B9" s="22" t="s">
        <v>408</v>
      </c>
      <c r="C9" s="22" t="s">
        <v>212</v>
      </c>
      <c r="D9" s="25">
        <v>3703959</v>
      </c>
      <c r="E9" s="23">
        <v>34719.059690000002</v>
      </c>
      <c r="F9" s="24">
        <v>4.0679687721779896</v>
      </c>
      <c r="G9" s="24"/>
    </row>
    <row r="10" spans="1:7" x14ac:dyDescent="0.2">
      <c r="A10" s="22" t="s">
        <v>139</v>
      </c>
      <c r="B10" s="22" t="s">
        <v>138</v>
      </c>
      <c r="C10" s="22" t="s">
        <v>130</v>
      </c>
      <c r="D10" s="25">
        <v>2610658</v>
      </c>
      <c r="E10" s="23">
        <v>33110.975409999999</v>
      </c>
      <c r="F10" s="24">
        <v>3.8795524759856601</v>
      </c>
      <c r="G10" s="24"/>
    </row>
    <row r="11" spans="1:7" x14ac:dyDescent="0.2">
      <c r="A11" s="22" t="s">
        <v>137</v>
      </c>
      <c r="B11" s="22" t="s">
        <v>136</v>
      </c>
      <c r="C11" s="22" t="s">
        <v>130</v>
      </c>
      <c r="D11" s="25">
        <v>2969724</v>
      </c>
      <c r="E11" s="23">
        <v>31730.016080000001</v>
      </c>
      <c r="F11" s="24">
        <v>3.7177479950968499</v>
      </c>
      <c r="G11" s="24"/>
    </row>
    <row r="12" spans="1:7" x14ac:dyDescent="0.2">
      <c r="A12" s="22" t="s">
        <v>502</v>
      </c>
      <c r="B12" s="22" t="s">
        <v>501</v>
      </c>
      <c r="C12" s="22" t="s">
        <v>168</v>
      </c>
      <c r="D12" s="25">
        <v>1662735</v>
      </c>
      <c r="E12" s="23">
        <v>31675.101750000002</v>
      </c>
      <c r="F12" s="24">
        <v>3.7113137834108301</v>
      </c>
      <c r="G12" s="24"/>
    </row>
    <row r="13" spans="1:7" x14ac:dyDescent="0.2">
      <c r="A13" s="22" t="s">
        <v>150</v>
      </c>
      <c r="B13" s="22" t="s">
        <v>149</v>
      </c>
      <c r="C13" s="22" t="s">
        <v>151</v>
      </c>
      <c r="D13" s="25">
        <v>7482056</v>
      </c>
      <c r="E13" s="23">
        <v>29864.626520000002</v>
      </c>
      <c r="F13" s="24">
        <v>3.49918370949172</v>
      </c>
      <c r="G13" s="24"/>
    </row>
    <row r="14" spans="1:7" x14ac:dyDescent="0.2">
      <c r="A14" s="22" t="s">
        <v>338</v>
      </c>
      <c r="B14" s="22" t="s">
        <v>337</v>
      </c>
      <c r="C14" s="22" t="s">
        <v>204</v>
      </c>
      <c r="D14" s="25">
        <v>1231676</v>
      </c>
      <c r="E14" s="23">
        <v>27672.064689999999</v>
      </c>
      <c r="F14" s="24">
        <v>3.2422852469426799</v>
      </c>
      <c r="G14" s="24"/>
    </row>
    <row r="15" spans="1:7" x14ac:dyDescent="0.2">
      <c r="A15" s="22" t="s">
        <v>685</v>
      </c>
      <c r="B15" s="22" t="s">
        <v>684</v>
      </c>
      <c r="C15" s="22" t="s">
        <v>168</v>
      </c>
      <c r="D15" s="25">
        <v>567437</v>
      </c>
      <c r="E15" s="23">
        <v>22411.491750000001</v>
      </c>
      <c r="F15" s="24">
        <v>2.6259135296565601</v>
      </c>
      <c r="G15" s="24"/>
    </row>
    <row r="16" spans="1:7" x14ac:dyDescent="0.2">
      <c r="A16" s="22" t="s">
        <v>167</v>
      </c>
      <c r="B16" s="22" t="s">
        <v>166</v>
      </c>
      <c r="C16" s="22" t="s">
        <v>168</v>
      </c>
      <c r="D16" s="25">
        <v>1288353</v>
      </c>
      <c r="E16" s="23">
        <v>21878.810649999999</v>
      </c>
      <c r="F16" s="24">
        <v>2.5635002586844302</v>
      </c>
      <c r="G16" s="24"/>
    </row>
    <row r="17" spans="1:7" x14ac:dyDescent="0.2">
      <c r="A17" s="22" t="s">
        <v>153</v>
      </c>
      <c r="B17" s="22" t="s">
        <v>152</v>
      </c>
      <c r="C17" s="22" t="s">
        <v>154</v>
      </c>
      <c r="D17" s="25">
        <v>8429102</v>
      </c>
      <c r="E17" s="23">
        <v>20822.410670000001</v>
      </c>
      <c r="F17" s="24">
        <v>2.4397238036784401</v>
      </c>
      <c r="G17" s="24"/>
    </row>
    <row r="18" spans="1:7" x14ac:dyDescent="0.2">
      <c r="A18" s="22" t="s">
        <v>190</v>
      </c>
      <c r="B18" s="22" t="s">
        <v>189</v>
      </c>
      <c r="C18" s="22" t="s">
        <v>191</v>
      </c>
      <c r="D18" s="25">
        <v>253035</v>
      </c>
      <c r="E18" s="23">
        <v>20303.528399999999</v>
      </c>
      <c r="F18" s="24">
        <v>2.3789273163990199</v>
      </c>
      <c r="G18" s="24"/>
    </row>
    <row r="19" spans="1:7" x14ac:dyDescent="0.2">
      <c r="A19" s="22" t="s">
        <v>258</v>
      </c>
      <c r="B19" s="22" t="s">
        <v>257</v>
      </c>
      <c r="C19" s="22" t="s">
        <v>259</v>
      </c>
      <c r="D19" s="25">
        <v>2029351</v>
      </c>
      <c r="E19" s="23">
        <v>19460.46141</v>
      </c>
      <c r="F19" s="24">
        <v>2.2801466979492</v>
      </c>
      <c r="G19" s="24"/>
    </row>
    <row r="20" spans="1:7" x14ac:dyDescent="0.2">
      <c r="A20" s="22" t="s">
        <v>178</v>
      </c>
      <c r="B20" s="22" t="s">
        <v>177</v>
      </c>
      <c r="C20" s="22" t="s">
        <v>179</v>
      </c>
      <c r="D20" s="25">
        <v>1086314</v>
      </c>
      <c r="E20" s="23">
        <v>18100.16387</v>
      </c>
      <c r="F20" s="24">
        <v>2.1207631212337201</v>
      </c>
      <c r="G20" s="24"/>
    </row>
    <row r="21" spans="1:7" x14ac:dyDescent="0.2">
      <c r="A21" s="22" t="s">
        <v>400</v>
      </c>
      <c r="B21" s="22" t="s">
        <v>399</v>
      </c>
      <c r="C21" s="22" t="s">
        <v>130</v>
      </c>
      <c r="D21" s="25">
        <v>25878858</v>
      </c>
      <c r="E21" s="23">
        <v>18022.03671</v>
      </c>
      <c r="F21" s="24">
        <v>2.1116091046798</v>
      </c>
      <c r="G21" s="24"/>
    </row>
    <row r="22" spans="1:7" x14ac:dyDescent="0.2">
      <c r="A22" s="22" t="s">
        <v>251</v>
      </c>
      <c r="B22" s="22" t="s">
        <v>250</v>
      </c>
      <c r="C22" s="22" t="s">
        <v>191</v>
      </c>
      <c r="D22" s="25">
        <v>3073201</v>
      </c>
      <c r="E22" s="23">
        <v>16410.893339999999</v>
      </c>
      <c r="F22" s="24">
        <v>1.92283438050288</v>
      </c>
      <c r="G22" s="24"/>
    </row>
    <row r="23" spans="1:7" x14ac:dyDescent="0.2">
      <c r="A23" s="22" t="s">
        <v>600</v>
      </c>
      <c r="B23" s="22" t="s">
        <v>599</v>
      </c>
      <c r="C23" s="22" t="s">
        <v>162</v>
      </c>
      <c r="D23" s="25">
        <v>2294130</v>
      </c>
      <c r="E23" s="23">
        <v>16082.998369999999</v>
      </c>
      <c r="F23" s="24">
        <v>1.88441552612076</v>
      </c>
      <c r="G23" s="24"/>
    </row>
    <row r="24" spans="1:7" x14ac:dyDescent="0.2">
      <c r="A24" s="22" t="s">
        <v>352</v>
      </c>
      <c r="B24" s="22" t="s">
        <v>351</v>
      </c>
      <c r="C24" s="22" t="s">
        <v>165</v>
      </c>
      <c r="D24" s="25">
        <v>4533673</v>
      </c>
      <c r="E24" s="23">
        <v>15484.760130000001</v>
      </c>
      <c r="F24" s="24">
        <v>1.8143210448654501</v>
      </c>
      <c r="G24" s="24"/>
    </row>
    <row r="25" spans="1:7" x14ac:dyDescent="0.2">
      <c r="A25" s="22" t="s">
        <v>621</v>
      </c>
      <c r="B25" s="22" t="s">
        <v>620</v>
      </c>
      <c r="C25" s="22" t="s">
        <v>130</v>
      </c>
      <c r="D25" s="25">
        <v>27024464</v>
      </c>
      <c r="E25" s="23">
        <v>15371.51512</v>
      </c>
      <c r="F25" s="24">
        <v>1.8010523340075499</v>
      </c>
      <c r="G25" s="24"/>
    </row>
    <row r="26" spans="1:7" x14ac:dyDescent="0.2">
      <c r="A26" s="22" t="s">
        <v>615</v>
      </c>
      <c r="B26" s="22" t="s">
        <v>614</v>
      </c>
      <c r="C26" s="22" t="s">
        <v>168</v>
      </c>
      <c r="D26" s="25">
        <v>1534367</v>
      </c>
      <c r="E26" s="23">
        <v>15198.67232</v>
      </c>
      <c r="F26" s="24">
        <v>1.78080065901479</v>
      </c>
      <c r="G26" s="24"/>
    </row>
    <row r="27" spans="1:7" x14ac:dyDescent="0.2">
      <c r="A27" s="22" t="s">
        <v>520</v>
      </c>
      <c r="B27" s="22" t="s">
        <v>519</v>
      </c>
      <c r="C27" s="22" t="s">
        <v>204</v>
      </c>
      <c r="D27" s="25">
        <v>2533367</v>
      </c>
      <c r="E27" s="23">
        <v>13865.11759</v>
      </c>
      <c r="F27" s="24">
        <v>1.6245504884725099</v>
      </c>
      <c r="G27" s="24"/>
    </row>
    <row r="28" spans="1:7" x14ac:dyDescent="0.2">
      <c r="A28" s="22" t="s">
        <v>206</v>
      </c>
      <c r="B28" s="22" t="s">
        <v>205</v>
      </c>
      <c r="C28" s="22" t="s">
        <v>165</v>
      </c>
      <c r="D28" s="25">
        <v>103685</v>
      </c>
      <c r="E28" s="23">
        <v>13804.6209</v>
      </c>
      <c r="F28" s="24">
        <v>1.61746220186747</v>
      </c>
      <c r="G28" s="24"/>
    </row>
    <row r="29" spans="1:7" x14ac:dyDescent="0.2">
      <c r="A29" s="22" t="s">
        <v>468</v>
      </c>
      <c r="B29" s="22" t="s">
        <v>467</v>
      </c>
      <c r="C29" s="22" t="s">
        <v>148</v>
      </c>
      <c r="D29" s="25">
        <v>605572</v>
      </c>
      <c r="E29" s="23">
        <v>13787.057720000001</v>
      </c>
      <c r="F29" s="24">
        <v>1.6154043561649101</v>
      </c>
      <c r="G29" s="24"/>
    </row>
    <row r="30" spans="1:7" x14ac:dyDescent="0.2">
      <c r="A30" s="22" t="s">
        <v>687</v>
      </c>
      <c r="B30" s="22" t="s">
        <v>686</v>
      </c>
      <c r="C30" s="22" t="s">
        <v>437</v>
      </c>
      <c r="D30" s="25">
        <v>1495526</v>
      </c>
      <c r="E30" s="23">
        <v>13674.341979999999</v>
      </c>
      <c r="F30" s="24">
        <v>1.6021976589056199</v>
      </c>
      <c r="G30" s="24"/>
    </row>
    <row r="31" spans="1:7" x14ac:dyDescent="0.2">
      <c r="A31" s="22" t="s">
        <v>158</v>
      </c>
      <c r="B31" s="22" t="s">
        <v>157</v>
      </c>
      <c r="C31" s="22" t="s">
        <v>159</v>
      </c>
      <c r="D31" s="25">
        <v>113843</v>
      </c>
      <c r="E31" s="23">
        <v>13189.849980000001</v>
      </c>
      <c r="F31" s="24">
        <v>1.5454306167112799</v>
      </c>
      <c r="G31" s="24"/>
    </row>
    <row r="32" spans="1:7" x14ac:dyDescent="0.2">
      <c r="A32" s="22" t="s">
        <v>193</v>
      </c>
      <c r="B32" s="22" t="s">
        <v>192</v>
      </c>
      <c r="C32" s="22" t="s">
        <v>162</v>
      </c>
      <c r="D32" s="25">
        <v>2520884</v>
      </c>
      <c r="E32" s="23">
        <v>12012.01226</v>
      </c>
      <c r="F32" s="24">
        <v>1.4074255236461199</v>
      </c>
      <c r="G32" s="24"/>
    </row>
    <row r="33" spans="1:7" x14ac:dyDescent="0.2">
      <c r="A33" s="22" t="s">
        <v>689</v>
      </c>
      <c r="B33" s="22" t="s">
        <v>688</v>
      </c>
      <c r="C33" s="22" t="s">
        <v>219</v>
      </c>
      <c r="D33" s="25">
        <v>2895703</v>
      </c>
      <c r="E33" s="23">
        <v>11869.4866</v>
      </c>
      <c r="F33" s="24">
        <v>1.39072605254031</v>
      </c>
      <c r="G33" s="24"/>
    </row>
    <row r="34" spans="1:7" x14ac:dyDescent="0.2">
      <c r="A34" s="22" t="s">
        <v>691</v>
      </c>
      <c r="B34" s="22" t="s">
        <v>690</v>
      </c>
      <c r="C34" s="22" t="s">
        <v>142</v>
      </c>
      <c r="D34" s="25">
        <v>731054</v>
      </c>
      <c r="E34" s="23">
        <v>11554.30847</v>
      </c>
      <c r="F34" s="24">
        <v>1.3537972070600099</v>
      </c>
      <c r="G34" s="24"/>
    </row>
    <row r="35" spans="1:7" x14ac:dyDescent="0.2">
      <c r="A35" s="22" t="s">
        <v>693</v>
      </c>
      <c r="B35" s="22" t="s">
        <v>692</v>
      </c>
      <c r="C35" s="22" t="s">
        <v>560</v>
      </c>
      <c r="D35" s="25">
        <v>775972</v>
      </c>
      <c r="E35" s="23">
        <v>11031.993920000001</v>
      </c>
      <c r="F35" s="24">
        <v>1.29259856580573</v>
      </c>
      <c r="G35" s="24"/>
    </row>
    <row r="36" spans="1:7" x14ac:dyDescent="0.2">
      <c r="A36" s="22" t="s">
        <v>226</v>
      </c>
      <c r="B36" s="22" t="s">
        <v>225</v>
      </c>
      <c r="C36" s="22" t="s">
        <v>227</v>
      </c>
      <c r="D36" s="25">
        <v>9002650</v>
      </c>
      <c r="E36" s="23">
        <v>10586.21614</v>
      </c>
      <c r="F36" s="24">
        <v>1.2403675980156299</v>
      </c>
      <c r="G36" s="24"/>
    </row>
    <row r="37" spans="1:7" x14ac:dyDescent="0.2">
      <c r="A37" s="22" t="s">
        <v>200</v>
      </c>
      <c r="B37" s="22" t="s">
        <v>199</v>
      </c>
      <c r="C37" s="22" t="s">
        <v>201</v>
      </c>
      <c r="D37" s="25">
        <v>236227</v>
      </c>
      <c r="E37" s="23">
        <v>10146.65833</v>
      </c>
      <c r="F37" s="24">
        <v>1.1888654127429701</v>
      </c>
      <c r="G37" s="24"/>
    </row>
    <row r="38" spans="1:7" x14ac:dyDescent="0.2">
      <c r="A38" s="22" t="s">
        <v>695</v>
      </c>
      <c r="B38" s="22" t="s">
        <v>694</v>
      </c>
      <c r="C38" s="22" t="s">
        <v>204</v>
      </c>
      <c r="D38" s="25">
        <v>6154389</v>
      </c>
      <c r="E38" s="23">
        <v>9962.1094740000008</v>
      </c>
      <c r="F38" s="24">
        <v>1.1672421605623999</v>
      </c>
      <c r="G38" s="24"/>
    </row>
    <row r="39" spans="1:7" x14ac:dyDescent="0.2">
      <c r="A39" s="22" t="s">
        <v>696</v>
      </c>
      <c r="B39" s="22" t="s">
        <v>315</v>
      </c>
      <c r="C39" s="22" t="s">
        <v>165</v>
      </c>
      <c r="D39" s="25">
        <v>282218</v>
      </c>
      <c r="E39" s="23">
        <v>9857.5925220000008</v>
      </c>
      <c r="F39" s="24">
        <v>1.15499610030917</v>
      </c>
      <c r="G39" s="24"/>
    </row>
    <row r="40" spans="1:7" x14ac:dyDescent="0.2">
      <c r="A40" s="22" t="s">
        <v>203</v>
      </c>
      <c r="B40" s="22" t="s">
        <v>202</v>
      </c>
      <c r="C40" s="22" t="s">
        <v>204</v>
      </c>
      <c r="D40" s="25">
        <v>717992</v>
      </c>
      <c r="E40" s="23">
        <v>9498.3161679999994</v>
      </c>
      <c r="F40" s="24">
        <v>1.11290034651561</v>
      </c>
      <c r="G40" s="24"/>
    </row>
    <row r="41" spans="1:7" x14ac:dyDescent="0.2">
      <c r="A41" s="22" t="s">
        <v>318</v>
      </c>
      <c r="B41" s="22" t="s">
        <v>317</v>
      </c>
      <c r="C41" s="22" t="s">
        <v>142</v>
      </c>
      <c r="D41" s="25">
        <v>2314234</v>
      </c>
      <c r="E41" s="23">
        <v>9487.2022830000005</v>
      </c>
      <c r="F41" s="24">
        <v>1.1115981529216299</v>
      </c>
      <c r="G41" s="24"/>
    </row>
    <row r="42" spans="1:7" x14ac:dyDescent="0.2">
      <c r="A42" s="22" t="s">
        <v>625</v>
      </c>
      <c r="B42" s="22" t="s">
        <v>624</v>
      </c>
      <c r="C42" s="22" t="s">
        <v>224</v>
      </c>
      <c r="D42" s="25">
        <v>1563667</v>
      </c>
      <c r="E42" s="23">
        <v>8955.9027430000006</v>
      </c>
      <c r="F42" s="24">
        <v>1.0493467568098001</v>
      </c>
      <c r="G42" s="24"/>
    </row>
    <row r="43" spans="1:7" x14ac:dyDescent="0.2">
      <c r="A43" s="22" t="s">
        <v>566</v>
      </c>
      <c r="B43" s="22" t="s">
        <v>565</v>
      </c>
      <c r="C43" s="22" t="s">
        <v>148</v>
      </c>
      <c r="D43" s="25">
        <v>1148909</v>
      </c>
      <c r="E43" s="23">
        <v>8563.3932320000004</v>
      </c>
      <c r="F43" s="24">
        <v>1.0033571347466499</v>
      </c>
      <c r="G43" s="24"/>
    </row>
    <row r="44" spans="1:7" x14ac:dyDescent="0.2">
      <c r="A44" s="22" t="s">
        <v>129</v>
      </c>
      <c r="B44" s="22" t="s">
        <v>128</v>
      </c>
      <c r="C44" s="22" t="s">
        <v>130</v>
      </c>
      <c r="D44" s="25">
        <v>1051186</v>
      </c>
      <c r="E44" s="23">
        <v>8112.0023620000002</v>
      </c>
      <c r="F44" s="24">
        <v>0.9504684914596</v>
      </c>
      <c r="G44" s="24"/>
    </row>
    <row r="45" spans="1:7" x14ac:dyDescent="0.2">
      <c r="A45" s="22" t="s">
        <v>476</v>
      </c>
      <c r="B45" s="22" t="s">
        <v>475</v>
      </c>
      <c r="C45" s="22" t="s">
        <v>204</v>
      </c>
      <c r="D45" s="25">
        <v>1881179</v>
      </c>
      <c r="E45" s="23">
        <v>6765.6602739999998</v>
      </c>
      <c r="F45" s="24">
        <v>0.79272004955031605</v>
      </c>
      <c r="G45" s="24"/>
    </row>
    <row r="46" spans="1:7" x14ac:dyDescent="0.2">
      <c r="A46" s="22" t="s">
        <v>639</v>
      </c>
      <c r="B46" s="22" t="s">
        <v>638</v>
      </c>
      <c r="C46" s="22" t="s">
        <v>212</v>
      </c>
      <c r="D46" s="25">
        <v>1317828</v>
      </c>
      <c r="E46" s="23">
        <v>6048.1716059999999</v>
      </c>
      <c r="F46" s="24">
        <v>0.70865321358539402</v>
      </c>
      <c r="G46" s="24"/>
    </row>
    <row r="47" spans="1:7" x14ac:dyDescent="0.2">
      <c r="A47" s="22" t="s">
        <v>570</v>
      </c>
      <c r="B47" s="22" t="s">
        <v>569</v>
      </c>
      <c r="C47" s="22" t="s">
        <v>148</v>
      </c>
      <c r="D47" s="25">
        <v>636067</v>
      </c>
      <c r="E47" s="23">
        <v>5849.9081990000004</v>
      </c>
      <c r="F47" s="24">
        <v>0.68542305252852798</v>
      </c>
      <c r="G47" s="24"/>
    </row>
    <row r="48" spans="1:7" x14ac:dyDescent="0.2">
      <c r="A48" s="22" t="s">
        <v>602</v>
      </c>
      <c r="B48" s="22" t="s">
        <v>601</v>
      </c>
      <c r="C48" s="22" t="s">
        <v>437</v>
      </c>
      <c r="D48" s="25">
        <v>336107</v>
      </c>
      <c r="E48" s="23">
        <v>5837.8424830000004</v>
      </c>
      <c r="F48" s="24">
        <v>0.68400933463581404</v>
      </c>
      <c r="G48" s="24"/>
    </row>
    <row r="49" spans="1:7" x14ac:dyDescent="0.2">
      <c r="A49" s="22" t="s">
        <v>534</v>
      </c>
      <c r="B49" s="22" t="s">
        <v>533</v>
      </c>
      <c r="C49" s="22" t="s">
        <v>148</v>
      </c>
      <c r="D49" s="25">
        <v>1072111</v>
      </c>
      <c r="E49" s="23">
        <v>5509.0423739999997</v>
      </c>
      <c r="F49" s="24">
        <v>0.64548442677127404</v>
      </c>
      <c r="G49" s="24"/>
    </row>
    <row r="50" spans="1:7" x14ac:dyDescent="0.2">
      <c r="A50" s="22" t="s">
        <v>698</v>
      </c>
      <c r="B50" s="22" t="s">
        <v>697</v>
      </c>
      <c r="C50" s="22" t="s">
        <v>168</v>
      </c>
      <c r="D50" s="25">
        <v>243679</v>
      </c>
      <c r="E50" s="23">
        <v>5352.1655559999999</v>
      </c>
      <c r="F50" s="24">
        <v>0.627103456710427</v>
      </c>
      <c r="G50" s="24"/>
    </row>
    <row r="51" spans="1:7" ht="10.5" x14ac:dyDescent="0.25">
      <c r="A51" s="21" t="s">
        <v>33</v>
      </c>
      <c r="B51" s="21"/>
      <c r="C51" s="21"/>
      <c r="D51" s="21"/>
      <c r="E51" s="26">
        <f>SUM(E7:E50)</f>
        <v>729710.61301600013</v>
      </c>
      <c r="F51" s="27">
        <f>SUM(F7:F50)</f>
        <v>85.498858925921169</v>
      </c>
      <c r="G51" s="24"/>
    </row>
    <row r="52" spans="1:7" x14ac:dyDescent="0.2">
      <c r="A52" s="22"/>
      <c r="B52" s="22"/>
      <c r="C52" s="22"/>
      <c r="D52" s="22"/>
      <c r="E52" s="23"/>
      <c r="F52" s="24"/>
      <c r="G52" s="24"/>
    </row>
    <row r="53" spans="1:7" ht="10.5" x14ac:dyDescent="0.25">
      <c r="A53" s="21" t="s">
        <v>1847</v>
      </c>
      <c r="B53" s="22"/>
      <c r="C53" s="22"/>
      <c r="D53" s="22"/>
      <c r="E53" s="23"/>
      <c r="F53" s="24"/>
      <c r="G53" s="24"/>
    </row>
    <row r="54" spans="1:7" x14ac:dyDescent="0.2">
      <c r="A54" s="22"/>
      <c r="B54" s="22" t="s">
        <v>699</v>
      </c>
      <c r="C54" s="22" t="s">
        <v>560</v>
      </c>
      <c r="D54" s="25">
        <v>23815</v>
      </c>
      <c r="E54" s="23">
        <v>2.3814999999999999E-3</v>
      </c>
      <c r="F54" s="24">
        <v>2.7903600262919099E-7</v>
      </c>
      <c r="G54" s="24"/>
    </row>
    <row r="55" spans="1:7" ht="10.5" x14ac:dyDescent="0.25">
      <c r="A55" s="21" t="s">
        <v>33</v>
      </c>
      <c r="B55" s="21"/>
      <c r="C55" s="21"/>
      <c r="D55" s="21"/>
      <c r="E55" s="26">
        <f>SUM(E53:E54)</f>
        <v>2.3814999999999999E-3</v>
      </c>
      <c r="F55" s="27">
        <f>SUM(F53:F54)</f>
        <v>2.7903600262919099E-7</v>
      </c>
      <c r="G55" s="24"/>
    </row>
    <row r="56" spans="1:7" x14ac:dyDescent="0.2">
      <c r="A56" s="22"/>
      <c r="B56" s="22"/>
      <c r="C56" s="22"/>
      <c r="D56" s="22"/>
      <c r="E56" s="23"/>
      <c r="F56" s="24"/>
      <c r="G56" s="24"/>
    </row>
    <row r="57" spans="1:7" ht="10.5" x14ac:dyDescent="0.25">
      <c r="A57" s="21" t="s">
        <v>571</v>
      </c>
      <c r="B57" s="22"/>
      <c r="C57" s="22"/>
      <c r="D57" s="22"/>
      <c r="E57" s="23"/>
      <c r="F57" s="24"/>
      <c r="G57" s="24"/>
    </row>
    <row r="58" spans="1:7" x14ac:dyDescent="0.2">
      <c r="A58" s="22" t="s">
        <v>701</v>
      </c>
      <c r="B58" s="22" t="s">
        <v>700</v>
      </c>
      <c r="C58" s="22" t="s">
        <v>259</v>
      </c>
      <c r="D58" s="25">
        <v>234384</v>
      </c>
      <c r="E58" s="23">
        <v>32760.779139999999</v>
      </c>
      <c r="F58" s="24">
        <v>3.8385206190398402</v>
      </c>
      <c r="G58" s="24"/>
    </row>
    <row r="59" spans="1:7" ht="10.5" x14ac:dyDescent="0.25">
      <c r="A59" s="21" t="s">
        <v>33</v>
      </c>
      <c r="B59" s="21"/>
      <c r="C59" s="21"/>
      <c r="D59" s="21"/>
      <c r="E59" s="26">
        <f>SUM(E57:E58)</f>
        <v>32760.779139999999</v>
      </c>
      <c r="F59" s="27">
        <f>SUM(F57:F58)</f>
        <v>3.8385206190398402</v>
      </c>
      <c r="G59" s="24"/>
    </row>
    <row r="60" spans="1:7" x14ac:dyDescent="0.2">
      <c r="A60" s="22"/>
      <c r="B60" s="22"/>
      <c r="C60" s="22"/>
      <c r="D60" s="22"/>
      <c r="E60" s="23"/>
      <c r="F60" s="24"/>
      <c r="G60" s="24"/>
    </row>
    <row r="61" spans="1:7" ht="10.5" x14ac:dyDescent="0.25">
      <c r="A61" s="21" t="s">
        <v>34</v>
      </c>
      <c r="B61" s="22"/>
      <c r="C61" s="22"/>
      <c r="D61" s="22"/>
      <c r="E61" s="23"/>
      <c r="F61" s="24"/>
      <c r="G61" s="24"/>
    </row>
    <row r="62" spans="1:7" ht="10.5" x14ac:dyDescent="0.25">
      <c r="A62" s="21" t="s">
        <v>41</v>
      </c>
      <c r="B62" s="22"/>
      <c r="C62" s="22"/>
      <c r="D62" s="22"/>
      <c r="E62" s="23"/>
      <c r="F62" s="24"/>
      <c r="G62" s="24"/>
    </row>
    <row r="63" spans="1:7" x14ac:dyDescent="0.2">
      <c r="A63" s="22" t="s">
        <v>295</v>
      </c>
      <c r="B63" s="22" t="s">
        <v>1222</v>
      </c>
      <c r="C63" s="22" t="s">
        <v>42</v>
      </c>
      <c r="D63" s="25">
        <v>2500000</v>
      </c>
      <c r="E63" s="23">
        <v>2488.09</v>
      </c>
      <c r="F63" s="24">
        <v>0.291524958127929</v>
      </c>
      <c r="G63" s="24">
        <v>5.1393000000000004</v>
      </c>
    </row>
    <row r="64" spans="1:7" ht="10.5" x14ac:dyDescent="0.25">
      <c r="A64" s="21" t="s">
        <v>33</v>
      </c>
      <c r="B64" s="21"/>
      <c r="C64" s="21"/>
      <c r="D64" s="21"/>
      <c r="E64" s="26">
        <f>SUM(E62:E63)</f>
        <v>2488.09</v>
      </c>
      <c r="F64" s="27">
        <f>SUM(F62:F63)</f>
        <v>0.291524958127929</v>
      </c>
      <c r="G64" s="24"/>
    </row>
    <row r="65" spans="1:7" x14ac:dyDescent="0.2">
      <c r="A65" s="22"/>
      <c r="B65" s="22"/>
      <c r="C65" s="22"/>
      <c r="D65" s="22"/>
      <c r="E65" s="23"/>
      <c r="F65" s="24"/>
      <c r="G65" s="24"/>
    </row>
    <row r="66" spans="1:7" ht="10.5" x14ac:dyDescent="0.25">
      <c r="A66" s="21" t="s">
        <v>43</v>
      </c>
      <c r="B66" s="21"/>
      <c r="C66" s="21"/>
      <c r="D66" s="21"/>
      <c r="E66" s="26">
        <f>E51+E55+E59+E64</f>
        <v>764959.48453750007</v>
      </c>
      <c r="F66" s="27">
        <f>F51+F55+F59+F64</f>
        <v>89.628904782124934</v>
      </c>
      <c r="G66" s="24"/>
    </row>
    <row r="67" spans="1:7" ht="10.5" x14ac:dyDescent="0.25">
      <c r="A67" s="21"/>
      <c r="B67" s="21"/>
      <c r="C67" s="21"/>
      <c r="D67" s="21"/>
      <c r="E67" s="26"/>
      <c r="F67" s="27"/>
      <c r="G67" s="24"/>
    </row>
    <row r="68" spans="1:7" ht="10.5" x14ac:dyDescent="0.25">
      <c r="A68" s="21" t="s">
        <v>45</v>
      </c>
      <c r="B68" s="21"/>
      <c r="C68" s="21"/>
      <c r="D68" s="21"/>
      <c r="E68" s="26">
        <f>E70-(E51+E55+E59+E64)</f>
        <v>88514.611120599904</v>
      </c>
      <c r="F68" s="27">
        <f>F70-(F51+F55+F59+F64)</f>
        <v>10.371095217875066</v>
      </c>
      <c r="G68" s="24"/>
    </row>
    <row r="69" spans="1:7" ht="10.5" x14ac:dyDescent="0.25">
      <c r="A69" s="21"/>
      <c r="B69" s="21"/>
      <c r="C69" s="21"/>
      <c r="D69" s="21"/>
      <c r="E69" s="26"/>
      <c r="F69" s="27"/>
      <c r="G69" s="24"/>
    </row>
    <row r="70" spans="1:7" ht="10.5" x14ac:dyDescent="0.25">
      <c r="A70" s="28" t="s">
        <v>44</v>
      </c>
      <c r="B70" s="28"/>
      <c r="C70" s="28"/>
      <c r="D70" s="28"/>
      <c r="E70" s="29">
        <v>853474.09565809998</v>
      </c>
      <c r="F70" s="30">
        <v>100</v>
      </c>
      <c r="G70" s="59"/>
    </row>
    <row r="71" spans="1:7" ht="10.5" x14ac:dyDescent="0.25">
      <c r="A71" s="6" t="s">
        <v>1220</v>
      </c>
      <c r="B71" s="11"/>
      <c r="C71" s="11"/>
      <c r="D71" s="11"/>
      <c r="E71" s="12"/>
      <c r="F71" s="13"/>
      <c r="G71" s="13" t="s">
        <v>108</v>
      </c>
    </row>
    <row r="73" spans="1:7" ht="10.5" x14ac:dyDescent="0.25">
      <c r="A73" s="11" t="s">
        <v>47</v>
      </c>
    </row>
    <row r="74" spans="1:7" ht="10.5" x14ac:dyDescent="0.25">
      <c r="A74" s="11" t="s">
        <v>386</v>
      </c>
    </row>
    <row r="75" spans="1:7" ht="10.5" x14ac:dyDescent="0.25">
      <c r="A75" s="11"/>
      <c r="E75" s="74"/>
    </row>
    <row r="76" spans="1:7" ht="23.25" customHeight="1" x14ac:dyDescent="0.2">
      <c r="A76" s="179" t="s">
        <v>1003</v>
      </c>
      <c r="B76" s="179"/>
      <c r="C76" s="179"/>
      <c r="D76" s="179"/>
      <c r="G76" s="9"/>
    </row>
    <row r="78" spans="1:7" ht="10.5" x14ac:dyDescent="0.25">
      <c r="A78" s="11" t="s">
        <v>48</v>
      </c>
    </row>
    <row r="79" spans="1:7" ht="10.5" x14ac:dyDescent="0.25">
      <c r="A79" s="11" t="s">
        <v>1001</v>
      </c>
    </row>
    <row r="80" spans="1:7" ht="10.5" x14ac:dyDescent="0.25">
      <c r="A80" s="11" t="s">
        <v>49</v>
      </c>
      <c r="B80" s="11"/>
      <c r="C80" s="55" t="s">
        <v>999</v>
      </c>
      <c r="D80" s="11" t="s">
        <v>50</v>
      </c>
    </row>
    <row r="81" spans="1:4" x14ac:dyDescent="0.2">
      <c r="A81" s="6" t="s">
        <v>57</v>
      </c>
      <c r="C81" s="32">
        <v>223.54599999999999</v>
      </c>
      <c r="D81" s="32">
        <v>246.51400000000001</v>
      </c>
    </row>
    <row r="82" spans="1:4" x14ac:dyDescent="0.2">
      <c r="A82" s="6" t="s">
        <v>117</v>
      </c>
      <c r="C82" s="32">
        <v>32.0657</v>
      </c>
      <c r="D82" s="32">
        <v>35.360199999999999</v>
      </c>
    </row>
    <row r="83" spans="1:4" x14ac:dyDescent="0.2">
      <c r="A83" s="6" t="s">
        <v>58</v>
      </c>
      <c r="C83" s="32">
        <v>248.7302</v>
      </c>
      <c r="D83" s="32">
        <v>274.55290000000002</v>
      </c>
    </row>
    <row r="84" spans="1:4" x14ac:dyDescent="0.2">
      <c r="A84" s="6" t="s">
        <v>118</v>
      </c>
      <c r="C84" s="32">
        <v>36.273600000000002</v>
      </c>
      <c r="D84" s="32">
        <v>40.039299999999997</v>
      </c>
    </row>
    <row r="86" spans="1:4" x14ac:dyDescent="0.2">
      <c r="A86" s="6" t="s">
        <v>54</v>
      </c>
    </row>
    <row r="87" spans="1:4" x14ac:dyDescent="0.2">
      <c r="A87" s="6" t="s">
        <v>1000</v>
      </c>
    </row>
    <row r="89" spans="1:4" ht="10.5" x14ac:dyDescent="0.25">
      <c r="A89" s="11" t="s">
        <v>1002</v>
      </c>
      <c r="D89" s="31" t="s">
        <v>56</v>
      </c>
    </row>
    <row r="91" spans="1:4" ht="10.5" x14ac:dyDescent="0.25">
      <c r="A91" s="11" t="s">
        <v>1441</v>
      </c>
      <c r="D91" s="31" t="s">
        <v>56</v>
      </c>
    </row>
    <row r="92" spans="1:4" ht="10.5" x14ac:dyDescent="0.25">
      <c r="A92" s="11"/>
    </row>
    <row r="93" spans="1:4" ht="10.5" x14ac:dyDescent="0.25">
      <c r="A93" s="11" t="s">
        <v>362</v>
      </c>
      <c r="D93" s="31" t="s">
        <v>56</v>
      </c>
    </row>
    <row r="95" spans="1:4" ht="10.5" x14ac:dyDescent="0.25">
      <c r="A95" s="11" t="s">
        <v>1830</v>
      </c>
      <c r="D95" s="36">
        <v>0.6667449081699236</v>
      </c>
    </row>
    <row r="97" spans="1:9" ht="10.5" x14ac:dyDescent="0.25">
      <c r="A97" s="11" t="s">
        <v>1013</v>
      </c>
      <c r="D97" s="31" t="s">
        <v>56</v>
      </c>
    </row>
    <row r="99" spans="1:9" ht="10.5" x14ac:dyDescent="0.25">
      <c r="A99" s="11" t="s">
        <v>1836</v>
      </c>
    </row>
    <row r="101" spans="1:9" x14ac:dyDescent="0.2">
      <c r="A101" s="66" t="s">
        <v>1018</v>
      </c>
      <c r="B101" s="67" t="s">
        <v>1019</v>
      </c>
      <c r="C101" s="67" t="s">
        <v>1020</v>
      </c>
    </row>
    <row r="102" spans="1:9" x14ac:dyDescent="0.2">
      <c r="A102" s="68" t="s">
        <v>16</v>
      </c>
      <c r="B102" s="69">
        <f>E59</f>
        <v>32760.779139999999</v>
      </c>
      <c r="C102" s="70">
        <v>3.8399999999999997E-2</v>
      </c>
    </row>
    <row r="104" spans="1:9" ht="10.5" x14ac:dyDescent="0.25">
      <c r="A104" s="11" t="s">
        <v>1026</v>
      </c>
      <c r="D104" s="31"/>
    </row>
    <row r="105" spans="1:9" ht="10.5" x14ac:dyDescent="0.25">
      <c r="A105" s="11"/>
    </row>
    <row r="106" spans="1:9" ht="10.5" x14ac:dyDescent="0.25">
      <c r="A106" s="11" t="s">
        <v>1842</v>
      </c>
      <c r="D106" s="31" t="s">
        <v>56</v>
      </c>
    </row>
    <row r="107" spans="1:9" ht="10.5" x14ac:dyDescent="0.25">
      <c r="A107" s="11"/>
    </row>
    <row r="108" spans="1:9" ht="10.5" x14ac:dyDescent="0.25">
      <c r="A108" s="11" t="s">
        <v>1005</v>
      </c>
      <c r="D108" s="31" t="s">
        <v>56</v>
      </c>
    </row>
    <row r="109" spans="1:9" ht="10.5" x14ac:dyDescent="0.25">
      <c r="A109" s="11"/>
    </row>
    <row r="110" spans="1:9" ht="10.5" x14ac:dyDescent="0.25">
      <c r="A110" s="11" t="s">
        <v>1006</v>
      </c>
      <c r="D110" s="31" t="s">
        <v>56</v>
      </c>
    </row>
    <row r="112" spans="1:9" ht="10.5" x14ac:dyDescent="0.25">
      <c r="A112" s="119" t="s">
        <v>1345</v>
      </c>
      <c r="B112" s="118"/>
      <c r="C112" s="118"/>
      <c r="D112" s="118"/>
      <c r="E112" s="10"/>
      <c r="G112" s="118"/>
      <c r="H112" s="118"/>
      <c r="I112" s="118"/>
    </row>
    <row r="113" spans="1:9" ht="10.5" x14ac:dyDescent="0.25">
      <c r="A113" s="119"/>
      <c r="B113" s="118"/>
      <c r="C113" s="118"/>
      <c r="D113" s="118"/>
      <c r="E113" s="10"/>
      <c r="G113" s="118"/>
      <c r="H113" s="118"/>
      <c r="I113" s="118"/>
    </row>
    <row r="114" spans="1:9" ht="10.5" x14ac:dyDescent="0.25">
      <c r="A114" s="119" t="s">
        <v>1305</v>
      </c>
      <c r="B114" s="118"/>
      <c r="C114" s="118"/>
      <c r="D114" s="118"/>
      <c r="E114" s="10"/>
      <c r="G114" s="118"/>
      <c r="H114" s="118"/>
      <c r="I114" s="118"/>
    </row>
    <row r="115" spans="1:9" x14ac:dyDescent="0.2">
      <c r="A115" s="120"/>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ht="10.5" x14ac:dyDescent="0.25">
      <c r="A133" s="119" t="s">
        <v>1317</v>
      </c>
      <c r="B133" s="118"/>
      <c r="C133" s="118"/>
      <c r="D133" s="118"/>
      <c r="E133" s="10"/>
      <c r="G133" s="118"/>
      <c r="H133" s="118"/>
      <c r="I133" s="118"/>
    </row>
    <row r="134" spans="1:9" x14ac:dyDescent="0.2">
      <c r="A134" s="118"/>
      <c r="B134" s="118"/>
      <c r="C134" s="118"/>
      <c r="D134" s="118"/>
      <c r="E134" s="10"/>
      <c r="G134" s="118"/>
      <c r="H134" s="118"/>
      <c r="I134" s="118"/>
    </row>
    <row r="135" spans="1:9" ht="10.5" x14ac:dyDescent="0.25">
      <c r="A135" s="119" t="s">
        <v>1306</v>
      </c>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t="s">
        <v>1304</v>
      </c>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row r="251" spans="1:9" x14ac:dyDescent="0.2">
      <c r="A251" s="118"/>
      <c r="B251" s="118"/>
      <c r="C251" s="118"/>
      <c r="D251" s="118"/>
      <c r="E251" s="10"/>
      <c r="G251" s="118"/>
      <c r="H251" s="118"/>
      <c r="I251" s="118"/>
    </row>
    <row r="252" spans="1:9" x14ac:dyDescent="0.2">
      <c r="A252" s="118"/>
      <c r="B252" s="118"/>
      <c r="C252" s="118"/>
      <c r="D252" s="118"/>
      <c r="E252" s="10"/>
      <c r="G252" s="118"/>
      <c r="H252" s="118"/>
      <c r="I252" s="118"/>
    </row>
    <row r="253" spans="1:9" x14ac:dyDescent="0.2">
      <c r="A253" s="118"/>
      <c r="B253" s="118"/>
      <c r="C253" s="118"/>
      <c r="D253" s="118"/>
      <c r="E253" s="10"/>
      <c r="G253" s="118"/>
      <c r="H253" s="118"/>
      <c r="I253" s="118"/>
    </row>
    <row r="254" spans="1:9" x14ac:dyDescent="0.2">
      <c r="A254" s="118"/>
      <c r="B254" s="118"/>
      <c r="C254" s="118"/>
      <c r="D254" s="118"/>
      <c r="E254" s="10"/>
      <c r="G254" s="118"/>
      <c r="H254" s="118"/>
      <c r="I254" s="118"/>
    </row>
    <row r="255" spans="1:9" x14ac:dyDescent="0.2">
      <c r="A255" s="118"/>
      <c r="B255" s="118"/>
      <c r="C255" s="118"/>
      <c r="D255" s="118"/>
      <c r="E255" s="10"/>
      <c r="G255" s="118"/>
      <c r="H255" s="118"/>
      <c r="I255" s="118"/>
    </row>
    <row r="256" spans="1:9" x14ac:dyDescent="0.2">
      <c r="A256" s="118"/>
      <c r="B256" s="118"/>
      <c r="C256" s="118"/>
      <c r="D256" s="118"/>
      <c r="E256" s="10"/>
      <c r="G256" s="118"/>
      <c r="H256" s="118"/>
      <c r="I256" s="118"/>
    </row>
  </sheetData>
  <mergeCells count="2">
    <mergeCell ref="A1:F1"/>
    <mergeCell ref="A76:D76"/>
  </mergeCells>
  <conditionalFormatting sqref="F2:F3">
    <cfRule type="cellIs" dxfId="64" priority="7" stopIfTrue="1" operator="between">
      <formula>0.009</formula>
      <formula>-0.009</formula>
    </cfRule>
  </conditionalFormatting>
  <conditionalFormatting sqref="F5:F147">
    <cfRule type="cellIs" dxfId="63" priority="2" stopIfTrue="1" operator="between">
      <formula>0.009</formula>
      <formula>-0.009</formula>
    </cfRule>
  </conditionalFormatting>
  <conditionalFormatting sqref="F248:F250">
    <cfRule type="cellIs" dxfId="62" priority="3" stopIfTrue="1" operator="between">
      <formula>0.009</formula>
      <formula>-0.009</formula>
    </cfRule>
  </conditionalFormatting>
  <conditionalFormatting sqref="F253:F65536">
    <cfRule type="cellIs" dxfId="61" priority="4" stopIfTrue="1" operator="between">
      <formula>0.009</formula>
      <formula>-0.009</formula>
    </cfRule>
  </conditionalFormatting>
  <conditionalFormatting sqref="G71">
    <cfRule type="cellIs" dxfId="6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72"/>
  <sheetViews>
    <sheetView workbookViewId="0">
      <selection sqref="A1:F1"/>
    </sheetView>
  </sheetViews>
  <sheetFormatPr defaultColWidth="9.1796875" defaultRowHeight="10" x14ac:dyDescent="0.2"/>
  <cols>
    <col min="1" max="1" width="38.7265625" style="6" bestFit="1" customWidth="1"/>
    <col min="2" max="2" width="33.816406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17</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703</v>
      </c>
      <c r="B7" s="22" t="s">
        <v>702</v>
      </c>
      <c r="C7" s="22" t="s">
        <v>130</v>
      </c>
      <c r="D7" s="25">
        <v>10324683</v>
      </c>
      <c r="E7" s="23">
        <v>29626.67787</v>
      </c>
      <c r="F7" s="24">
        <v>2.4480025074654699</v>
      </c>
      <c r="G7" s="24"/>
    </row>
    <row r="8" spans="1:7" x14ac:dyDescent="0.2">
      <c r="A8" s="22" t="s">
        <v>468</v>
      </c>
      <c r="B8" s="22" t="s">
        <v>467</v>
      </c>
      <c r="C8" s="22" t="s">
        <v>148</v>
      </c>
      <c r="D8" s="25">
        <v>1152885</v>
      </c>
      <c r="E8" s="23">
        <v>26247.732800000002</v>
      </c>
      <c r="F8" s="24">
        <v>2.1688059657457499</v>
      </c>
      <c r="G8" s="24"/>
    </row>
    <row r="9" spans="1:7" x14ac:dyDescent="0.2">
      <c r="A9" s="22" t="s">
        <v>476</v>
      </c>
      <c r="B9" s="22" t="s">
        <v>475</v>
      </c>
      <c r="C9" s="22" t="s">
        <v>204</v>
      </c>
      <c r="D9" s="25">
        <v>7219684</v>
      </c>
      <c r="E9" s="23">
        <v>25965.593509999999</v>
      </c>
      <c r="F9" s="24">
        <v>2.1454932712747401</v>
      </c>
      <c r="G9" s="24"/>
    </row>
    <row r="10" spans="1:7" x14ac:dyDescent="0.2">
      <c r="A10" s="22" t="s">
        <v>400</v>
      </c>
      <c r="B10" s="22" t="s">
        <v>399</v>
      </c>
      <c r="C10" s="22" t="s">
        <v>130</v>
      </c>
      <c r="D10" s="25">
        <v>36893177</v>
      </c>
      <c r="E10" s="23">
        <v>25692.408459999999</v>
      </c>
      <c r="F10" s="24">
        <v>2.1229204505779098</v>
      </c>
      <c r="G10" s="24"/>
    </row>
    <row r="11" spans="1:7" x14ac:dyDescent="0.2">
      <c r="A11" s="22" t="s">
        <v>705</v>
      </c>
      <c r="B11" s="22" t="s">
        <v>704</v>
      </c>
      <c r="C11" s="22" t="s">
        <v>224</v>
      </c>
      <c r="D11" s="25">
        <v>1175000</v>
      </c>
      <c r="E11" s="23">
        <v>25389.4</v>
      </c>
      <c r="F11" s="24">
        <v>2.09788337172898</v>
      </c>
      <c r="G11" s="24"/>
    </row>
    <row r="12" spans="1:7" x14ac:dyDescent="0.2">
      <c r="A12" s="22" t="s">
        <v>707</v>
      </c>
      <c r="B12" s="22" t="s">
        <v>706</v>
      </c>
      <c r="C12" s="22" t="s">
        <v>224</v>
      </c>
      <c r="D12" s="25">
        <v>836172</v>
      </c>
      <c r="E12" s="23">
        <v>24649.51439</v>
      </c>
      <c r="F12" s="24">
        <v>2.0367478695823902</v>
      </c>
      <c r="G12" s="24"/>
    </row>
    <row r="13" spans="1:7" x14ac:dyDescent="0.2">
      <c r="A13" s="22" t="s">
        <v>338</v>
      </c>
      <c r="B13" s="22" t="s">
        <v>337</v>
      </c>
      <c r="C13" s="22" t="s">
        <v>204</v>
      </c>
      <c r="D13" s="25">
        <v>1029108</v>
      </c>
      <c r="E13" s="23">
        <v>23120.969440000001</v>
      </c>
      <c r="F13" s="24">
        <v>1.9104467741037501</v>
      </c>
      <c r="G13" s="24"/>
    </row>
    <row r="14" spans="1:7" x14ac:dyDescent="0.2">
      <c r="A14" s="22" t="s">
        <v>277</v>
      </c>
      <c r="B14" s="22" t="s">
        <v>276</v>
      </c>
      <c r="C14" s="22" t="s">
        <v>188</v>
      </c>
      <c r="D14" s="25">
        <v>1631918</v>
      </c>
      <c r="E14" s="23">
        <v>23081.848190000001</v>
      </c>
      <c r="F14" s="24">
        <v>1.9072142510879999</v>
      </c>
      <c r="G14" s="24"/>
    </row>
    <row r="15" spans="1:7" x14ac:dyDescent="0.2">
      <c r="A15" s="22" t="s">
        <v>709</v>
      </c>
      <c r="B15" s="22" t="s">
        <v>708</v>
      </c>
      <c r="C15" s="22" t="s">
        <v>212</v>
      </c>
      <c r="D15" s="25">
        <v>7413356</v>
      </c>
      <c r="E15" s="23">
        <v>23033.29709</v>
      </c>
      <c r="F15" s="24">
        <v>1.90320255544457</v>
      </c>
      <c r="G15" s="24"/>
    </row>
    <row r="16" spans="1:7" x14ac:dyDescent="0.2">
      <c r="A16" s="22" t="s">
        <v>502</v>
      </c>
      <c r="B16" s="22" t="s">
        <v>501</v>
      </c>
      <c r="C16" s="22" t="s">
        <v>168</v>
      </c>
      <c r="D16" s="25">
        <v>1199891</v>
      </c>
      <c r="E16" s="23">
        <v>22857.92355</v>
      </c>
      <c r="F16" s="24">
        <v>1.88871173512557</v>
      </c>
      <c r="G16" s="24"/>
    </row>
    <row r="17" spans="1:7" x14ac:dyDescent="0.2">
      <c r="A17" s="22" t="s">
        <v>195</v>
      </c>
      <c r="B17" s="22" t="s">
        <v>194</v>
      </c>
      <c r="C17" s="22" t="s">
        <v>196</v>
      </c>
      <c r="D17" s="25">
        <v>1295000</v>
      </c>
      <c r="E17" s="23">
        <v>22833.439999999999</v>
      </c>
      <c r="F17" s="24">
        <v>1.88668870061409</v>
      </c>
      <c r="G17" s="24"/>
    </row>
    <row r="18" spans="1:7" x14ac:dyDescent="0.2">
      <c r="A18" s="22" t="s">
        <v>711</v>
      </c>
      <c r="B18" s="22" t="s">
        <v>710</v>
      </c>
      <c r="C18" s="22" t="s">
        <v>204</v>
      </c>
      <c r="D18" s="25">
        <v>1473633</v>
      </c>
      <c r="E18" s="23">
        <v>22559.847600000001</v>
      </c>
      <c r="F18" s="24">
        <v>1.86408222127265</v>
      </c>
      <c r="G18" s="24"/>
    </row>
    <row r="19" spans="1:7" x14ac:dyDescent="0.2">
      <c r="A19" s="22" t="s">
        <v>175</v>
      </c>
      <c r="B19" s="22" t="s">
        <v>174</v>
      </c>
      <c r="C19" s="22" t="s">
        <v>176</v>
      </c>
      <c r="D19" s="25">
        <v>9850000</v>
      </c>
      <c r="E19" s="23">
        <v>20818.96</v>
      </c>
      <c r="F19" s="24">
        <v>1.72023561016372</v>
      </c>
      <c r="G19" s="24"/>
    </row>
    <row r="20" spans="1:7" x14ac:dyDescent="0.2">
      <c r="A20" s="22" t="s">
        <v>713</v>
      </c>
      <c r="B20" s="22" t="s">
        <v>712</v>
      </c>
      <c r="C20" s="22" t="s">
        <v>159</v>
      </c>
      <c r="D20" s="25">
        <v>83670</v>
      </c>
      <c r="E20" s="23">
        <v>20243.9565</v>
      </c>
      <c r="F20" s="24">
        <v>1.67272403914054</v>
      </c>
      <c r="G20" s="24"/>
    </row>
    <row r="21" spans="1:7" x14ac:dyDescent="0.2">
      <c r="A21" s="22" t="s">
        <v>218</v>
      </c>
      <c r="B21" s="22" t="s">
        <v>217</v>
      </c>
      <c r="C21" s="22" t="s">
        <v>219</v>
      </c>
      <c r="D21" s="25">
        <v>12333520</v>
      </c>
      <c r="E21" s="23">
        <v>19991.402569999998</v>
      </c>
      <c r="F21" s="24">
        <v>1.6518559331509599</v>
      </c>
      <c r="G21" s="24"/>
    </row>
    <row r="22" spans="1:7" x14ac:dyDescent="0.2">
      <c r="A22" s="22" t="s">
        <v>187</v>
      </c>
      <c r="B22" s="22" t="s">
        <v>186</v>
      </c>
      <c r="C22" s="22" t="s">
        <v>188</v>
      </c>
      <c r="D22" s="25">
        <v>1132124</v>
      </c>
      <c r="E22" s="23">
        <v>19981.988600000001</v>
      </c>
      <c r="F22" s="24">
        <v>1.65107807266095</v>
      </c>
      <c r="G22" s="24"/>
    </row>
    <row r="23" spans="1:7" x14ac:dyDescent="0.2">
      <c r="A23" s="22" t="s">
        <v>602</v>
      </c>
      <c r="B23" s="22" t="s">
        <v>601</v>
      </c>
      <c r="C23" s="22" t="s">
        <v>437</v>
      </c>
      <c r="D23" s="25">
        <v>1100123</v>
      </c>
      <c r="E23" s="23">
        <v>19108.036390000001</v>
      </c>
      <c r="F23" s="24">
        <v>1.5788648730955901</v>
      </c>
      <c r="G23" s="24"/>
    </row>
    <row r="24" spans="1:7" x14ac:dyDescent="0.2">
      <c r="A24" s="22" t="s">
        <v>715</v>
      </c>
      <c r="B24" s="22" t="s">
        <v>714</v>
      </c>
      <c r="C24" s="22" t="s">
        <v>437</v>
      </c>
      <c r="D24" s="25">
        <v>732594</v>
      </c>
      <c r="E24" s="23">
        <v>18451.11248</v>
      </c>
      <c r="F24" s="24">
        <v>1.5245843565304</v>
      </c>
      <c r="G24" s="24"/>
    </row>
    <row r="25" spans="1:7" x14ac:dyDescent="0.2">
      <c r="A25" s="22" t="s">
        <v>478</v>
      </c>
      <c r="B25" s="22" t="s">
        <v>477</v>
      </c>
      <c r="C25" s="22" t="s">
        <v>191</v>
      </c>
      <c r="D25" s="25">
        <v>4391895</v>
      </c>
      <c r="E25" s="23">
        <v>18127.546610000001</v>
      </c>
      <c r="F25" s="24">
        <v>1.49784865350741</v>
      </c>
      <c r="G25" s="24"/>
    </row>
    <row r="26" spans="1:7" x14ac:dyDescent="0.2">
      <c r="A26" s="22" t="s">
        <v>717</v>
      </c>
      <c r="B26" s="22" t="s">
        <v>716</v>
      </c>
      <c r="C26" s="22" t="s">
        <v>609</v>
      </c>
      <c r="D26" s="25">
        <v>48500</v>
      </c>
      <c r="E26" s="23">
        <v>17840.724999999999</v>
      </c>
      <c r="F26" s="24">
        <v>1.47414906681881</v>
      </c>
      <c r="G26" s="24"/>
    </row>
    <row r="27" spans="1:7" x14ac:dyDescent="0.2">
      <c r="A27" s="22" t="s">
        <v>719</v>
      </c>
      <c r="B27" s="22" t="s">
        <v>718</v>
      </c>
      <c r="C27" s="22" t="s">
        <v>159</v>
      </c>
      <c r="D27" s="25">
        <v>337051</v>
      </c>
      <c r="E27" s="23">
        <v>17819.88637</v>
      </c>
      <c r="F27" s="24">
        <v>1.4724272059096599</v>
      </c>
      <c r="G27" s="24"/>
    </row>
    <row r="28" spans="1:7" x14ac:dyDescent="0.2">
      <c r="A28" s="22" t="s">
        <v>178</v>
      </c>
      <c r="B28" s="22" t="s">
        <v>177</v>
      </c>
      <c r="C28" s="22" t="s">
        <v>179</v>
      </c>
      <c r="D28" s="25">
        <v>1050578</v>
      </c>
      <c r="E28" s="23">
        <v>17504.730640000002</v>
      </c>
      <c r="F28" s="24">
        <v>1.4463864185940101</v>
      </c>
      <c r="G28" s="24"/>
    </row>
    <row r="29" spans="1:7" x14ac:dyDescent="0.2">
      <c r="A29" s="22" t="s">
        <v>275</v>
      </c>
      <c r="B29" s="22" t="s">
        <v>274</v>
      </c>
      <c r="C29" s="22" t="s">
        <v>191</v>
      </c>
      <c r="D29" s="25">
        <v>6391052</v>
      </c>
      <c r="E29" s="23">
        <v>17406.66923</v>
      </c>
      <c r="F29" s="24">
        <v>1.4382837693999599</v>
      </c>
      <c r="G29" s="24"/>
    </row>
    <row r="30" spans="1:7" x14ac:dyDescent="0.2">
      <c r="A30" s="22" t="s">
        <v>350</v>
      </c>
      <c r="B30" s="22" t="s">
        <v>349</v>
      </c>
      <c r="C30" s="22" t="s">
        <v>148</v>
      </c>
      <c r="D30" s="25">
        <v>1448384</v>
      </c>
      <c r="E30" s="23">
        <v>17321.224259999999</v>
      </c>
      <c r="F30" s="24">
        <v>1.4312235953997601</v>
      </c>
      <c r="G30" s="24"/>
    </row>
    <row r="31" spans="1:7" x14ac:dyDescent="0.2">
      <c r="A31" s="22" t="s">
        <v>137</v>
      </c>
      <c r="B31" s="22" t="s">
        <v>136</v>
      </c>
      <c r="C31" s="22" t="s">
        <v>130</v>
      </c>
      <c r="D31" s="25">
        <v>1582729</v>
      </c>
      <c r="E31" s="23">
        <v>16910.668000000001</v>
      </c>
      <c r="F31" s="24">
        <v>1.3973000229241099</v>
      </c>
      <c r="G31" s="24"/>
    </row>
    <row r="32" spans="1:7" x14ac:dyDescent="0.2">
      <c r="A32" s="22" t="s">
        <v>721</v>
      </c>
      <c r="B32" s="22" t="s">
        <v>720</v>
      </c>
      <c r="C32" s="22" t="s">
        <v>191</v>
      </c>
      <c r="D32" s="25">
        <v>1362332</v>
      </c>
      <c r="E32" s="23">
        <v>16901.090789999998</v>
      </c>
      <c r="F32" s="24">
        <v>1.3965086741877599</v>
      </c>
      <c r="G32" s="24"/>
    </row>
    <row r="33" spans="1:7" x14ac:dyDescent="0.2">
      <c r="A33" s="22" t="s">
        <v>346</v>
      </c>
      <c r="B33" s="22" t="s">
        <v>345</v>
      </c>
      <c r="C33" s="22" t="s">
        <v>196</v>
      </c>
      <c r="D33" s="25">
        <v>1057487</v>
      </c>
      <c r="E33" s="23">
        <v>16768.571360000002</v>
      </c>
      <c r="F33" s="24">
        <v>1.38555881682099</v>
      </c>
      <c r="G33" s="24"/>
    </row>
    <row r="34" spans="1:7" x14ac:dyDescent="0.2">
      <c r="A34" s="22" t="s">
        <v>723</v>
      </c>
      <c r="B34" s="22" t="s">
        <v>722</v>
      </c>
      <c r="C34" s="22" t="s">
        <v>188</v>
      </c>
      <c r="D34" s="25">
        <v>973135</v>
      </c>
      <c r="E34" s="23">
        <v>16247.461960000001</v>
      </c>
      <c r="F34" s="24">
        <v>1.34250042453477</v>
      </c>
      <c r="G34" s="24"/>
    </row>
    <row r="35" spans="1:7" x14ac:dyDescent="0.2">
      <c r="A35" s="22" t="s">
        <v>725</v>
      </c>
      <c r="B35" s="22" t="s">
        <v>724</v>
      </c>
      <c r="C35" s="22" t="s">
        <v>219</v>
      </c>
      <c r="D35" s="25">
        <v>500909</v>
      </c>
      <c r="E35" s="23">
        <v>16237.46614</v>
      </c>
      <c r="F35" s="24">
        <v>1.3416744867589701</v>
      </c>
      <c r="G35" s="24"/>
    </row>
    <row r="36" spans="1:7" x14ac:dyDescent="0.2">
      <c r="A36" s="22" t="s">
        <v>129</v>
      </c>
      <c r="B36" s="22" t="s">
        <v>128</v>
      </c>
      <c r="C36" s="22" t="s">
        <v>130</v>
      </c>
      <c r="D36" s="25">
        <v>2096350</v>
      </c>
      <c r="E36" s="23">
        <v>16177.532950000001</v>
      </c>
      <c r="F36" s="24">
        <v>1.33672230818383</v>
      </c>
      <c r="G36" s="24"/>
    </row>
    <row r="37" spans="1:7" x14ac:dyDescent="0.2">
      <c r="A37" s="22" t="s">
        <v>594</v>
      </c>
      <c r="B37" s="22" t="s">
        <v>593</v>
      </c>
      <c r="C37" s="22" t="s">
        <v>130</v>
      </c>
      <c r="D37" s="25">
        <v>23580355</v>
      </c>
      <c r="E37" s="23">
        <v>15763.46732</v>
      </c>
      <c r="F37" s="24">
        <v>1.3025087623741101</v>
      </c>
      <c r="G37" s="24"/>
    </row>
    <row r="38" spans="1:7" x14ac:dyDescent="0.2">
      <c r="A38" s="22" t="s">
        <v>727</v>
      </c>
      <c r="B38" s="22" t="s">
        <v>726</v>
      </c>
      <c r="C38" s="22" t="s">
        <v>191</v>
      </c>
      <c r="D38" s="25">
        <v>135340</v>
      </c>
      <c r="E38" s="23">
        <v>15112.741099999999</v>
      </c>
      <c r="F38" s="24">
        <v>1.2487403504980501</v>
      </c>
      <c r="G38" s="24"/>
    </row>
    <row r="39" spans="1:7" x14ac:dyDescent="0.2">
      <c r="A39" s="22" t="s">
        <v>729</v>
      </c>
      <c r="B39" s="22" t="s">
        <v>728</v>
      </c>
      <c r="C39" s="22" t="s">
        <v>365</v>
      </c>
      <c r="D39" s="25">
        <v>5751488</v>
      </c>
      <c r="E39" s="23">
        <v>15091.90451</v>
      </c>
      <c r="F39" s="24">
        <v>1.2470186581506699</v>
      </c>
      <c r="G39" s="24"/>
    </row>
    <row r="40" spans="1:7" x14ac:dyDescent="0.2">
      <c r="A40" s="22" t="s">
        <v>564</v>
      </c>
      <c r="B40" s="22" t="s">
        <v>563</v>
      </c>
      <c r="C40" s="22" t="s">
        <v>154</v>
      </c>
      <c r="D40" s="25">
        <v>5455555</v>
      </c>
      <c r="E40" s="23">
        <v>14746.365169999999</v>
      </c>
      <c r="F40" s="24">
        <v>1.21846732430015</v>
      </c>
      <c r="G40" s="24"/>
    </row>
    <row r="41" spans="1:7" x14ac:dyDescent="0.2">
      <c r="A41" s="22" t="s">
        <v>221</v>
      </c>
      <c r="B41" s="22" t="s">
        <v>220</v>
      </c>
      <c r="C41" s="22" t="s">
        <v>212</v>
      </c>
      <c r="D41" s="25">
        <v>1400001</v>
      </c>
      <c r="E41" s="23">
        <v>14639.11046</v>
      </c>
      <c r="F41" s="24">
        <v>1.2096050482066401</v>
      </c>
      <c r="G41" s="24"/>
    </row>
    <row r="42" spans="1:7" x14ac:dyDescent="0.2">
      <c r="A42" s="22" t="s">
        <v>516</v>
      </c>
      <c r="B42" s="22" t="s">
        <v>515</v>
      </c>
      <c r="C42" s="22" t="s">
        <v>212</v>
      </c>
      <c r="D42" s="25">
        <v>2208439</v>
      </c>
      <c r="E42" s="23">
        <v>14500.61047</v>
      </c>
      <c r="F42" s="24">
        <v>1.19816102723704</v>
      </c>
      <c r="G42" s="24"/>
    </row>
    <row r="43" spans="1:7" x14ac:dyDescent="0.2">
      <c r="A43" s="22" t="s">
        <v>731</v>
      </c>
      <c r="B43" s="22" t="s">
        <v>730</v>
      </c>
      <c r="C43" s="22" t="s">
        <v>365</v>
      </c>
      <c r="D43" s="25">
        <v>435482</v>
      </c>
      <c r="E43" s="23">
        <v>14278.58382</v>
      </c>
      <c r="F43" s="24">
        <v>1.1798153389925099</v>
      </c>
      <c r="G43" s="24"/>
    </row>
    <row r="44" spans="1:7" x14ac:dyDescent="0.2">
      <c r="A44" s="22" t="s">
        <v>242</v>
      </c>
      <c r="B44" s="22" t="s">
        <v>241</v>
      </c>
      <c r="C44" s="22" t="s">
        <v>151</v>
      </c>
      <c r="D44" s="25">
        <v>3200000</v>
      </c>
      <c r="E44" s="23">
        <v>14225.6</v>
      </c>
      <c r="F44" s="24">
        <v>1.17543737515923</v>
      </c>
      <c r="G44" s="24"/>
    </row>
    <row r="45" spans="1:7" x14ac:dyDescent="0.2">
      <c r="A45" s="22" t="s">
        <v>733</v>
      </c>
      <c r="B45" s="22" t="s">
        <v>732</v>
      </c>
      <c r="C45" s="22" t="s">
        <v>212</v>
      </c>
      <c r="D45" s="25">
        <v>3371544</v>
      </c>
      <c r="E45" s="23">
        <v>14066.08157</v>
      </c>
      <c r="F45" s="24">
        <v>1.16225663588294</v>
      </c>
      <c r="G45" s="24"/>
    </row>
    <row r="46" spans="1:7" x14ac:dyDescent="0.2">
      <c r="A46" s="22" t="s">
        <v>691</v>
      </c>
      <c r="B46" s="22" t="s">
        <v>690</v>
      </c>
      <c r="C46" s="22" t="s">
        <v>142</v>
      </c>
      <c r="D46" s="25">
        <v>884291</v>
      </c>
      <c r="E46" s="23">
        <v>13976.21926</v>
      </c>
      <c r="F46" s="24">
        <v>1.15483146451638</v>
      </c>
      <c r="G46" s="24"/>
    </row>
    <row r="47" spans="1:7" x14ac:dyDescent="0.2">
      <c r="A47" s="22" t="s">
        <v>459</v>
      </c>
      <c r="B47" s="22" t="s">
        <v>458</v>
      </c>
      <c r="C47" s="22" t="s">
        <v>162</v>
      </c>
      <c r="D47" s="25">
        <v>1402413</v>
      </c>
      <c r="E47" s="23">
        <v>13926.6623</v>
      </c>
      <c r="F47" s="24">
        <v>1.15073665635481</v>
      </c>
      <c r="G47" s="24"/>
    </row>
    <row r="48" spans="1:7" x14ac:dyDescent="0.2">
      <c r="A48" s="22" t="s">
        <v>735</v>
      </c>
      <c r="B48" s="22" t="s">
        <v>734</v>
      </c>
      <c r="C48" s="22" t="s">
        <v>238</v>
      </c>
      <c r="D48" s="25">
        <v>6228514</v>
      </c>
      <c r="E48" s="23">
        <v>13390.68225</v>
      </c>
      <c r="F48" s="24">
        <v>1.1064495272980599</v>
      </c>
      <c r="G48" s="24"/>
    </row>
    <row r="49" spans="1:7" x14ac:dyDescent="0.2">
      <c r="A49" s="22" t="s">
        <v>332</v>
      </c>
      <c r="B49" s="22" t="s">
        <v>331</v>
      </c>
      <c r="C49" s="22" t="s">
        <v>188</v>
      </c>
      <c r="D49" s="25">
        <v>725956</v>
      </c>
      <c r="E49" s="23">
        <v>13322.74451</v>
      </c>
      <c r="F49" s="24">
        <v>1.10083594623435</v>
      </c>
      <c r="G49" s="24"/>
    </row>
    <row r="50" spans="1:7" x14ac:dyDescent="0.2">
      <c r="A50" s="22" t="s">
        <v>737</v>
      </c>
      <c r="B50" s="22" t="s">
        <v>736</v>
      </c>
      <c r="C50" s="22" t="s">
        <v>204</v>
      </c>
      <c r="D50" s="25">
        <v>52304</v>
      </c>
      <c r="E50" s="23">
        <v>13303.5224</v>
      </c>
      <c r="F50" s="24">
        <v>1.0992476556509401</v>
      </c>
      <c r="G50" s="24"/>
    </row>
    <row r="51" spans="1:7" x14ac:dyDescent="0.2">
      <c r="A51" s="22" t="s">
        <v>739</v>
      </c>
      <c r="B51" s="22" t="s">
        <v>738</v>
      </c>
      <c r="C51" s="22" t="s">
        <v>168</v>
      </c>
      <c r="D51" s="25">
        <v>387745</v>
      </c>
      <c r="E51" s="23">
        <v>13295.00056</v>
      </c>
      <c r="F51" s="24">
        <v>1.09854351036068</v>
      </c>
      <c r="G51" s="24"/>
    </row>
    <row r="52" spans="1:7" x14ac:dyDescent="0.2">
      <c r="A52" s="22" t="s">
        <v>518</v>
      </c>
      <c r="B52" s="22" t="s">
        <v>517</v>
      </c>
      <c r="C52" s="22" t="s">
        <v>464</v>
      </c>
      <c r="D52" s="25">
        <v>2976225</v>
      </c>
      <c r="E52" s="23">
        <v>13229.32013</v>
      </c>
      <c r="F52" s="24">
        <v>1.0931164470214501</v>
      </c>
      <c r="G52" s="24"/>
    </row>
    <row r="53" spans="1:7" x14ac:dyDescent="0.2">
      <c r="A53" s="22" t="s">
        <v>425</v>
      </c>
      <c r="B53" s="22" t="s">
        <v>424</v>
      </c>
      <c r="C53" s="22" t="s">
        <v>227</v>
      </c>
      <c r="D53" s="25">
        <v>2686292</v>
      </c>
      <c r="E53" s="23">
        <v>12856.593510000001</v>
      </c>
      <c r="F53" s="24">
        <v>1.06231867400205</v>
      </c>
      <c r="G53" s="24"/>
    </row>
    <row r="54" spans="1:7" x14ac:dyDescent="0.2">
      <c r="A54" s="22" t="s">
        <v>504</v>
      </c>
      <c r="B54" s="22" t="s">
        <v>503</v>
      </c>
      <c r="C54" s="22" t="s">
        <v>365</v>
      </c>
      <c r="D54" s="25">
        <v>22500000</v>
      </c>
      <c r="E54" s="23">
        <v>12505.5</v>
      </c>
      <c r="F54" s="24">
        <v>1.0333084084364601</v>
      </c>
      <c r="G54" s="24"/>
    </row>
    <row r="55" spans="1:7" x14ac:dyDescent="0.2">
      <c r="A55" s="22" t="s">
        <v>600</v>
      </c>
      <c r="B55" s="22" t="s">
        <v>599</v>
      </c>
      <c r="C55" s="22" t="s">
        <v>162</v>
      </c>
      <c r="D55" s="25">
        <v>1778263</v>
      </c>
      <c r="E55" s="23">
        <v>12466.51276</v>
      </c>
      <c r="F55" s="24">
        <v>1.0300869584413599</v>
      </c>
      <c r="G55" s="24"/>
    </row>
    <row r="56" spans="1:7" x14ac:dyDescent="0.2">
      <c r="A56" s="22" t="s">
        <v>741</v>
      </c>
      <c r="B56" s="22" t="s">
        <v>740</v>
      </c>
      <c r="C56" s="22" t="s">
        <v>464</v>
      </c>
      <c r="D56" s="25">
        <v>121744</v>
      </c>
      <c r="E56" s="23">
        <v>12352.75496</v>
      </c>
      <c r="F56" s="24">
        <v>1.02068734297095</v>
      </c>
      <c r="G56" s="24"/>
    </row>
    <row r="57" spans="1:7" x14ac:dyDescent="0.2">
      <c r="A57" s="22" t="s">
        <v>198</v>
      </c>
      <c r="B57" s="22" t="s">
        <v>197</v>
      </c>
      <c r="C57" s="22" t="s">
        <v>185</v>
      </c>
      <c r="D57" s="25">
        <v>281300</v>
      </c>
      <c r="E57" s="23">
        <v>12205.044400000001</v>
      </c>
      <c r="F57" s="24">
        <v>1.0084822681108601</v>
      </c>
      <c r="G57" s="24"/>
    </row>
    <row r="58" spans="1:7" x14ac:dyDescent="0.2">
      <c r="A58" s="22" t="s">
        <v>249</v>
      </c>
      <c r="B58" s="22" t="s">
        <v>248</v>
      </c>
      <c r="C58" s="22" t="s">
        <v>154</v>
      </c>
      <c r="D58" s="25">
        <v>293937</v>
      </c>
      <c r="E58" s="23">
        <v>12182.5129</v>
      </c>
      <c r="F58" s="24">
        <v>1.0066205282040399</v>
      </c>
      <c r="G58" s="24"/>
    </row>
    <row r="59" spans="1:7" x14ac:dyDescent="0.2">
      <c r="A59" s="22" t="s">
        <v>743</v>
      </c>
      <c r="B59" s="22" t="s">
        <v>742</v>
      </c>
      <c r="C59" s="22" t="s">
        <v>168</v>
      </c>
      <c r="D59" s="25">
        <v>227366</v>
      </c>
      <c r="E59" s="23">
        <v>11974.00302</v>
      </c>
      <c r="F59" s="24">
        <v>0.98939170790528896</v>
      </c>
      <c r="G59" s="24"/>
    </row>
    <row r="60" spans="1:7" x14ac:dyDescent="0.2">
      <c r="A60" s="22" t="s">
        <v>745</v>
      </c>
      <c r="B60" s="22" t="s">
        <v>744</v>
      </c>
      <c r="C60" s="22" t="s">
        <v>142</v>
      </c>
      <c r="D60" s="25">
        <v>787855</v>
      </c>
      <c r="E60" s="23">
        <v>11954.911770000001</v>
      </c>
      <c r="F60" s="24">
        <v>0.98781423006333502</v>
      </c>
      <c r="G60" s="24"/>
    </row>
    <row r="61" spans="1:7" x14ac:dyDescent="0.2">
      <c r="A61" s="22" t="s">
        <v>747</v>
      </c>
      <c r="B61" s="22" t="s">
        <v>746</v>
      </c>
      <c r="C61" s="22" t="s">
        <v>168</v>
      </c>
      <c r="D61" s="25">
        <v>775000</v>
      </c>
      <c r="E61" s="23">
        <v>11855.174999999999</v>
      </c>
      <c r="F61" s="24">
        <v>0.97957314869343404</v>
      </c>
      <c r="G61" s="24"/>
    </row>
    <row r="62" spans="1:7" x14ac:dyDescent="0.2">
      <c r="A62" s="22" t="s">
        <v>334</v>
      </c>
      <c r="B62" s="22" t="s">
        <v>333</v>
      </c>
      <c r="C62" s="22" t="s">
        <v>135</v>
      </c>
      <c r="D62" s="25">
        <v>3093002</v>
      </c>
      <c r="E62" s="23">
        <v>11584.83899</v>
      </c>
      <c r="F62" s="24">
        <v>0.95723573937464101</v>
      </c>
      <c r="G62" s="24"/>
    </row>
    <row r="63" spans="1:7" x14ac:dyDescent="0.2">
      <c r="A63" s="22" t="s">
        <v>270</v>
      </c>
      <c r="B63" s="22" t="s">
        <v>269</v>
      </c>
      <c r="C63" s="22" t="s">
        <v>271</v>
      </c>
      <c r="D63" s="25">
        <v>374936</v>
      </c>
      <c r="E63" s="23">
        <v>11453.54493</v>
      </c>
      <c r="F63" s="24">
        <v>0.94638713226770699</v>
      </c>
      <c r="G63" s="24"/>
    </row>
    <row r="64" spans="1:7" x14ac:dyDescent="0.2">
      <c r="A64" s="22" t="s">
        <v>749</v>
      </c>
      <c r="B64" s="22" t="s">
        <v>748</v>
      </c>
      <c r="C64" s="22" t="s">
        <v>271</v>
      </c>
      <c r="D64" s="25">
        <v>577620</v>
      </c>
      <c r="E64" s="23">
        <v>11446.695540000001</v>
      </c>
      <c r="F64" s="24">
        <v>0.94582117870490201</v>
      </c>
      <c r="G64" s="24"/>
    </row>
    <row r="65" spans="1:7" x14ac:dyDescent="0.2">
      <c r="A65" s="22" t="s">
        <v>184</v>
      </c>
      <c r="B65" s="22" t="s">
        <v>183</v>
      </c>
      <c r="C65" s="22" t="s">
        <v>185</v>
      </c>
      <c r="D65" s="25">
        <v>2617750</v>
      </c>
      <c r="E65" s="23">
        <v>11290.355750000001</v>
      </c>
      <c r="F65" s="24">
        <v>0.93290308509967301</v>
      </c>
      <c r="G65" s="24"/>
    </row>
    <row r="66" spans="1:7" x14ac:dyDescent="0.2">
      <c r="A66" s="22" t="s">
        <v>608</v>
      </c>
      <c r="B66" s="22" t="s">
        <v>607</v>
      </c>
      <c r="C66" s="22" t="s">
        <v>609</v>
      </c>
      <c r="D66" s="25">
        <v>1200000</v>
      </c>
      <c r="E66" s="23">
        <v>11239.2</v>
      </c>
      <c r="F66" s="24">
        <v>0.928676171612417</v>
      </c>
      <c r="G66" s="24"/>
    </row>
    <row r="67" spans="1:7" x14ac:dyDescent="0.2">
      <c r="A67" s="22" t="s">
        <v>568</v>
      </c>
      <c r="B67" s="22" t="s">
        <v>567</v>
      </c>
      <c r="C67" s="22" t="s">
        <v>148</v>
      </c>
      <c r="D67" s="25">
        <v>2497849</v>
      </c>
      <c r="E67" s="23">
        <v>11181.62105</v>
      </c>
      <c r="F67" s="24">
        <v>0.92391851992444496</v>
      </c>
      <c r="G67" s="24"/>
    </row>
    <row r="68" spans="1:7" x14ac:dyDescent="0.2">
      <c r="A68" s="22" t="s">
        <v>237</v>
      </c>
      <c r="B68" s="22" t="s">
        <v>236</v>
      </c>
      <c r="C68" s="22" t="s">
        <v>238</v>
      </c>
      <c r="D68" s="25">
        <v>3564251</v>
      </c>
      <c r="E68" s="23">
        <v>11003.199259999999</v>
      </c>
      <c r="F68" s="24">
        <v>0.90917582784053896</v>
      </c>
      <c r="G68" s="24"/>
    </row>
    <row r="69" spans="1:7" x14ac:dyDescent="0.2">
      <c r="A69" s="22" t="s">
        <v>318</v>
      </c>
      <c r="B69" s="22" t="s">
        <v>317</v>
      </c>
      <c r="C69" s="22" t="s">
        <v>142</v>
      </c>
      <c r="D69" s="25">
        <v>2605137</v>
      </c>
      <c r="E69" s="23">
        <v>10679.75913</v>
      </c>
      <c r="F69" s="24">
        <v>0.88245051450202505</v>
      </c>
      <c r="G69" s="24"/>
    </row>
    <row r="70" spans="1:7" x14ac:dyDescent="0.2">
      <c r="A70" s="22" t="s">
        <v>235</v>
      </c>
      <c r="B70" s="22" t="s">
        <v>234</v>
      </c>
      <c r="C70" s="22" t="s">
        <v>224</v>
      </c>
      <c r="D70" s="25">
        <v>26204805</v>
      </c>
      <c r="E70" s="23">
        <v>10623.427949999999</v>
      </c>
      <c r="F70" s="24">
        <v>0.87779596394817705</v>
      </c>
      <c r="G70" s="24"/>
    </row>
    <row r="71" spans="1:7" x14ac:dyDescent="0.2">
      <c r="A71" s="22" t="s">
        <v>508</v>
      </c>
      <c r="B71" s="22" t="s">
        <v>507</v>
      </c>
      <c r="C71" s="22" t="s">
        <v>224</v>
      </c>
      <c r="D71" s="25">
        <v>2803019</v>
      </c>
      <c r="E71" s="23">
        <v>10106.285</v>
      </c>
      <c r="F71" s="24">
        <v>0.83506531274681495</v>
      </c>
      <c r="G71" s="24"/>
    </row>
    <row r="72" spans="1:7" x14ac:dyDescent="0.2">
      <c r="A72" s="22" t="s">
        <v>633</v>
      </c>
      <c r="B72" s="22" t="s">
        <v>632</v>
      </c>
      <c r="C72" s="22" t="s">
        <v>159</v>
      </c>
      <c r="D72" s="25">
        <v>1071904</v>
      </c>
      <c r="E72" s="23">
        <v>10023.374299999999</v>
      </c>
      <c r="F72" s="24">
        <v>0.82821454120954296</v>
      </c>
      <c r="G72" s="24"/>
    </row>
    <row r="73" spans="1:7" x14ac:dyDescent="0.2">
      <c r="A73" s="22" t="s">
        <v>751</v>
      </c>
      <c r="B73" s="22" t="s">
        <v>750</v>
      </c>
      <c r="C73" s="22" t="s">
        <v>227</v>
      </c>
      <c r="D73" s="25">
        <v>5993530</v>
      </c>
      <c r="E73" s="23">
        <v>9623.8111210000006</v>
      </c>
      <c r="F73" s="24">
        <v>0.79519930850694798</v>
      </c>
      <c r="G73" s="24"/>
    </row>
    <row r="74" spans="1:7" x14ac:dyDescent="0.2">
      <c r="A74" s="22" t="s">
        <v>484</v>
      </c>
      <c r="B74" s="22" t="s">
        <v>483</v>
      </c>
      <c r="C74" s="22" t="s">
        <v>130</v>
      </c>
      <c r="D74" s="25">
        <v>1050000</v>
      </c>
      <c r="E74" s="23">
        <v>9618.5249999999996</v>
      </c>
      <c r="F74" s="24">
        <v>0.79476252522940505</v>
      </c>
      <c r="G74" s="24"/>
    </row>
    <row r="75" spans="1:7" x14ac:dyDescent="0.2">
      <c r="A75" s="22" t="s">
        <v>753</v>
      </c>
      <c r="B75" s="22" t="s">
        <v>752</v>
      </c>
      <c r="C75" s="22" t="s">
        <v>154</v>
      </c>
      <c r="D75" s="25">
        <v>7741030</v>
      </c>
      <c r="E75" s="23">
        <v>9466.5055869999997</v>
      </c>
      <c r="F75" s="24">
        <v>0.78220141710110302</v>
      </c>
      <c r="G75" s="24"/>
    </row>
    <row r="76" spans="1:7" x14ac:dyDescent="0.2">
      <c r="A76" s="22" t="s">
        <v>510</v>
      </c>
      <c r="B76" s="22" t="s">
        <v>509</v>
      </c>
      <c r="C76" s="22" t="s">
        <v>227</v>
      </c>
      <c r="D76" s="25">
        <v>1302118</v>
      </c>
      <c r="E76" s="23">
        <v>8279.5173030000005</v>
      </c>
      <c r="F76" s="24">
        <v>0.68412257382632302</v>
      </c>
      <c r="G76" s="24"/>
    </row>
    <row r="77" spans="1:7" x14ac:dyDescent="0.2">
      <c r="A77" s="22" t="s">
        <v>755</v>
      </c>
      <c r="B77" s="22" t="s">
        <v>754</v>
      </c>
      <c r="C77" s="22" t="s">
        <v>365</v>
      </c>
      <c r="D77" s="25">
        <v>200000</v>
      </c>
      <c r="E77" s="23">
        <v>8155.2</v>
      </c>
      <c r="F77" s="24">
        <v>0.67385044440294595</v>
      </c>
      <c r="G77" s="24"/>
    </row>
    <row r="78" spans="1:7" x14ac:dyDescent="0.2">
      <c r="A78" s="22" t="s">
        <v>757</v>
      </c>
      <c r="B78" s="22" t="s">
        <v>756</v>
      </c>
      <c r="C78" s="22" t="s">
        <v>148</v>
      </c>
      <c r="D78" s="25">
        <v>167491</v>
      </c>
      <c r="E78" s="23">
        <v>8039.5680000000002</v>
      </c>
      <c r="F78" s="24">
        <v>0.66429596694228199</v>
      </c>
      <c r="G78" s="24"/>
    </row>
    <row r="79" spans="1:7" x14ac:dyDescent="0.2">
      <c r="A79" s="22" t="s">
        <v>759</v>
      </c>
      <c r="B79" s="22" t="s">
        <v>758</v>
      </c>
      <c r="C79" s="22" t="s">
        <v>201</v>
      </c>
      <c r="D79" s="25">
        <v>1512125</v>
      </c>
      <c r="E79" s="23">
        <v>7694.4480629999998</v>
      </c>
      <c r="F79" s="24">
        <v>0.63577928765547598</v>
      </c>
      <c r="G79" s="24"/>
    </row>
    <row r="80" spans="1:7" x14ac:dyDescent="0.2">
      <c r="A80" s="22" t="s">
        <v>761</v>
      </c>
      <c r="B80" s="22" t="s">
        <v>760</v>
      </c>
      <c r="C80" s="22" t="s">
        <v>238</v>
      </c>
      <c r="D80" s="25">
        <v>628909</v>
      </c>
      <c r="E80" s="23">
        <v>6507.006969</v>
      </c>
      <c r="F80" s="24">
        <v>0.53766302945282896</v>
      </c>
      <c r="G80" s="24"/>
    </row>
    <row r="81" spans="1:7" x14ac:dyDescent="0.2">
      <c r="A81" s="22" t="s">
        <v>528</v>
      </c>
      <c r="B81" s="22" t="s">
        <v>527</v>
      </c>
      <c r="C81" s="22" t="s">
        <v>130</v>
      </c>
      <c r="D81" s="25">
        <v>2348208</v>
      </c>
      <c r="E81" s="23">
        <v>6342.2749869999998</v>
      </c>
      <c r="F81" s="24">
        <v>0.52405150315328097</v>
      </c>
      <c r="G81" s="24"/>
    </row>
    <row r="82" spans="1:7" x14ac:dyDescent="0.2">
      <c r="A82" s="22" t="s">
        <v>596</v>
      </c>
      <c r="B82" s="22" t="s">
        <v>595</v>
      </c>
      <c r="C82" s="22" t="s">
        <v>191</v>
      </c>
      <c r="D82" s="25">
        <v>495000</v>
      </c>
      <c r="E82" s="23">
        <v>5878.8675000000003</v>
      </c>
      <c r="F82" s="24">
        <v>0.485760922780684</v>
      </c>
      <c r="G82" s="24"/>
    </row>
    <row r="83" spans="1:7" x14ac:dyDescent="0.2">
      <c r="A83" s="22" t="s">
        <v>763</v>
      </c>
      <c r="B83" s="22" t="s">
        <v>762</v>
      </c>
      <c r="C83" s="22" t="s">
        <v>212</v>
      </c>
      <c r="D83" s="25">
        <v>2100000</v>
      </c>
      <c r="E83" s="23">
        <v>5874.33</v>
      </c>
      <c r="F83" s="24">
        <v>0.48538599679585498</v>
      </c>
      <c r="G83" s="24"/>
    </row>
    <row r="84" spans="1:7" ht="10.5" x14ac:dyDescent="0.25">
      <c r="A84" s="21" t="s">
        <v>33</v>
      </c>
      <c r="B84" s="21"/>
      <c r="C84" s="21"/>
      <c r="D84" s="21"/>
      <c r="E84" s="26">
        <f>SUM(E7:E83)</f>
        <v>1162251.6633299999</v>
      </c>
      <c r="F84" s="27">
        <f>SUM(F7:F83)</f>
        <v>96.034897959949859</v>
      </c>
      <c r="G84" s="24"/>
    </row>
    <row r="85" spans="1:7" x14ac:dyDescent="0.2">
      <c r="A85" s="22"/>
      <c r="B85" s="22"/>
      <c r="C85" s="22"/>
      <c r="D85" s="22"/>
      <c r="E85" s="23"/>
      <c r="F85" s="24"/>
      <c r="G85" s="24"/>
    </row>
    <row r="86" spans="1:7" ht="10.5" x14ac:dyDescent="0.25">
      <c r="A86" s="21" t="s">
        <v>34</v>
      </c>
      <c r="B86" s="22"/>
      <c r="C86" s="22"/>
      <c r="D86" s="22"/>
      <c r="E86" s="23"/>
      <c r="F86" s="24"/>
      <c r="G86" s="24"/>
    </row>
    <row r="87" spans="1:7" ht="10.5" x14ac:dyDescent="0.25">
      <c r="A87" s="21" t="s">
        <v>41</v>
      </c>
      <c r="B87" s="22"/>
      <c r="C87" s="22"/>
      <c r="D87" s="22"/>
      <c r="E87" s="23"/>
      <c r="F87" s="24"/>
      <c r="G87" s="24"/>
    </row>
    <row r="88" spans="1:7" x14ac:dyDescent="0.2">
      <c r="A88" s="22" t="s">
        <v>295</v>
      </c>
      <c r="B88" s="22" t="s">
        <v>1222</v>
      </c>
      <c r="C88" s="22" t="s">
        <v>42</v>
      </c>
      <c r="D88" s="25">
        <v>2500000</v>
      </c>
      <c r="E88" s="23">
        <v>2488.09</v>
      </c>
      <c r="F88" s="24">
        <v>0.20558668729332499</v>
      </c>
      <c r="G88" s="24">
        <v>5.1393000000000004</v>
      </c>
    </row>
    <row r="89" spans="1:7" ht="10.5" x14ac:dyDescent="0.25">
      <c r="A89" s="21" t="s">
        <v>33</v>
      </c>
      <c r="B89" s="21"/>
      <c r="C89" s="21"/>
      <c r="D89" s="21"/>
      <c r="E89" s="26">
        <f>SUM(E87:E88)</f>
        <v>2488.09</v>
      </c>
      <c r="F89" s="27">
        <f>SUM(F87:F88)</f>
        <v>0.20558668729332499</v>
      </c>
      <c r="G89" s="24"/>
    </row>
    <row r="90" spans="1:7" x14ac:dyDescent="0.2">
      <c r="A90" s="22"/>
      <c r="B90" s="22"/>
      <c r="C90" s="22"/>
      <c r="D90" s="22"/>
      <c r="E90" s="23"/>
      <c r="F90" s="24"/>
      <c r="G90" s="24"/>
    </row>
    <row r="91" spans="1:7" ht="10.5" x14ac:dyDescent="0.25">
      <c r="A91" s="21" t="s">
        <v>43</v>
      </c>
      <c r="B91" s="21"/>
      <c r="C91" s="21"/>
      <c r="D91" s="21"/>
      <c r="E91" s="26">
        <f>E84+E89</f>
        <v>1164739.75333</v>
      </c>
      <c r="F91" s="27">
        <f>F84+F89</f>
        <v>96.240484647243179</v>
      </c>
      <c r="G91" s="24"/>
    </row>
    <row r="92" spans="1:7" ht="10.5" x14ac:dyDescent="0.25">
      <c r="A92" s="21"/>
      <c r="B92" s="21"/>
      <c r="C92" s="21"/>
      <c r="D92" s="21"/>
      <c r="E92" s="26"/>
      <c r="F92" s="27"/>
      <c r="G92" s="24"/>
    </row>
    <row r="93" spans="1:7" ht="10.5" x14ac:dyDescent="0.25">
      <c r="A93" s="21" t="s">
        <v>45</v>
      </c>
      <c r="B93" s="21"/>
      <c r="C93" s="21"/>
      <c r="D93" s="21"/>
      <c r="E93" s="26">
        <f>E95-(E84+E89)</f>
        <v>45499.116101300111</v>
      </c>
      <c r="F93" s="27">
        <f>F95-(F84+F89)</f>
        <v>3.7595153527568215</v>
      </c>
      <c r="G93" s="24"/>
    </row>
    <row r="94" spans="1:7" ht="10.5" x14ac:dyDescent="0.25">
      <c r="A94" s="21"/>
      <c r="B94" s="21"/>
      <c r="C94" s="21"/>
      <c r="D94" s="21"/>
      <c r="E94" s="26"/>
      <c r="F94" s="27"/>
      <c r="G94" s="24"/>
    </row>
    <row r="95" spans="1:7" ht="10.5" x14ac:dyDescent="0.25">
      <c r="A95" s="28" t="s">
        <v>44</v>
      </c>
      <c r="B95" s="28"/>
      <c r="C95" s="28"/>
      <c r="D95" s="28"/>
      <c r="E95" s="29">
        <v>1210238.8694313001</v>
      </c>
      <c r="F95" s="30">
        <v>100</v>
      </c>
      <c r="G95" s="59"/>
    </row>
    <row r="96" spans="1:7" ht="10.5" x14ac:dyDescent="0.25">
      <c r="A96" s="6" t="s">
        <v>1220</v>
      </c>
      <c r="B96" s="11"/>
      <c r="C96" s="11"/>
      <c r="D96" s="11"/>
      <c r="E96" s="12"/>
      <c r="F96" s="13"/>
      <c r="G96" s="10"/>
    </row>
    <row r="98" spans="1:7" ht="23.25" customHeight="1" x14ac:dyDescent="0.2">
      <c r="A98" s="179" t="s">
        <v>1003</v>
      </c>
      <c r="B98" s="179"/>
      <c r="C98" s="179"/>
      <c r="D98" s="179"/>
      <c r="G98" s="9"/>
    </row>
    <row r="100" spans="1:7" ht="10.5" x14ac:dyDescent="0.25">
      <c r="A100" s="11" t="s">
        <v>48</v>
      </c>
    </row>
    <row r="101" spans="1:7" ht="10.5" x14ac:dyDescent="0.25">
      <c r="A101" s="11" t="s">
        <v>1001</v>
      </c>
    </row>
    <row r="102" spans="1:7" ht="10.5" x14ac:dyDescent="0.25">
      <c r="A102" s="11" t="s">
        <v>49</v>
      </c>
      <c r="B102" s="11"/>
      <c r="C102" s="55" t="s">
        <v>999</v>
      </c>
      <c r="D102" s="11" t="s">
        <v>50</v>
      </c>
    </row>
    <row r="103" spans="1:7" x14ac:dyDescent="0.2">
      <c r="A103" s="6" t="s">
        <v>57</v>
      </c>
      <c r="C103" s="32">
        <v>2392.2213999999999</v>
      </c>
      <c r="D103" s="32">
        <v>2656.8382000000001</v>
      </c>
    </row>
    <row r="104" spans="1:7" x14ac:dyDescent="0.2">
      <c r="A104" s="6" t="s">
        <v>117</v>
      </c>
      <c r="C104" s="32">
        <v>81.218000000000004</v>
      </c>
      <c r="D104" s="32">
        <v>90.201899999999995</v>
      </c>
    </row>
    <row r="105" spans="1:7" x14ac:dyDescent="0.2">
      <c r="A105" s="6" t="s">
        <v>58</v>
      </c>
      <c r="C105" s="32">
        <v>2704.1873000000001</v>
      </c>
      <c r="D105" s="32">
        <v>3005.0994000000001</v>
      </c>
    </row>
    <row r="106" spans="1:7" x14ac:dyDescent="0.2">
      <c r="A106" s="6" t="s">
        <v>118</v>
      </c>
      <c r="C106" s="32">
        <v>98.223500000000001</v>
      </c>
      <c r="D106" s="32">
        <v>109.1528</v>
      </c>
    </row>
    <row r="108" spans="1:7" x14ac:dyDescent="0.2">
      <c r="A108" s="6" t="s">
        <v>54</v>
      </c>
    </row>
    <row r="109" spans="1:7" x14ac:dyDescent="0.2">
      <c r="A109" s="6" t="s">
        <v>1000</v>
      </c>
    </row>
    <row r="111" spans="1:7" ht="10.5" x14ac:dyDescent="0.25">
      <c r="A111" s="11" t="s">
        <v>1002</v>
      </c>
      <c r="D111" s="31" t="s">
        <v>56</v>
      </c>
    </row>
    <row r="112" spans="1:7" ht="10.5" x14ac:dyDescent="0.25">
      <c r="A112" s="11"/>
      <c r="D112" s="31"/>
    </row>
    <row r="113" spans="1:4" ht="10.5" x14ac:dyDescent="0.25">
      <c r="A113" s="11" t="s">
        <v>1843</v>
      </c>
      <c r="D113" s="31" t="s">
        <v>56</v>
      </c>
    </row>
    <row r="115" spans="1:4" ht="10.5" x14ac:dyDescent="0.25">
      <c r="A115" s="11" t="s">
        <v>1008</v>
      </c>
      <c r="D115" s="31" t="s">
        <v>56</v>
      </c>
    </row>
    <row r="116" spans="1:4" ht="10.5" x14ac:dyDescent="0.25">
      <c r="A116" s="11"/>
    </row>
    <row r="117" spans="1:4" ht="10.5" x14ac:dyDescent="0.25">
      <c r="A117" s="11" t="s">
        <v>1007</v>
      </c>
      <c r="D117" s="31" t="s">
        <v>56</v>
      </c>
    </row>
    <row r="119" spans="1:4" ht="10.5" x14ac:dyDescent="0.25">
      <c r="A119" s="11" t="s">
        <v>1833</v>
      </c>
      <c r="D119" s="36">
        <v>0.38448026061803425</v>
      </c>
    </row>
    <row r="121" spans="1:4" ht="10.5" x14ac:dyDescent="0.25">
      <c r="A121" s="11" t="s">
        <v>1817</v>
      </c>
      <c r="D121" s="31" t="s">
        <v>56</v>
      </c>
    </row>
    <row r="123" spans="1:4" ht="10.5" x14ac:dyDescent="0.25">
      <c r="A123" s="11" t="s">
        <v>1004</v>
      </c>
      <c r="D123" s="31" t="s">
        <v>56</v>
      </c>
    </row>
    <row r="125" spans="1:4" ht="10.5" x14ac:dyDescent="0.25">
      <c r="A125" s="11" t="s">
        <v>1842</v>
      </c>
      <c r="B125" s="11"/>
      <c r="D125" s="31" t="s">
        <v>56</v>
      </c>
    </row>
    <row r="126" spans="1:4" ht="10.5" x14ac:dyDescent="0.25">
      <c r="A126" s="11"/>
      <c r="B126" s="11"/>
    </row>
    <row r="127" spans="1:4" ht="10.5" x14ac:dyDescent="0.25">
      <c r="A127" s="11" t="s">
        <v>1005</v>
      </c>
      <c r="B127" s="11"/>
      <c r="D127" s="31" t="s">
        <v>56</v>
      </c>
    </row>
    <row r="128" spans="1:4" ht="10.5" x14ac:dyDescent="0.25">
      <c r="A128" s="11"/>
      <c r="B128" s="11"/>
    </row>
    <row r="129" spans="1:9" ht="10.5" x14ac:dyDescent="0.25">
      <c r="A129" s="11" t="s">
        <v>1006</v>
      </c>
      <c r="B129" s="11"/>
      <c r="D129" s="31" t="s">
        <v>56</v>
      </c>
    </row>
    <row r="130" spans="1:9" ht="10.5" x14ac:dyDescent="0.25">
      <c r="B130" s="11"/>
      <c r="D130" s="31"/>
    </row>
    <row r="131" spans="1:9" ht="10.5" x14ac:dyDescent="0.25">
      <c r="A131" s="119" t="s">
        <v>1345</v>
      </c>
      <c r="B131" s="118"/>
      <c r="C131" s="118"/>
      <c r="D131" s="118"/>
      <c r="E131" s="10"/>
      <c r="G131" s="118"/>
      <c r="H131" s="118"/>
      <c r="I131" s="118"/>
    </row>
    <row r="132" spans="1:9" ht="10.5" x14ac:dyDescent="0.25">
      <c r="A132" s="119"/>
      <c r="B132" s="118"/>
      <c r="C132" s="118"/>
      <c r="D132" s="118"/>
      <c r="E132" s="10"/>
      <c r="G132" s="118"/>
      <c r="H132" s="118"/>
      <c r="I132" s="118"/>
    </row>
    <row r="133" spans="1:9" ht="10.5" x14ac:dyDescent="0.25">
      <c r="A133" s="119" t="s">
        <v>1305</v>
      </c>
      <c r="B133" s="118"/>
      <c r="C133" s="118"/>
      <c r="D133" s="118"/>
      <c r="E133" s="10"/>
      <c r="G133" s="118"/>
      <c r="H133" s="118"/>
      <c r="I133" s="118"/>
    </row>
    <row r="134" spans="1:9" x14ac:dyDescent="0.2">
      <c r="A134" s="120"/>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ht="10.5" x14ac:dyDescent="0.25">
      <c r="A151" s="119" t="s">
        <v>1318</v>
      </c>
      <c r="B151" s="118"/>
      <c r="C151" s="118"/>
      <c r="D151" s="118"/>
      <c r="E151" s="10"/>
      <c r="G151" s="118"/>
      <c r="H151" s="118"/>
      <c r="I151" s="118"/>
    </row>
    <row r="152" spans="1:9" x14ac:dyDescent="0.2">
      <c r="A152" s="118"/>
      <c r="B152" s="118"/>
      <c r="C152" s="118"/>
      <c r="D152" s="118"/>
      <c r="E152" s="10"/>
      <c r="G152" s="118"/>
      <c r="H152" s="118"/>
      <c r="I152" s="118"/>
    </row>
    <row r="153" spans="1:9" ht="10.5" x14ac:dyDescent="0.25">
      <c r="A153" s="119" t="s">
        <v>1306</v>
      </c>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t="s">
        <v>1319</v>
      </c>
      <c r="B170" s="118"/>
      <c r="C170" s="118"/>
      <c r="D170" s="118"/>
      <c r="E170" s="10"/>
      <c r="G170" s="118"/>
      <c r="H170" s="118"/>
      <c r="I170" s="118"/>
    </row>
    <row r="171" spans="1:9" x14ac:dyDescent="0.2">
      <c r="B171" s="118"/>
      <c r="C171" s="118"/>
      <c r="D171" s="118"/>
      <c r="E171" s="10"/>
      <c r="G171" s="118"/>
      <c r="H171" s="118"/>
      <c r="I171" s="118"/>
    </row>
    <row r="172" spans="1:9" x14ac:dyDescent="0.2">
      <c r="A172" s="118" t="s">
        <v>1304</v>
      </c>
      <c r="G172" s="118"/>
    </row>
    <row r="173" spans="1:9" x14ac:dyDescent="0.2">
      <c r="G173" s="118"/>
    </row>
    <row r="174" spans="1:9" x14ac:dyDescent="0.2">
      <c r="G174" s="118"/>
    </row>
    <row r="175" spans="1:9" x14ac:dyDescent="0.2">
      <c r="G175" s="118"/>
    </row>
    <row r="176" spans="1:9" x14ac:dyDescent="0.2">
      <c r="G176" s="118"/>
    </row>
    <row r="177" spans="7:7" x14ac:dyDescent="0.2">
      <c r="G177" s="118"/>
    </row>
    <row r="178" spans="7:7" x14ac:dyDescent="0.2">
      <c r="G178" s="118"/>
    </row>
    <row r="179" spans="7:7" x14ac:dyDescent="0.2">
      <c r="G179" s="118"/>
    </row>
    <row r="180" spans="7:7" x14ac:dyDescent="0.2">
      <c r="G180" s="118"/>
    </row>
    <row r="181" spans="7:7" x14ac:dyDescent="0.2">
      <c r="G181" s="118"/>
    </row>
    <row r="182" spans="7:7" x14ac:dyDescent="0.2">
      <c r="G182" s="118"/>
    </row>
    <row r="183" spans="7:7" x14ac:dyDescent="0.2">
      <c r="G183" s="118"/>
    </row>
    <row r="184" spans="7:7" x14ac:dyDescent="0.2">
      <c r="G184" s="118"/>
    </row>
    <row r="185" spans="7:7" x14ac:dyDescent="0.2">
      <c r="G185" s="118"/>
    </row>
    <row r="186" spans="7:7" x14ac:dyDescent="0.2">
      <c r="G186" s="118"/>
    </row>
    <row r="187" spans="7:7" x14ac:dyDescent="0.2">
      <c r="G187" s="118"/>
    </row>
    <row r="188" spans="7:7" x14ac:dyDescent="0.2">
      <c r="G188" s="118"/>
    </row>
    <row r="189" spans="7:7" x14ac:dyDescent="0.2">
      <c r="G189" s="118"/>
    </row>
    <row r="190" spans="7:7" x14ac:dyDescent="0.2">
      <c r="G190" s="118"/>
    </row>
    <row r="191" spans="7:7" x14ac:dyDescent="0.2">
      <c r="G191" s="118"/>
    </row>
    <row r="192" spans="7:7" x14ac:dyDescent="0.2">
      <c r="G192" s="118"/>
    </row>
    <row r="193" spans="7:7" x14ac:dyDescent="0.2">
      <c r="G193" s="118"/>
    </row>
    <row r="194" spans="7:7" x14ac:dyDescent="0.2">
      <c r="G194" s="118"/>
    </row>
    <row r="195" spans="7:7" x14ac:dyDescent="0.2">
      <c r="G195" s="118"/>
    </row>
    <row r="196" spans="7:7" x14ac:dyDescent="0.2">
      <c r="G196" s="118"/>
    </row>
    <row r="197" spans="7:7" x14ac:dyDescent="0.2">
      <c r="G197" s="118"/>
    </row>
    <row r="198" spans="7:7" x14ac:dyDescent="0.2">
      <c r="G198" s="118"/>
    </row>
    <row r="199" spans="7:7" x14ac:dyDescent="0.2">
      <c r="G199" s="118"/>
    </row>
    <row r="200" spans="7:7" x14ac:dyDescent="0.2">
      <c r="G200" s="118"/>
    </row>
    <row r="201" spans="7:7" x14ac:dyDescent="0.2">
      <c r="G201" s="118"/>
    </row>
    <row r="202" spans="7:7" x14ac:dyDescent="0.2">
      <c r="G202" s="118"/>
    </row>
    <row r="203" spans="7:7" x14ac:dyDescent="0.2">
      <c r="G203" s="118"/>
    </row>
    <row r="204" spans="7:7" x14ac:dyDescent="0.2">
      <c r="G204" s="118"/>
    </row>
    <row r="205" spans="7:7" x14ac:dyDescent="0.2">
      <c r="G205" s="118"/>
    </row>
    <row r="206" spans="7:7" x14ac:dyDescent="0.2">
      <c r="G206" s="118"/>
    </row>
    <row r="207" spans="7:7" x14ac:dyDescent="0.2">
      <c r="G207" s="118"/>
    </row>
    <row r="208" spans="7:7" x14ac:dyDescent="0.2">
      <c r="G208" s="118"/>
    </row>
    <row r="209" spans="7:7" x14ac:dyDescent="0.2">
      <c r="G209" s="118"/>
    </row>
    <row r="210" spans="7:7" x14ac:dyDescent="0.2">
      <c r="G210" s="118"/>
    </row>
    <row r="211" spans="7:7" x14ac:dyDescent="0.2">
      <c r="G211" s="118"/>
    </row>
    <row r="212" spans="7:7" x14ac:dyDescent="0.2">
      <c r="G212" s="118"/>
    </row>
    <row r="213" spans="7:7" x14ac:dyDescent="0.2">
      <c r="G213" s="118"/>
    </row>
    <row r="214" spans="7:7" x14ac:dyDescent="0.2">
      <c r="G214" s="118"/>
    </row>
    <row r="215" spans="7:7" x14ac:dyDescent="0.2">
      <c r="G215" s="118"/>
    </row>
    <row r="216" spans="7:7" x14ac:dyDescent="0.2">
      <c r="G216" s="118"/>
    </row>
    <row r="217" spans="7:7" x14ac:dyDescent="0.2">
      <c r="G217" s="118"/>
    </row>
    <row r="218" spans="7:7" x14ac:dyDescent="0.2">
      <c r="G218" s="118"/>
    </row>
    <row r="219" spans="7:7" x14ac:dyDescent="0.2">
      <c r="G219" s="118"/>
    </row>
    <row r="220" spans="7:7" x14ac:dyDescent="0.2">
      <c r="G220" s="118"/>
    </row>
    <row r="221" spans="7:7" x14ac:dyDescent="0.2">
      <c r="G221" s="118"/>
    </row>
    <row r="222" spans="7:7" x14ac:dyDescent="0.2">
      <c r="G222" s="118"/>
    </row>
    <row r="223" spans="7:7" x14ac:dyDescent="0.2">
      <c r="G223" s="118"/>
    </row>
    <row r="224" spans="7:7" x14ac:dyDescent="0.2">
      <c r="G224" s="118"/>
    </row>
    <row r="225" spans="7:7" x14ac:dyDescent="0.2">
      <c r="G225" s="118"/>
    </row>
    <row r="226" spans="7:7" x14ac:dyDescent="0.2">
      <c r="G226" s="118"/>
    </row>
    <row r="227" spans="7:7" x14ac:dyDescent="0.2">
      <c r="G227" s="118"/>
    </row>
    <row r="228" spans="7:7" x14ac:dyDescent="0.2">
      <c r="G228" s="118"/>
    </row>
    <row r="229" spans="7:7" x14ac:dyDescent="0.2">
      <c r="G229" s="118"/>
    </row>
    <row r="230" spans="7:7" x14ac:dyDescent="0.2">
      <c r="G230" s="118"/>
    </row>
    <row r="231" spans="7:7" x14ac:dyDescent="0.2">
      <c r="G231" s="118"/>
    </row>
    <row r="232" spans="7:7" x14ac:dyDescent="0.2">
      <c r="G232" s="118"/>
    </row>
    <row r="233" spans="7:7" x14ac:dyDescent="0.2">
      <c r="G233" s="118"/>
    </row>
    <row r="234" spans="7:7" x14ac:dyDescent="0.2">
      <c r="G234" s="118"/>
    </row>
    <row r="235" spans="7:7" x14ac:dyDescent="0.2">
      <c r="G235" s="118"/>
    </row>
    <row r="236" spans="7:7" x14ac:dyDescent="0.2">
      <c r="G236" s="118"/>
    </row>
    <row r="237" spans="7:7" x14ac:dyDescent="0.2">
      <c r="G237" s="118"/>
    </row>
    <row r="238" spans="7:7" x14ac:dyDescent="0.2">
      <c r="G238" s="118"/>
    </row>
    <row r="239" spans="7:7" x14ac:dyDescent="0.2">
      <c r="G239" s="118"/>
    </row>
    <row r="240" spans="7:7" x14ac:dyDescent="0.2">
      <c r="G240" s="118"/>
    </row>
    <row r="241" spans="7:7" x14ac:dyDescent="0.2">
      <c r="G241" s="118"/>
    </row>
    <row r="242" spans="7:7" x14ac:dyDescent="0.2">
      <c r="G242" s="118"/>
    </row>
    <row r="243" spans="7:7" x14ac:dyDescent="0.2">
      <c r="G243" s="118"/>
    </row>
    <row r="244" spans="7:7" x14ac:dyDescent="0.2">
      <c r="G244" s="118"/>
    </row>
    <row r="245" spans="7:7" x14ac:dyDescent="0.2">
      <c r="G245" s="118"/>
    </row>
    <row r="246" spans="7:7" x14ac:dyDescent="0.2">
      <c r="G246" s="118"/>
    </row>
    <row r="247" spans="7:7" x14ac:dyDescent="0.2">
      <c r="G247" s="118"/>
    </row>
    <row r="248" spans="7:7" x14ac:dyDescent="0.2">
      <c r="G248" s="118"/>
    </row>
    <row r="249" spans="7:7" x14ac:dyDescent="0.2">
      <c r="G249" s="118"/>
    </row>
    <row r="250" spans="7:7" x14ac:dyDescent="0.2">
      <c r="G250" s="118"/>
    </row>
    <row r="251" spans="7:7" x14ac:dyDescent="0.2">
      <c r="G251" s="118"/>
    </row>
    <row r="252" spans="7:7" x14ac:dyDescent="0.2">
      <c r="G252" s="118"/>
    </row>
    <row r="253" spans="7:7" x14ac:dyDescent="0.2">
      <c r="G253" s="118"/>
    </row>
    <row r="254" spans="7:7" x14ac:dyDescent="0.2">
      <c r="G254" s="118"/>
    </row>
    <row r="255" spans="7:7" x14ac:dyDescent="0.2">
      <c r="G255" s="118"/>
    </row>
    <row r="256" spans="7:7" x14ac:dyDescent="0.2">
      <c r="G256" s="118"/>
    </row>
    <row r="257" spans="7:7" x14ac:dyDescent="0.2">
      <c r="G257" s="118"/>
    </row>
    <row r="258" spans="7:7" x14ac:dyDescent="0.2">
      <c r="G258" s="118"/>
    </row>
    <row r="259" spans="7:7" x14ac:dyDescent="0.2">
      <c r="G259" s="118"/>
    </row>
    <row r="260" spans="7:7" x14ac:dyDescent="0.2">
      <c r="G260" s="118"/>
    </row>
    <row r="261" spans="7:7" x14ac:dyDescent="0.2">
      <c r="G261" s="118"/>
    </row>
    <row r="262" spans="7:7" x14ac:dyDescent="0.2">
      <c r="G262" s="118"/>
    </row>
    <row r="263" spans="7:7" x14ac:dyDescent="0.2">
      <c r="G263" s="118"/>
    </row>
    <row r="264" spans="7:7" x14ac:dyDescent="0.2">
      <c r="G264" s="118"/>
    </row>
    <row r="265" spans="7:7" x14ac:dyDescent="0.2">
      <c r="G265" s="118"/>
    </row>
    <row r="266" spans="7:7" x14ac:dyDescent="0.2">
      <c r="G266" s="118"/>
    </row>
    <row r="267" spans="7:7" x14ac:dyDescent="0.2">
      <c r="G267" s="118"/>
    </row>
    <row r="268" spans="7:7" x14ac:dyDescent="0.2">
      <c r="G268" s="118"/>
    </row>
    <row r="269" spans="7:7" x14ac:dyDescent="0.2">
      <c r="G269" s="118"/>
    </row>
    <row r="270" spans="7:7" x14ac:dyDescent="0.2">
      <c r="G270" s="118"/>
    </row>
    <row r="271" spans="7:7" x14ac:dyDescent="0.2">
      <c r="G271" s="118"/>
    </row>
    <row r="272" spans="7:7" x14ac:dyDescent="0.2">
      <c r="G272" s="118"/>
    </row>
  </sheetData>
  <mergeCells count="2">
    <mergeCell ref="A1:F1"/>
    <mergeCell ref="A98:D98"/>
  </mergeCells>
  <conditionalFormatting sqref="F2:F3">
    <cfRule type="cellIs" dxfId="59" priority="4" stopIfTrue="1" operator="between">
      <formula>0.009</formula>
      <formula>-0.009</formula>
    </cfRule>
  </conditionalFormatting>
  <conditionalFormatting sqref="F5:F164">
    <cfRule type="cellIs" dxfId="58" priority="1" stopIfTrue="1" operator="between">
      <formula>0.009</formula>
      <formula>-0.009</formula>
    </cfRule>
  </conditionalFormatting>
  <conditionalFormatting sqref="F172:F65538">
    <cfRule type="cellIs" dxfId="57"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81"/>
  <sheetViews>
    <sheetView workbookViewId="0">
      <selection sqref="A1:F1"/>
    </sheetView>
  </sheetViews>
  <sheetFormatPr defaultColWidth="9.1796875" defaultRowHeight="10" x14ac:dyDescent="0.2"/>
  <cols>
    <col min="1" max="1" width="38.7265625" style="6" bestFit="1" customWidth="1"/>
    <col min="2" max="2" width="28.4531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18</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129</v>
      </c>
      <c r="B7" s="22" t="s">
        <v>128</v>
      </c>
      <c r="C7" s="22" t="s">
        <v>130</v>
      </c>
      <c r="D7" s="25">
        <v>450318</v>
      </c>
      <c r="E7" s="23">
        <v>3475.104006</v>
      </c>
      <c r="F7" s="24">
        <v>6.4397699093937497</v>
      </c>
    </row>
    <row r="8" spans="1:6" x14ac:dyDescent="0.2">
      <c r="A8" s="22" t="s">
        <v>134</v>
      </c>
      <c r="B8" s="22" t="s">
        <v>133</v>
      </c>
      <c r="C8" s="22" t="s">
        <v>135</v>
      </c>
      <c r="D8" s="25">
        <v>199605</v>
      </c>
      <c r="E8" s="23">
        <v>2855.9483399999999</v>
      </c>
      <c r="F8" s="24">
        <v>5.2924028031853396</v>
      </c>
    </row>
    <row r="9" spans="1:6" x14ac:dyDescent="0.2">
      <c r="A9" s="22" t="s">
        <v>132</v>
      </c>
      <c r="B9" s="22" t="s">
        <v>131</v>
      </c>
      <c r="C9" s="22" t="s">
        <v>130</v>
      </c>
      <c r="D9" s="25">
        <v>205564</v>
      </c>
      <c r="E9" s="23">
        <v>2597.0955760000002</v>
      </c>
      <c r="F9" s="24">
        <v>4.8127186735326797</v>
      </c>
    </row>
    <row r="10" spans="1:6" x14ac:dyDescent="0.2">
      <c r="A10" s="22" t="s">
        <v>141</v>
      </c>
      <c r="B10" s="22" t="s">
        <v>140</v>
      </c>
      <c r="C10" s="22" t="s">
        <v>142</v>
      </c>
      <c r="D10" s="25">
        <v>107749</v>
      </c>
      <c r="E10" s="23">
        <v>2033.0081319999999</v>
      </c>
      <c r="F10" s="24">
        <v>3.7673993559335202</v>
      </c>
    </row>
    <row r="11" spans="1:6" x14ac:dyDescent="0.2">
      <c r="A11" s="22" t="s">
        <v>144</v>
      </c>
      <c r="B11" s="22" t="s">
        <v>143</v>
      </c>
      <c r="C11" s="22" t="s">
        <v>145</v>
      </c>
      <c r="D11" s="25">
        <v>42001</v>
      </c>
      <c r="E11" s="23">
        <v>1685.9201399999999</v>
      </c>
      <c r="F11" s="24">
        <v>3.1242051370168098</v>
      </c>
    </row>
    <row r="12" spans="1:6" x14ac:dyDescent="0.2">
      <c r="A12" s="22" t="s">
        <v>147</v>
      </c>
      <c r="B12" s="22" t="s">
        <v>146</v>
      </c>
      <c r="C12" s="22" t="s">
        <v>148</v>
      </c>
      <c r="D12" s="25">
        <v>141275</v>
      </c>
      <c r="E12" s="23">
        <v>1669.5879500000001</v>
      </c>
      <c r="F12" s="24">
        <v>3.09393969876376</v>
      </c>
    </row>
    <row r="13" spans="1:6" x14ac:dyDescent="0.2">
      <c r="A13" s="22" t="s">
        <v>137</v>
      </c>
      <c r="B13" s="22" t="s">
        <v>136</v>
      </c>
      <c r="C13" s="22" t="s">
        <v>130</v>
      </c>
      <c r="D13" s="25">
        <v>120837</v>
      </c>
      <c r="E13" s="23">
        <v>1291.0829269999999</v>
      </c>
      <c r="F13" s="24">
        <v>2.39252608539815</v>
      </c>
    </row>
    <row r="14" spans="1:6" x14ac:dyDescent="0.2">
      <c r="A14" s="22" t="s">
        <v>244</v>
      </c>
      <c r="B14" s="22" t="s">
        <v>243</v>
      </c>
      <c r="C14" s="22" t="s">
        <v>191</v>
      </c>
      <c r="D14" s="25">
        <v>25374</v>
      </c>
      <c r="E14" s="23">
        <v>1112.700648</v>
      </c>
      <c r="F14" s="24">
        <v>2.06196307758891</v>
      </c>
    </row>
    <row r="15" spans="1:6" x14ac:dyDescent="0.2">
      <c r="A15" s="22" t="s">
        <v>328</v>
      </c>
      <c r="B15" s="22" t="s">
        <v>327</v>
      </c>
      <c r="C15" s="22" t="s">
        <v>209</v>
      </c>
      <c r="D15" s="25">
        <v>352668</v>
      </c>
      <c r="E15" s="23">
        <v>1110.551532</v>
      </c>
      <c r="F15" s="24">
        <v>2.0579805169159999</v>
      </c>
    </row>
    <row r="16" spans="1:6" x14ac:dyDescent="0.2">
      <c r="A16" s="22" t="s">
        <v>150</v>
      </c>
      <c r="B16" s="22" t="s">
        <v>149</v>
      </c>
      <c r="C16" s="22" t="s">
        <v>151</v>
      </c>
      <c r="D16" s="25">
        <v>276135</v>
      </c>
      <c r="E16" s="23">
        <v>1102.192853</v>
      </c>
      <c r="F16" s="24">
        <v>2.04249091734903</v>
      </c>
    </row>
    <row r="17" spans="1:6" x14ac:dyDescent="0.2">
      <c r="A17" s="22" t="s">
        <v>184</v>
      </c>
      <c r="B17" s="22" t="s">
        <v>183</v>
      </c>
      <c r="C17" s="22" t="s">
        <v>185</v>
      </c>
      <c r="D17" s="25">
        <v>199019</v>
      </c>
      <c r="E17" s="23">
        <v>858.36894700000005</v>
      </c>
      <c r="F17" s="24">
        <v>1.5906570009141201</v>
      </c>
    </row>
    <row r="18" spans="1:6" x14ac:dyDescent="0.2">
      <c r="A18" s="22" t="s">
        <v>494</v>
      </c>
      <c r="B18" s="22" t="s">
        <v>493</v>
      </c>
      <c r="C18" s="22" t="s">
        <v>165</v>
      </c>
      <c r="D18" s="25">
        <v>11863</v>
      </c>
      <c r="E18" s="23">
        <v>843.34067000000005</v>
      </c>
      <c r="F18" s="24">
        <v>1.5628078643566099</v>
      </c>
    </row>
    <row r="19" spans="1:6" x14ac:dyDescent="0.2">
      <c r="A19" s="22" t="s">
        <v>451</v>
      </c>
      <c r="B19" s="22" t="s">
        <v>450</v>
      </c>
      <c r="C19" s="22" t="s">
        <v>148</v>
      </c>
      <c r="D19" s="25">
        <v>33322</v>
      </c>
      <c r="E19" s="23">
        <v>824.35295799999994</v>
      </c>
      <c r="F19" s="24">
        <v>1.52762143650446</v>
      </c>
    </row>
    <row r="20" spans="1:6" x14ac:dyDescent="0.2">
      <c r="A20" s="22" t="s">
        <v>411</v>
      </c>
      <c r="B20" s="22" t="s">
        <v>410</v>
      </c>
      <c r="C20" s="22" t="s">
        <v>171</v>
      </c>
      <c r="D20" s="25">
        <v>55998</v>
      </c>
      <c r="E20" s="23">
        <v>816.78682800000001</v>
      </c>
      <c r="F20" s="24">
        <v>1.51360052195904</v>
      </c>
    </row>
    <row r="21" spans="1:6" x14ac:dyDescent="0.2">
      <c r="A21" s="22" t="s">
        <v>342</v>
      </c>
      <c r="B21" s="22" t="s">
        <v>341</v>
      </c>
      <c r="C21" s="22" t="s">
        <v>204</v>
      </c>
      <c r="D21" s="25">
        <v>43906</v>
      </c>
      <c r="E21" s="23">
        <v>793.95219799999995</v>
      </c>
      <c r="F21" s="24">
        <v>1.4712853098352501</v>
      </c>
    </row>
    <row r="22" spans="1:6" x14ac:dyDescent="0.2">
      <c r="A22" s="22" t="s">
        <v>743</v>
      </c>
      <c r="B22" s="22" t="s">
        <v>742</v>
      </c>
      <c r="C22" s="22" t="s">
        <v>168</v>
      </c>
      <c r="D22" s="25">
        <v>14957</v>
      </c>
      <c r="E22" s="23">
        <v>787.69544800000006</v>
      </c>
      <c r="F22" s="24">
        <v>1.4596908279690901</v>
      </c>
    </row>
    <row r="23" spans="1:6" x14ac:dyDescent="0.2">
      <c r="A23" s="22" t="s">
        <v>139</v>
      </c>
      <c r="B23" s="22" t="s">
        <v>138</v>
      </c>
      <c r="C23" s="22" t="s">
        <v>130</v>
      </c>
      <c r="D23" s="25">
        <v>61195</v>
      </c>
      <c r="E23" s="23">
        <v>776.13618499999995</v>
      </c>
      <c r="F23" s="24">
        <v>1.43827017583504</v>
      </c>
    </row>
    <row r="24" spans="1:6" x14ac:dyDescent="0.2">
      <c r="A24" s="22" t="s">
        <v>156</v>
      </c>
      <c r="B24" s="22" t="s">
        <v>155</v>
      </c>
      <c r="C24" s="22" t="s">
        <v>148</v>
      </c>
      <c r="D24" s="25">
        <v>60632</v>
      </c>
      <c r="E24" s="23">
        <v>727.03831200000002</v>
      </c>
      <c r="F24" s="24">
        <v>1.3472861348927401</v>
      </c>
    </row>
    <row r="25" spans="1:6" x14ac:dyDescent="0.2">
      <c r="A25" s="22" t="s">
        <v>170</v>
      </c>
      <c r="B25" s="22" t="s">
        <v>169</v>
      </c>
      <c r="C25" s="22" t="s">
        <v>171</v>
      </c>
      <c r="D25" s="25">
        <v>12672</v>
      </c>
      <c r="E25" s="23">
        <v>725.59871999999996</v>
      </c>
      <c r="F25" s="24">
        <v>1.3446184043075899</v>
      </c>
    </row>
    <row r="26" spans="1:6" x14ac:dyDescent="0.2">
      <c r="A26" s="22" t="s">
        <v>246</v>
      </c>
      <c r="B26" s="22" t="s">
        <v>245</v>
      </c>
      <c r="C26" s="22" t="s">
        <v>247</v>
      </c>
      <c r="D26" s="25">
        <v>69181</v>
      </c>
      <c r="E26" s="23">
        <v>718.09878000000003</v>
      </c>
      <c r="F26" s="24">
        <v>1.3307201474925801</v>
      </c>
    </row>
    <row r="27" spans="1:6" x14ac:dyDescent="0.2">
      <c r="A27" s="22" t="s">
        <v>486</v>
      </c>
      <c r="B27" s="22" t="s">
        <v>485</v>
      </c>
      <c r="C27" s="22" t="s">
        <v>165</v>
      </c>
      <c r="D27" s="25">
        <v>13975</v>
      </c>
      <c r="E27" s="23">
        <v>712.58524999999997</v>
      </c>
      <c r="F27" s="24">
        <v>1.32050293830193</v>
      </c>
    </row>
    <row r="28" spans="1:6" x14ac:dyDescent="0.2">
      <c r="A28" s="22" t="s">
        <v>322</v>
      </c>
      <c r="B28" s="22" t="s">
        <v>321</v>
      </c>
      <c r="C28" s="22" t="s">
        <v>151</v>
      </c>
      <c r="D28" s="25">
        <v>220941</v>
      </c>
      <c r="E28" s="23">
        <v>703.36567349999996</v>
      </c>
      <c r="F28" s="24">
        <v>1.3034179960327099</v>
      </c>
    </row>
    <row r="29" spans="1:6" x14ac:dyDescent="0.2">
      <c r="A29" s="22" t="s">
        <v>498</v>
      </c>
      <c r="B29" s="22" t="s">
        <v>497</v>
      </c>
      <c r="C29" s="22" t="s">
        <v>204</v>
      </c>
      <c r="D29" s="25">
        <v>29583</v>
      </c>
      <c r="E29" s="23">
        <v>681.947316</v>
      </c>
      <c r="F29" s="24">
        <v>1.26372730076172</v>
      </c>
    </row>
    <row r="30" spans="1:6" x14ac:dyDescent="0.2">
      <c r="A30" s="22" t="s">
        <v>402</v>
      </c>
      <c r="B30" s="22" t="s">
        <v>401</v>
      </c>
      <c r="C30" s="22" t="s">
        <v>176</v>
      </c>
      <c r="D30" s="25">
        <v>359049</v>
      </c>
      <c r="E30" s="23">
        <v>662.87626379999995</v>
      </c>
      <c r="F30" s="24">
        <v>1.22838643387371</v>
      </c>
    </row>
    <row r="31" spans="1:6" x14ac:dyDescent="0.2">
      <c r="A31" s="22" t="s">
        <v>409</v>
      </c>
      <c r="B31" s="22" t="s">
        <v>408</v>
      </c>
      <c r="C31" s="22" t="s">
        <v>212</v>
      </c>
      <c r="D31" s="25">
        <v>70569</v>
      </c>
      <c r="E31" s="23">
        <v>661.47852150000006</v>
      </c>
      <c r="F31" s="24">
        <v>1.22579625562607</v>
      </c>
    </row>
    <row r="32" spans="1:6" x14ac:dyDescent="0.2">
      <c r="A32" s="22" t="s">
        <v>314</v>
      </c>
      <c r="B32" s="22" t="s">
        <v>313</v>
      </c>
      <c r="C32" s="22" t="s">
        <v>130</v>
      </c>
      <c r="D32" s="25">
        <v>247242</v>
      </c>
      <c r="E32" s="23">
        <v>651.38377319999995</v>
      </c>
      <c r="F32" s="24">
        <v>1.20708951872467</v>
      </c>
    </row>
    <row r="33" spans="1:6" x14ac:dyDescent="0.2">
      <c r="A33" s="22" t="s">
        <v>415</v>
      </c>
      <c r="B33" s="22" t="s">
        <v>414</v>
      </c>
      <c r="C33" s="22" t="s">
        <v>154</v>
      </c>
      <c r="D33" s="25">
        <v>242922</v>
      </c>
      <c r="E33" s="23">
        <v>643.16028719999997</v>
      </c>
      <c r="F33" s="24">
        <v>1.19185044743308</v>
      </c>
    </row>
    <row r="34" spans="1:6" x14ac:dyDescent="0.2">
      <c r="A34" s="22" t="s">
        <v>427</v>
      </c>
      <c r="B34" s="22" t="s">
        <v>426</v>
      </c>
      <c r="C34" s="22" t="s">
        <v>130</v>
      </c>
      <c r="D34" s="25">
        <v>474369</v>
      </c>
      <c r="E34" s="23">
        <v>638.73785850000002</v>
      </c>
      <c r="F34" s="24">
        <v>1.1836551752284199</v>
      </c>
    </row>
    <row r="35" spans="1:6" x14ac:dyDescent="0.2">
      <c r="A35" s="22" t="s">
        <v>352</v>
      </c>
      <c r="B35" s="22" t="s">
        <v>351</v>
      </c>
      <c r="C35" s="22" t="s">
        <v>165</v>
      </c>
      <c r="D35" s="25">
        <v>184417</v>
      </c>
      <c r="E35" s="23">
        <v>629.87626350000005</v>
      </c>
      <c r="F35" s="24">
        <v>1.1672336141091799</v>
      </c>
    </row>
    <row r="36" spans="1:6" x14ac:dyDescent="0.2">
      <c r="A36" s="22" t="s">
        <v>765</v>
      </c>
      <c r="B36" s="22" t="s">
        <v>764</v>
      </c>
      <c r="C36" s="22" t="s">
        <v>212</v>
      </c>
      <c r="D36" s="25">
        <v>6119</v>
      </c>
      <c r="E36" s="23">
        <v>628.23773000000006</v>
      </c>
      <c r="F36" s="24">
        <v>1.1641972219003101</v>
      </c>
    </row>
    <row r="37" spans="1:6" x14ac:dyDescent="0.2">
      <c r="A37" s="22" t="s">
        <v>767</v>
      </c>
      <c r="B37" s="22" t="s">
        <v>766</v>
      </c>
      <c r="C37" s="22" t="s">
        <v>212</v>
      </c>
      <c r="D37" s="25">
        <v>18063</v>
      </c>
      <c r="E37" s="23">
        <v>618.51324599999998</v>
      </c>
      <c r="F37" s="24">
        <v>1.1461766275988301</v>
      </c>
    </row>
    <row r="38" spans="1:6" x14ac:dyDescent="0.2">
      <c r="A38" s="22" t="s">
        <v>769</v>
      </c>
      <c r="B38" s="22" t="s">
        <v>768</v>
      </c>
      <c r="C38" s="22" t="s">
        <v>365</v>
      </c>
      <c r="D38" s="25">
        <v>13635</v>
      </c>
      <c r="E38" s="23">
        <v>608.96636999999998</v>
      </c>
      <c r="F38" s="24">
        <v>1.1284851614765601</v>
      </c>
    </row>
    <row r="39" spans="1:6" x14ac:dyDescent="0.2">
      <c r="A39" s="22" t="s">
        <v>395</v>
      </c>
      <c r="B39" s="22" t="s">
        <v>394</v>
      </c>
      <c r="C39" s="22" t="s">
        <v>130</v>
      </c>
      <c r="D39" s="25">
        <v>550782</v>
      </c>
      <c r="E39" s="23">
        <v>602.33519520000004</v>
      </c>
      <c r="F39" s="24">
        <v>1.11619682712247</v>
      </c>
    </row>
    <row r="40" spans="1:6" x14ac:dyDescent="0.2">
      <c r="A40" s="22" t="s">
        <v>771</v>
      </c>
      <c r="B40" s="22" t="s">
        <v>770</v>
      </c>
      <c r="C40" s="22" t="s">
        <v>365</v>
      </c>
      <c r="D40" s="25">
        <v>1754</v>
      </c>
      <c r="E40" s="23">
        <v>588.46699999999998</v>
      </c>
      <c r="F40" s="24">
        <v>1.0904974564007901</v>
      </c>
    </row>
    <row r="41" spans="1:6" x14ac:dyDescent="0.2">
      <c r="A41" s="22" t="s">
        <v>206</v>
      </c>
      <c r="B41" s="22" t="s">
        <v>205</v>
      </c>
      <c r="C41" s="22" t="s">
        <v>165</v>
      </c>
      <c r="D41" s="25">
        <v>4381</v>
      </c>
      <c r="E41" s="23">
        <v>583.28634</v>
      </c>
      <c r="F41" s="24">
        <v>1.08089709384439</v>
      </c>
    </row>
    <row r="42" spans="1:6" x14ac:dyDescent="0.2">
      <c r="A42" s="22" t="s">
        <v>773</v>
      </c>
      <c r="B42" s="22" t="s">
        <v>772</v>
      </c>
      <c r="C42" s="22" t="s">
        <v>130</v>
      </c>
      <c r="D42" s="25">
        <v>341583</v>
      </c>
      <c r="E42" s="23">
        <v>566.8228302</v>
      </c>
      <c r="F42" s="24">
        <v>1.05038830480384</v>
      </c>
    </row>
    <row r="43" spans="1:6" x14ac:dyDescent="0.2">
      <c r="A43" s="22" t="s">
        <v>273</v>
      </c>
      <c r="B43" s="22" t="s">
        <v>272</v>
      </c>
      <c r="C43" s="22" t="s">
        <v>135</v>
      </c>
      <c r="D43" s="25">
        <v>186001</v>
      </c>
      <c r="E43" s="23">
        <v>558.84000449999996</v>
      </c>
      <c r="F43" s="24">
        <v>1.0355952049006301</v>
      </c>
    </row>
    <row r="44" spans="1:6" x14ac:dyDescent="0.2">
      <c r="A44" s="22" t="s">
        <v>514</v>
      </c>
      <c r="B44" s="22" t="s">
        <v>513</v>
      </c>
      <c r="C44" s="22" t="s">
        <v>204</v>
      </c>
      <c r="D44" s="25">
        <v>42037</v>
      </c>
      <c r="E44" s="23">
        <v>556.10747300000003</v>
      </c>
      <c r="F44" s="24">
        <v>1.03053150778544</v>
      </c>
    </row>
    <row r="45" spans="1:6" x14ac:dyDescent="0.2">
      <c r="A45" s="22" t="s">
        <v>472</v>
      </c>
      <c r="B45" s="22" t="s">
        <v>471</v>
      </c>
      <c r="C45" s="22" t="s">
        <v>130</v>
      </c>
      <c r="D45" s="25">
        <v>389366</v>
      </c>
      <c r="E45" s="23">
        <v>544.60622420000004</v>
      </c>
      <c r="F45" s="24">
        <v>1.0092183626781801</v>
      </c>
    </row>
    <row r="46" spans="1:6" x14ac:dyDescent="0.2">
      <c r="A46" s="22" t="s">
        <v>306</v>
      </c>
      <c r="B46" s="22" t="s">
        <v>305</v>
      </c>
      <c r="C46" s="22" t="s">
        <v>130</v>
      </c>
      <c r="D46" s="25">
        <v>139308</v>
      </c>
      <c r="E46" s="23">
        <v>533.96756400000004</v>
      </c>
      <c r="F46" s="24">
        <v>0.98950369407720096</v>
      </c>
    </row>
    <row r="47" spans="1:6" x14ac:dyDescent="0.2">
      <c r="A47" s="22" t="s">
        <v>436</v>
      </c>
      <c r="B47" s="22" t="s">
        <v>435</v>
      </c>
      <c r="C47" s="22" t="s">
        <v>437</v>
      </c>
      <c r="D47" s="25">
        <v>38144</v>
      </c>
      <c r="E47" s="23">
        <v>524.74700800000005</v>
      </c>
      <c r="F47" s="24">
        <v>0.97241693668111695</v>
      </c>
    </row>
    <row r="48" spans="1:6" x14ac:dyDescent="0.2">
      <c r="A48" s="22" t="s">
        <v>320</v>
      </c>
      <c r="B48" s="22" t="s">
        <v>319</v>
      </c>
      <c r="C48" s="22" t="s">
        <v>212</v>
      </c>
      <c r="D48" s="25">
        <v>114542</v>
      </c>
      <c r="E48" s="23">
        <v>513.60632799999996</v>
      </c>
      <c r="F48" s="24">
        <v>0.95177196729018299</v>
      </c>
    </row>
    <row r="49" spans="1:6" x14ac:dyDescent="0.2">
      <c r="A49" s="22" t="s">
        <v>775</v>
      </c>
      <c r="B49" s="22" t="s">
        <v>774</v>
      </c>
      <c r="C49" s="22" t="s">
        <v>196</v>
      </c>
      <c r="D49" s="25">
        <v>63871</v>
      </c>
      <c r="E49" s="23">
        <v>509.62670900000001</v>
      </c>
      <c r="F49" s="24">
        <v>0.94439727270757301</v>
      </c>
    </row>
    <row r="50" spans="1:6" x14ac:dyDescent="0.2">
      <c r="A50" s="22" t="s">
        <v>164</v>
      </c>
      <c r="B50" s="22" t="s">
        <v>163</v>
      </c>
      <c r="C50" s="22" t="s">
        <v>165</v>
      </c>
      <c r="D50" s="25">
        <v>16282</v>
      </c>
      <c r="E50" s="23">
        <v>504.33494999999999</v>
      </c>
      <c r="F50" s="24">
        <v>0.93459103084628603</v>
      </c>
    </row>
    <row r="51" spans="1:6" x14ac:dyDescent="0.2">
      <c r="A51" s="22" t="s">
        <v>470</v>
      </c>
      <c r="B51" s="22" t="s">
        <v>469</v>
      </c>
      <c r="C51" s="22" t="s">
        <v>212</v>
      </c>
      <c r="D51" s="25">
        <v>141599</v>
      </c>
      <c r="E51" s="23">
        <v>501.68525699999998</v>
      </c>
      <c r="F51" s="24">
        <v>0.92968084305879295</v>
      </c>
    </row>
    <row r="52" spans="1:6" x14ac:dyDescent="0.2">
      <c r="A52" s="22" t="s">
        <v>407</v>
      </c>
      <c r="B52" s="22" t="s">
        <v>406</v>
      </c>
      <c r="C52" s="22" t="s">
        <v>247</v>
      </c>
      <c r="D52" s="25">
        <v>83407</v>
      </c>
      <c r="E52" s="23">
        <v>497.06401649999998</v>
      </c>
      <c r="F52" s="24">
        <v>0.92111714957952096</v>
      </c>
    </row>
    <row r="53" spans="1:6" x14ac:dyDescent="0.2">
      <c r="A53" s="22" t="s">
        <v>318</v>
      </c>
      <c r="B53" s="22" t="s">
        <v>317</v>
      </c>
      <c r="C53" s="22" t="s">
        <v>142</v>
      </c>
      <c r="D53" s="25">
        <v>120338</v>
      </c>
      <c r="E53" s="23">
        <v>493.32563099999999</v>
      </c>
      <c r="F53" s="24">
        <v>0.91418948859123195</v>
      </c>
    </row>
    <row r="54" spans="1:6" x14ac:dyDescent="0.2">
      <c r="A54" s="22" t="s">
        <v>749</v>
      </c>
      <c r="B54" s="22" t="s">
        <v>748</v>
      </c>
      <c r="C54" s="22" t="s">
        <v>271</v>
      </c>
      <c r="D54" s="25">
        <v>23320</v>
      </c>
      <c r="E54" s="23">
        <v>462.13243999999997</v>
      </c>
      <c r="F54" s="24">
        <v>0.85638489556813302</v>
      </c>
    </row>
    <row r="55" spans="1:6" x14ac:dyDescent="0.2">
      <c r="A55" s="22" t="s">
        <v>334</v>
      </c>
      <c r="B55" s="22" t="s">
        <v>333</v>
      </c>
      <c r="C55" s="22" t="s">
        <v>135</v>
      </c>
      <c r="D55" s="25">
        <v>120620</v>
      </c>
      <c r="E55" s="23">
        <v>451.78221000000002</v>
      </c>
      <c r="F55" s="24">
        <v>0.83720472150881797</v>
      </c>
    </row>
    <row r="56" spans="1:6" x14ac:dyDescent="0.2">
      <c r="A56" s="22" t="s">
        <v>453</v>
      </c>
      <c r="B56" s="22" t="s">
        <v>452</v>
      </c>
      <c r="C56" s="22" t="s">
        <v>238</v>
      </c>
      <c r="D56" s="25">
        <v>14418</v>
      </c>
      <c r="E56" s="23">
        <v>428.43087000000003</v>
      </c>
      <c r="F56" s="24">
        <v>0.79393198595431702</v>
      </c>
    </row>
    <row r="57" spans="1:6" x14ac:dyDescent="0.2">
      <c r="A57" s="22" t="s">
        <v>439</v>
      </c>
      <c r="B57" s="22" t="s">
        <v>438</v>
      </c>
      <c r="C57" s="22" t="s">
        <v>204</v>
      </c>
      <c r="D57" s="25">
        <v>30438</v>
      </c>
      <c r="E57" s="23">
        <v>422.93601000000001</v>
      </c>
      <c r="F57" s="24">
        <v>0.78374937443442205</v>
      </c>
    </row>
    <row r="58" spans="1:6" x14ac:dyDescent="0.2">
      <c r="A58" s="22" t="s">
        <v>777</v>
      </c>
      <c r="B58" s="22" t="s">
        <v>776</v>
      </c>
      <c r="C58" s="22" t="s">
        <v>196</v>
      </c>
      <c r="D58" s="25">
        <v>106529</v>
      </c>
      <c r="E58" s="23">
        <v>419.08508599999999</v>
      </c>
      <c r="F58" s="24">
        <v>0.77661316658114699</v>
      </c>
    </row>
    <row r="59" spans="1:6" x14ac:dyDescent="0.2">
      <c r="A59" s="22" t="s">
        <v>779</v>
      </c>
      <c r="B59" s="22" t="s">
        <v>778</v>
      </c>
      <c r="C59" s="22" t="s">
        <v>201</v>
      </c>
      <c r="D59" s="25">
        <v>26258</v>
      </c>
      <c r="E59" s="23">
        <v>414.03614399999998</v>
      </c>
      <c r="F59" s="24">
        <v>0.76725689272294395</v>
      </c>
    </row>
    <row r="60" spans="1:6" x14ac:dyDescent="0.2">
      <c r="A60" s="22" t="s">
        <v>781</v>
      </c>
      <c r="B60" s="22" t="s">
        <v>780</v>
      </c>
      <c r="C60" s="22" t="s">
        <v>418</v>
      </c>
      <c r="D60" s="25">
        <v>11828</v>
      </c>
      <c r="E60" s="23">
        <v>404.88426800000002</v>
      </c>
      <c r="F60" s="24">
        <v>0.75029740731544403</v>
      </c>
    </row>
    <row r="61" spans="1:6" x14ac:dyDescent="0.2">
      <c r="A61" s="22" t="s">
        <v>783</v>
      </c>
      <c r="B61" s="22" t="s">
        <v>782</v>
      </c>
      <c r="C61" s="22" t="s">
        <v>224</v>
      </c>
      <c r="D61" s="25">
        <v>291</v>
      </c>
      <c r="E61" s="23">
        <v>377.45609999999999</v>
      </c>
      <c r="F61" s="24">
        <v>0.69946983765098802</v>
      </c>
    </row>
    <row r="62" spans="1:6" x14ac:dyDescent="0.2">
      <c r="A62" s="22" t="s">
        <v>336</v>
      </c>
      <c r="B62" s="22" t="s">
        <v>335</v>
      </c>
      <c r="C62" s="22" t="s">
        <v>212</v>
      </c>
      <c r="D62" s="25">
        <v>37253</v>
      </c>
      <c r="E62" s="23">
        <v>349.06061</v>
      </c>
      <c r="F62" s="24">
        <v>0.64684970836888001</v>
      </c>
    </row>
    <row r="63" spans="1:6" x14ac:dyDescent="0.2">
      <c r="A63" s="22" t="s">
        <v>725</v>
      </c>
      <c r="B63" s="22" t="s">
        <v>724</v>
      </c>
      <c r="C63" s="22" t="s">
        <v>219</v>
      </c>
      <c r="D63" s="25">
        <v>10578</v>
      </c>
      <c r="E63" s="23">
        <v>342.89644800000002</v>
      </c>
      <c r="F63" s="24">
        <v>0.63542680278225805</v>
      </c>
    </row>
    <row r="64" spans="1:6" x14ac:dyDescent="0.2">
      <c r="A64" s="22" t="s">
        <v>785</v>
      </c>
      <c r="B64" s="22" t="s">
        <v>784</v>
      </c>
      <c r="C64" s="22" t="s">
        <v>247</v>
      </c>
      <c r="D64" s="25">
        <v>83819</v>
      </c>
      <c r="E64" s="23">
        <v>334.68926699999997</v>
      </c>
      <c r="F64" s="24">
        <v>0.62021794654270501</v>
      </c>
    </row>
    <row r="65" spans="1:6" x14ac:dyDescent="0.2">
      <c r="A65" s="22" t="s">
        <v>787</v>
      </c>
      <c r="B65" s="22" t="s">
        <v>786</v>
      </c>
      <c r="C65" s="22" t="s">
        <v>238</v>
      </c>
      <c r="D65" s="25">
        <v>9110</v>
      </c>
      <c r="E65" s="23">
        <v>331.64954999999998</v>
      </c>
      <c r="F65" s="24">
        <v>0.61458499914433296</v>
      </c>
    </row>
    <row r="66" spans="1:6" x14ac:dyDescent="0.2">
      <c r="A66" s="22" t="s">
        <v>158</v>
      </c>
      <c r="B66" s="22" t="s">
        <v>157</v>
      </c>
      <c r="C66" s="22" t="s">
        <v>159</v>
      </c>
      <c r="D66" s="25">
        <v>2633</v>
      </c>
      <c r="E66" s="23">
        <v>305.05937999999998</v>
      </c>
      <c r="F66" s="24">
        <v>0.56531033675839604</v>
      </c>
    </row>
    <row r="67" spans="1:6" x14ac:dyDescent="0.2">
      <c r="A67" s="22" t="s">
        <v>391</v>
      </c>
      <c r="B67" s="22" t="s">
        <v>390</v>
      </c>
      <c r="C67" s="22" t="s">
        <v>191</v>
      </c>
      <c r="D67" s="25">
        <v>12421</v>
      </c>
      <c r="E67" s="23">
        <v>303.63134500000001</v>
      </c>
      <c r="F67" s="24">
        <v>0.56266402263177395</v>
      </c>
    </row>
    <row r="68" spans="1:6" x14ac:dyDescent="0.2">
      <c r="A68" s="22" t="s">
        <v>789</v>
      </c>
      <c r="B68" s="22" t="s">
        <v>788</v>
      </c>
      <c r="C68" s="22" t="s">
        <v>790</v>
      </c>
      <c r="D68" s="25">
        <v>110998</v>
      </c>
      <c r="E68" s="23">
        <v>301.41506900000002</v>
      </c>
      <c r="F68" s="24">
        <v>0.55855700670618702</v>
      </c>
    </row>
    <row r="69" spans="1:6" x14ac:dyDescent="0.2">
      <c r="A69" s="22" t="s">
        <v>792</v>
      </c>
      <c r="B69" s="22" t="s">
        <v>791</v>
      </c>
      <c r="C69" s="22" t="s">
        <v>224</v>
      </c>
      <c r="D69" s="25">
        <v>15864</v>
      </c>
      <c r="E69" s="23">
        <v>298.49702400000001</v>
      </c>
      <c r="F69" s="24">
        <v>0.55314953160535196</v>
      </c>
    </row>
    <row r="70" spans="1:6" x14ac:dyDescent="0.2">
      <c r="A70" s="22" t="s">
        <v>794</v>
      </c>
      <c r="B70" s="22" t="s">
        <v>793</v>
      </c>
      <c r="C70" s="22" t="s">
        <v>204</v>
      </c>
      <c r="D70" s="25">
        <v>24556</v>
      </c>
      <c r="E70" s="23">
        <v>269.07236999999998</v>
      </c>
      <c r="F70" s="24">
        <v>0.49862224232239599</v>
      </c>
    </row>
    <row r="71" spans="1:6" x14ac:dyDescent="0.2">
      <c r="A71" s="22" t="s">
        <v>332</v>
      </c>
      <c r="B71" s="22" t="s">
        <v>331</v>
      </c>
      <c r="C71" s="22" t="s">
        <v>188</v>
      </c>
      <c r="D71" s="25">
        <v>14580</v>
      </c>
      <c r="E71" s="23">
        <v>267.57216</v>
      </c>
      <c r="F71" s="24">
        <v>0.49584217956770099</v>
      </c>
    </row>
    <row r="72" spans="1:6" x14ac:dyDescent="0.2">
      <c r="A72" s="22" t="s">
        <v>796</v>
      </c>
      <c r="B72" s="22" t="s">
        <v>795</v>
      </c>
      <c r="C72" s="22" t="s">
        <v>168</v>
      </c>
      <c r="D72" s="25">
        <v>3283</v>
      </c>
      <c r="E72" s="23">
        <v>266.26771500000001</v>
      </c>
      <c r="F72" s="24">
        <v>0.493424892014593</v>
      </c>
    </row>
    <row r="73" spans="1:6" x14ac:dyDescent="0.2">
      <c r="A73" s="22" t="s">
        <v>445</v>
      </c>
      <c r="B73" s="22" t="s">
        <v>444</v>
      </c>
      <c r="C73" s="22" t="s">
        <v>204</v>
      </c>
      <c r="D73" s="25">
        <v>10506</v>
      </c>
      <c r="E73" s="23">
        <v>252.80587800000001</v>
      </c>
      <c r="F73" s="24">
        <v>0.46847855006681699</v>
      </c>
    </row>
    <row r="74" spans="1:6" x14ac:dyDescent="0.2">
      <c r="A74" s="22" t="s">
        <v>506</v>
      </c>
      <c r="B74" s="22" t="s">
        <v>505</v>
      </c>
      <c r="C74" s="22" t="s">
        <v>151</v>
      </c>
      <c r="D74" s="25">
        <v>113034</v>
      </c>
      <c r="E74" s="23">
        <v>250.765929</v>
      </c>
      <c r="F74" s="24">
        <v>0.46469828847918798</v>
      </c>
    </row>
    <row r="75" spans="1:6" x14ac:dyDescent="0.2">
      <c r="A75" s="22" t="s">
        <v>798</v>
      </c>
      <c r="B75" s="22" t="s">
        <v>797</v>
      </c>
      <c r="C75" s="22" t="s">
        <v>130</v>
      </c>
      <c r="D75" s="25">
        <v>318866</v>
      </c>
      <c r="E75" s="23">
        <v>249.89528419999999</v>
      </c>
      <c r="F75" s="24">
        <v>0.463084882901936</v>
      </c>
    </row>
    <row r="76" spans="1:6" x14ac:dyDescent="0.2">
      <c r="A76" s="22" t="s">
        <v>153</v>
      </c>
      <c r="B76" s="22" t="s">
        <v>152</v>
      </c>
      <c r="C76" s="22" t="s">
        <v>154</v>
      </c>
      <c r="D76" s="25">
        <v>92360</v>
      </c>
      <c r="E76" s="23">
        <v>228.15690799999999</v>
      </c>
      <c r="F76" s="24">
        <v>0.42280115594293299</v>
      </c>
    </row>
    <row r="77" spans="1:6" x14ac:dyDescent="0.2">
      <c r="A77" s="22" t="s">
        <v>208</v>
      </c>
      <c r="B77" s="22" t="s">
        <v>207</v>
      </c>
      <c r="C77" s="22" t="s">
        <v>209</v>
      </c>
      <c r="D77" s="25">
        <v>9911</v>
      </c>
      <c r="E77" s="23">
        <v>223.08669900000001</v>
      </c>
      <c r="F77" s="24">
        <v>0.41340547187242399</v>
      </c>
    </row>
    <row r="78" spans="1:6" x14ac:dyDescent="0.2">
      <c r="A78" s="22" t="s">
        <v>800</v>
      </c>
      <c r="B78" s="22" t="s">
        <v>799</v>
      </c>
      <c r="C78" s="22" t="s">
        <v>437</v>
      </c>
      <c r="D78" s="25">
        <v>3249</v>
      </c>
      <c r="E78" s="23">
        <v>221.61429000000001</v>
      </c>
      <c r="F78" s="24">
        <v>0.41067692758823798</v>
      </c>
    </row>
    <row r="79" spans="1:6" x14ac:dyDescent="0.2">
      <c r="A79" s="22" t="s">
        <v>443</v>
      </c>
      <c r="B79" s="22" t="s">
        <v>442</v>
      </c>
      <c r="C79" s="22" t="s">
        <v>418</v>
      </c>
      <c r="D79" s="25">
        <v>16591</v>
      </c>
      <c r="E79" s="23">
        <v>219.930296</v>
      </c>
      <c r="F79" s="24">
        <v>0.407556291811561</v>
      </c>
    </row>
    <row r="80" spans="1:6" x14ac:dyDescent="0.2">
      <c r="A80" s="22" t="s">
        <v>447</v>
      </c>
      <c r="B80" s="22" t="s">
        <v>446</v>
      </c>
      <c r="C80" s="22" t="s">
        <v>135</v>
      </c>
      <c r="D80" s="25">
        <v>146616</v>
      </c>
      <c r="E80" s="23">
        <v>208.56126</v>
      </c>
      <c r="F80" s="24">
        <v>0.386488152324165</v>
      </c>
    </row>
    <row r="81" spans="1:6" x14ac:dyDescent="0.2">
      <c r="A81" s="22" t="s">
        <v>802</v>
      </c>
      <c r="B81" s="22" t="s">
        <v>801</v>
      </c>
      <c r="C81" s="22" t="s">
        <v>238</v>
      </c>
      <c r="D81" s="25">
        <v>19510</v>
      </c>
      <c r="E81" s="23">
        <v>198.06551999999999</v>
      </c>
      <c r="F81" s="24">
        <v>0.36703833139445502</v>
      </c>
    </row>
    <row r="82" spans="1:6" x14ac:dyDescent="0.2">
      <c r="A82" s="22" t="s">
        <v>606</v>
      </c>
      <c r="B82" s="22" t="s">
        <v>605</v>
      </c>
      <c r="C82" s="22" t="s">
        <v>182</v>
      </c>
      <c r="D82" s="25">
        <v>16969</v>
      </c>
      <c r="E82" s="23">
        <v>192.61511899999999</v>
      </c>
      <c r="F82" s="24">
        <v>0.35693810754695898</v>
      </c>
    </row>
    <row r="83" spans="1:6" x14ac:dyDescent="0.2">
      <c r="A83" s="22" t="s">
        <v>520</v>
      </c>
      <c r="B83" s="22" t="s">
        <v>519</v>
      </c>
      <c r="C83" s="22" t="s">
        <v>204</v>
      </c>
      <c r="D83" s="25">
        <v>29582</v>
      </c>
      <c r="E83" s="23">
        <v>161.902286</v>
      </c>
      <c r="F83" s="24">
        <v>0.30002367349141701</v>
      </c>
    </row>
    <row r="84" spans="1:6" x14ac:dyDescent="0.2">
      <c r="A84" s="22" t="s">
        <v>804</v>
      </c>
      <c r="B84" s="22" t="s">
        <v>803</v>
      </c>
      <c r="C84" s="22" t="s">
        <v>165</v>
      </c>
      <c r="D84" s="25">
        <v>763</v>
      </c>
      <c r="E84" s="23">
        <v>151.86752000000001</v>
      </c>
      <c r="F84" s="24">
        <v>0.28142809073388397</v>
      </c>
    </row>
    <row r="85" spans="1:6" x14ac:dyDescent="0.2">
      <c r="A85" s="22" t="s">
        <v>253</v>
      </c>
      <c r="B85" s="22" t="s">
        <v>252</v>
      </c>
      <c r="C85" s="22" t="s">
        <v>254</v>
      </c>
      <c r="D85" s="25">
        <v>49154</v>
      </c>
      <c r="E85" s="23">
        <v>147.24080699999999</v>
      </c>
      <c r="F85" s="24">
        <v>0.27285425607876101</v>
      </c>
    </row>
    <row r="86" spans="1:6" x14ac:dyDescent="0.2">
      <c r="A86" s="22" t="s">
        <v>806</v>
      </c>
      <c r="B86" s="22" t="s">
        <v>805</v>
      </c>
      <c r="C86" s="22" t="s">
        <v>238</v>
      </c>
      <c r="D86" s="25">
        <v>3875</v>
      </c>
      <c r="E86" s="23">
        <v>139.56200000000001</v>
      </c>
      <c r="F86" s="24">
        <v>0.25862453801183</v>
      </c>
    </row>
    <row r="87" spans="1:6" x14ac:dyDescent="0.2">
      <c r="A87" s="22" t="s">
        <v>807</v>
      </c>
      <c r="B87" s="22" t="s">
        <v>993</v>
      </c>
      <c r="C87" s="22" t="s">
        <v>151</v>
      </c>
      <c r="D87" s="25">
        <v>110998</v>
      </c>
      <c r="E87" s="23">
        <v>139.31358979999999</v>
      </c>
      <c r="F87" s="24">
        <v>0.25816420516182498</v>
      </c>
    </row>
    <row r="88" spans="1:6" x14ac:dyDescent="0.2">
      <c r="A88" s="22" t="s">
        <v>808</v>
      </c>
      <c r="B88" s="22" t="s">
        <v>994</v>
      </c>
      <c r="C88" s="22" t="s">
        <v>151</v>
      </c>
      <c r="D88" s="25">
        <v>110998</v>
      </c>
      <c r="E88" s="23">
        <v>139.31358979999999</v>
      </c>
      <c r="F88" s="24">
        <v>0.25816420516182498</v>
      </c>
    </row>
    <row r="89" spans="1:6" x14ac:dyDescent="0.2">
      <c r="A89" s="22" t="s">
        <v>809</v>
      </c>
      <c r="B89" s="22" t="s">
        <v>995</v>
      </c>
      <c r="C89" s="22" t="s">
        <v>389</v>
      </c>
      <c r="D89" s="25">
        <v>110998</v>
      </c>
      <c r="E89" s="23">
        <v>139.31358979999999</v>
      </c>
      <c r="F89" s="24">
        <v>0.25816420516182498</v>
      </c>
    </row>
    <row r="90" spans="1:6" x14ac:dyDescent="0.2">
      <c r="A90" s="22" t="s">
        <v>810</v>
      </c>
      <c r="B90" s="22" t="s">
        <v>996</v>
      </c>
      <c r="C90" s="22" t="s">
        <v>389</v>
      </c>
      <c r="D90" s="25">
        <v>110998</v>
      </c>
      <c r="E90" s="23">
        <v>139.31358979999999</v>
      </c>
      <c r="F90" s="24">
        <v>0.25816420516182498</v>
      </c>
    </row>
    <row r="91" spans="1:6" x14ac:dyDescent="0.2">
      <c r="A91" s="22" t="s">
        <v>812</v>
      </c>
      <c r="B91" s="22" t="s">
        <v>811</v>
      </c>
      <c r="C91" s="22" t="s">
        <v>135</v>
      </c>
      <c r="D91" s="25">
        <v>12322</v>
      </c>
      <c r="E91" s="23">
        <v>139.03528700000001</v>
      </c>
      <c r="F91" s="24">
        <v>0.257648477864442</v>
      </c>
    </row>
    <row r="92" spans="1:6" x14ac:dyDescent="0.2">
      <c r="A92" s="22" t="s">
        <v>814</v>
      </c>
      <c r="B92" s="22" t="s">
        <v>813</v>
      </c>
      <c r="C92" s="22" t="s">
        <v>168</v>
      </c>
      <c r="D92" s="25">
        <v>8836</v>
      </c>
      <c r="E92" s="23">
        <v>138.81356</v>
      </c>
      <c r="F92" s="24">
        <v>0.257237592072179</v>
      </c>
    </row>
    <row r="93" spans="1:6" x14ac:dyDescent="0.2">
      <c r="A93" s="22" t="s">
        <v>474</v>
      </c>
      <c r="B93" s="22" t="s">
        <v>473</v>
      </c>
      <c r="C93" s="22" t="s">
        <v>212</v>
      </c>
      <c r="D93" s="25">
        <v>22343</v>
      </c>
      <c r="E93" s="23">
        <v>123.936621</v>
      </c>
      <c r="F93" s="24">
        <v>0.22966890234356299</v>
      </c>
    </row>
    <row r="94" spans="1:6" x14ac:dyDescent="0.2">
      <c r="A94" s="22" t="s">
        <v>175</v>
      </c>
      <c r="B94" s="22" t="s">
        <v>174</v>
      </c>
      <c r="C94" s="22" t="s">
        <v>176</v>
      </c>
      <c r="D94" s="25">
        <v>52809</v>
      </c>
      <c r="E94" s="23">
        <v>111.61710239999999</v>
      </c>
      <c r="F94" s="24">
        <v>0.20683940859559999</v>
      </c>
    </row>
    <row r="95" spans="1:6" x14ac:dyDescent="0.2">
      <c r="A95" s="22" t="s">
        <v>652</v>
      </c>
      <c r="B95" s="22" t="s">
        <v>651</v>
      </c>
      <c r="C95" s="22" t="s">
        <v>201</v>
      </c>
      <c r="D95" s="25">
        <v>23455</v>
      </c>
      <c r="E95" s="23">
        <v>109.5465775</v>
      </c>
      <c r="F95" s="24">
        <v>0.203002486326612</v>
      </c>
    </row>
    <row r="96" spans="1:6" x14ac:dyDescent="0.2">
      <c r="A96" s="22" t="s">
        <v>816</v>
      </c>
      <c r="B96" s="22" t="s">
        <v>815</v>
      </c>
      <c r="C96" s="22" t="s">
        <v>382</v>
      </c>
      <c r="D96" s="25">
        <v>6211</v>
      </c>
      <c r="E96" s="23">
        <v>88.755189999999999</v>
      </c>
      <c r="F96" s="24">
        <v>0.16447363902711501</v>
      </c>
    </row>
    <row r="97" spans="1:7" ht="10.5" x14ac:dyDescent="0.25">
      <c r="A97" s="21" t="s">
        <v>33</v>
      </c>
      <c r="B97" s="21"/>
      <c r="C97" s="21"/>
      <c r="D97" s="21"/>
      <c r="E97" s="26">
        <f>SUM(E7:E96)</f>
        <v>53590.094793099976</v>
      </c>
      <c r="F97" s="27">
        <f>SUM(F7:F96)</f>
        <v>99.308647825881408</v>
      </c>
      <c r="G97" s="11"/>
    </row>
    <row r="98" spans="1:7" x14ac:dyDescent="0.2">
      <c r="A98" s="22"/>
      <c r="B98" s="22"/>
      <c r="C98" s="22"/>
      <c r="D98" s="22"/>
      <c r="E98" s="23"/>
      <c r="F98" s="24"/>
    </row>
    <row r="99" spans="1:7" ht="10.5" x14ac:dyDescent="0.25">
      <c r="A99" s="21" t="s">
        <v>43</v>
      </c>
      <c r="B99" s="21"/>
      <c r="C99" s="21"/>
      <c r="D99" s="21"/>
      <c r="E99" s="26">
        <f>E97</f>
        <v>53590.094793099976</v>
      </c>
      <c r="F99" s="27">
        <f>F97</f>
        <v>99.308647825881408</v>
      </c>
      <c r="G99" s="11"/>
    </row>
    <row r="100" spans="1:7" ht="10.5" x14ac:dyDescent="0.25">
      <c r="A100" s="21"/>
      <c r="B100" s="21"/>
      <c r="C100" s="21"/>
      <c r="D100" s="21"/>
      <c r="E100" s="26"/>
      <c r="F100" s="27"/>
      <c r="G100" s="11"/>
    </row>
    <row r="101" spans="1:7" ht="10.5" x14ac:dyDescent="0.25">
      <c r="A101" s="21" t="s">
        <v>45</v>
      </c>
      <c r="B101" s="21"/>
      <c r="C101" s="21"/>
      <c r="D101" s="21"/>
      <c r="E101" s="26">
        <f>E103-(E97)</f>
        <v>373.0755514000266</v>
      </c>
      <c r="F101" s="27">
        <f>F103-(F97)</f>
        <v>0.69135217411859173</v>
      </c>
      <c r="G101" s="11"/>
    </row>
    <row r="102" spans="1:7" ht="10.5" x14ac:dyDescent="0.25">
      <c r="A102" s="21"/>
      <c r="B102" s="21"/>
      <c r="C102" s="21"/>
      <c r="D102" s="21"/>
      <c r="E102" s="26"/>
      <c r="F102" s="27"/>
      <c r="G102" s="11"/>
    </row>
    <row r="103" spans="1:7" ht="10.5" x14ac:dyDescent="0.25">
      <c r="A103" s="28" t="s">
        <v>44</v>
      </c>
      <c r="B103" s="28"/>
      <c r="C103" s="28"/>
      <c r="D103" s="28"/>
      <c r="E103" s="29">
        <v>53963.170344500002</v>
      </c>
      <c r="F103" s="30">
        <v>100</v>
      </c>
      <c r="G103" s="11"/>
    </row>
    <row r="104" spans="1:7" x14ac:dyDescent="0.2">
      <c r="A104" s="6" t="s">
        <v>997</v>
      </c>
    </row>
    <row r="106" spans="1:7" ht="23.25" customHeight="1" x14ac:dyDescent="0.2">
      <c r="A106" s="179" t="s">
        <v>1003</v>
      </c>
      <c r="B106" s="179"/>
      <c r="C106" s="179"/>
      <c r="D106" s="179"/>
      <c r="G106" s="9"/>
    </row>
    <row r="108" spans="1:7" ht="10.5" x14ac:dyDescent="0.25">
      <c r="A108" s="11" t="s">
        <v>48</v>
      </c>
    </row>
    <row r="109" spans="1:7" ht="10.5" x14ac:dyDescent="0.25">
      <c r="A109" s="11" t="s">
        <v>1001</v>
      </c>
    </row>
    <row r="110" spans="1:7" ht="10.5" x14ac:dyDescent="0.25">
      <c r="A110" s="11" t="s">
        <v>49</v>
      </c>
      <c r="B110" s="11"/>
      <c r="C110" s="55" t="s">
        <v>999</v>
      </c>
      <c r="D110" s="11" t="s">
        <v>50</v>
      </c>
    </row>
    <row r="111" spans="1:7" x14ac:dyDescent="0.2">
      <c r="A111" s="6" t="s">
        <v>57</v>
      </c>
      <c r="C111" s="32">
        <v>8.7136999999999993</v>
      </c>
      <c r="D111" s="32">
        <v>9.4585000000000008</v>
      </c>
    </row>
    <row r="112" spans="1:7" x14ac:dyDescent="0.2">
      <c r="A112" s="6" t="s">
        <v>117</v>
      </c>
      <c r="C112" s="32">
        <v>8.7136999999999993</v>
      </c>
      <c r="D112" s="32">
        <v>9.4585000000000008</v>
      </c>
    </row>
    <row r="113" spans="1:4" x14ac:dyDescent="0.2">
      <c r="A113" s="6" t="s">
        <v>58</v>
      </c>
      <c r="C113" s="32">
        <v>8.7628000000000004</v>
      </c>
      <c r="D113" s="32">
        <v>9.5239999999999991</v>
      </c>
    </row>
    <row r="114" spans="1:4" x14ac:dyDescent="0.2">
      <c r="A114" s="6" t="s">
        <v>118</v>
      </c>
      <c r="C114" s="32">
        <v>8.7628000000000004</v>
      </c>
      <c r="D114" s="32">
        <v>9.5239999999999991</v>
      </c>
    </row>
    <row r="116" spans="1:4" x14ac:dyDescent="0.2">
      <c r="A116" s="6" t="s">
        <v>54</v>
      </c>
    </row>
    <row r="117" spans="1:4" x14ac:dyDescent="0.2">
      <c r="A117" s="6" t="s">
        <v>1000</v>
      </c>
    </row>
    <row r="119" spans="1:4" ht="10.5" x14ac:dyDescent="0.25">
      <c r="A119" s="11" t="s">
        <v>1002</v>
      </c>
      <c r="D119" s="31" t="s">
        <v>56</v>
      </c>
    </row>
    <row r="120" spans="1:4" ht="10.5" x14ac:dyDescent="0.25">
      <c r="A120" s="11"/>
      <c r="D120" s="31"/>
    </row>
    <row r="121" spans="1:4" ht="10.5" x14ac:dyDescent="0.25">
      <c r="A121" s="11" t="s">
        <v>1843</v>
      </c>
      <c r="D121" s="31" t="s">
        <v>56</v>
      </c>
    </row>
    <row r="123" spans="1:4" ht="10.5" x14ac:dyDescent="0.25">
      <c r="A123" s="11" t="s">
        <v>1008</v>
      </c>
      <c r="D123" s="31" t="s">
        <v>56</v>
      </c>
    </row>
    <row r="124" spans="1:4" ht="10.5" x14ac:dyDescent="0.25">
      <c r="A124" s="11"/>
    </row>
    <row r="125" spans="1:4" ht="10.5" x14ac:dyDescent="0.25">
      <c r="A125" s="11" t="s">
        <v>1007</v>
      </c>
      <c r="D125" s="31" t="s">
        <v>56</v>
      </c>
    </row>
    <row r="127" spans="1:4" ht="10.5" x14ac:dyDescent="0.25">
      <c r="A127" s="11" t="s">
        <v>1833</v>
      </c>
      <c r="D127" s="36">
        <v>0.26583084724168543</v>
      </c>
    </row>
    <row r="129" spans="1:4" ht="10.5" x14ac:dyDescent="0.25">
      <c r="A129" s="11" t="s">
        <v>1817</v>
      </c>
      <c r="D129" s="31" t="s">
        <v>56</v>
      </c>
    </row>
    <row r="131" spans="1:4" ht="10.5" x14ac:dyDescent="0.25">
      <c r="A131" s="11" t="s">
        <v>1004</v>
      </c>
      <c r="D131" s="31" t="s">
        <v>56</v>
      </c>
    </row>
    <row r="133" spans="1:4" ht="10.5" x14ac:dyDescent="0.25">
      <c r="A133" s="11" t="s">
        <v>1842</v>
      </c>
      <c r="B133" s="11"/>
      <c r="D133" s="31" t="s">
        <v>56</v>
      </c>
    </row>
    <row r="134" spans="1:4" ht="10.5" x14ac:dyDescent="0.25">
      <c r="A134" s="11"/>
      <c r="B134" s="11"/>
    </row>
    <row r="135" spans="1:4" ht="10.5" x14ac:dyDescent="0.25">
      <c r="A135" s="11" t="s">
        <v>1005</v>
      </c>
      <c r="B135" s="11"/>
      <c r="D135" s="31" t="s">
        <v>56</v>
      </c>
    </row>
    <row r="136" spans="1:4" ht="10.5" x14ac:dyDescent="0.25">
      <c r="A136" s="11"/>
      <c r="B136" s="11"/>
    </row>
    <row r="137" spans="1:4" ht="10.5" x14ac:dyDescent="0.25">
      <c r="A137" s="11" t="s">
        <v>1006</v>
      </c>
      <c r="B137" s="11"/>
      <c r="D137" s="31" t="s">
        <v>56</v>
      </c>
    </row>
    <row r="139" spans="1:4" ht="10.5" x14ac:dyDescent="0.25">
      <c r="A139" s="119" t="s">
        <v>1345</v>
      </c>
    </row>
    <row r="142" spans="1:4" ht="10.5" x14ac:dyDescent="0.25">
      <c r="A142" s="119" t="s">
        <v>1305</v>
      </c>
    </row>
    <row r="143" spans="1:4" x14ac:dyDescent="0.2">
      <c r="A143" s="120"/>
    </row>
    <row r="144" spans="1:4" x14ac:dyDescent="0.2">
      <c r="A144" s="118"/>
    </row>
    <row r="145" spans="1:1" x14ac:dyDescent="0.2">
      <c r="A145" s="118"/>
    </row>
    <row r="146" spans="1:1" x14ac:dyDescent="0.2">
      <c r="A146" s="118"/>
    </row>
    <row r="147" spans="1:1" x14ac:dyDescent="0.2">
      <c r="A147" s="118"/>
    </row>
    <row r="148" spans="1:1" x14ac:dyDescent="0.2">
      <c r="A148" s="118"/>
    </row>
    <row r="149" spans="1:1" x14ac:dyDescent="0.2">
      <c r="A149" s="118"/>
    </row>
    <row r="150" spans="1:1" x14ac:dyDescent="0.2">
      <c r="A150" s="118"/>
    </row>
    <row r="151" spans="1:1" x14ac:dyDescent="0.2">
      <c r="A151" s="118"/>
    </row>
    <row r="152" spans="1:1" x14ac:dyDescent="0.2">
      <c r="A152" s="118"/>
    </row>
    <row r="153" spans="1:1" x14ac:dyDescent="0.2">
      <c r="A153" s="118"/>
    </row>
    <row r="154" spans="1:1" x14ac:dyDescent="0.2">
      <c r="A154" s="118"/>
    </row>
    <row r="155" spans="1:1" x14ac:dyDescent="0.2">
      <c r="A155" s="118"/>
    </row>
    <row r="156" spans="1:1" x14ac:dyDescent="0.2">
      <c r="A156" s="118"/>
    </row>
    <row r="157" spans="1:1" x14ac:dyDescent="0.2">
      <c r="A157" s="118"/>
    </row>
    <row r="158" spans="1:1" x14ac:dyDescent="0.2">
      <c r="A158" s="118"/>
    </row>
    <row r="159" spans="1:1" x14ac:dyDescent="0.2">
      <c r="A159" s="118"/>
    </row>
    <row r="160" spans="1:1" ht="10.5" x14ac:dyDescent="0.25">
      <c r="A160" s="119" t="s">
        <v>1320</v>
      </c>
    </row>
    <row r="161" spans="1:1" x14ac:dyDescent="0.2">
      <c r="A161" s="118"/>
    </row>
    <row r="162" spans="1:1" ht="10.5" x14ac:dyDescent="0.25">
      <c r="A162" s="119" t="s">
        <v>1306</v>
      </c>
    </row>
    <row r="181" spans="1:1" x14ac:dyDescent="0.2">
      <c r="A181" s="118" t="s">
        <v>1304</v>
      </c>
    </row>
  </sheetData>
  <mergeCells count="2">
    <mergeCell ref="A1:F1"/>
    <mergeCell ref="A106:D106"/>
  </mergeCells>
  <conditionalFormatting sqref="F2:F3">
    <cfRule type="cellIs" dxfId="56" priority="3" stopIfTrue="1" operator="between">
      <formula>0.009</formula>
      <formula>-0.009</formula>
    </cfRule>
  </conditionalFormatting>
  <conditionalFormatting sqref="F5:F65538">
    <cfRule type="cellIs" dxfId="5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50"/>
  <sheetViews>
    <sheetView workbookViewId="0">
      <selection sqref="A1:F1"/>
    </sheetView>
  </sheetViews>
  <sheetFormatPr defaultColWidth="9.1796875" defaultRowHeight="10" x14ac:dyDescent="0.2"/>
  <cols>
    <col min="1" max="1" width="38.7265625" style="6" bestFit="1" customWidth="1"/>
    <col min="2" max="2" width="31.72656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19</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306</v>
      </c>
      <c r="B7" s="22" t="s">
        <v>305</v>
      </c>
      <c r="C7" s="22" t="s">
        <v>130</v>
      </c>
      <c r="D7" s="25">
        <v>5279353</v>
      </c>
      <c r="E7" s="23">
        <v>20235.760050000001</v>
      </c>
      <c r="F7" s="24">
        <v>4.1928140618730296</v>
      </c>
    </row>
    <row r="8" spans="1:6" x14ac:dyDescent="0.2">
      <c r="A8" s="22" t="s">
        <v>139</v>
      </c>
      <c r="B8" s="22" t="s">
        <v>138</v>
      </c>
      <c r="C8" s="22" t="s">
        <v>130</v>
      </c>
      <c r="D8" s="25">
        <v>1430962</v>
      </c>
      <c r="E8" s="23">
        <v>18148.891049999998</v>
      </c>
      <c r="F8" s="24">
        <v>3.7604184579091999</v>
      </c>
    </row>
    <row r="9" spans="1:6" x14ac:dyDescent="0.2">
      <c r="A9" s="22" t="s">
        <v>137</v>
      </c>
      <c r="B9" s="22" t="s">
        <v>136</v>
      </c>
      <c r="C9" s="22" t="s">
        <v>130</v>
      </c>
      <c r="D9" s="25">
        <v>1608306</v>
      </c>
      <c r="E9" s="23">
        <v>17183.945459999999</v>
      </c>
      <c r="F9" s="24">
        <v>3.56048342069302</v>
      </c>
    </row>
    <row r="10" spans="1:6" x14ac:dyDescent="0.2">
      <c r="A10" s="22" t="s">
        <v>198</v>
      </c>
      <c r="B10" s="22" t="s">
        <v>197</v>
      </c>
      <c r="C10" s="22" t="s">
        <v>185</v>
      </c>
      <c r="D10" s="25">
        <v>336288</v>
      </c>
      <c r="E10" s="23">
        <v>14590.863740000001</v>
      </c>
      <c r="F10" s="24">
        <v>3.0232014272152501</v>
      </c>
    </row>
    <row r="11" spans="1:6" x14ac:dyDescent="0.2">
      <c r="A11" s="22" t="s">
        <v>173</v>
      </c>
      <c r="B11" s="22" t="s">
        <v>172</v>
      </c>
      <c r="C11" s="22" t="s">
        <v>151</v>
      </c>
      <c r="D11" s="25">
        <v>7565587</v>
      </c>
      <c r="E11" s="23">
        <v>14187.7453</v>
      </c>
      <c r="F11" s="24">
        <v>2.9396759920620301</v>
      </c>
    </row>
    <row r="12" spans="1:6" x14ac:dyDescent="0.2">
      <c r="A12" s="22" t="s">
        <v>221</v>
      </c>
      <c r="B12" s="22" t="s">
        <v>220</v>
      </c>
      <c r="C12" s="22" t="s">
        <v>212</v>
      </c>
      <c r="D12" s="25">
        <v>1313783</v>
      </c>
      <c r="E12" s="23">
        <v>13737.57194</v>
      </c>
      <c r="F12" s="24">
        <v>2.84640085984931</v>
      </c>
    </row>
    <row r="13" spans="1:6" x14ac:dyDescent="0.2">
      <c r="A13" s="22" t="s">
        <v>468</v>
      </c>
      <c r="B13" s="22" t="s">
        <v>467</v>
      </c>
      <c r="C13" s="22" t="s">
        <v>148</v>
      </c>
      <c r="D13" s="25">
        <v>592637</v>
      </c>
      <c r="E13" s="23">
        <v>13492.566580000001</v>
      </c>
      <c r="F13" s="24">
        <v>2.7956361781124301</v>
      </c>
    </row>
    <row r="14" spans="1:6" x14ac:dyDescent="0.2">
      <c r="A14" s="22" t="s">
        <v>129</v>
      </c>
      <c r="B14" s="22" t="s">
        <v>128</v>
      </c>
      <c r="C14" s="22" t="s">
        <v>130</v>
      </c>
      <c r="D14" s="25">
        <v>1621717</v>
      </c>
      <c r="E14" s="23">
        <v>12514.79009</v>
      </c>
      <c r="F14" s="24">
        <v>2.5930426008753402</v>
      </c>
    </row>
    <row r="15" spans="1:6" x14ac:dyDescent="0.2">
      <c r="A15" s="22" t="s">
        <v>134</v>
      </c>
      <c r="B15" s="22" t="s">
        <v>133</v>
      </c>
      <c r="C15" s="22" t="s">
        <v>135</v>
      </c>
      <c r="D15" s="25">
        <v>841491</v>
      </c>
      <c r="E15" s="23">
        <v>12040.05323</v>
      </c>
      <c r="F15" s="24">
        <v>2.4946779544583402</v>
      </c>
    </row>
    <row r="16" spans="1:6" x14ac:dyDescent="0.2">
      <c r="A16" s="22" t="s">
        <v>502</v>
      </c>
      <c r="B16" s="22" t="s">
        <v>501</v>
      </c>
      <c r="C16" s="22" t="s">
        <v>168</v>
      </c>
      <c r="D16" s="25">
        <v>623374</v>
      </c>
      <c r="E16" s="23">
        <v>11875.2747</v>
      </c>
      <c r="F16" s="24">
        <v>2.4605361314691501</v>
      </c>
    </row>
    <row r="17" spans="1:6" x14ac:dyDescent="0.2">
      <c r="A17" s="22" t="s">
        <v>258</v>
      </c>
      <c r="B17" s="22" t="s">
        <v>257</v>
      </c>
      <c r="C17" s="22" t="s">
        <v>259</v>
      </c>
      <c r="D17" s="25">
        <v>1237045</v>
      </c>
      <c r="E17" s="23">
        <v>11862.643029999999</v>
      </c>
      <c r="F17" s="24">
        <v>2.4579188715555098</v>
      </c>
    </row>
    <row r="18" spans="1:6" x14ac:dyDescent="0.2">
      <c r="A18" s="22" t="s">
        <v>158</v>
      </c>
      <c r="B18" s="22" t="s">
        <v>157</v>
      </c>
      <c r="C18" s="22" t="s">
        <v>159</v>
      </c>
      <c r="D18" s="25">
        <v>102375</v>
      </c>
      <c r="E18" s="23">
        <v>11861.1675</v>
      </c>
      <c r="F18" s="24">
        <v>2.45761314432227</v>
      </c>
    </row>
    <row r="19" spans="1:6" x14ac:dyDescent="0.2">
      <c r="A19" s="22" t="s">
        <v>350</v>
      </c>
      <c r="B19" s="22" t="s">
        <v>349</v>
      </c>
      <c r="C19" s="22" t="s">
        <v>148</v>
      </c>
      <c r="D19" s="25">
        <v>914445</v>
      </c>
      <c r="E19" s="23">
        <v>10935.847760000001</v>
      </c>
      <c r="F19" s="24">
        <v>2.2658885138653702</v>
      </c>
    </row>
    <row r="20" spans="1:6" x14ac:dyDescent="0.2">
      <c r="A20" s="22" t="s">
        <v>167</v>
      </c>
      <c r="B20" s="22" t="s">
        <v>166</v>
      </c>
      <c r="C20" s="22" t="s">
        <v>168</v>
      </c>
      <c r="D20" s="25">
        <v>638118</v>
      </c>
      <c r="E20" s="23">
        <v>10836.51988</v>
      </c>
      <c r="F20" s="24">
        <v>2.24530795099197</v>
      </c>
    </row>
    <row r="21" spans="1:6" x14ac:dyDescent="0.2">
      <c r="A21" s="22" t="s">
        <v>150</v>
      </c>
      <c r="B21" s="22" t="s">
        <v>149</v>
      </c>
      <c r="C21" s="22" t="s">
        <v>151</v>
      </c>
      <c r="D21" s="25">
        <v>2441795</v>
      </c>
      <c r="E21" s="23">
        <v>9746.4247429999996</v>
      </c>
      <c r="F21" s="24">
        <v>2.0194421466980002</v>
      </c>
    </row>
    <row r="22" spans="1:6" x14ac:dyDescent="0.2">
      <c r="A22" s="22" t="s">
        <v>334</v>
      </c>
      <c r="B22" s="22" t="s">
        <v>333</v>
      </c>
      <c r="C22" s="22" t="s">
        <v>135</v>
      </c>
      <c r="D22" s="25">
        <v>2560392</v>
      </c>
      <c r="E22" s="23">
        <v>9589.9482360000002</v>
      </c>
      <c r="F22" s="24">
        <v>1.9870204883426299</v>
      </c>
    </row>
    <row r="23" spans="1:6" x14ac:dyDescent="0.2">
      <c r="A23" s="22" t="s">
        <v>691</v>
      </c>
      <c r="B23" s="22" t="s">
        <v>690</v>
      </c>
      <c r="C23" s="22" t="s">
        <v>142</v>
      </c>
      <c r="D23" s="25">
        <v>605496</v>
      </c>
      <c r="E23" s="23">
        <v>9569.8642799999998</v>
      </c>
      <c r="F23" s="24">
        <v>1.9828591278142</v>
      </c>
    </row>
    <row r="24" spans="1:6" x14ac:dyDescent="0.2">
      <c r="A24" s="22" t="s">
        <v>818</v>
      </c>
      <c r="B24" s="22" t="s">
        <v>817</v>
      </c>
      <c r="C24" s="22" t="s">
        <v>464</v>
      </c>
      <c r="D24" s="25">
        <v>2160539</v>
      </c>
      <c r="E24" s="23">
        <v>9538.7796849999995</v>
      </c>
      <c r="F24" s="24">
        <v>1.97641845414039</v>
      </c>
    </row>
    <row r="25" spans="1:6" x14ac:dyDescent="0.2">
      <c r="A25" s="22" t="s">
        <v>719</v>
      </c>
      <c r="B25" s="22" t="s">
        <v>718</v>
      </c>
      <c r="C25" s="22" t="s">
        <v>159</v>
      </c>
      <c r="D25" s="25">
        <v>171136</v>
      </c>
      <c r="E25" s="23">
        <v>9047.9603200000001</v>
      </c>
      <c r="F25" s="24">
        <v>1.87472154083806</v>
      </c>
    </row>
    <row r="26" spans="1:6" x14ac:dyDescent="0.2">
      <c r="A26" s="22" t="s">
        <v>820</v>
      </c>
      <c r="B26" s="22" t="s">
        <v>819</v>
      </c>
      <c r="C26" s="22" t="s">
        <v>185</v>
      </c>
      <c r="D26" s="25">
        <v>2246506</v>
      </c>
      <c r="E26" s="23">
        <v>8831.0150859999994</v>
      </c>
      <c r="F26" s="24">
        <v>1.82977086809219</v>
      </c>
    </row>
    <row r="27" spans="1:6" x14ac:dyDescent="0.2">
      <c r="A27" s="22" t="s">
        <v>206</v>
      </c>
      <c r="B27" s="22" t="s">
        <v>205</v>
      </c>
      <c r="C27" s="22" t="s">
        <v>165</v>
      </c>
      <c r="D27" s="25">
        <v>65942</v>
      </c>
      <c r="E27" s="23">
        <v>8779.5178799999994</v>
      </c>
      <c r="F27" s="24">
        <v>1.81910073714922</v>
      </c>
    </row>
    <row r="28" spans="1:6" x14ac:dyDescent="0.2">
      <c r="A28" s="22" t="s">
        <v>743</v>
      </c>
      <c r="B28" s="22" t="s">
        <v>742</v>
      </c>
      <c r="C28" s="22" t="s">
        <v>168</v>
      </c>
      <c r="D28" s="25">
        <v>166485</v>
      </c>
      <c r="E28" s="23">
        <v>8767.7660400000004</v>
      </c>
      <c r="F28" s="24">
        <v>1.8166657764715299</v>
      </c>
    </row>
    <row r="29" spans="1:6" x14ac:dyDescent="0.2">
      <c r="A29" s="22" t="s">
        <v>256</v>
      </c>
      <c r="B29" s="22" t="s">
        <v>255</v>
      </c>
      <c r="C29" s="22" t="s">
        <v>185</v>
      </c>
      <c r="D29" s="25">
        <v>210576</v>
      </c>
      <c r="E29" s="23">
        <v>8595.0805920000003</v>
      </c>
      <c r="F29" s="24">
        <v>1.7808856539129401</v>
      </c>
    </row>
    <row r="30" spans="1:6" x14ac:dyDescent="0.2">
      <c r="A30" s="22" t="s">
        <v>226</v>
      </c>
      <c r="B30" s="22" t="s">
        <v>225</v>
      </c>
      <c r="C30" s="22" t="s">
        <v>227</v>
      </c>
      <c r="D30" s="25">
        <v>7277439</v>
      </c>
      <c r="E30" s="23">
        <v>8557.5405200000005</v>
      </c>
      <c r="F30" s="24">
        <v>1.7731074167043299</v>
      </c>
    </row>
    <row r="31" spans="1:6" x14ac:dyDescent="0.2">
      <c r="A31" s="22" t="s">
        <v>600</v>
      </c>
      <c r="B31" s="22" t="s">
        <v>599</v>
      </c>
      <c r="C31" s="22" t="s">
        <v>162</v>
      </c>
      <c r="D31" s="25">
        <v>1211528</v>
      </c>
      <c r="E31" s="23">
        <v>8493.4170439999998</v>
      </c>
      <c r="F31" s="24">
        <v>1.7598211447182699</v>
      </c>
    </row>
    <row r="32" spans="1:6" x14ac:dyDescent="0.2">
      <c r="A32" s="22" t="s">
        <v>153</v>
      </c>
      <c r="B32" s="22" t="s">
        <v>152</v>
      </c>
      <c r="C32" s="22" t="s">
        <v>154</v>
      </c>
      <c r="D32" s="25">
        <v>3176713</v>
      </c>
      <c r="E32" s="23">
        <v>7847.4341240000003</v>
      </c>
      <c r="F32" s="24">
        <v>1.6259746144167899</v>
      </c>
    </row>
    <row r="33" spans="1:6" x14ac:dyDescent="0.2">
      <c r="A33" s="22" t="s">
        <v>717</v>
      </c>
      <c r="B33" s="22" t="s">
        <v>716</v>
      </c>
      <c r="C33" s="22" t="s">
        <v>609</v>
      </c>
      <c r="D33" s="25">
        <v>21145</v>
      </c>
      <c r="E33" s="23">
        <v>7778.1882500000002</v>
      </c>
      <c r="F33" s="24">
        <v>1.6116269905313301</v>
      </c>
    </row>
    <row r="34" spans="1:6" x14ac:dyDescent="0.2">
      <c r="A34" s="22" t="s">
        <v>141</v>
      </c>
      <c r="B34" s="22" t="s">
        <v>140</v>
      </c>
      <c r="C34" s="22" t="s">
        <v>142</v>
      </c>
      <c r="D34" s="25">
        <v>406496</v>
      </c>
      <c r="E34" s="23">
        <v>7669.7665280000001</v>
      </c>
      <c r="F34" s="24">
        <v>1.5891621995133101</v>
      </c>
    </row>
    <row r="35" spans="1:6" x14ac:dyDescent="0.2">
      <c r="A35" s="22" t="s">
        <v>156</v>
      </c>
      <c r="B35" s="22" t="s">
        <v>155</v>
      </c>
      <c r="C35" s="22" t="s">
        <v>148</v>
      </c>
      <c r="D35" s="25">
        <v>637027</v>
      </c>
      <c r="E35" s="23">
        <v>7638.5907569999999</v>
      </c>
      <c r="F35" s="24">
        <v>1.58270263433189</v>
      </c>
    </row>
    <row r="36" spans="1:6" x14ac:dyDescent="0.2">
      <c r="A36" s="22" t="s">
        <v>621</v>
      </c>
      <c r="B36" s="22" t="s">
        <v>620</v>
      </c>
      <c r="C36" s="22" t="s">
        <v>130</v>
      </c>
      <c r="D36" s="25">
        <v>13367190</v>
      </c>
      <c r="E36" s="23">
        <v>7603.2576719999997</v>
      </c>
      <c r="F36" s="24">
        <v>1.5753816809665899</v>
      </c>
    </row>
    <row r="37" spans="1:6" x14ac:dyDescent="0.2">
      <c r="A37" s="22" t="s">
        <v>400</v>
      </c>
      <c r="B37" s="22" t="s">
        <v>399</v>
      </c>
      <c r="C37" s="22" t="s">
        <v>130</v>
      </c>
      <c r="D37" s="25">
        <v>10908141</v>
      </c>
      <c r="E37" s="23">
        <v>7596.429392</v>
      </c>
      <c r="F37" s="24">
        <v>1.5739668733027501</v>
      </c>
    </row>
    <row r="38" spans="1:6" x14ac:dyDescent="0.2">
      <c r="A38" s="22" t="s">
        <v>689</v>
      </c>
      <c r="B38" s="22" t="s">
        <v>688</v>
      </c>
      <c r="C38" s="22" t="s">
        <v>219</v>
      </c>
      <c r="D38" s="25">
        <v>1809952</v>
      </c>
      <c r="E38" s="23">
        <v>7418.9932479999998</v>
      </c>
      <c r="F38" s="24">
        <v>1.5372024148485299</v>
      </c>
    </row>
    <row r="39" spans="1:6" x14ac:dyDescent="0.2">
      <c r="A39" s="22" t="s">
        <v>528</v>
      </c>
      <c r="B39" s="22" t="s">
        <v>527</v>
      </c>
      <c r="C39" s="22" t="s">
        <v>130</v>
      </c>
      <c r="D39" s="25">
        <v>2745627</v>
      </c>
      <c r="E39" s="23">
        <v>7415.6639640000003</v>
      </c>
      <c r="F39" s="24">
        <v>1.53651259303128</v>
      </c>
    </row>
    <row r="40" spans="1:6" x14ac:dyDescent="0.2">
      <c r="A40" s="22" t="s">
        <v>200</v>
      </c>
      <c r="B40" s="22" t="s">
        <v>199</v>
      </c>
      <c r="C40" s="22" t="s">
        <v>201</v>
      </c>
      <c r="D40" s="25">
        <v>170988</v>
      </c>
      <c r="E40" s="23">
        <v>7344.4475640000001</v>
      </c>
      <c r="F40" s="24">
        <v>1.5217566796078099</v>
      </c>
    </row>
    <row r="41" spans="1:6" x14ac:dyDescent="0.2">
      <c r="A41" s="22" t="s">
        <v>727</v>
      </c>
      <c r="B41" s="22" t="s">
        <v>726</v>
      </c>
      <c r="C41" s="22" t="s">
        <v>191</v>
      </c>
      <c r="D41" s="25">
        <v>65610</v>
      </c>
      <c r="E41" s="23">
        <v>7326.3406500000001</v>
      </c>
      <c r="F41" s="24">
        <v>1.5180049587211799</v>
      </c>
    </row>
    <row r="42" spans="1:6" x14ac:dyDescent="0.2">
      <c r="A42" s="22" t="s">
        <v>338</v>
      </c>
      <c r="B42" s="22" t="s">
        <v>337</v>
      </c>
      <c r="C42" s="22" t="s">
        <v>204</v>
      </c>
      <c r="D42" s="25">
        <v>312803</v>
      </c>
      <c r="E42" s="23">
        <v>7027.7450010000002</v>
      </c>
      <c r="F42" s="24">
        <v>1.45613646290744</v>
      </c>
    </row>
    <row r="43" spans="1:6" x14ac:dyDescent="0.2">
      <c r="A43" s="22" t="s">
        <v>203</v>
      </c>
      <c r="B43" s="22" t="s">
        <v>202</v>
      </c>
      <c r="C43" s="22" t="s">
        <v>204</v>
      </c>
      <c r="D43" s="25">
        <v>519474</v>
      </c>
      <c r="E43" s="23">
        <v>6872.1215460000003</v>
      </c>
      <c r="F43" s="24">
        <v>1.4238915554333</v>
      </c>
    </row>
    <row r="44" spans="1:6" x14ac:dyDescent="0.2">
      <c r="A44" s="22" t="s">
        <v>520</v>
      </c>
      <c r="B44" s="22" t="s">
        <v>519</v>
      </c>
      <c r="C44" s="22" t="s">
        <v>204</v>
      </c>
      <c r="D44" s="25">
        <v>1210258</v>
      </c>
      <c r="E44" s="23">
        <v>6623.7420339999999</v>
      </c>
      <c r="F44" s="24">
        <v>1.3724277553080899</v>
      </c>
    </row>
    <row r="45" spans="1:6" x14ac:dyDescent="0.2">
      <c r="A45" s="22" t="s">
        <v>190</v>
      </c>
      <c r="B45" s="22" t="s">
        <v>189</v>
      </c>
      <c r="C45" s="22" t="s">
        <v>191</v>
      </c>
      <c r="D45" s="25">
        <v>76909</v>
      </c>
      <c r="E45" s="23">
        <v>6171.1781600000004</v>
      </c>
      <c r="F45" s="24">
        <v>1.27865731277891</v>
      </c>
    </row>
    <row r="46" spans="1:6" x14ac:dyDescent="0.2">
      <c r="A46" s="22" t="s">
        <v>613</v>
      </c>
      <c r="B46" s="22" t="s">
        <v>612</v>
      </c>
      <c r="C46" s="22" t="s">
        <v>224</v>
      </c>
      <c r="D46" s="25">
        <v>966275</v>
      </c>
      <c r="E46" s="23">
        <v>5867.7049379999999</v>
      </c>
      <c r="F46" s="24">
        <v>1.21577819237722</v>
      </c>
    </row>
    <row r="47" spans="1:6" x14ac:dyDescent="0.2">
      <c r="A47" s="22" t="s">
        <v>161</v>
      </c>
      <c r="B47" s="22" t="s">
        <v>160</v>
      </c>
      <c r="C47" s="22" t="s">
        <v>162</v>
      </c>
      <c r="D47" s="25">
        <v>76398</v>
      </c>
      <c r="E47" s="23">
        <v>5834.1332700000003</v>
      </c>
      <c r="F47" s="24">
        <v>1.20882220153116</v>
      </c>
    </row>
    <row r="48" spans="1:6" x14ac:dyDescent="0.2">
      <c r="A48" s="22" t="s">
        <v>178</v>
      </c>
      <c r="B48" s="22" t="s">
        <v>177</v>
      </c>
      <c r="C48" s="22" t="s">
        <v>179</v>
      </c>
      <c r="D48" s="25">
        <v>332201</v>
      </c>
      <c r="E48" s="23">
        <v>5535.1330619999999</v>
      </c>
      <c r="F48" s="24">
        <v>1.1468698818007499</v>
      </c>
    </row>
    <row r="49" spans="1:6" x14ac:dyDescent="0.2">
      <c r="A49" s="22" t="s">
        <v>687</v>
      </c>
      <c r="B49" s="22" t="s">
        <v>686</v>
      </c>
      <c r="C49" s="22" t="s">
        <v>437</v>
      </c>
      <c r="D49" s="25">
        <v>592084</v>
      </c>
      <c r="E49" s="23">
        <v>5413.7200540000003</v>
      </c>
      <c r="F49" s="24">
        <v>1.1217133190633599</v>
      </c>
    </row>
    <row r="50" spans="1:6" x14ac:dyDescent="0.2">
      <c r="A50" s="22" t="s">
        <v>476</v>
      </c>
      <c r="B50" s="22" t="s">
        <v>475</v>
      </c>
      <c r="C50" s="22" t="s">
        <v>204</v>
      </c>
      <c r="D50" s="25">
        <v>1347450</v>
      </c>
      <c r="E50" s="23">
        <v>4846.1039250000003</v>
      </c>
      <c r="F50" s="24">
        <v>1.0041042506845701</v>
      </c>
    </row>
    <row r="51" spans="1:6" x14ac:dyDescent="0.2">
      <c r="A51" s="22" t="s">
        <v>352</v>
      </c>
      <c r="B51" s="22" t="s">
        <v>351</v>
      </c>
      <c r="C51" s="22" t="s">
        <v>165</v>
      </c>
      <c r="D51" s="25">
        <v>1377511</v>
      </c>
      <c r="E51" s="23">
        <v>4704.8888209999996</v>
      </c>
      <c r="F51" s="24">
        <v>0.974844728317384</v>
      </c>
    </row>
    <row r="52" spans="1:6" x14ac:dyDescent="0.2">
      <c r="A52" s="22" t="s">
        <v>195</v>
      </c>
      <c r="B52" s="22" t="s">
        <v>194</v>
      </c>
      <c r="C52" s="22" t="s">
        <v>196</v>
      </c>
      <c r="D52" s="25">
        <v>260889</v>
      </c>
      <c r="E52" s="23">
        <v>4599.9948480000003</v>
      </c>
      <c r="F52" s="24">
        <v>0.95311088071722305</v>
      </c>
    </row>
    <row r="53" spans="1:6" x14ac:dyDescent="0.2">
      <c r="A53" s="22" t="s">
        <v>164</v>
      </c>
      <c r="B53" s="22" t="s">
        <v>163</v>
      </c>
      <c r="C53" s="22" t="s">
        <v>165</v>
      </c>
      <c r="D53" s="25">
        <v>147925</v>
      </c>
      <c r="E53" s="23">
        <v>4581.9768750000003</v>
      </c>
      <c r="F53" s="24">
        <v>0.94937758825011598</v>
      </c>
    </row>
    <row r="54" spans="1:6" x14ac:dyDescent="0.2">
      <c r="A54" s="22" t="s">
        <v>739</v>
      </c>
      <c r="B54" s="22" t="s">
        <v>738</v>
      </c>
      <c r="C54" s="22" t="s">
        <v>168</v>
      </c>
      <c r="D54" s="25">
        <v>133200</v>
      </c>
      <c r="E54" s="23">
        <v>4567.1616000000004</v>
      </c>
      <c r="F54" s="24">
        <v>0.94630788920263598</v>
      </c>
    </row>
    <row r="55" spans="1:6" x14ac:dyDescent="0.2">
      <c r="A55" s="22" t="s">
        <v>709</v>
      </c>
      <c r="B55" s="22" t="s">
        <v>708</v>
      </c>
      <c r="C55" s="22" t="s">
        <v>212</v>
      </c>
      <c r="D55" s="25">
        <v>1305717</v>
      </c>
      <c r="E55" s="23">
        <v>4056.8627190000002</v>
      </c>
      <c r="F55" s="24">
        <v>0.84057485428187095</v>
      </c>
    </row>
    <row r="56" spans="1:6" x14ac:dyDescent="0.2">
      <c r="A56" s="22" t="s">
        <v>627</v>
      </c>
      <c r="B56" s="22" t="s">
        <v>626</v>
      </c>
      <c r="C56" s="22" t="s">
        <v>224</v>
      </c>
      <c r="D56" s="25">
        <v>508403</v>
      </c>
      <c r="E56" s="23">
        <v>3160.9956529999999</v>
      </c>
      <c r="F56" s="24">
        <v>0.65495276632408606</v>
      </c>
    </row>
    <row r="57" spans="1:6" x14ac:dyDescent="0.2">
      <c r="A57" s="22" t="s">
        <v>759</v>
      </c>
      <c r="B57" s="22" t="s">
        <v>758</v>
      </c>
      <c r="C57" s="22" t="s">
        <v>201</v>
      </c>
      <c r="D57" s="25">
        <v>567564</v>
      </c>
      <c r="E57" s="23">
        <v>2888.0494140000001</v>
      </c>
      <c r="F57" s="24">
        <v>0.59839878336585495</v>
      </c>
    </row>
    <row r="58" spans="1:6" x14ac:dyDescent="0.2">
      <c r="A58" s="22" t="s">
        <v>695</v>
      </c>
      <c r="B58" s="22" t="s">
        <v>694</v>
      </c>
      <c r="C58" s="22" t="s">
        <v>204</v>
      </c>
      <c r="D58" s="25">
        <v>1633949</v>
      </c>
      <c r="E58" s="23">
        <v>2644.8732460000001</v>
      </c>
      <c r="F58" s="24">
        <v>0.54801310700956696</v>
      </c>
    </row>
    <row r="59" spans="1:6" x14ac:dyDescent="0.2">
      <c r="A59" s="22" t="s">
        <v>822</v>
      </c>
      <c r="B59" s="22" t="s">
        <v>821</v>
      </c>
      <c r="C59" s="22" t="s">
        <v>259</v>
      </c>
      <c r="D59" s="25">
        <v>113386</v>
      </c>
      <c r="E59" s="23">
        <v>2636.9048160000002</v>
      </c>
      <c r="F59" s="24">
        <v>0.54636206226143302</v>
      </c>
    </row>
    <row r="60" spans="1:6" x14ac:dyDescent="0.2">
      <c r="A60" s="22" t="s">
        <v>824</v>
      </c>
      <c r="B60" s="22" t="s">
        <v>823</v>
      </c>
      <c r="C60" s="22" t="s">
        <v>168</v>
      </c>
      <c r="D60" s="25">
        <v>418654</v>
      </c>
      <c r="E60" s="23">
        <v>2493.08457</v>
      </c>
      <c r="F60" s="24">
        <v>0.51656275903186</v>
      </c>
    </row>
    <row r="61" spans="1:6" x14ac:dyDescent="0.2">
      <c r="A61" s="22" t="s">
        <v>570</v>
      </c>
      <c r="B61" s="22" t="s">
        <v>569</v>
      </c>
      <c r="C61" s="22" t="s">
        <v>148</v>
      </c>
      <c r="D61" s="25">
        <v>235860</v>
      </c>
      <c r="E61" s="23">
        <v>2169.20442</v>
      </c>
      <c r="F61" s="24">
        <v>0.44945535886867399</v>
      </c>
    </row>
    <row r="62" spans="1:6" x14ac:dyDescent="0.2">
      <c r="A62" s="22" t="s">
        <v>826</v>
      </c>
      <c r="B62" s="22" t="s">
        <v>825</v>
      </c>
      <c r="C62" s="22" t="s">
        <v>162</v>
      </c>
      <c r="D62" s="25">
        <v>155778</v>
      </c>
      <c r="E62" s="23">
        <v>1740.429705</v>
      </c>
      <c r="F62" s="24">
        <v>0.36061398844396397</v>
      </c>
    </row>
    <row r="63" spans="1:6" x14ac:dyDescent="0.2">
      <c r="A63" s="22" t="s">
        <v>828</v>
      </c>
      <c r="B63" s="22" t="s">
        <v>827</v>
      </c>
      <c r="C63" s="22" t="s">
        <v>179</v>
      </c>
      <c r="D63" s="25">
        <v>629802</v>
      </c>
      <c r="E63" s="23">
        <v>1523.428058</v>
      </c>
      <c r="F63" s="24">
        <v>0.31565162702323701</v>
      </c>
    </row>
    <row r="64" spans="1:6" x14ac:dyDescent="0.2">
      <c r="A64" s="22" t="s">
        <v>242</v>
      </c>
      <c r="B64" s="22" t="s">
        <v>241</v>
      </c>
      <c r="C64" s="22" t="s">
        <v>151</v>
      </c>
      <c r="D64" s="25">
        <v>250582</v>
      </c>
      <c r="E64" s="23">
        <v>1113.9622810000001</v>
      </c>
      <c r="F64" s="24">
        <v>0.23081103475394099</v>
      </c>
    </row>
    <row r="65" spans="1:7" ht="10.5" x14ac:dyDescent="0.25">
      <c r="A65" s="21" t="s">
        <v>33</v>
      </c>
      <c r="B65" s="21"/>
      <c r="C65" s="21"/>
      <c r="D65" s="21"/>
      <c r="E65" s="26">
        <f>SUM(E7:E64)</f>
        <v>465733.46590100008</v>
      </c>
      <c r="F65" s="27">
        <f>SUM(F7:F64)</f>
        <v>96.499158919142076</v>
      </c>
      <c r="G65" s="11"/>
    </row>
    <row r="66" spans="1:7" x14ac:dyDescent="0.2">
      <c r="A66" s="22"/>
      <c r="B66" s="22"/>
      <c r="C66" s="22"/>
      <c r="D66" s="22"/>
      <c r="E66" s="23"/>
      <c r="F66" s="24"/>
    </row>
    <row r="67" spans="1:7" ht="10.5" x14ac:dyDescent="0.25">
      <c r="A67" s="21" t="s">
        <v>43</v>
      </c>
      <c r="B67" s="21"/>
      <c r="C67" s="21"/>
      <c r="D67" s="21"/>
      <c r="E67" s="26">
        <f>E65</f>
        <v>465733.46590100008</v>
      </c>
      <c r="F67" s="27">
        <f>F65</f>
        <v>96.499158919142076</v>
      </c>
      <c r="G67" s="11"/>
    </row>
    <row r="68" spans="1:7" ht="10.5" x14ac:dyDescent="0.25">
      <c r="A68" s="21"/>
      <c r="B68" s="21"/>
      <c r="C68" s="21"/>
      <c r="D68" s="21"/>
      <c r="E68" s="26"/>
      <c r="F68" s="27"/>
      <c r="G68" s="11"/>
    </row>
    <row r="69" spans="1:7" ht="10.5" x14ac:dyDescent="0.25">
      <c r="A69" s="21" t="s">
        <v>45</v>
      </c>
      <c r="B69" s="21"/>
      <c r="C69" s="21"/>
      <c r="D69" s="21"/>
      <c r="E69" s="26">
        <f>E71-(E65)</f>
        <v>16896.093897799903</v>
      </c>
      <c r="F69" s="27">
        <f>F71-(F65)</f>
        <v>3.5008410808579242</v>
      </c>
      <c r="G69" s="11"/>
    </row>
    <row r="70" spans="1:7" ht="10.5" x14ac:dyDescent="0.25">
      <c r="A70" s="21"/>
      <c r="B70" s="21"/>
      <c r="C70" s="21"/>
      <c r="D70" s="21"/>
      <c r="E70" s="26"/>
      <c r="F70" s="27"/>
      <c r="G70" s="11"/>
    </row>
    <row r="71" spans="1:7" ht="10.5" x14ac:dyDescent="0.25">
      <c r="A71" s="28" t="s">
        <v>44</v>
      </c>
      <c r="B71" s="28"/>
      <c r="C71" s="28"/>
      <c r="D71" s="28"/>
      <c r="E71" s="29">
        <v>482629.55979879998</v>
      </c>
      <c r="F71" s="30">
        <v>100</v>
      </c>
      <c r="G71" s="11"/>
    </row>
    <row r="73" spans="1:7" ht="23.25" customHeight="1" x14ac:dyDescent="0.2">
      <c r="A73" s="179" t="s">
        <v>1003</v>
      </c>
      <c r="B73" s="179"/>
      <c r="C73" s="179"/>
      <c r="D73" s="179"/>
      <c r="G73" s="9"/>
    </row>
    <row r="75" spans="1:7" ht="10.5" x14ac:dyDescent="0.25">
      <c r="A75" s="11" t="s">
        <v>48</v>
      </c>
    </row>
    <row r="76" spans="1:7" ht="10.5" x14ac:dyDescent="0.25">
      <c r="A76" s="11" t="s">
        <v>1001</v>
      </c>
    </row>
    <row r="77" spans="1:7" ht="10.5" x14ac:dyDescent="0.25">
      <c r="A77" s="11" t="s">
        <v>49</v>
      </c>
      <c r="B77" s="11"/>
      <c r="C77" s="55" t="s">
        <v>999</v>
      </c>
      <c r="D77" s="11" t="s">
        <v>50</v>
      </c>
    </row>
    <row r="78" spans="1:7" x14ac:dyDescent="0.2">
      <c r="A78" s="6" t="s">
        <v>57</v>
      </c>
      <c r="C78" s="32">
        <v>9.0298999999999996</v>
      </c>
      <c r="D78" s="32">
        <v>10.108599999999999</v>
      </c>
    </row>
    <row r="79" spans="1:7" x14ac:dyDescent="0.2">
      <c r="A79" s="6" t="s">
        <v>117</v>
      </c>
      <c r="C79" s="32">
        <v>9.0298999999999996</v>
      </c>
      <c r="D79" s="32">
        <v>10.108599999999999</v>
      </c>
    </row>
    <row r="80" spans="1:7" x14ac:dyDescent="0.2">
      <c r="A80" s="6" t="s">
        <v>58</v>
      </c>
      <c r="C80" s="32">
        <v>9.2530000000000001</v>
      </c>
      <c r="D80" s="32">
        <v>10.3698</v>
      </c>
    </row>
    <row r="81" spans="1:4" x14ac:dyDescent="0.2">
      <c r="A81" s="6" t="s">
        <v>118</v>
      </c>
      <c r="C81" s="32">
        <v>9.2530000000000001</v>
      </c>
      <c r="D81" s="32">
        <v>10.3698</v>
      </c>
    </row>
    <row r="83" spans="1:4" x14ac:dyDescent="0.2">
      <c r="A83" s="6" t="s">
        <v>54</v>
      </c>
    </row>
    <row r="84" spans="1:4" x14ac:dyDescent="0.2">
      <c r="A84" s="6" t="s">
        <v>1000</v>
      </c>
    </row>
    <row r="86" spans="1:4" ht="10.5" x14ac:dyDescent="0.25">
      <c r="A86" s="11" t="s">
        <v>1002</v>
      </c>
      <c r="D86" s="31" t="s">
        <v>56</v>
      </c>
    </row>
    <row r="87" spans="1:4" ht="10.5" x14ac:dyDescent="0.25">
      <c r="A87" s="11"/>
      <c r="D87" s="31"/>
    </row>
    <row r="88" spans="1:4" ht="10.5" x14ac:dyDescent="0.25">
      <c r="A88" s="11" t="s">
        <v>1843</v>
      </c>
      <c r="D88" s="31" t="s">
        <v>56</v>
      </c>
    </row>
    <row r="90" spans="1:4" ht="10.5" x14ac:dyDescent="0.25">
      <c r="A90" s="11" t="s">
        <v>1008</v>
      </c>
      <c r="D90" s="31" t="s">
        <v>56</v>
      </c>
    </row>
    <row r="91" spans="1:4" ht="10.5" x14ac:dyDescent="0.25">
      <c r="A91" s="11"/>
    </row>
    <row r="92" spans="1:4" ht="10.5" x14ac:dyDescent="0.25">
      <c r="A92" s="11" t="s">
        <v>1007</v>
      </c>
      <c r="D92" s="31" t="s">
        <v>56</v>
      </c>
    </row>
    <row r="94" spans="1:4" ht="10.5" x14ac:dyDescent="0.25">
      <c r="A94" s="11" t="s">
        <v>1833</v>
      </c>
      <c r="D94" s="36">
        <v>0.70511636509796227</v>
      </c>
    </row>
    <row r="96" spans="1:4" ht="10.5" x14ac:dyDescent="0.25">
      <c r="A96" s="11" t="s">
        <v>1817</v>
      </c>
      <c r="D96" s="31" t="s">
        <v>56</v>
      </c>
    </row>
    <row r="98" spans="1:9" ht="10.5" x14ac:dyDescent="0.25">
      <c r="A98" s="11" t="s">
        <v>1004</v>
      </c>
      <c r="D98" s="31" t="s">
        <v>56</v>
      </c>
    </row>
    <row r="100" spans="1:9" ht="10.5" x14ac:dyDescent="0.25">
      <c r="A100" s="11" t="s">
        <v>1842</v>
      </c>
      <c r="B100" s="11"/>
      <c r="D100" s="31" t="s">
        <v>56</v>
      </c>
    </row>
    <row r="101" spans="1:9" ht="10.5" x14ac:dyDescent="0.25">
      <c r="A101" s="11"/>
      <c r="B101" s="11"/>
    </row>
    <row r="102" spans="1:9" ht="10.5" x14ac:dyDescent="0.25">
      <c r="A102" s="11" t="s">
        <v>1005</v>
      </c>
      <c r="B102" s="11"/>
      <c r="D102" s="31" t="s">
        <v>56</v>
      </c>
    </row>
    <row r="103" spans="1:9" ht="10.5" x14ac:dyDescent="0.25">
      <c r="A103" s="11"/>
      <c r="B103" s="11"/>
    </row>
    <row r="104" spans="1:9" ht="10.5" x14ac:dyDescent="0.25">
      <c r="A104" s="11" t="s">
        <v>1006</v>
      </c>
      <c r="B104" s="11"/>
      <c r="D104" s="31" t="s">
        <v>56</v>
      </c>
    </row>
    <row r="106" spans="1:9" ht="10.5" x14ac:dyDescent="0.25">
      <c r="A106" s="119" t="s">
        <v>1345</v>
      </c>
      <c r="B106" s="118"/>
      <c r="C106" s="118"/>
      <c r="D106" s="118"/>
      <c r="E106" s="10"/>
      <c r="F106" s="118"/>
      <c r="G106" s="118"/>
      <c r="H106" s="118"/>
      <c r="I106" s="118"/>
    </row>
    <row r="107" spans="1:9" x14ac:dyDescent="0.2">
      <c r="A107" s="118"/>
      <c r="B107" s="118"/>
      <c r="C107" s="118"/>
      <c r="D107" s="118"/>
      <c r="E107" s="10"/>
      <c r="F107" s="118"/>
      <c r="G107" s="118"/>
      <c r="H107" s="118"/>
      <c r="I107" s="118"/>
    </row>
    <row r="108" spans="1:9" ht="10.5" x14ac:dyDescent="0.25">
      <c r="A108" s="119" t="s">
        <v>1305</v>
      </c>
      <c r="B108" s="118"/>
      <c r="C108" s="118"/>
      <c r="D108" s="118"/>
      <c r="E108" s="10"/>
      <c r="F108" s="118"/>
      <c r="G108" s="118"/>
      <c r="H108" s="118"/>
      <c r="I108" s="118"/>
    </row>
    <row r="109" spans="1:9" x14ac:dyDescent="0.2">
      <c r="A109" s="120"/>
      <c r="B109" s="118"/>
      <c r="C109" s="118"/>
      <c r="D109" s="118"/>
      <c r="E109" s="10"/>
      <c r="F109" s="118"/>
      <c r="G109" s="118"/>
      <c r="H109" s="118"/>
      <c r="I109" s="118"/>
    </row>
    <row r="110" spans="1:9" x14ac:dyDescent="0.2">
      <c r="A110" s="118"/>
      <c r="B110" s="118"/>
      <c r="C110" s="118"/>
      <c r="D110" s="118"/>
      <c r="E110" s="10"/>
      <c r="F110" s="118"/>
      <c r="G110" s="118"/>
      <c r="H110" s="118"/>
      <c r="I110" s="118"/>
    </row>
    <row r="111" spans="1:9" x14ac:dyDescent="0.2">
      <c r="A111" s="118"/>
      <c r="B111" s="118"/>
      <c r="C111" s="118"/>
      <c r="D111" s="118"/>
      <c r="E111" s="10"/>
      <c r="F111" s="118"/>
      <c r="G111" s="118"/>
      <c r="H111" s="118"/>
      <c r="I111" s="118"/>
    </row>
    <row r="112" spans="1:9" x14ac:dyDescent="0.2">
      <c r="A112" s="118"/>
      <c r="B112" s="118"/>
      <c r="C112" s="118"/>
      <c r="D112" s="118"/>
      <c r="E112" s="10"/>
      <c r="F112" s="118"/>
      <c r="G112" s="118"/>
      <c r="H112" s="118"/>
      <c r="I112" s="118"/>
    </row>
    <row r="113" spans="1:9" x14ac:dyDescent="0.2">
      <c r="A113" s="118"/>
      <c r="B113" s="118"/>
      <c r="C113" s="118"/>
      <c r="D113" s="118"/>
      <c r="E113" s="10"/>
      <c r="F113" s="118"/>
      <c r="G113" s="118"/>
      <c r="H113" s="118"/>
      <c r="I113" s="118"/>
    </row>
    <row r="114" spans="1:9" x14ac:dyDescent="0.2">
      <c r="A114" s="118"/>
      <c r="B114" s="118"/>
      <c r="C114" s="118"/>
      <c r="D114" s="118"/>
      <c r="E114" s="10"/>
      <c r="F114" s="118"/>
      <c r="G114" s="118"/>
      <c r="H114" s="118"/>
      <c r="I114" s="118"/>
    </row>
    <row r="115" spans="1:9" x14ac:dyDescent="0.2">
      <c r="A115" s="118"/>
      <c r="B115" s="118"/>
      <c r="C115" s="118"/>
      <c r="D115" s="118"/>
      <c r="E115" s="10"/>
      <c r="F115" s="118"/>
      <c r="G115" s="118"/>
      <c r="H115" s="118"/>
      <c r="I115" s="118"/>
    </row>
    <row r="116" spans="1:9" x14ac:dyDescent="0.2">
      <c r="A116" s="118"/>
      <c r="B116" s="118"/>
      <c r="C116" s="118"/>
      <c r="D116" s="118"/>
      <c r="E116" s="10"/>
      <c r="F116" s="118"/>
      <c r="G116" s="118"/>
      <c r="H116" s="118"/>
      <c r="I116" s="118"/>
    </row>
    <row r="117" spans="1:9" x14ac:dyDescent="0.2">
      <c r="A117" s="118"/>
      <c r="B117" s="118"/>
      <c r="C117" s="118"/>
      <c r="D117" s="118"/>
      <c r="E117" s="10"/>
      <c r="F117" s="118"/>
      <c r="G117" s="118"/>
      <c r="H117" s="118"/>
      <c r="I117" s="118"/>
    </row>
    <row r="118" spans="1:9" x14ac:dyDescent="0.2">
      <c r="A118" s="118"/>
      <c r="B118" s="118"/>
      <c r="C118" s="118"/>
      <c r="D118" s="118"/>
      <c r="E118" s="10"/>
      <c r="F118" s="118"/>
      <c r="G118" s="118"/>
      <c r="H118" s="118"/>
      <c r="I118" s="118"/>
    </row>
    <row r="119" spans="1:9" x14ac:dyDescent="0.2">
      <c r="A119" s="118"/>
      <c r="B119" s="118"/>
      <c r="C119" s="118"/>
      <c r="D119" s="118"/>
      <c r="E119" s="10"/>
      <c r="F119" s="118"/>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ht="10.5" x14ac:dyDescent="0.25">
      <c r="A127" s="119" t="s">
        <v>1321</v>
      </c>
      <c r="B127" s="118"/>
      <c r="C127" s="118"/>
      <c r="D127" s="118"/>
      <c r="E127" s="10"/>
      <c r="G127" s="118"/>
      <c r="H127" s="118"/>
      <c r="I127" s="118"/>
    </row>
    <row r="128" spans="1:9" x14ac:dyDescent="0.2">
      <c r="A128" s="118"/>
      <c r="B128" s="118"/>
      <c r="C128" s="118"/>
      <c r="D128" s="118"/>
      <c r="E128" s="10"/>
      <c r="G128" s="118"/>
      <c r="H128" s="118"/>
      <c r="I128" s="118"/>
    </row>
    <row r="129" spans="1:9" ht="10.5" x14ac:dyDescent="0.25">
      <c r="A129" s="119" t="s">
        <v>1306</v>
      </c>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t="s">
        <v>1304</v>
      </c>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sheetData>
  <mergeCells count="2">
    <mergeCell ref="A1:F1"/>
    <mergeCell ref="A73:D73"/>
  </mergeCells>
  <conditionalFormatting sqref="F2:F3">
    <cfRule type="cellIs" dxfId="54" priority="3" stopIfTrue="1" operator="between">
      <formula>0.009</formula>
      <formula>-0.009</formula>
    </cfRule>
  </conditionalFormatting>
  <conditionalFormatting sqref="F5:F105">
    <cfRule type="cellIs" dxfId="53" priority="2" stopIfTrue="1" operator="between">
      <formula>0.009</formula>
      <formula>-0.009</formula>
    </cfRule>
  </conditionalFormatting>
  <conditionalFormatting sqref="F120:F65538">
    <cfRule type="cellIs" dxfId="5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46"/>
  <sheetViews>
    <sheetView workbookViewId="0">
      <selection sqref="A1:F1"/>
    </sheetView>
  </sheetViews>
  <sheetFormatPr defaultColWidth="9.1796875" defaultRowHeight="10" x14ac:dyDescent="0.2"/>
  <cols>
    <col min="1" max="1" width="38.7265625" style="6" bestFit="1" customWidth="1"/>
    <col min="2" max="2" width="32.179687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20</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153</v>
      </c>
      <c r="B7" s="22" t="s">
        <v>152</v>
      </c>
      <c r="C7" s="22" t="s">
        <v>154</v>
      </c>
      <c r="D7" s="25">
        <v>5414702</v>
      </c>
      <c r="E7" s="23">
        <v>13375.93835</v>
      </c>
      <c r="F7" s="24">
        <v>3.9350043183933501</v>
      </c>
    </row>
    <row r="8" spans="1:6" x14ac:dyDescent="0.2">
      <c r="A8" s="22" t="s">
        <v>129</v>
      </c>
      <c r="B8" s="22" t="s">
        <v>128</v>
      </c>
      <c r="C8" s="22" t="s">
        <v>130</v>
      </c>
      <c r="D8" s="25">
        <v>1300837</v>
      </c>
      <c r="E8" s="23">
        <v>10038.55913</v>
      </c>
      <c r="F8" s="24">
        <v>2.9531964407564</v>
      </c>
    </row>
    <row r="9" spans="1:6" x14ac:dyDescent="0.2">
      <c r="A9" s="22" t="s">
        <v>132</v>
      </c>
      <c r="B9" s="22" t="s">
        <v>131</v>
      </c>
      <c r="C9" s="22" t="s">
        <v>130</v>
      </c>
      <c r="D9" s="25">
        <v>780636</v>
      </c>
      <c r="E9" s="23">
        <v>9862.5552239999997</v>
      </c>
      <c r="F9" s="24">
        <v>2.9014186804197499</v>
      </c>
    </row>
    <row r="10" spans="1:6" x14ac:dyDescent="0.2">
      <c r="A10" s="22" t="s">
        <v>306</v>
      </c>
      <c r="B10" s="22" t="s">
        <v>305</v>
      </c>
      <c r="C10" s="22" t="s">
        <v>130</v>
      </c>
      <c r="D10" s="25">
        <v>2538970</v>
      </c>
      <c r="E10" s="23">
        <v>9731.8720099999991</v>
      </c>
      <c r="F10" s="24">
        <v>2.8629736010559101</v>
      </c>
    </row>
    <row r="11" spans="1:6" x14ac:dyDescent="0.2">
      <c r="A11" s="22" t="s">
        <v>647</v>
      </c>
      <c r="B11" s="22" t="s">
        <v>646</v>
      </c>
      <c r="C11" s="22" t="s">
        <v>204</v>
      </c>
      <c r="D11" s="25">
        <v>466511</v>
      </c>
      <c r="E11" s="23">
        <v>9532.6857739999996</v>
      </c>
      <c r="F11" s="24">
        <v>2.8043759402178199</v>
      </c>
    </row>
    <row r="12" spans="1:6" x14ac:dyDescent="0.2">
      <c r="A12" s="22" t="s">
        <v>164</v>
      </c>
      <c r="B12" s="22" t="s">
        <v>163</v>
      </c>
      <c r="C12" s="22" t="s">
        <v>165</v>
      </c>
      <c r="D12" s="25">
        <v>302133</v>
      </c>
      <c r="E12" s="23">
        <v>9358.5696750000006</v>
      </c>
      <c r="F12" s="24">
        <v>2.7531535449331699</v>
      </c>
    </row>
    <row r="13" spans="1:6" x14ac:dyDescent="0.2">
      <c r="A13" s="22" t="s">
        <v>139</v>
      </c>
      <c r="B13" s="22" t="s">
        <v>138</v>
      </c>
      <c r="C13" s="22" t="s">
        <v>130</v>
      </c>
      <c r="D13" s="25">
        <v>665640</v>
      </c>
      <c r="E13" s="23">
        <v>8442.3121200000005</v>
      </c>
      <c r="F13" s="24">
        <v>2.4836040493132598</v>
      </c>
    </row>
    <row r="14" spans="1:6" x14ac:dyDescent="0.2">
      <c r="A14" s="22" t="s">
        <v>137</v>
      </c>
      <c r="B14" s="22" t="s">
        <v>136</v>
      </c>
      <c r="C14" s="22" t="s">
        <v>130</v>
      </c>
      <c r="D14" s="25">
        <v>782229</v>
      </c>
      <c r="E14" s="23">
        <v>8357.7257509999999</v>
      </c>
      <c r="F14" s="24">
        <v>2.4587199837185501</v>
      </c>
    </row>
    <row r="15" spans="1:6" x14ac:dyDescent="0.2">
      <c r="A15" s="22" t="s">
        <v>178</v>
      </c>
      <c r="B15" s="22" t="s">
        <v>177</v>
      </c>
      <c r="C15" s="22" t="s">
        <v>179</v>
      </c>
      <c r="D15" s="25">
        <v>488780</v>
      </c>
      <c r="E15" s="23">
        <v>8144.0523599999997</v>
      </c>
      <c r="F15" s="24">
        <v>2.3958604149683098</v>
      </c>
    </row>
    <row r="16" spans="1:6" x14ac:dyDescent="0.2">
      <c r="A16" s="22" t="s">
        <v>326</v>
      </c>
      <c r="B16" s="22" t="s">
        <v>325</v>
      </c>
      <c r="C16" s="22" t="s">
        <v>130</v>
      </c>
      <c r="D16" s="25">
        <v>775011</v>
      </c>
      <c r="E16" s="23">
        <v>7873.7242550000001</v>
      </c>
      <c r="F16" s="24">
        <v>2.3163338626828698</v>
      </c>
    </row>
    <row r="17" spans="1:6" x14ac:dyDescent="0.2">
      <c r="A17" s="22" t="s">
        <v>753</v>
      </c>
      <c r="B17" s="22" t="s">
        <v>752</v>
      </c>
      <c r="C17" s="22" t="s">
        <v>154</v>
      </c>
      <c r="D17" s="25">
        <v>6086971</v>
      </c>
      <c r="E17" s="23">
        <v>7443.7568359999996</v>
      </c>
      <c r="F17" s="24">
        <v>2.1898437723234601</v>
      </c>
    </row>
    <row r="18" spans="1:6" x14ac:dyDescent="0.2">
      <c r="A18" s="22" t="s">
        <v>181</v>
      </c>
      <c r="B18" s="22" t="s">
        <v>180</v>
      </c>
      <c r="C18" s="22" t="s">
        <v>182</v>
      </c>
      <c r="D18" s="25">
        <v>924927</v>
      </c>
      <c r="E18" s="23">
        <v>7168.1842500000002</v>
      </c>
      <c r="F18" s="24">
        <v>2.1087743708679101</v>
      </c>
    </row>
    <row r="19" spans="1:6" x14ac:dyDescent="0.2">
      <c r="A19" s="22" t="s">
        <v>757</v>
      </c>
      <c r="B19" s="22" t="s">
        <v>756</v>
      </c>
      <c r="C19" s="22" t="s">
        <v>148</v>
      </c>
      <c r="D19" s="25">
        <v>142753</v>
      </c>
      <c r="E19" s="23">
        <v>6852.1440000000002</v>
      </c>
      <c r="F19" s="24">
        <v>2.0157999778948699</v>
      </c>
    </row>
    <row r="20" spans="1:6" x14ac:dyDescent="0.2">
      <c r="A20" s="22" t="s">
        <v>830</v>
      </c>
      <c r="B20" s="22" t="s">
        <v>829</v>
      </c>
      <c r="C20" s="22" t="s">
        <v>464</v>
      </c>
      <c r="D20" s="25">
        <v>325633</v>
      </c>
      <c r="E20" s="23">
        <v>6825.9189459999998</v>
      </c>
      <c r="F20" s="24">
        <v>2.0080849527474798</v>
      </c>
    </row>
    <row r="21" spans="1:6" x14ac:dyDescent="0.2">
      <c r="A21" s="22" t="s">
        <v>275</v>
      </c>
      <c r="B21" s="22" t="s">
        <v>274</v>
      </c>
      <c r="C21" s="22" t="s">
        <v>191</v>
      </c>
      <c r="D21" s="25">
        <v>2485575</v>
      </c>
      <c r="E21" s="23">
        <v>6769.7120699999996</v>
      </c>
      <c r="F21" s="24">
        <v>1.99154971656471</v>
      </c>
    </row>
    <row r="22" spans="1:6" x14ac:dyDescent="0.2">
      <c r="A22" s="22" t="s">
        <v>229</v>
      </c>
      <c r="B22" s="22" t="s">
        <v>228</v>
      </c>
      <c r="C22" s="22" t="s">
        <v>196</v>
      </c>
      <c r="D22" s="25">
        <v>4746779</v>
      </c>
      <c r="E22" s="23">
        <v>6707.198727</v>
      </c>
      <c r="F22" s="24">
        <v>1.9731592105511899</v>
      </c>
    </row>
    <row r="23" spans="1:6" x14ac:dyDescent="0.2">
      <c r="A23" s="22" t="s">
        <v>161</v>
      </c>
      <c r="B23" s="22" t="s">
        <v>160</v>
      </c>
      <c r="C23" s="22" t="s">
        <v>162</v>
      </c>
      <c r="D23" s="25">
        <v>87389</v>
      </c>
      <c r="E23" s="23">
        <v>6673.4609849999997</v>
      </c>
      <c r="F23" s="24">
        <v>1.96323406309693</v>
      </c>
    </row>
    <row r="24" spans="1:6" x14ac:dyDescent="0.2">
      <c r="A24" s="22" t="s">
        <v>346</v>
      </c>
      <c r="B24" s="22" t="s">
        <v>345</v>
      </c>
      <c r="C24" s="22" t="s">
        <v>196</v>
      </c>
      <c r="D24" s="25">
        <v>416180</v>
      </c>
      <c r="E24" s="23">
        <v>6599.3662599999998</v>
      </c>
      <c r="F24" s="24">
        <v>1.94143648484739</v>
      </c>
    </row>
    <row r="25" spans="1:6" x14ac:dyDescent="0.2">
      <c r="A25" s="22" t="s">
        <v>564</v>
      </c>
      <c r="B25" s="22" t="s">
        <v>563</v>
      </c>
      <c r="C25" s="22" t="s">
        <v>154</v>
      </c>
      <c r="D25" s="25">
        <v>2389811</v>
      </c>
      <c r="E25" s="23">
        <v>6459.6591330000001</v>
      </c>
      <c r="F25" s="24">
        <v>1.90033670301</v>
      </c>
    </row>
    <row r="26" spans="1:6" x14ac:dyDescent="0.2">
      <c r="A26" s="22" t="s">
        <v>832</v>
      </c>
      <c r="B26" s="22" t="s">
        <v>831</v>
      </c>
      <c r="C26" s="22" t="s">
        <v>171</v>
      </c>
      <c r="D26" s="25">
        <v>1072277</v>
      </c>
      <c r="E26" s="23">
        <v>6393.9877509999997</v>
      </c>
      <c r="F26" s="24">
        <v>1.8810171483736799</v>
      </c>
    </row>
    <row r="27" spans="1:6" x14ac:dyDescent="0.2">
      <c r="A27" s="22" t="s">
        <v>144</v>
      </c>
      <c r="B27" s="22" t="s">
        <v>143</v>
      </c>
      <c r="C27" s="22" t="s">
        <v>145</v>
      </c>
      <c r="D27" s="25">
        <v>158301</v>
      </c>
      <c r="E27" s="23">
        <v>6354.2021400000003</v>
      </c>
      <c r="F27" s="24">
        <v>1.8693128068166001</v>
      </c>
    </row>
    <row r="28" spans="1:6" x14ac:dyDescent="0.2">
      <c r="A28" s="22" t="s">
        <v>147</v>
      </c>
      <c r="B28" s="22" t="s">
        <v>146</v>
      </c>
      <c r="C28" s="22" t="s">
        <v>148</v>
      </c>
      <c r="D28" s="25">
        <v>531142</v>
      </c>
      <c r="E28" s="23">
        <v>6277.0361560000001</v>
      </c>
      <c r="F28" s="24">
        <v>1.8466117093438299</v>
      </c>
    </row>
    <row r="29" spans="1:6" x14ac:dyDescent="0.2">
      <c r="A29" s="22" t="s">
        <v>598</v>
      </c>
      <c r="B29" s="22" t="s">
        <v>597</v>
      </c>
      <c r="C29" s="22" t="s">
        <v>188</v>
      </c>
      <c r="D29" s="25">
        <v>789995</v>
      </c>
      <c r="E29" s="23">
        <v>6240.9605000000001</v>
      </c>
      <c r="F29" s="24">
        <v>1.83599878197871</v>
      </c>
    </row>
    <row r="30" spans="1:6" x14ac:dyDescent="0.2">
      <c r="A30" s="22" t="s">
        <v>516</v>
      </c>
      <c r="B30" s="22" t="s">
        <v>515</v>
      </c>
      <c r="C30" s="22" t="s">
        <v>212</v>
      </c>
      <c r="D30" s="25">
        <v>904401</v>
      </c>
      <c r="E30" s="23">
        <v>5938.2969659999999</v>
      </c>
      <c r="F30" s="24">
        <v>1.7469596220972501</v>
      </c>
    </row>
    <row r="31" spans="1:6" x14ac:dyDescent="0.2">
      <c r="A31" s="22" t="s">
        <v>246</v>
      </c>
      <c r="B31" s="22" t="s">
        <v>245</v>
      </c>
      <c r="C31" s="22" t="s">
        <v>247</v>
      </c>
      <c r="D31" s="25">
        <v>571609</v>
      </c>
      <c r="E31" s="23">
        <v>5933.3014199999998</v>
      </c>
      <c r="F31" s="24">
        <v>1.7454900059426</v>
      </c>
    </row>
    <row r="32" spans="1:6" x14ac:dyDescent="0.2">
      <c r="A32" s="22" t="s">
        <v>459</v>
      </c>
      <c r="B32" s="22" t="s">
        <v>458</v>
      </c>
      <c r="C32" s="22" t="s">
        <v>162</v>
      </c>
      <c r="D32" s="25">
        <v>586318</v>
      </c>
      <c r="E32" s="23">
        <v>5822.430899</v>
      </c>
      <c r="F32" s="24">
        <v>1.7128735294381701</v>
      </c>
    </row>
    <row r="33" spans="1:6" x14ac:dyDescent="0.2">
      <c r="A33" s="22" t="s">
        <v>562</v>
      </c>
      <c r="B33" s="22" t="s">
        <v>561</v>
      </c>
      <c r="C33" s="22" t="s">
        <v>154</v>
      </c>
      <c r="D33" s="25">
        <v>576365</v>
      </c>
      <c r="E33" s="23">
        <v>5607.1669030000003</v>
      </c>
      <c r="F33" s="24">
        <v>1.64954602809285</v>
      </c>
    </row>
    <row r="34" spans="1:6" x14ac:dyDescent="0.2">
      <c r="A34" s="22" t="s">
        <v>834</v>
      </c>
      <c r="B34" s="22" t="s">
        <v>833</v>
      </c>
      <c r="C34" s="22" t="s">
        <v>418</v>
      </c>
      <c r="D34" s="25">
        <v>377497</v>
      </c>
      <c r="E34" s="23">
        <v>5506.1712420000003</v>
      </c>
      <c r="F34" s="24">
        <v>1.6198345901529401</v>
      </c>
    </row>
    <row r="35" spans="1:6" x14ac:dyDescent="0.2">
      <c r="A35" s="22" t="s">
        <v>158</v>
      </c>
      <c r="B35" s="22" t="s">
        <v>157</v>
      </c>
      <c r="C35" s="22" t="s">
        <v>159</v>
      </c>
      <c r="D35" s="25">
        <v>47199</v>
      </c>
      <c r="E35" s="23">
        <v>5468.4761399999998</v>
      </c>
      <c r="F35" s="24">
        <v>1.60874524559475</v>
      </c>
    </row>
    <row r="36" spans="1:6" x14ac:dyDescent="0.2">
      <c r="A36" s="22" t="s">
        <v>836</v>
      </c>
      <c r="B36" s="22" t="s">
        <v>835</v>
      </c>
      <c r="C36" s="22" t="s">
        <v>212</v>
      </c>
      <c r="D36" s="25">
        <v>1112585</v>
      </c>
      <c r="E36" s="23">
        <v>5436.0903099999996</v>
      </c>
      <c r="F36" s="24">
        <v>1.5992178107658701</v>
      </c>
    </row>
    <row r="37" spans="1:6" x14ac:dyDescent="0.2">
      <c r="A37" s="22" t="s">
        <v>838</v>
      </c>
      <c r="B37" s="22" t="s">
        <v>837</v>
      </c>
      <c r="C37" s="22" t="s">
        <v>151</v>
      </c>
      <c r="D37" s="25">
        <v>474838</v>
      </c>
      <c r="E37" s="23">
        <v>5423.3622169999999</v>
      </c>
      <c r="F37" s="24">
        <v>1.5954733930204099</v>
      </c>
    </row>
    <row r="38" spans="1:6" x14ac:dyDescent="0.2">
      <c r="A38" s="22" t="s">
        <v>391</v>
      </c>
      <c r="B38" s="22" t="s">
        <v>390</v>
      </c>
      <c r="C38" s="22" t="s">
        <v>191</v>
      </c>
      <c r="D38" s="25">
        <v>221418</v>
      </c>
      <c r="E38" s="23">
        <v>5412.5630099999998</v>
      </c>
      <c r="F38" s="24">
        <v>1.59229642516453</v>
      </c>
    </row>
    <row r="39" spans="1:6" x14ac:dyDescent="0.2">
      <c r="A39" s="22" t="s">
        <v>715</v>
      </c>
      <c r="B39" s="22" t="s">
        <v>714</v>
      </c>
      <c r="C39" s="22" t="s">
        <v>437</v>
      </c>
      <c r="D39" s="25">
        <v>208824</v>
      </c>
      <c r="E39" s="23">
        <v>5259.441264</v>
      </c>
      <c r="F39" s="24">
        <v>1.54725025973046</v>
      </c>
    </row>
    <row r="40" spans="1:6" x14ac:dyDescent="0.2">
      <c r="A40" s="22" t="s">
        <v>727</v>
      </c>
      <c r="B40" s="22" t="s">
        <v>726</v>
      </c>
      <c r="C40" s="22" t="s">
        <v>191</v>
      </c>
      <c r="D40" s="25">
        <v>47002</v>
      </c>
      <c r="E40" s="23">
        <v>5248.4783299999999</v>
      </c>
      <c r="F40" s="24">
        <v>1.54402512579941</v>
      </c>
    </row>
    <row r="41" spans="1:6" x14ac:dyDescent="0.2">
      <c r="A41" s="22" t="s">
        <v>322</v>
      </c>
      <c r="B41" s="22" t="s">
        <v>321</v>
      </c>
      <c r="C41" s="22" t="s">
        <v>151</v>
      </c>
      <c r="D41" s="25">
        <v>1638176</v>
      </c>
      <c r="E41" s="23">
        <v>5215.133296</v>
      </c>
      <c r="F41" s="24">
        <v>1.5342155072624799</v>
      </c>
    </row>
    <row r="42" spans="1:6" x14ac:dyDescent="0.2">
      <c r="A42" s="22" t="s">
        <v>840</v>
      </c>
      <c r="B42" s="22" t="s">
        <v>839</v>
      </c>
      <c r="C42" s="22" t="s">
        <v>560</v>
      </c>
      <c r="D42" s="25">
        <v>12387452</v>
      </c>
      <c r="E42" s="23">
        <v>5170.522465</v>
      </c>
      <c r="F42" s="24">
        <v>1.52109165695466</v>
      </c>
    </row>
    <row r="43" spans="1:6" x14ac:dyDescent="0.2">
      <c r="A43" s="22" t="s">
        <v>761</v>
      </c>
      <c r="B43" s="22" t="s">
        <v>760</v>
      </c>
      <c r="C43" s="22" t="s">
        <v>238</v>
      </c>
      <c r="D43" s="25">
        <v>491529</v>
      </c>
      <c r="E43" s="23">
        <v>5085.6047989999997</v>
      </c>
      <c r="F43" s="24">
        <v>1.4961101286555301</v>
      </c>
    </row>
    <row r="44" spans="1:6" x14ac:dyDescent="0.2">
      <c r="A44" s="22" t="s">
        <v>242</v>
      </c>
      <c r="B44" s="22" t="s">
        <v>241</v>
      </c>
      <c r="C44" s="22" t="s">
        <v>151</v>
      </c>
      <c r="D44" s="25">
        <v>1139607</v>
      </c>
      <c r="E44" s="23">
        <v>5066.1229190000004</v>
      </c>
      <c r="F44" s="24">
        <v>1.4903788461148599</v>
      </c>
    </row>
    <row r="45" spans="1:6" x14ac:dyDescent="0.2">
      <c r="A45" s="22" t="s">
        <v>195</v>
      </c>
      <c r="B45" s="22" t="s">
        <v>194</v>
      </c>
      <c r="C45" s="22" t="s">
        <v>196</v>
      </c>
      <c r="D45" s="25">
        <v>277088</v>
      </c>
      <c r="E45" s="23">
        <v>4885.615616</v>
      </c>
      <c r="F45" s="24">
        <v>1.4372762526204399</v>
      </c>
    </row>
    <row r="46" spans="1:6" x14ac:dyDescent="0.2">
      <c r="A46" s="22" t="s">
        <v>842</v>
      </c>
      <c r="B46" s="22" t="s">
        <v>841</v>
      </c>
      <c r="C46" s="22" t="s">
        <v>224</v>
      </c>
      <c r="D46" s="25">
        <v>209500</v>
      </c>
      <c r="E46" s="23">
        <v>4882.607</v>
      </c>
      <c r="F46" s="24">
        <v>1.43639116204641</v>
      </c>
    </row>
    <row r="47" spans="1:6" x14ac:dyDescent="0.2">
      <c r="A47" s="22" t="s">
        <v>364</v>
      </c>
      <c r="B47" s="22" t="s">
        <v>363</v>
      </c>
      <c r="C47" s="22" t="s">
        <v>365</v>
      </c>
      <c r="D47" s="25">
        <v>66962</v>
      </c>
      <c r="E47" s="23">
        <v>4841.3526000000002</v>
      </c>
      <c r="F47" s="24">
        <v>1.4242547243696599</v>
      </c>
    </row>
    <row r="48" spans="1:6" x14ac:dyDescent="0.2">
      <c r="A48" s="22" t="s">
        <v>156</v>
      </c>
      <c r="B48" s="22" t="s">
        <v>155</v>
      </c>
      <c r="C48" s="22" t="s">
        <v>148</v>
      </c>
      <c r="D48" s="25">
        <v>362976</v>
      </c>
      <c r="E48" s="23">
        <v>4352.4452160000001</v>
      </c>
      <c r="F48" s="24">
        <v>1.28042536324418</v>
      </c>
    </row>
    <row r="49" spans="1:7" x14ac:dyDescent="0.2">
      <c r="A49" s="22" t="s">
        <v>689</v>
      </c>
      <c r="B49" s="22" t="s">
        <v>688</v>
      </c>
      <c r="C49" s="22" t="s">
        <v>219</v>
      </c>
      <c r="D49" s="25">
        <v>1018216</v>
      </c>
      <c r="E49" s="23">
        <v>4173.6673840000003</v>
      </c>
      <c r="F49" s="24">
        <v>1.22783155467949</v>
      </c>
    </row>
    <row r="50" spans="1:7" x14ac:dyDescent="0.2">
      <c r="A50" s="22" t="s">
        <v>613</v>
      </c>
      <c r="B50" s="22" t="s">
        <v>612</v>
      </c>
      <c r="C50" s="22" t="s">
        <v>224</v>
      </c>
      <c r="D50" s="25">
        <v>642470</v>
      </c>
      <c r="E50" s="23">
        <v>3901.3990749999998</v>
      </c>
      <c r="F50" s="24">
        <v>1.14773422291535</v>
      </c>
    </row>
    <row r="51" spans="1:7" x14ac:dyDescent="0.2">
      <c r="A51" s="22" t="s">
        <v>723</v>
      </c>
      <c r="B51" s="22" t="s">
        <v>722</v>
      </c>
      <c r="C51" s="22" t="s">
        <v>188</v>
      </c>
      <c r="D51" s="25">
        <v>225369</v>
      </c>
      <c r="E51" s="23">
        <v>3762.760824</v>
      </c>
      <c r="F51" s="24">
        <v>1.1069488886752601</v>
      </c>
    </row>
    <row r="52" spans="1:7" x14ac:dyDescent="0.2">
      <c r="A52" s="22" t="s">
        <v>844</v>
      </c>
      <c r="B52" s="22" t="s">
        <v>843</v>
      </c>
      <c r="C52" s="22" t="s">
        <v>405</v>
      </c>
      <c r="D52" s="25">
        <v>1359348</v>
      </c>
      <c r="E52" s="23">
        <v>3697.1546899999998</v>
      </c>
      <c r="F52" s="24">
        <v>1.08764852904082</v>
      </c>
    </row>
    <row r="53" spans="1:7" x14ac:dyDescent="0.2">
      <c r="A53" s="22" t="s">
        <v>332</v>
      </c>
      <c r="B53" s="22" t="s">
        <v>331</v>
      </c>
      <c r="C53" s="22" t="s">
        <v>188</v>
      </c>
      <c r="D53" s="25">
        <v>193212</v>
      </c>
      <c r="E53" s="23">
        <v>3545.8266239999998</v>
      </c>
      <c r="F53" s="24">
        <v>1.04313003787986</v>
      </c>
    </row>
    <row r="54" spans="1:7" x14ac:dyDescent="0.2">
      <c r="A54" s="22" t="s">
        <v>611</v>
      </c>
      <c r="B54" s="22" t="s">
        <v>610</v>
      </c>
      <c r="C54" s="22" t="s">
        <v>437</v>
      </c>
      <c r="D54" s="25">
        <v>494674</v>
      </c>
      <c r="E54" s="23">
        <v>3530.7356749999999</v>
      </c>
      <c r="F54" s="24">
        <v>1.0386905026540001</v>
      </c>
    </row>
    <row r="55" spans="1:7" x14ac:dyDescent="0.2">
      <c r="A55" s="22" t="s">
        <v>498</v>
      </c>
      <c r="B55" s="22" t="s">
        <v>497</v>
      </c>
      <c r="C55" s="22" t="s">
        <v>204</v>
      </c>
      <c r="D55" s="25">
        <v>150467</v>
      </c>
      <c r="E55" s="23">
        <v>3468.5652839999998</v>
      </c>
      <c r="F55" s="24">
        <v>1.0204008880744599</v>
      </c>
    </row>
    <row r="56" spans="1:7" x14ac:dyDescent="0.2">
      <c r="A56" s="22" t="s">
        <v>846</v>
      </c>
      <c r="B56" s="22" t="s">
        <v>845</v>
      </c>
      <c r="C56" s="22" t="s">
        <v>212</v>
      </c>
      <c r="D56" s="25">
        <v>417801</v>
      </c>
      <c r="E56" s="23">
        <v>3382.5168960000001</v>
      </c>
      <c r="F56" s="24">
        <v>0.99508671799451498</v>
      </c>
    </row>
    <row r="57" spans="1:7" x14ac:dyDescent="0.2">
      <c r="A57" s="22" t="s">
        <v>568</v>
      </c>
      <c r="B57" s="22" t="s">
        <v>567</v>
      </c>
      <c r="C57" s="22" t="s">
        <v>148</v>
      </c>
      <c r="D57" s="25">
        <v>730690</v>
      </c>
      <c r="E57" s="23">
        <v>3270.9337850000002</v>
      </c>
      <c r="F57" s="24">
        <v>0.96226060799343505</v>
      </c>
    </row>
    <row r="58" spans="1:7" x14ac:dyDescent="0.2">
      <c r="A58" s="22" t="s">
        <v>652</v>
      </c>
      <c r="B58" s="22" t="s">
        <v>651</v>
      </c>
      <c r="C58" s="22" t="s">
        <v>201</v>
      </c>
      <c r="D58" s="25">
        <v>645394</v>
      </c>
      <c r="E58" s="23">
        <v>3014.3126769999999</v>
      </c>
      <c r="F58" s="24">
        <v>0.88676645261173903</v>
      </c>
    </row>
    <row r="59" spans="1:7" x14ac:dyDescent="0.2">
      <c r="A59" s="22" t="s">
        <v>342</v>
      </c>
      <c r="B59" s="22" t="s">
        <v>341</v>
      </c>
      <c r="C59" s="22" t="s">
        <v>204</v>
      </c>
      <c r="D59" s="25">
        <v>150226</v>
      </c>
      <c r="E59" s="23">
        <v>2716.5367580000002</v>
      </c>
      <c r="F59" s="24">
        <v>0.79916515717226499</v>
      </c>
    </row>
    <row r="60" spans="1:7" x14ac:dyDescent="0.2">
      <c r="A60" s="22" t="s">
        <v>350</v>
      </c>
      <c r="B60" s="22" t="s">
        <v>349</v>
      </c>
      <c r="C60" s="22" t="s">
        <v>148</v>
      </c>
      <c r="D60" s="25">
        <v>169666</v>
      </c>
      <c r="E60" s="23">
        <v>2029.0356939999999</v>
      </c>
      <c r="F60" s="24">
        <v>0.59691245646809099</v>
      </c>
    </row>
    <row r="61" spans="1:7" x14ac:dyDescent="0.2">
      <c r="A61" s="22" t="s">
        <v>698</v>
      </c>
      <c r="B61" s="22" t="s">
        <v>697</v>
      </c>
      <c r="C61" s="22" t="s">
        <v>168</v>
      </c>
      <c r="D61" s="25">
        <v>79938</v>
      </c>
      <c r="E61" s="23">
        <v>1755.7582319999999</v>
      </c>
      <c r="F61" s="24">
        <v>0.51651824673479296</v>
      </c>
    </row>
    <row r="62" spans="1:7" x14ac:dyDescent="0.2">
      <c r="A62" s="22" t="s">
        <v>755</v>
      </c>
      <c r="B62" s="22" t="s">
        <v>754</v>
      </c>
      <c r="C62" s="22" t="s">
        <v>365</v>
      </c>
      <c r="D62" s="25">
        <v>39423</v>
      </c>
      <c r="E62" s="23">
        <v>1607.512248</v>
      </c>
      <c r="F62" s="24">
        <v>0.47290645876445803</v>
      </c>
    </row>
    <row r="63" spans="1:7" x14ac:dyDescent="0.2">
      <c r="A63" s="22" t="s">
        <v>848</v>
      </c>
      <c r="B63" s="22" t="s">
        <v>847</v>
      </c>
      <c r="C63" s="22" t="s">
        <v>191</v>
      </c>
      <c r="D63" s="25">
        <v>56000</v>
      </c>
      <c r="E63" s="23">
        <v>997.36</v>
      </c>
      <c r="F63" s="24">
        <v>0.29340864201820999</v>
      </c>
    </row>
    <row r="64" spans="1:7" ht="10.5" x14ac:dyDescent="0.25">
      <c r="A64" s="21" t="s">
        <v>33</v>
      </c>
      <c r="B64" s="21"/>
      <c r="C64" s="21"/>
      <c r="D64" s="21"/>
      <c r="E64" s="26">
        <f>SUM(E7:E63)</f>
        <v>326892.84086100018</v>
      </c>
      <c r="F64" s="27">
        <f>SUM(F7:F63)</f>
        <v>96.167065575620342</v>
      </c>
      <c r="G64" s="11"/>
    </row>
    <row r="65" spans="1:7" x14ac:dyDescent="0.2">
      <c r="A65" s="22"/>
      <c r="B65" s="22"/>
      <c r="C65" s="22"/>
      <c r="D65" s="22"/>
      <c r="E65" s="23"/>
      <c r="F65" s="24"/>
    </row>
    <row r="66" spans="1:7" ht="10.5" x14ac:dyDescent="0.25">
      <c r="A66" s="21" t="s">
        <v>43</v>
      </c>
      <c r="B66" s="21"/>
      <c r="C66" s="21"/>
      <c r="D66" s="21"/>
      <c r="E66" s="26">
        <f>E64</f>
        <v>326892.84086100018</v>
      </c>
      <c r="F66" s="27">
        <f>F64</f>
        <v>96.167065575620342</v>
      </c>
      <c r="G66" s="11"/>
    </row>
    <row r="67" spans="1:7" ht="10.5" x14ac:dyDescent="0.25">
      <c r="A67" s="21"/>
      <c r="B67" s="21"/>
      <c r="C67" s="21"/>
      <c r="D67" s="21"/>
      <c r="E67" s="26"/>
      <c r="F67" s="27"/>
      <c r="G67" s="11"/>
    </row>
    <row r="68" spans="1:7" ht="10.5" x14ac:dyDescent="0.25">
      <c r="A68" s="21" t="s">
        <v>45</v>
      </c>
      <c r="B68" s="21"/>
      <c r="C68" s="21"/>
      <c r="D68" s="21"/>
      <c r="E68" s="26">
        <f>E70-(E64)</f>
        <v>13028.980507199827</v>
      </c>
      <c r="F68" s="27">
        <f>F70-(F64)</f>
        <v>3.8329344243796584</v>
      </c>
      <c r="G68" s="11"/>
    </row>
    <row r="69" spans="1:7" ht="10.5" x14ac:dyDescent="0.25">
      <c r="A69" s="21"/>
      <c r="B69" s="21"/>
      <c r="C69" s="21"/>
      <c r="D69" s="21"/>
      <c r="E69" s="26"/>
      <c r="F69" s="27"/>
      <c r="G69" s="11"/>
    </row>
    <row r="70" spans="1:7" ht="10.5" x14ac:dyDescent="0.25">
      <c r="A70" s="28" t="s">
        <v>44</v>
      </c>
      <c r="B70" s="28"/>
      <c r="C70" s="28"/>
      <c r="D70" s="28"/>
      <c r="E70" s="29">
        <v>339921.82136820001</v>
      </c>
      <c r="F70" s="30">
        <v>100</v>
      </c>
      <c r="G70" s="11"/>
    </row>
    <row r="72" spans="1:7" ht="23.25" customHeight="1" x14ac:dyDescent="0.2">
      <c r="A72" s="179" t="s">
        <v>1003</v>
      </c>
      <c r="B72" s="179"/>
      <c r="C72" s="179"/>
      <c r="D72" s="179"/>
      <c r="G72" s="9"/>
    </row>
    <row r="74" spans="1:7" ht="10.5" x14ac:dyDescent="0.25">
      <c r="A74" s="11" t="s">
        <v>48</v>
      </c>
    </row>
    <row r="75" spans="1:7" ht="10.5" x14ac:dyDescent="0.25">
      <c r="A75" s="11" t="s">
        <v>1001</v>
      </c>
    </row>
    <row r="76" spans="1:7" ht="10.5" x14ac:dyDescent="0.25">
      <c r="A76" s="11" t="s">
        <v>49</v>
      </c>
      <c r="B76" s="11"/>
      <c r="C76" s="55" t="s">
        <v>999</v>
      </c>
      <c r="D76" s="11" t="s">
        <v>50</v>
      </c>
    </row>
    <row r="77" spans="1:7" x14ac:dyDescent="0.2">
      <c r="A77" s="6" t="s">
        <v>57</v>
      </c>
      <c r="C77" s="32">
        <v>167.9538</v>
      </c>
      <c r="D77" s="32">
        <v>182.24039999999999</v>
      </c>
    </row>
    <row r="78" spans="1:7" x14ac:dyDescent="0.2">
      <c r="A78" s="6" t="s">
        <v>117</v>
      </c>
      <c r="C78" s="32">
        <v>17.4253</v>
      </c>
      <c r="D78" s="32">
        <v>18.907599999999999</v>
      </c>
    </row>
    <row r="79" spans="1:7" x14ac:dyDescent="0.2">
      <c r="A79" s="6" t="s">
        <v>58</v>
      </c>
      <c r="C79" s="32">
        <v>185.42509999999999</v>
      </c>
      <c r="D79" s="32">
        <v>201.29939999999999</v>
      </c>
    </row>
    <row r="80" spans="1:7" x14ac:dyDescent="0.2">
      <c r="A80" s="6" t="s">
        <v>118</v>
      </c>
      <c r="C80" s="32">
        <v>20.067499999999999</v>
      </c>
      <c r="D80" s="32">
        <v>21.7851</v>
      </c>
    </row>
    <row r="82" spans="1:4" x14ac:dyDescent="0.2">
      <c r="A82" s="6" t="s">
        <v>54</v>
      </c>
    </row>
    <row r="83" spans="1:4" x14ac:dyDescent="0.2">
      <c r="A83" s="6" t="s">
        <v>1000</v>
      </c>
    </row>
    <row r="85" spans="1:4" ht="10.5" x14ac:dyDescent="0.25">
      <c r="A85" s="11" t="s">
        <v>1002</v>
      </c>
      <c r="D85" s="31" t="s">
        <v>56</v>
      </c>
    </row>
    <row r="86" spans="1:4" ht="10.5" x14ac:dyDescent="0.25">
      <c r="A86" s="11"/>
      <c r="D86" s="31"/>
    </row>
    <row r="87" spans="1:4" ht="10.5" x14ac:dyDescent="0.25">
      <c r="A87" s="11" t="s">
        <v>1843</v>
      </c>
      <c r="D87" s="31" t="s">
        <v>56</v>
      </c>
    </row>
    <row r="89" spans="1:4" ht="10.5" x14ac:dyDescent="0.25">
      <c r="A89" s="11" t="s">
        <v>1008</v>
      </c>
      <c r="D89" s="31" t="s">
        <v>56</v>
      </c>
    </row>
    <row r="90" spans="1:4" ht="10.5" x14ac:dyDescent="0.25">
      <c r="A90" s="11"/>
    </row>
    <row r="91" spans="1:4" ht="10.5" x14ac:dyDescent="0.25">
      <c r="A91" s="11" t="s">
        <v>1007</v>
      </c>
      <c r="D91" s="31" t="s">
        <v>56</v>
      </c>
    </row>
    <row r="93" spans="1:4" ht="10.5" x14ac:dyDescent="0.25">
      <c r="A93" s="11" t="s">
        <v>1833</v>
      </c>
      <c r="D93" s="36">
        <v>0.93732927140420763</v>
      </c>
    </row>
    <row r="95" spans="1:4" ht="10.5" x14ac:dyDescent="0.25">
      <c r="A95" s="11" t="s">
        <v>1817</v>
      </c>
      <c r="D95" s="31" t="s">
        <v>56</v>
      </c>
    </row>
    <row r="97" spans="1:9" ht="10.5" x14ac:dyDescent="0.25">
      <c r="A97" s="11" t="s">
        <v>1004</v>
      </c>
      <c r="D97" s="31" t="s">
        <v>56</v>
      </c>
    </row>
    <row r="99" spans="1:9" ht="10.5" x14ac:dyDescent="0.25">
      <c r="A99" s="11" t="s">
        <v>1842</v>
      </c>
      <c r="B99" s="11"/>
      <c r="D99" s="31" t="s">
        <v>56</v>
      </c>
    </row>
    <row r="100" spans="1:9" ht="10.5" x14ac:dyDescent="0.25">
      <c r="A100" s="11"/>
      <c r="B100" s="11"/>
    </row>
    <row r="101" spans="1:9" ht="10.5" x14ac:dyDescent="0.25">
      <c r="A101" s="11" t="s">
        <v>1005</v>
      </c>
      <c r="B101" s="11"/>
      <c r="D101" s="31" t="s">
        <v>56</v>
      </c>
    </row>
    <row r="102" spans="1:9" ht="10.5" x14ac:dyDescent="0.25">
      <c r="A102" s="11"/>
      <c r="B102" s="11"/>
    </row>
    <row r="103" spans="1:9" ht="10.5" x14ac:dyDescent="0.25">
      <c r="A103" s="11" t="s">
        <v>1006</v>
      </c>
      <c r="B103" s="11"/>
      <c r="D103" s="31" t="s">
        <v>56</v>
      </c>
    </row>
    <row r="105" spans="1:9" ht="10.5" x14ac:dyDescent="0.25">
      <c r="A105" s="119" t="s">
        <v>1345</v>
      </c>
      <c r="B105" s="118"/>
      <c r="C105" s="118"/>
      <c r="D105" s="118"/>
      <c r="E105" s="10"/>
      <c r="G105" s="118"/>
      <c r="H105" s="118"/>
      <c r="I105" s="118"/>
    </row>
    <row r="106" spans="1:9" x14ac:dyDescent="0.2">
      <c r="A106" s="120"/>
      <c r="B106" s="118"/>
      <c r="C106" s="118"/>
      <c r="D106" s="118"/>
      <c r="E106" s="10"/>
      <c r="G106" s="118"/>
      <c r="H106" s="118"/>
      <c r="I106" s="118"/>
    </row>
    <row r="107" spans="1:9" ht="10.5" x14ac:dyDescent="0.25">
      <c r="A107" s="119" t="s">
        <v>1305</v>
      </c>
      <c r="B107" s="118"/>
      <c r="C107" s="118"/>
      <c r="D107" s="118"/>
      <c r="E107" s="10"/>
      <c r="G107" s="118"/>
      <c r="H107" s="118"/>
      <c r="I107" s="118"/>
    </row>
    <row r="108" spans="1:9" x14ac:dyDescent="0.2">
      <c r="A108" s="120"/>
      <c r="B108" s="118"/>
      <c r="C108" s="118"/>
      <c r="D108" s="118"/>
      <c r="E108" s="10"/>
      <c r="G108" s="118"/>
      <c r="H108" s="118"/>
      <c r="I108" s="118"/>
    </row>
    <row r="109" spans="1:9" x14ac:dyDescent="0.2">
      <c r="A109" s="118"/>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ht="10.5" x14ac:dyDescent="0.25">
      <c r="A125" s="119" t="s">
        <v>1322</v>
      </c>
      <c r="B125" s="118"/>
      <c r="C125" s="118"/>
      <c r="D125" s="118"/>
      <c r="E125" s="10"/>
      <c r="G125" s="118"/>
      <c r="H125" s="118"/>
      <c r="I125" s="118"/>
    </row>
    <row r="126" spans="1:9" x14ac:dyDescent="0.2">
      <c r="A126" s="118"/>
      <c r="B126" s="118"/>
      <c r="C126" s="118"/>
      <c r="D126" s="118"/>
      <c r="E126" s="10"/>
      <c r="G126" s="118"/>
      <c r="H126" s="118"/>
      <c r="I126" s="118"/>
    </row>
    <row r="127" spans="1:9" ht="10.5" x14ac:dyDescent="0.25">
      <c r="A127" s="119" t="s">
        <v>1306</v>
      </c>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6" t="s">
        <v>1323</v>
      </c>
      <c r="B144" s="118"/>
      <c r="C144" s="118"/>
      <c r="D144" s="118"/>
      <c r="E144" s="10"/>
      <c r="G144" s="118"/>
      <c r="H144" s="118"/>
      <c r="I144" s="118"/>
    </row>
    <row r="146" spans="1:1" x14ac:dyDescent="0.2">
      <c r="A146" s="118" t="s">
        <v>1304</v>
      </c>
    </row>
  </sheetData>
  <mergeCells count="2">
    <mergeCell ref="A1:F1"/>
    <mergeCell ref="A72:D72"/>
  </mergeCells>
  <conditionalFormatting sqref="F2:F3">
    <cfRule type="cellIs" dxfId="51" priority="4" stopIfTrue="1" operator="between">
      <formula>0.009</formula>
      <formula>-0.009</formula>
    </cfRule>
  </conditionalFormatting>
  <conditionalFormatting sqref="F5:F141">
    <cfRule type="cellIs" dxfId="50" priority="1" stopIfTrue="1" operator="between">
      <formula>0.009</formula>
      <formula>-0.009</formula>
    </cfRule>
  </conditionalFormatting>
  <conditionalFormatting sqref="F145:F65538">
    <cfRule type="cellIs" dxfId="49" priority="2" stopIfTrue="1" operator="between">
      <formula>0.009</formula>
      <formula>-0.009</formula>
    </cfRule>
  </conditionalFormatting>
  <hyperlinks>
    <hyperlink ref="A106"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0"/>
  <sheetViews>
    <sheetView workbookViewId="0">
      <selection sqref="A1:F1"/>
    </sheetView>
  </sheetViews>
  <sheetFormatPr defaultColWidth="9.1796875" defaultRowHeight="10" x14ac:dyDescent="0.2"/>
  <cols>
    <col min="1" max="1" width="38.7265625" style="6" bestFit="1" customWidth="1"/>
    <col min="2" max="2" width="34.179687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21</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132</v>
      </c>
      <c r="B7" s="22" t="s">
        <v>131</v>
      </c>
      <c r="C7" s="22" t="s">
        <v>130</v>
      </c>
      <c r="D7" s="25">
        <v>4771368</v>
      </c>
      <c r="E7" s="23">
        <v>60281.463309999999</v>
      </c>
      <c r="F7" s="24">
        <v>8.3312626528891194</v>
      </c>
      <c r="G7" s="24"/>
    </row>
    <row r="8" spans="1:7" x14ac:dyDescent="0.2">
      <c r="A8" s="22" t="s">
        <v>129</v>
      </c>
      <c r="B8" s="22" t="s">
        <v>128</v>
      </c>
      <c r="C8" s="22" t="s">
        <v>130</v>
      </c>
      <c r="D8" s="25">
        <v>6349824</v>
      </c>
      <c r="E8" s="23">
        <v>49001.591809999998</v>
      </c>
      <c r="F8" s="24">
        <v>6.7723162206490004</v>
      </c>
      <c r="G8" s="24"/>
    </row>
    <row r="9" spans="1:7" x14ac:dyDescent="0.2">
      <c r="A9" s="22" t="s">
        <v>134</v>
      </c>
      <c r="B9" s="22" t="s">
        <v>133</v>
      </c>
      <c r="C9" s="22" t="s">
        <v>135</v>
      </c>
      <c r="D9" s="25">
        <v>2936448</v>
      </c>
      <c r="E9" s="23">
        <v>42014.697979999997</v>
      </c>
      <c r="F9" s="24">
        <v>5.8066852550197403</v>
      </c>
      <c r="G9" s="24"/>
    </row>
    <row r="10" spans="1:7" x14ac:dyDescent="0.2">
      <c r="A10" s="22" t="s">
        <v>153</v>
      </c>
      <c r="B10" s="22" t="s">
        <v>152</v>
      </c>
      <c r="C10" s="22" t="s">
        <v>154</v>
      </c>
      <c r="D10" s="25">
        <v>13677791</v>
      </c>
      <c r="E10" s="23">
        <v>33788.247109999997</v>
      </c>
      <c r="F10" s="24">
        <v>4.6697400128877504</v>
      </c>
      <c r="G10" s="24"/>
    </row>
    <row r="11" spans="1:7" x14ac:dyDescent="0.2">
      <c r="A11" s="22" t="s">
        <v>306</v>
      </c>
      <c r="B11" s="22" t="s">
        <v>305</v>
      </c>
      <c r="C11" s="22" t="s">
        <v>130</v>
      </c>
      <c r="D11" s="25">
        <v>8108219</v>
      </c>
      <c r="E11" s="23">
        <v>31078.80343</v>
      </c>
      <c r="F11" s="24">
        <v>4.2952785167358201</v>
      </c>
      <c r="G11" s="24"/>
    </row>
    <row r="12" spans="1:7" x14ac:dyDescent="0.2">
      <c r="A12" s="22" t="s">
        <v>139</v>
      </c>
      <c r="B12" s="22" t="s">
        <v>138</v>
      </c>
      <c r="C12" s="22" t="s">
        <v>130</v>
      </c>
      <c r="D12" s="25">
        <v>2313964</v>
      </c>
      <c r="E12" s="23">
        <v>29348.005410000002</v>
      </c>
      <c r="F12" s="24">
        <v>4.0560717670660802</v>
      </c>
      <c r="G12" s="24"/>
    </row>
    <row r="13" spans="1:7" x14ac:dyDescent="0.2">
      <c r="A13" s="22" t="s">
        <v>164</v>
      </c>
      <c r="B13" s="22" t="s">
        <v>163</v>
      </c>
      <c r="C13" s="22" t="s">
        <v>165</v>
      </c>
      <c r="D13" s="25">
        <v>892469</v>
      </c>
      <c r="E13" s="23">
        <v>27644.227279999999</v>
      </c>
      <c r="F13" s="24">
        <v>3.82059932953945</v>
      </c>
      <c r="G13" s="24"/>
    </row>
    <row r="14" spans="1:7" x14ac:dyDescent="0.2">
      <c r="A14" s="22" t="s">
        <v>144</v>
      </c>
      <c r="B14" s="22" t="s">
        <v>143</v>
      </c>
      <c r="C14" s="22" t="s">
        <v>145</v>
      </c>
      <c r="D14" s="25">
        <v>688552</v>
      </c>
      <c r="E14" s="23">
        <v>27638.477279999999</v>
      </c>
      <c r="F14" s="24">
        <v>3.8198046447785998</v>
      </c>
      <c r="G14" s="24"/>
    </row>
    <row r="15" spans="1:7" x14ac:dyDescent="0.2">
      <c r="A15" s="22" t="s">
        <v>147</v>
      </c>
      <c r="B15" s="22" t="s">
        <v>146</v>
      </c>
      <c r="C15" s="22" t="s">
        <v>148</v>
      </c>
      <c r="D15" s="25">
        <v>2227930</v>
      </c>
      <c r="E15" s="23">
        <v>26329.676739999999</v>
      </c>
      <c r="F15" s="24">
        <v>3.63892049797365</v>
      </c>
      <c r="G15" s="24"/>
    </row>
    <row r="16" spans="1:7" x14ac:dyDescent="0.2">
      <c r="A16" s="22" t="s">
        <v>137</v>
      </c>
      <c r="B16" s="22" t="s">
        <v>136</v>
      </c>
      <c r="C16" s="22" t="s">
        <v>130</v>
      </c>
      <c r="D16" s="25">
        <v>2347980</v>
      </c>
      <c r="E16" s="23">
        <v>25086.992310000001</v>
      </c>
      <c r="F16" s="24">
        <v>3.4671739972667202</v>
      </c>
      <c r="G16" s="24"/>
    </row>
    <row r="17" spans="1:7" x14ac:dyDescent="0.2">
      <c r="A17" s="22" t="s">
        <v>344</v>
      </c>
      <c r="B17" s="22" t="s">
        <v>343</v>
      </c>
      <c r="C17" s="22" t="s">
        <v>196</v>
      </c>
      <c r="D17" s="25">
        <v>1192792</v>
      </c>
      <c r="E17" s="23">
        <v>21696.886480000001</v>
      </c>
      <c r="F17" s="24">
        <v>2.9986408771336599</v>
      </c>
      <c r="G17" s="24"/>
    </row>
    <row r="18" spans="1:7" x14ac:dyDescent="0.2">
      <c r="A18" s="22" t="s">
        <v>242</v>
      </c>
      <c r="B18" s="22" t="s">
        <v>241</v>
      </c>
      <c r="C18" s="22" t="s">
        <v>151</v>
      </c>
      <c r="D18" s="25">
        <v>3923032</v>
      </c>
      <c r="E18" s="23">
        <v>17439.838759999999</v>
      </c>
      <c r="F18" s="24">
        <v>2.4102911468224599</v>
      </c>
      <c r="G18" s="24"/>
    </row>
    <row r="19" spans="1:7" x14ac:dyDescent="0.2">
      <c r="A19" s="22" t="s">
        <v>647</v>
      </c>
      <c r="B19" s="22" t="s">
        <v>646</v>
      </c>
      <c r="C19" s="22" t="s">
        <v>204</v>
      </c>
      <c r="D19" s="25">
        <v>777885</v>
      </c>
      <c r="E19" s="23">
        <v>15895.302089999999</v>
      </c>
      <c r="F19" s="24">
        <v>2.1968268417405699</v>
      </c>
      <c r="G19" s="24"/>
    </row>
    <row r="20" spans="1:7" x14ac:dyDescent="0.2">
      <c r="A20" s="22" t="s">
        <v>156</v>
      </c>
      <c r="B20" s="22" t="s">
        <v>155</v>
      </c>
      <c r="C20" s="22" t="s">
        <v>148</v>
      </c>
      <c r="D20" s="25">
        <v>1301318</v>
      </c>
      <c r="E20" s="23">
        <v>15604.104139999999</v>
      </c>
      <c r="F20" s="24">
        <v>2.15658152465268</v>
      </c>
      <c r="G20" s="24"/>
    </row>
    <row r="21" spans="1:7" x14ac:dyDescent="0.2">
      <c r="A21" s="22" t="s">
        <v>391</v>
      </c>
      <c r="B21" s="22" t="s">
        <v>390</v>
      </c>
      <c r="C21" s="22" t="s">
        <v>191</v>
      </c>
      <c r="D21" s="25">
        <v>599286</v>
      </c>
      <c r="E21" s="23">
        <v>14649.546270000001</v>
      </c>
      <c r="F21" s="24">
        <v>2.02465585636797</v>
      </c>
      <c r="G21" s="24"/>
    </row>
    <row r="22" spans="1:7" x14ac:dyDescent="0.2">
      <c r="A22" s="22" t="s">
        <v>246</v>
      </c>
      <c r="B22" s="22" t="s">
        <v>245</v>
      </c>
      <c r="C22" s="22" t="s">
        <v>247</v>
      </c>
      <c r="D22" s="25">
        <v>1242521</v>
      </c>
      <c r="E22" s="23">
        <v>12897.367980000001</v>
      </c>
      <c r="F22" s="24">
        <v>1.7824942241327</v>
      </c>
      <c r="G22" s="24"/>
    </row>
    <row r="23" spans="1:7" x14ac:dyDescent="0.2">
      <c r="A23" s="22" t="s">
        <v>158</v>
      </c>
      <c r="B23" s="22" t="s">
        <v>157</v>
      </c>
      <c r="C23" s="22" t="s">
        <v>159</v>
      </c>
      <c r="D23" s="25">
        <v>108501</v>
      </c>
      <c r="E23" s="23">
        <v>12570.925859999999</v>
      </c>
      <c r="F23" s="24">
        <v>1.7373779496869399</v>
      </c>
      <c r="G23" s="24"/>
    </row>
    <row r="24" spans="1:7" x14ac:dyDescent="0.2">
      <c r="A24" s="22" t="s">
        <v>178</v>
      </c>
      <c r="B24" s="22" t="s">
        <v>177</v>
      </c>
      <c r="C24" s="22" t="s">
        <v>179</v>
      </c>
      <c r="D24" s="25">
        <v>689512</v>
      </c>
      <c r="E24" s="23">
        <v>11488.648939999999</v>
      </c>
      <c r="F24" s="24">
        <v>1.5878007365839499</v>
      </c>
      <c r="G24" s="24"/>
    </row>
    <row r="25" spans="1:7" x14ac:dyDescent="0.2">
      <c r="A25" s="22" t="s">
        <v>322</v>
      </c>
      <c r="B25" s="22" t="s">
        <v>321</v>
      </c>
      <c r="C25" s="22" t="s">
        <v>151</v>
      </c>
      <c r="D25" s="25">
        <v>3553507</v>
      </c>
      <c r="E25" s="23">
        <v>11312.589529999999</v>
      </c>
      <c r="F25" s="24">
        <v>1.56346826177856</v>
      </c>
      <c r="G25" s="24"/>
    </row>
    <row r="26" spans="1:7" x14ac:dyDescent="0.2">
      <c r="A26" s="22" t="s">
        <v>216</v>
      </c>
      <c r="B26" s="22" t="s">
        <v>215</v>
      </c>
      <c r="C26" s="22" t="s">
        <v>196</v>
      </c>
      <c r="D26" s="25">
        <v>1898456</v>
      </c>
      <c r="E26" s="23">
        <v>11142.038259999999</v>
      </c>
      <c r="F26" s="24">
        <v>1.5398970452198799</v>
      </c>
      <c r="G26" s="24"/>
    </row>
    <row r="27" spans="1:7" x14ac:dyDescent="0.2">
      <c r="A27" s="22" t="s">
        <v>161</v>
      </c>
      <c r="B27" s="22" t="s">
        <v>160</v>
      </c>
      <c r="C27" s="22" t="s">
        <v>162</v>
      </c>
      <c r="D27" s="25">
        <v>145592</v>
      </c>
      <c r="E27" s="23">
        <v>11118.13308</v>
      </c>
      <c r="F27" s="24">
        <v>1.5365932048283399</v>
      </c>
      <c r="G27" s="24"/>
    </row>
    <row r="28" spans="1:7" x14ac:dyDescent="0.2">
      <c r="A28" s="22" t="s">
        <v>689</v>
      </c>
      <c r="B28" s="22" t="s">
        <v>688</v>
      </c>
      <c r="C28" s="22" t="s">
        <v>219</v>
      </c>
      <c r="D28" s="25">
        <v>2486790</v>
      </c>
      <c r="E28" s="23">
        <v>10193.352209999999</v>
      </c>
      <c r="F28" s="24">
        <v>1.4087828979564601</v>
      </c>
      <c r="G28" s="24"/>
    </row>
    <row r="29" spans="1:7" x14ac:dyDescent="0.2">
      <c r="A29" s="22" t="s">
        <v>850</v>
      </c>
      <c r="B29" s="22" t="s">
        <v>849</v>
      </c>
      <c r="C29" s="22" t="s">
        <v>204</v>
      </c>
      <c r="D29" s="25">
        <v>241893</v>
      </c>
      <c r="E29" s="23">
        <v>10123.46394</v>
      </c>
      <c r="F29" s="24">
        <v>1.3991239165423599</v>
      </c>
      <c r="G29" s="24"/>
    </row>
    <row r="30" spans="1:7" x14ac:dyDescent="0.2">
      <c r="A30" s="22" t="s">
        <v>852</v>
      </c>
      <c r="B30" s="22" t="s">
        <v>851</v>
      </c>
      <c r="C30" s="22" t="s">
        <v>182</v>
      </c>
      <c r="D30" s="25">
        <v>872796</v>
      </c>
      <c r="E30" s="23">
        <v>9990.0230159999992</v>
      </c>
      <c r="F30" s="24">
        <v>1.38068157414647</v>
      </c>
      <c r="G30" s="24"/>
    </row>
    <row r="31" spans="1:7" x14ac:dyDescent="0.2">
      <c r="A31" s="22" t="s">
        <v>459</v>
      </c>
      <c r="B31" s="22" t="s">
        <v>458</v>
      </c>
      <c r="C31" s="22" t="s">
        <v>162</v>
      </c>
      <c r="D31" s="25">
        <v>963694</v>
      </c>
      <c r="E31" s="23">
        <v>9569.9632669999992</v>
      </c>
      <c r="F31" s="24">
        <v>1.3226267774201801</v>
      </c>
      <c r="G31" s="24"/>
    </row>
    <row r="32" spans="1:7" x14ac:dyDescent="0.2">
      <c r="A32" s="22" t="s">
        <v>208</v>
      </c>
      <c r="B32" s="22" t="s">
        <v>207</v>
      </c>
      <c r="C32" s="22" t="s">
        <v>209</v>
      </c>
      <c r="D32" s="25">
        <v>420029</v>
      </c>
      <c r="E32" s="23">
        <v>9454.432761</v>
      </c>
      <c r="F32" s="24">
        <v>1.3066597630668999</v>
      </c>
      <c r="G32" s="24"/>
    </row>
    <row r="33" spans="1:7" x14ac:dyDescent="0.2">
      <c r="A33" s="22" t="s">
        <v>449</v>
      </c>
      <c r="B33" s="22" t="s">
        <v>448</v>
      </c>
      <c r="C33" s="22" t="s">
        <v>204</v>
      </c>
      <c r="D33" s="25">
        <v>138483</v>
      </c>
      <c r="E33" s="23">
        <v>9004.8570749999999</v>
      </c>
      <c r="F33" s="24">
        <v>1.2445256854125899</v>
      </c>
      <c r="G33" s="24"/>
    </row>
    <row r="34" spans="1:7" x14ac:dyDescent="0.2">
      <c r="A34" s="22" t="s">
        <v>364</v>
      </c>
      <c r="B34" s="22" t="s">
        <v>363</v>
      </c>
      <c r="C34" s="22" t="s">
        <v>365</v>
      </c>
      <c r="D34" s="25">
        <v>124098</v>
      </c>
      <c r="E34" s="23">
        <v>8972.2854000000007</v>
      </c>
      <c r="F34" s="24">
        <v>1.2400240830199301</v>
      </c>
      <c r="G34" s="24"/>
    </row>
    <row r="35" spans="1:7" x14ac:dyDescent="0.2">
      <c r="A35" s="22" t="s">
        <v>342</v>
      </c>
      <c r="B35" s="22" t="s">
        <v>341</v>
      </c>
      <c r="C35" s="22" t="s">
        <v>204</v>
      </c>
      <c r="D35" s="25">
        <v>488803</v>
      </c>
      <c r="E35" s="23">
        <v>8839.0246490000009</v>
      </c>
      <c r="F35" s="24">
        <v>1.2216066416218501</v>
      </c>
      <c r="G35" s="24"/>
    </row>
    <row r="36" spans="1:7" x14ac:dyDescent="0.2">
      <c r="A36" s="22" t="s">
        <v>324</v>
      </c>
      <c r="B36" s="22" t="s">
        <v>323</v>
      </c>
      <c r="C36" s="22" t="s">
        <v>212</v>
      </c>
      <c r="D36" s="25">
        <v>498554</v>
      </c>
      <c r="E36" s="23">
        <v>8710.7354880000003</v>
      </c>
      <c r="F36" s="24">
        <v>1.2038763040168501</v>
      </c>
      <c r="G36" s="24"/>
    </row>
    <row r="37" spans="1:7" x14ac:dyDescent="0.2">
      <c r="A37" s="22" t="s">
        <v>727</v>
      </c>
      <c r="B37" s="22" t="s">
        <v>726</v>
      </c>
      <c r="C37" s="22" t="s">
        <v>191</v>
      </c>
      <c r="D37" s="25">
        <v>73796</v>
      </c>
      <c r="E37" s="23">
        <v>8240.4303400000008</v>
      </c>
      <c r="F37" s="24">
        <v>1.1388772893969801</v>
      </c>
      <c r="G37" s="24"/>
    </row>
    <row r="38" spans="1:7" x14ac:dyDescent="0.2">
      <c r="A38" s="22" t="s">
        <v>723</v>
      </c>
      <c r="B38" s="22" t="s">
        <v>722</v>
      </c>
      <c r="C38" s="22" t="s">
        <v>188</v>
      </c>
      <c r="D38" s="25">
        <v>485067</v>
      </c>
      <c r="E38" s="23">
        <v>8098.6786320000001</v>
      </c>
      <c r="F38" s="24">
        <v>1.11928634641057</v>
      </c>
      <c r="G38" s="24"/>
    </row>
    <row r="39" spans="1:7" x14ac:dyDescent="0.2">
      <c r="A39" s="22" t="s">
        <v>211</v>
      </c>
      <c r="B39" s="22" t="s">
        <v>210</v>
      </c>
      <c r="C39" s="22" t="s">
        <v>212</v>
      </c>
      <c r="D39" s="25">
        <v>508502</v>
      </c>
      <c r="E39" s="23">
        <v>7947.3777579999996</v>
      </c>
      <c r="F39" s="24">
        <v>1.09837565095477</v>
      </c>
      <c r="G39" s="24"/>
    </row>
    <row r="40" spans="1:7" x14ac:dyDescent="0.2">
      <c r="A40" s="22" t="s">
        <v>275</v>
      </c>
      <c r="B40" s="22" t="s">
        <v>274</v>
      </c>
      <c r="C40" s="22" t="s">
        <v>191</v>
      </c>
      <c r="D40" s="25">
        <v>2770210</v>
      </c>
      <c r="E40" s="23">
        <v>7544.9439560000001</v>
      </c>
      <c r="F40" s="24">
        <v>1.04275686665915</v>
      </c>
      <c r="G40" s="24"/>
    </row>
    <row r="41" spans="1:7" x14ac:dyDescent="0.2">
      <c r="A41" s="22" t="s">
        <v>753</v>
      </c>
      <c r="B41" s="22" t="s">
        <v>752</v>
      </c>
      <c r="C41" s="22" t="s">
        <v>154</v>
      </c>
      <c r="D41" s="25">
        <v>6084713</v>
      </c>
      <c r="E41" s="23">
        <v>7440.9955280000004</v>
      </c>
      <c r="F41" s="24">
        <v>1.02839056550337</v>
      </c>
      <c r="G41" s="24"/>
    </row>
    <row r="42" spans="1:7" x14ac:dyDescent="0.2">
      <c r="A42" s="22" t="s">
        <v>443</v>
      </c>
      <c r="B42" s="22" t="s">
        <v>442</v>
      </c>
      <c r="C42" s="22" t="s">
        <v>418</v>
      </c>
      <c r="D42" s="25">
        <v>544782</v>
      </c>
      <c r="E42" s="23">
        <v>7221.6301919999996</v>
      </c>
      <c r="F42" s="24">
        <v>0.99807294992464801</v>
      </c>
      <c r="G42" s="24"/>
    </row>
    <row r="43" spans="1:7" x14ac:dyDescent="0.2">
      <c r="A43" s="22" t="s">
        <v>564</v>
      </c>
      <c r="B43" s="22" t="s">
        <v>563</v>
      </c>
      <c r="C43" s="22" t="s">
        <v>154</v>
      </c>
      <c r="D43" s="25">
        <v>2592069</v>
      </c>
      <c r="E43" s="23">
        <v>7006.3625069999998</v>
      </c>
      <c r="F43" s="24">
        <v>0.968321654485924</v>
      </c>
      <c r="G43" s="24"/>
    </row>
    <row r="44" spans="1:7" x14ac:dyDescent="0.2">
      <c r="A44" s="22" t="s">
        <v>249</v>
      </c>
      <c r="B44" s="22" t="s">
        <v>248</v>
      </c>
      <c r="C44" s="22" t="s">
        <v>154</v>
      </c>
      <c r="D44" s="25">
        <v>164745</v>
      </c>
      <c r="E44" s="23">
        <v>6828.0212700000002</v>
      </c>
      <c r="F44" s="24">
        <v>0.94367381739465594</v>
      </c>
      <c r="G44" s="24"/>
    </row>
    <row r="45" spans="1:7" x14ac:dyDescent="0.2">
      <c r="A45" s="22" t="s">
        <v>463</v>
      </c>
      <c r="B45" s="22" t="s">
        <v>462</v>
      </c>
      <c r="C45" s="22" t="s">
        <v>464</v>
      </c>
      <c r="D45" s="25">
        <v>625227</v>
      </c>
      <c r="E45" s="23">
        <v>6671.7973169999996</v>
      </c>
      <c r="F45" s="24">
        <v>0.92208272265924096</v>
      </c>
      <c r="G45" s="24"/>
    </row>
    <row r="46" spans="1:7" x14ac:dyDescent="0.2">
      <c r="A46" s="22" t="s">
        <v>844</v>
      </c>
      <c r="B46" s="22" t="s">
        <v>843</v>
      </c>
      <c r="C46" s="22" t="s">
        <v>405</v>
      </c>
      <c r="D46" s="25">
        <v>2281068</v>
      </c>
      <c r="E46" s="23">
        <v>6204.0487460000004</v>
      </c>
      <c r="F46" s="24">
        <v>0.85743704243621199</v>
      </c>
      <c r="G46" s="24"/>
    </row>
    <row r="47" spans="1:7" x14ac:dyDescent="0.2">
      <c r="A47" s="22" t="s">
        <v>562</v>
      </c>
      <c r="B47" s="22" t="s">
        <v>561</v>
      </c>
      <c r="C47" s="22" t="s">
        <v>154</v>
      </c>
      <c r="D47" s="25">
        <v>553235</v>
      </c>
      <c r="E47" s="23">
        <v>5382.1466979999996</v>
      </c>
      <c r="F47" s="24">
        <v>0.74384521070475496</v>
      </c>
      <c r="G47" s="24"/>
    </row>
    <row r="48" spans="1:7" x14ac:dyDescent="0.2">
      <c r="A48" s="22" t="s">
        <v>757</v>
      </c>
      <c r="B48" s="22" t="s">
        <v>756</v>
      </c>
      <c r="C48" s="22" t="s">
        <v>148</v>
      </c>
      <c r="D48" s="25">
        <v>111112</v>
      </c>
      <c r="E48" s="23">
        <v>5333.3760000000002</v>
      </c>
      <c r="F48" s="24">
        <v>0.73710480540448597</v>
      </c>
      <c r="G48" s="24"/>
    </row>
    <row r="49" spans="1:7" x14ac:dyDescent="0.2">
      <c r="A49" s="22" t="s">
        <v>598</v>
      </c>
      <c r="B49" s="22" t="s">
        <v>597</v>
      </c>
      <c r="C49" s="22" t="s">
        <v>188</v>
      </c>
      <c r="D49" s="25">
        <v>551751</v>
      </c>
      <c r="E49" s="23">
        <v>4358.8329000000003</v>
      </c>
      <c r="F49" s="24">
        <v>0.60241705751575902</v>
      </c>
      <c r="G49" s="24"/>
    </row>
    <row r="50" spans="1:7" x14ac:dyDescent="0.2">
      <c r="A50" s="22" t="s">
        <v>451</v>
      </c>
      <c r="B50" s="22" t="s">
        <v>450</v>
      </c>
      <c r="C50" s="22" t="s">
        <v>148</v>
      </c>
      <c r="D50" s="25">
        <v>171367</v>
      </c>
      <c r="E50" s="23">
        <v>4239.4482129999997</v>
      </c>
      <c r="F50" s="24">
        <v>0.58591737204835304</v>
      </c>
      <c r="G50" s="24"/>
    </row>
    <row r="51" spans="1:7" x14ac:dyDescent="0.2">
      <c r="A51" s="22" t="s">
        <v>244</v>
      </c>
      <c r="B51" s="22" t="s">
        <v>243</v>
      </c>
      <c r="C51" s="22" t="s">
        <v>191</v>
      </c>
      <c r="D51" s="25">
        <v>85710</v>
      </c>
      <c r="E51" s="23">
        <v>3758.55492</v>
      </c>
      <c r="F51" s="24">
        <v>0.51945501178028197</v>
      </c>
      <c r="G51" s="24"/>
    </row>
    <row r="52" spans="1:7" x14ac:dyDescent="0.2">
      <c r="A52" s="22" t="s">
        <v>854</v>
      </c>
      <c r="B52" s="22" t="s">
        <v>853</v>
      </c>
      <c r="C52" s="22" t="s">
        <v>191</v>
      </c>
      <c r="D52" s="25">
        <v>235332</v>
      </c>
      <c r="E52" s="23">
        <v>3748.8387600000001</v>
      </c>
      <c r="F52" s="24">
        <v>0.51811217973054802</v>
      </c>
      <c r="G52" s="24"/>
    </row>
    <row r="53" spans="1:7" x14ac:dyDescent="0.2">
      <c r="A53" s="22" t="s">
        <v>253</v>
      </c>
      <c r="B53" s="22" t="s">
        <v>252</v>
      </c>
      <c r="C53" s="22" t="s">
        <v>254</v>
      </c>
      <c r="D53" s="25">
        <v>1236385</v>
      </c>
      <c r="E53" s="23">
        <v>3703.5912680000001</v>
      </c>
      <c r="F53" s="24">
        <v>0.51185870279854495</v>
      </c>
      <c r="G53" s="24"/>
    </row>
    <row r="54" spans="1:7" x14ac:dyDescent="0.2">
      <c r="A54" s="22" t="s">
        <v>206</v>
      </c>
      <c r="B54" s="22" t="s">
        <v>205</v>
      </c>
      <c r="C54" s="22" t="s">
        <v>165</v>
      </c>
      <c r="D54" s="25">
        <v>27579</v>
      </c>
      <c r="E54" s="23">
        <v>3671.8680599999998</v>
      </c>
      <c r="F54" s="24">
        <v>0.50747436367457399</v>
      </c>
      <c r="G54" s="24"/>
    </row>
    <row r="55" spans="1:7" ht="10.5" x14ac:dyDescent="0.25">
      <c r="A55" s="21" t="s">
        <v>33</v>
      </c>
      <c r="B55" s="21"/>
      <c r="C55" s="21"/>
      <c r="D55" s="21"/>
      <c r="E55" s="26">
        <f>SUM(E7:E54)</f>
        <v>700286.64492100023</v>
      </c>
      <c r="F55" s="27">
        <f>SUM(F7:F54)</f>
        <v>96.783847816440016</v>
      </c>
      <c r="G55" s="24"/>
    </row>
    <row r="56" spans="1:7" x14ac:dyDescent="0.2">
      <c r="A56" s="22"/>
      <c r="B56" s="22"/>
      <c r="C56" s="22"/>
      <c r="D56" s="22"/>
      <c r="E56" s="23"/>
      <c r="F56" s="24"/>
      <c r="G56" s="24"/>
    </row>
    <row r="57" spans="1:7" ht="10.5" x14ac:dyDescent="0.25">
      <c r="A57" s="21" t="s">
        <v>571</v>
      </c>
      <c r="B57" s="22"/>
      <c r="C57" s="22"/>
      <c r="D57" s="22"/>
      <c r="E57" s="23"/>
      <c r="F57" s="24"/>
      <c r="G57" s="24"/>
    </row>
    <row r="58" spans="1:7" x14ac:dyDescent="0.2">
      <c r="A58" s="22" t="s">
        <v>573</v>
      </c>
      <c r="B58" s="22" t="s">
        <v>572</v>
      </c>
      <c r="C58" s="22" t="s">
        <v>560</v>
      </c>
      <c r="D58" s="25">
        <v>122380</v>
      </c>
      <c r="E58" s="23">
        <v>6144.3803879999996</v>
      </c>
      <c r="F58" s="24">
        <v>0.84919051464360995</v>
      </c>
      <c r="G58" s="24"/>
    </row>
    <row r="59" spans="1:7" ht="10.5" x14ac:dyDescent="0.25">
      <c r="A59" s="21" t="s">
        <v>33</v>
      </c>
      <c r="B59" s="21"/>
      <c r="C59" s="21"/>
      <c r="D59" s="21"/>
      <c r="E59" s="26">
        <f>SUM(E57:E58)</f>
        <v>6144.3803879999996</v>
      </c>
      <c r="F59" s="27">
        <f>SUM(F57:F58)</f>
        <v>0.84919051464360995</v>
      </c>
      <c r="G59" s="24"/>
    </row>
    <row r="60" spans="1:7" x14ac:dyDescent="0.2">
      <c r="A60" s="22"/>
      <c r="B60" s="22"/>
      <c r="C60" s="22"/>
      <c r="D60" s="22"/>
      <c r="E60" s="23"/>
      <c r="F60" s="24"/>
      <c r="G60" s="24"/>
    </row>
    <row r="61" spans="1:7" ht="10.5" x14ac:dyDescent="0.25">
      <c r="A61" s="21" t="s">
        <v>34</v>
      </c>
      <c r="B61" s="22"/>
      <c r="C61" s="22"/>
      <c r="D61" s="22"/>
      <c r="E61" s="23"/>
      <c r="F61" s="24"/>
      <c r="G61" s="24"/>
    </row>
    <row r="62" spans="1:7" ht="10.5" x14ac:dyDescent="0.25">
      <c r="A62" s="21" t="s">
        <v>41</v>
      </c>
      <c r="B62" s="22"/>
      <c r="C62" s="22"/>
      <c r="D62" s="22"/>
      <c r="E62" s="23"/>
      <c r="F62" s="24"/>
      <c r="G62" s="24"/>
    </row>
    <row r="63" spans="1:7" x14ac:dyDescent="0.2">
      <c r="A63" s="22" t="s">
        <v>295</v>
      </c>
      <c r="B63" s="22" t="s">
        <v>1222</v>
      </c>
      <c r="C63" s="22" t="s">
        <v>42</v>
      </c>
      <c r="D63" s="25">
        <v>1000000</v>
      </c>
      <c r="E63" s="23">
        <v>995.23599999999999</v>
      </c>
      <c r="F63" s="24">
        <v>0.13754763176485901</v>
      </c>
      <c r="G63" s="60">
        <v>5.1393000000000004</v>
      </c>
    </row>
    <row r="64" spans="1:7" ht="10.5" x14ac:dyDescent="0.25">
      <c r="A64" s="21" t="s">
        <v>33</v>
      </c>
      <c r="B64" s="21"/>
      <c r="C64" s="21"/>
      <c r="D64" s="21"/>
      <c r="E64" s="26">
        <f>SUM(E62:E63)</f>
        <v>995.23599999999999</v>
      </c>
      <c r="F64" s="27">
        <f>SUM(F62:F63)</f>
        <v>0.13754763176485901</v>
      </c>
      <c r="G64" s="21"/>
    </row>
    <row r="65" spans="1:7" ht="10.5" x14ac:dyDescent="0.25">
      <c r="A65" s="22"/>
      <c r="B65" s="22"/>
      <c r="C65" s="22"/>
      <c r="D65" s="22"/>
      <c r="E65" s="23"/>
      <c r="F65" s="24"/>
      <c r="G65" s="21"/>
    </row>
    <row r="66" spans="1:7" ht="10.5" x14ac:dyDescent="0.25">
      <c r="A66" s="21" t="s">
        <v>43</v>
      </c>
      <c r="B66" s="21"/>
      <c r="C66" s="21"/>
      <c r="D66" s="21"/>
      <c r="E66" s="26">
        <f>E55+E59+E64</f>
        <v>707426.26130900031</v>
      </c>
      <c r="F66" s="27">
        <f>F55+F59+F64</f>
        <v>97.770585962848486</v>
      </c>
      <c r="G66" s="21"/>
    </row>
    <row r="67" spans="1:7" ht="10.5" x14ac:dyDescent="0.25">
      <c r="A67" s="21"/>
      <c r="B67" s="21"/>
      <c r="C67" s="21"/>
      <c r="D67" s="21"/>
      <c r="E67" s="26"/>
      <c r="F67" s="27"/>
      <c r="G67" s="21"/>
    </row>
    <row r="68" spans="1:7" ht="10.5" x14ac:dyDescent="0.25">
      <c r="A68" s="21" t="s">
        <v>45</v>
      </c>
      <c r="B68" s="21"/>
      <c r="C68" s="21"/>
      <c r="D68" s="21"/>
      <c r="E68" s="26">
        <f>E70-(E55+E59+E64)</f>
        <v>16131.089137699688</v>
      </c>
      <c r="F68" s="61">
        <f>F70-(F55+F59+F64)</f>
        <v>2.2294140371515141</v>
      </c>
      <c r="G68" s="21"/>
    </row>
    <row r="69" spans="1:7" ht="10.5" x14ac:dyDescent="0.25">
      <c r="A69" s="21"/>
      <c r="B69" s="21"/>
      <c r="C69" s="21"/>
      <c r="D69" s="21"/>
      <c r="E69" s="26"/>
      <c r="F69" s="61"/>
      <c r="G69" s="21"/>
    </row>
    <row r="70" spans="1:7" ht="10.5" x14ac:dyDescent="0.25">
      <c r="A70" s="28" t="s">
        <v>44</v>
      </c>
      <c r="B70" s="28"/>
      <c r="C70" s="28"/>
      <c r="D70" s="28"/>
      <c r="E70" s="29">
        <v>723557.3504467</v>
      </c>
      <c r="F70" s="30">
        <v>100</v>
      </c>
      <c r="G70" s="28"/>
    </row>
    <row r="71" spans="1:7" ht="10.5" x14ac:dyDescent="0.25">
      <c r="A71" s="6" t="s">
        <v>1220</v>
      </c>
      <c r="B71" s="11"/>
      <c r="C71" s="11"/>
      <c r="D71" s="11"/>
      <c r="E71" s="12"/>
      <c r="F71" s="13"/>
      <c r="G71" s="11"/>
    </row>
    <row r="73" spans="1:7" ht="23.25" customHeight="1" x14ac:dyDescent="0.2">
      <c r="A73" s="179" t="s">
        <v>1003</v>
      </c>
      <c r="B73" s="179"/>
      <c r="C73" s="179"/>
      <c r="D73" s="179"/>
      <c r="G73" s="9"/>
    </row>
    <row r="75" spans="1:7" ht="10.5" x14ac:dyDescent="0.25">
      <c r="A75" s="11" t="s">
        <v>48</v>
      </c>
    </row>
    <row r="76" spans="1:7" ht="10.5" x14ac:dyDescent="0.25">
      <c r="A76" s="11" t="s">
        <v>1001</v>
      </c>
    </row>
    <row r="77" spans="1:7" ht="10.5" x14ac:dyDescent="0.25">
      <c r="A77" s="11" t="s">
        <v>49</v>
      </c>
      <c r="B77" s="11"/>
      <c r="C77" s="55" t="s">
        <v>999</v>
      </c>
      <c r="D77" s="11" t="s">
        <v>50</v>
      </c>
    </row>
    <row r="78" spans="1:7" x14ac:dyDescent="0.2">
      <c r="A78" s="6" t="s">
        <v>57</v>
      </c>
      <c r="C78" s="32">
        <v>924.9896</v>
      </c>
      <c r="D78" s="32">
        <v>982.78689999999995</v>
      </c>
    </row>
    <row r="79" spans="1:7" x14ac:dyDescent="0.2">
      <c r="A79" s="6" t="s">
        <v>117</v>
      </c>
      <c r="C79" s="32">
        <v>38.8414</v>
      </c>
      <c r="D79" s="32">
        <v>41.2684</v>
      </c>
    </row>
    <row r="80" spans="1:7" x14ac:dyDescent="0.2">
      <c r="A80" s="6" t="s">
        <v>58</v>
      </c>
      <c r="C80" s="32">
        <v>1029.3413</v>
      </c>
      <c r="D80" s="32">
        <v>1094.2759000000001</v>
      </c>
    </row>
    <row r="81" spans="1:4" x14ac:dyDescent="0.2">
      <c r="A81" s="6" t="s">
        <v>118</v>
      </c>
      <c r="C81" s="32">
        <v>45.261299999999999</v>
      </c>
      <c r="D81" s="32">
        <v>48.116100000000003</v>
      </c>
    </row>
    <row r="83" spans="1:4" x14ac:dyDescent="0.2">
      <c r="A83" s="6" t="s">
        <v>54</v>
      </c>
    </row>
    <row r="84" spans="1:4" x14ac:dyDescent="0.2">
      <c r="A84" s="6" t="s">
        <v>1000</v>
      </c>
    </row>
    <row r="86" spans="1:4" ht="10.5" x14ac:dyDescent="0.25">
      <c r="A86" s="11" t="s">
        <v>1002</v>
      </c>
      <c r="D86" s="31" t="s">
        <v>56</v>
      </c>
    </row>
    <row r="88" spans="1:4" ht="10.5" x14ac:dyDescent="0.25">
      <c r="A88" s="11" t="s">
        <v>1441</v>
      </c>
      <c r="D88" s="31" t="s">
        <v>56</v>
      </c>
    </row>
    <row r="89" spans="1:4" ht="10.5" x14ac:dyDescent="0.25">
      <c r="A89" s="11"/>
    </row>
    <row r="90" spans="1:4" ht="10.5" x14ac:dyDescent="0.25">
      <c r="A90" s="11" t="s">
        <v>362</v>
      </c>
      <c r="D90" s="31" t="s">
        <v>56</v>
      </c>
    </row>
    <row r="92" spans="1:4" ht="10.5" x14ac:dyDescent="0.25">
      <c r="A92" s="11" t="s">
        <v>1830</v>
      </c>
      <c r="D92" s="36">
        <v>0.69552379420293542</v>
      </c>
    </row>
    <row r="94" spans="1:4" ht="10.5" x14ac:dyDescent="0.25">
      <c r="A94" s="11" t="s">
        <v>1013</v>
      </c>
      <c r="D94" s="31" t="s">
        <v>56</v>
      </c>
    </row>
    <row r="96" spans="1:4" ht="10.5" x14ac:dyDescent="0.25">
      <c r="A96" s="11" t="s">
        <v>1836</v>
      </c>
    </row>
    <row r="98" spans="1:9" x14ac:dyDescent="0.2">
      <c r="A98" s="66" t="s">
        <v>1018</v>
      </c>
      <c r="B98" s="67" t="s">
        <v>1019</v>
      </c>
      <c r="C98" s="67" t="s">
        <v>1020</v>
      </c>
    </row>
    <row r="99" spans="1:9" x14ac:dyDescent="0.2">
      <c r="A99" s="68" t="s">
        <v>1022</v>
      </c>
      <c r="B99" s="69">
        <f>E59</f>
        <v>6144.3803879999996</v>
      </c>
      <c r="C99" s="70">
        <v>8.5000000000000006E-3</v>
      </c>
    </row>
    <row r="101" spans="1:9" ht="10.5" x14ac:dyDescent="0.25">
      <c r="A101" s="11" t="s">
        <v>1004</v>
      </c>
      <c r="D101" s="31" t="s">
        <v>56</v>
      </c>
    </row>
    <row r="103" spans="1:9" ht="10.5" x14ac:dyDescent="0.25">
      <c r="A103" s="11" t="s">
        <v>1842</v>
      </c>
      <c r="B103" s="11"/>
      <c r="D103" s="31" t="s">
        <v>56</v>
      </c>
    </row>
    <row r="104" spans="1:9" ht="10.5" x14ac:dyDescent="0.25">
      <c r="A104" s="11"/>
      <c r="B104" s="11"/>
    </row>
    <row r="105" spans="1:9" ht="10.5" x14ac:dyDescent="0.25">
      <c r="A105" s="11" t="s">
        <v>1005</v>
      </c>
      <c r="B105" s="11"/>
      <c r="D105" s="31" t="s">
        <v>56</v>
      </c>
    </row>
    <row r="106" spans="1:9" ht="10.5" x14ac:dyDescent="0.25">
      <c r="A106" s="11"/>
      <c r="B106" s="11"/>
    </row>
    <row r="107" spans="1:9" ht="10.5" x14ac:dyDescent="0.25">
      <c r="A107" s="11" t="s">
        <v>1006</v>
      </c>
      <c r="B107" s="11"/>
      <c r="D107" s="31" t="s">
        <v>56</v>
      </c>
    </row>
    <row r="109" spans="1:9" ht="10.5" x14ac:dyDescent="0.25">
      <c r="A109" s="119" t="s">
        <v>1345</v>
      </c>
      <c r="B109" s="118"/>
      <c r="C109" s="118"/>
      <c r="D109" s="118"/>
      <c r="E109" s="10"/>
      <c r="G109" s="118"/>
      <c r="H109" s="118"/>
      <c r="I109" s="118"/>
    </row>
    <row r="110" spans="1:9" x14ac:dyDescent="0.2">
      <c r="A110" s="120"/>
      <c r="B110" s="118"/>
      <c r="C110" s="118"/>
      <c r="D110" s="118"/>
      <c r="E110" s="10"/>
      <c r="G110" s="118"/>
      <c r="H110" s="118"/>
      <c r="I110" s="118"/>
    </row>
    <row r="111" spans="1:9" ht="10.5" x14ac:dyDescent="0.25">
      <c r="A111" s="119" t="s">
        <v>1305</v>
      </c>
      <c r="B111" s="118"/>
      <c r="C111" s="118"/>
      <c r="D111" s="118"/>
      <c r="E111" s="10"/>
      <c r="G111" s="118"/>
      <c r="H111" s="118"/>
      <c r="I111" s="118"/>
    </row>
    <row r="112" spans="1:9" x14ac:dyDescent="0.2">
      <c r="A112" s="120"/>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ht="10.5" x14ac:dyDescent="0.25">
      <c r="A129" s="119" t="s">
        <v>1324</v>
      </c>
      <c r="B129" s="118"/>
      <c r="C129" s="118"/>
      <c r="D129" s="118"/>
      <c r="E129" s="10"/>
      <c r="G129" s="118"/>
      <c r="H129" s="118"/>
      <c r="I129" s="118"/>
    </row>
    <row r="130" spans="1:9" x14ac:dyDescent="0.2">
      <c r="A130" s="118"/>
      <c r="B130" s="118"/>
      <c r="C130" s="118"/>
      <c r="D130" s="118"/>
      <c r="E130" s="10"/>
      <c r="G130" s="118"/>
      <c r="H130" s="118"/>
      <c r="I130" s="118"/>
    </row>
    <row r="131" spans="1:9" ht="10.5" x14ac:dyDescent="0.25">
      <c r="A131" s="119" t="s">
        <v>1306</v>
      </c>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t="s">
        <v>1325</v>
      </c>
      <c r="B148" s="118"/>
      <c r="C148" s="118"/>
      <c r="D148" s="118"/>
      <c r="E148" s="10"/>
      <c r="G148" s="118"/>
      <c r="H148" s="118"/>
      <c r="I148" s="118"/>
    </row>
    <row r="149" spans="1:9" x14ac:dyDescent="0.2">
      <c r="B149" s="118"/>
      <c r="C149" s="118"/>
      <c r="D149" s="118"/>
      <c r="E149" s="10"/>
      <c r="G149" s="118"/>
      <c r="H149" s="118"/>
      <c r="I149" s="118"/>
    </row>
    <row r="150" spans="1:9" x14ac:dyDescent="0.2">
      <c r="A150" s="118" t="s">
        <v>1304</v>
      </c>
    </row>
  </sheetData>
  <mergeCells count="2">
    <mergeCell ref="A1:F1"/>
    <mergeCell ref="A73:D73"/>
  </mergeCells>
  <conditionalFormatting sqref="F2:F3">
    <cfRule type="cellIs" dxfId="48" priority="4" stopIfTrue="1" operator="between">
      <formula>0.009</formula>
      <formula>-0.009</formula>
    </cfRule>
  </conditionalFormatting>
  <conditionalFormatting sqref="F5:F145">
    <cfRule type="cellIs" dxfId="47" priority="1" stopIfTrue="1" operator="between">
      <formula>0.009</formula>
      <formula>-0.009</formula>
    </cfRule>
  </conditionalFormatting>
  <conditionalFormatting sqref="F150:F65536">
    <cfRule type="cellIs" dxfId="46" priority="2" stopIfTrue="1" operator="between">
      <formula>0.009</formula>
      <formula>-0.009</formula>
    </cfRule>
  </conditionalFormatting>
  <hyperlinks>
    <hyperlink ref="A110"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38"/>
  <sheetViews>
    <sheetView workbookViewId="0">
      <selection sqref="A1:F1"/>
    </sheetView>
  </sheetViews>
  <sheetFormatPr defaultColWidth="9.1796875" defaultRowHeight="10" x14ac:dyDescent="0.2"/>
  <cols>
    <col min="1" max="1" width="38.7265625" style="6" bestFit="1" customWidth="1"/>
    <col min="2" max="2" width="24.72656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22</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129</v>
      </c>
      <c r="B7" s="22" t="s">
        <v>128</v>
      </c>
      <c r="C7" s="22" t="s">
        <v>130</v>
      </c>
      <c r="D7" s="25">
        <v>12700000</v>
      </c>
      <c r="E7" s="23">
        <v>98005.9</v>
      </c>
      <c r="F7" s="24">
        <v>8.5308579049494409</v>
      </c>
      <c r="G7" s="24"/>
    </row>
    <row r="8" spans="1:7" x14ac:dyDescent="0.2">
      <c r="A8" s="22" t="s">
        <v>132</v>
      </c>
      <c r="B8" s="22" t="s">
        <v>131</v>
      </c>
      <c r="C8" s="22" t="s">
        <v>130</v>
      </c>
      <c r="D8" s="25">
        <v>6750000</v>
      </c>
      <c r="E8" s="23">
        <v>85279.5</v>
      </c>
      <c r="F8" s="24">
        <v>7.4230969431956302</v>
      </c>
      <c r="G8" s="24"/>
    </row>
    <row r="9" spans="1:7" x14ac:dyDescent="0.2">
      <c r="A9" s="22" t="s">
        <v>139</v>
      </c>
      <c r="B9" s="22" t="s">
        <v>138</v>
      </c>
      <c r="C9" s="22" t="s">
        <v>130</v>
      </c>
      <c r="D9" s="25">
        <v>6500000</v>
      </c>
      <c r="E9" s="23">
        <v>82439.5</v>
      </c>
      <c r="F9" s="24">
        <v>7.1758910458970302</v>
      </c>
      <c r="G9" s="24"/>
    </row>
    <row r="10" spans="1:7" x14ac:dyDescent="0.2">
      <c r="A10" s="22" t="s">
        <v>134</v>
      </c>
      <c r="B10" s="22" t="s">
        <v>133</v>
      </c>
      <c r="C10" s="22" t="s">
        <v>135</v>
      </c>
      <c r="D10" s="25">
        <v>5240000</v>
      </c>
      <c r="E10" s="23">
        <v>74973.919999999998</v>
      </c>
      <c r="F10" s="24">
        <v>6.5260546364764496</v>
      </c>
      <c r="G10" s="24"/>
    </row>
    <row r="11" spans="1:7" x14ac:dyDescent="0.2">
      <c r="A11" s="22" t="s">
        <v>141</v>
      </c>
      <c r="B11" s="22" t="s">
        <v>140</v>
      </c>
      <c r="C11" s="22" t="s">
        <v>142</v>
      </c>
      <c r="D11" s="25">
        <v>3500000</v>
      </c>
      <c r="E11" s="23">
        <v>66038</v>
      </c>
      <c r="F11" s="24">
        <v>5.7482334668326196</v>
      </c>
      <c r="G11" s="24"/>
    </row>
    <row r="12" spans="1:7" x14ac:dyDescent="0.2">
      <c r="A12" s="22" t="s">
        <v>451</v>
      </c>
      <c r="B12" s="22" t="s">
        <v>450</v>
      </c>
      <c r="C12" s="22" t="s">
        <v>148</v>
      </c>
      <c r="D12" s="25">
        <v>2650000</v>
      </c>
      <c r="E12" s="23">
        <v>65558.350000000006</v>
      </c>
      <c r="F12" s="24">
        <v>5.7064826539314701</v>
      </c>
      <c r="G12" s="24"/>
    </row>
    <row r="13" spans="1:7" x14ac:dyDescent="0.2">
      <c r="A13" s="22" t="s">
        <v>153</v>
      </c>
      <c r="B13" s="22" t="s">
        <v>152</v>
      </c>
      <c r="C13" s="22" t="s">
        <v>154</v>
      </c>
      <c r="D13" s="25">
        <v>23500000</v>
      </c>
      <c r="E13" s="23">
        <v>58052.05</v>
      </c>
      <c r="F13" s="24">
        <v>5.0531017993918796</v>
      </c>
      <c r="G13" s="24"/>
    </row>
    <row r="14" spans="1:7" x14ac:dyDescent="0.2">
      <c r="A14" s="22" t="s">
        <v>342</v>
      </c>
      <c r="B14" s="22" t="s">
        <v>341</v>
      </c>
      <c r="C14" s="22" t="s">
        <v>204</v>
      </c>
      <c r="D14" s="25">
        <v>2950000</v>
      </c>
      <c r="E14" s="23">
        <v>53344.85</v>
      </c>
      <c r="F14" s="24">
        <v>4.6433667290524596</v>
      </c>
      <c r="G14" s="24"/>
    </row>
    <row r="15" spans="1:7" x14ac:dyDescent="0.2">
      <c r="A15" s="22" t="s">
        <v>175</v>
      </c>
      <c r="B15" s="22" t="s">
        <v>174</v>
      </c>
      <c r="C15" s="22" t="s">
        <v>176</v>
      </c>
      <c r="D15" s="25">
        <v>22000000</v>
      </c>
      <c r="E15" s="23">
        <v>46499.199999999997</v>
      </c>
      <c r="F15" s="24">
        <v>4.0474917111503004</v>
      </c>
      <c r="G15" s="24"/>
    </row>
    <row r="16" spans="1:7" x14ac:dyDescent="0.2">
      <c r="A16" s="22" t="s">
        <v>206</v>
      </c>
      <c r="B16" s="22" t="s">
        <v>205</v>
      </c>
      <c r="C16" s="22" t="s">
        <v>165</v>
      </c>
      <c r="D16" s="25">
        <v>308000</v>
      </c>
      <c r="E16" s="23">
        <v>41007.120000000003</v>
      </c>
      <c r="F16" s="24">
        <v>3.5694372870532298</v>
      </c>
      <c r="G16" s="24"/>
    </row>
    <row r="17" spans="1:7" x14ac:dyDescent="0.2">
      <c r="A17" s="22" t="s">
        <v>178</v>
      </c>
      <c r="B17" s="22" t="s">
        <v>177</v>
      </c>
      <c r="C17" s="22" t="s">
        <v>179</v>
      </c>
      <c r="D17" s="25">
        <v>2400000</v>
      </c>
      <c r="E17" s="23">
        <v>39988.800000000003</v>
      </c>
      <c r="F17" s="24">
        <v>3.4807983048922799</v>
      </c>
      <c r="G17" s="24"/>
    </row>
    <row r="18" spans="1:7" x14ac:dyDescent="0.2">
      <c r="A18" s="22" t="s">
        <v>604</v>
      </c>
      <c r="B18" s="22" t="s">
        <v>603</v>
      </c>
      <c r="C18" s="22" t="s">
        <v>188</v>
      </c>
      <c r="D18" s="25">
        <v>2584487</v>
      </c>
      <c r="E18" s="23">
        <v>37046.036659999998</v>
      </c>
      <c r="F18" s="24">
        <v>3.22464744151126</v>
      </c>
      <c r="G18" s="24"/>
    </row>
    <row r="19" spans="1:7" x14ac:dyDescent="0.2">
      <c r="A19" s="22" t="s">
        <v>147</v>
      </c>
      <c r="B19" s="22" t="s">
        <v>146</v>
      </c>
      <c r="C19" s="22" t="s">
        <v>148</v>
      </c>
      <c r="D19" s="25">
        <v>2750000</v>
      </c>
      <c r="E19" s="23">
        <v>32499.5</v>
      </c>
      <c r="F19" s="24">
        <v>2.82889720396328</v>
      </c>
      <c r="G19" s="24"/>
    </row>
    <row r="20" spans="1:7" x14ac:dyDescent="0.2">
      <c r="A20" s="22" t="s">
        <v>200</v>
      </c>
      <c r="B20" s="22" t="s">
        <v>199</v>
      </c>
      <c r="C20" s="22" t="s">
        <v>201</v>
      </c>
      <c r="D20" s="25">
        <v>750000</v>
      </c>
      <c r="E20" s="23">
        <v>32214.75</v>
      </c>
      <c r="F20" s="24">
        <v>2.80411133098589</v>
      </c>
      <c r="G20" s="24"/>
    </row>
    <row r="21" spans="1:7" x14ac:dyDescent="0.2">
      <c r="A21" s="22" t="s">
        <v>137</v>
      </c>
      <c r="B21" s="22" t="s">
        <v>136</v>
      </c>
      <c r="C21" s="22" t="s">
        <v>130</v>
      </c>
      <c r="D21" s="25">
        <v>2600000</v>
      </c>
      <c r="E21" s="23">
        <v>27779.7</v>
      </c>
      <c r="F21" s="24">
        <v>2.41806537506542</v>
      </c>
      <c r="G21" s="24"/>
    </row>
    <row r="22" spans="1:7" x14ac:dyDescent="0.2">
      <c r="A22" s="22" t="s">
        <v>216</v>
      </c>
      <c r="B22" s="22" t="s">
        <v>215</v>
      </c>
      <c r="C22" s="22" t="s">
        <v>196</v>
      </c>
      <c r="D22" s="25">
        <v>4700000</v>
      </c>
      <c r="E22" s="23">
        <v>27584.3</v>
      </c>
      <c r="F22" s="24">
        <v>2.4010569129766401</v>
      </c>
      <c r="G22" s="24"/>
    </row>
    <row r="23" spans="1:7" x14ac:dyDescent="0.2">
      <c r="A23" s="22" t="s">
        <v>856</v>
      </c>
      <c r="B23" s="22" t="s">
        <v>855</v>
      </c>
      <c r="C23" s="22" t="s">
        <v>168</v>
      </c>
      <c r="D23" s="25">
        <v>500000</v>
      </c>
      <c r="E23" s="23">
        <v>24287.5</v>
      </c>
      <c r="F23" s="24">
        <v>2.11408916571818</v>
      </c>
      <c r="G23" s="24"/>
    </row>
    <row r="24" spans="1:7" x14ac:dyDescent="0.2">
      <c r="A24" s="22" t="s">
        <v>208</v>
      </c>
      <c r="B24" s="22" t="s">
        <v>207</v>
      </c>
      <c r="C24" s="22" t="s">
        <v>209</v>
      </c>
      <c r="D24" s="25">
        <v>1075304</v>
      </c>
      <c r="E24" s="23">
        <v>24204.017739999999</v>
      </c>
      <c r="F24" s="24">
        <v>2.1068225083267</v>
      </c>
      <c r="G24" s="24"/>
    </row>
    <row r="25" spans="1:7" x14ac:dyDescent="0.2">
      <c r="A25" s="22" t="s">
        <v>425</v>
      </c>
      <c r="B25" s="22" t="s">
        <v>424</v>
      </c>
      <c r="C25" s="22" t="s">
        <v>227</v>
      </c>
      <c r="D25" s="25">
        <v>4866889</v>
      </c>
      <c r="E25" s="23">
        <v>23292.93075</v>
      </c>
      <c r="F25" s="24">
        <v>2.0275175516788</v>
      </c>
      <c r="G25" s="24"/>
    </row>
    <row r="26" spans="1:7" x14ac:dyDescent="0.2">
      <c r="A26" s="22" t="s">
        <v>652</v>
      </c>
      <c r="B26" s="22" t="s">
        <v>651</v>
      </c>
      <c r="C26" s="22" t="s">
        <v>201</v>
      </c>
      <c r="D26" s="25">
        <v>4500000</v>
      </c>
      <c r="E26" s="23">
        <v>21017.25</v>
      </c>
      <c r="F26" s="24">
        <v>1.82943244542215</v>
      </c>
      <c r="G26" s="24"/>
    </row>
    <row r="27" spans="1:7" x14ac:dyDescent="0.2">
      <c r="A27" s="22" t="s">
        <v>470</v>
      </c>
      <c r="B27" s="22" t="s">
        <v>469</v>
      </c>
      <c r="C27" s="22" t="s">
        <v>212</v>
      </c>
      <c r="D27" s="25">
        <v>5000000</v>
      </c>
      <c r="E27" s="23">
        <v>17715</v>
      </c>
      <c r="F27" s="24">
        <v>1.54199030656501</v>
      </c>
      <c r="G27" s="24"/>
    </row>
    <row r="28" spans="1:7" x14ac:dyDescent="0.2">
      <c r="A28" s="22" t="s">
        <v>502</v>
      </c>
      <c r="B28" s="22" t="s">
        <v>501</v>
      </c>
      <c r="C28" s="22" t="s">
        <v>168</v>
      </c>
      <c r="D28" s="25">
        <v>906742</v>
      </c>
      <c r="E28" s="23">
        <v>17273.435099999999</v>
      </c>
      <c r="F28" s="24">
        <v>1.50355458567766</v>
      </c>
      <c r="G28" s="24"/>
    </row>
    <row r="29" spans="1:7" x14ac:dyDescent="0.2">
      <c r="A29" s="22" t="s">
        <v>161</v>
      </c>
      <c r="B29" s="22" t="s">
        <v>160</v>
      </c>
      <c r="C29" s="22" t="s">
        <v>162</v>
      </c>
      <c r="D29" s="25">
        <v>200000</v>
      </c>
      <c r="E29" s="23">
        <v>15273</v>
      </c>
      <c r="F29" s="24">
        <v>1.32942805262023</v>
      </c>
      <c r="G29" s="24"/>
    </row>
    <row r="30" spans="1:7" x14ac:dyDescent="0.2">
      <c r="A30" s="22" t="s">
        <v>602</v>
      </c>
      <c r="B30" s="22" t="s">
        <v>601</v>
      </c>
      <c r="C30" s="22" t="s">
        <v>437</v>
      </c>
      <c r="D30" s="25">
        <v>822126</v>
      </c>
      <c r="E30" s="23">
        <v>14279.50649</v>
      </c>
      <c r="F30" s="24">
        <v>1.24295007564844</v>
      </c>
      <c r="G30" s="24"/>
    </row>
    <row r="31" spans="1:7" x14ac:dyDescent="0.2">
      <c r="A31" s="22" t="s">
        <v>306</v>
      </c>
      <c r="B31" s="22" t="s">
        <v>305</v>
      </c>
      <c r="C31" s="22" t="s">
        <v>130</v>
      </c>
      <c r="D31" s="25">
        <v>3500000</v>
      </c>
      <c r="E31" s="23">
        <v>13415.5</v>
      </c>
      <c r="F31" s="24">
        <v>1.1677432095807401</v>
      </c>
      <c r="G31" s="24"/>
    </row>
    <row r="32" spans="1:7" x14ac:dyDescent="0.2">
      <c r="A32" s="22" t="s">
        <v>617</v>
      </c>
      <c r="B32" s="22" t="s">
        <v>616</v>
      </c>
      <c r="C32" s="22" t="s">
        <v>191</v>
      </c>
      <c r="D32" s="25">
        <v>1350000</v>
      </c>
      <c r="E32" s="23">
        <v>13305.6</v>
      </c>
      <c r="F32" s="24">
        <v>1.1581770377099301</v>
      </c>
      <c r="G32" s="24"/>
    </row>
    <row r="33" spans="1:7" x14ac:dyDescent="0.2">
      <c r="A33" s="22" t="s">
        <v>263</v>
      </c>
      <c r="B33" s="22" t="s">
        <v>262</v>
      </c>
      <c r="C33" s="22" t="s">
        <v>204</v>
      </c>
      <c r="D33" s="25">
        <v>900000</v>
      </c>
      <c r="E33" s="23">
        <v>11786.4</v>
      </c>
      <c r="F33" s="24">
        <v>1.02593929152119</v>
      </c>
      <c r="G33" s="24"/>
    </row>
    <row r="34" spans="1:7" x14ac:dyDescent="0.2">
      <c r="A34" s="22" t="s">
        <v>218</v>
      </c>
      <c r="B34" s="22" t="s">
        <v>217</v>
      </c>
      <c r="C34" s="22" t="s">
        <v>219</v>
      </c>
      <c r="D34" s="25">
        <v>5500000</v>
      </c>
      <c r="E34" s="23">
        <v>8914.9500000000007</v>
      </c>
      <c r="F34" s="24">
        <v>0.77599585004299798</v>
      </c>
      <c r="G34" s="24"/>
    </row>
    <row r="35" spans="1:7" x14ac:dyDescent="0.2">
      <c r="A35" s="22" t="s">
        <v>858</v>
      </c>
      <c r="B35" s="22" t="s">
        <v>857</v>
      </c>
      <c r="C35" s="22" t="s">
        <v>191</v>
      </c>
      <c r="D35" s="25">
        <v>1368783</v>
      </c>
      <c r="E35" s="23">
        <v>6342.2560309999999</v>
      </c>
      <c r="F35" s="24">
        <v>0.55205742712703698</v>
      </c>
      <c r="G35" s="24"/>
    </row>
    <row r="36" spans="1:7" ht="10.5" x14ac:dyDescent="0.25">
      <c r="A36" s="21" t="s">
        <v>33</v>
      </c>
      <c r="B36" s="21"/>
      <c r="C36" s="21"/>
      <c r="D36" s="21"/>
      <c r="E36" s="26">
        <f>SUM(E7:E35)</f>
        <v>1079418.822771</v>
      </c>
      <c r="F36" s="27">
        <f>SUM(F7:F35)</f>
        <v>93.957288254964368</v>
      </c>
      <c r="G36" s="24"/>
    </row>
    <row r="37" spans="1:7" x14ac:dyDescent="0.2">
      <c r="A37" s="22"/>
      <c r="B37" s="22"/>
      <c r="C37" s="22"/>
      <c r="D37" s="22"/>
      <c r="E37" s="23"/>
      <c r="F37" s="24"/>
      <c r="G37" s="24"/>
    </row>
    <row r="38" spans="1:7" ht="10.5" x14ac:dyDescent="0.25">
      <c r="A38" s="21" t="s">
        <v>34</v>
      </c>
      <c r="B38" s="22"/>
      <c r="C38" s="22"/>
      <c r="D38" s="22"/>
      <c r="E38" s="23"/>
      <c r="F38" s="24"/>
      <c r="G38" s="24"/>
    </row>
    <row r="39" spans="1:7" ht="10.5" x14ac:dyDescent="0.25">
      <c r="A39" s="21" t="s">
        <v>41</v>
      </c>
      <c r="B39" s="22"/>
      <c r="C39" s="22"/>
      <c r="D39" s="22"/>
      <c r="E39" s="23"/>
      <c r="F39" s="24"/>
      <c r="G39" s="24"/>
    </row>
    <row r="40" spans="1:7" x14ac:dyDescent="0.2">
      <c r="A40" s="22" t="s">
        <v>295</v>
      </c>
      <c r="B40" s="22" t="s">
        <v>1222</v>
      </c>
      <c r="C40" s="22" t="s">
        <v>42</v>
      </c>
      <c r="D40" s="25">
        <v>2500000</v>
      </c>
      <c r="E40" s="23">
        <v>2488.09</v>
      </c>
      <c r="F40" s="24">
        <v>0.21657412711607801</v>
      </c>
      <c r="G40" s="60">
        <v>5.1393000000000004</v>
      </c>
    </row>
    <row r="41" spans="1:7" ht="10.5" x14ac:dyDescent="0.25">
      <c r="A41" s="21" t="s">
        <v>33</v>
      </c>
      <c r="B41" s="21"/>
      <c r="C41" s="21"/>
      <c r="D41" s="21"/>
      <c r="E41" s="26">
        <f>SUM(E39:E40)</f>
        <v>2488.09</v>
      </c>
      <c r="F41" s="27">
        <f>SUM(F39:F40)</f>
        <v>0.21657412711607801</v>
      </c>
      <c r="G41" s="24"/>
    </row>
    <row r="42" spans="1:7" x14ac:dyDescent="0.2">
      <c r="A42" s="22"/>
      <c r="B42" s="22"/>
      <c r="C42" s="22"/>
      <c r="D42" s="22"/>
      <c r="E42" s="23"/>
      <c r="F42" s="24"/>
      <c r="G42" s="24"/>
    </row>
    <row r="43" spans="1:7" ht="10.5" x14ac:dyDescent="0.25">
      <c r="A43" s="21" t="s">
        <v>43</v>
      </c>
      <c r="B43" s="21"/>
      <c r="C43" s="21"/>
      <c r="D43" s="21"/>
      <c r="E43" s="26">
        <f>E36+E41</f>
        <v>1081906.9127710001</v>
      </c>
      <c r="F43" s="27">
        <f>F36+F41</f>
        <v>94.173862382080443</v>
      </c>
      <c r="G43" s="24"/>
    </row>
    <row r="44" spans="1:7" ht="10.5" x14ac:dyDescent="0.25">
      <c r="A44" s="21"/>
      <c r="B44" s="21"/>
      <c r="C44" s="21"/>
      <c r="D44" s="21"/>
      <c r="E44" s="26"/>
      <c r="F44" s="27"/>
      <c r="G44" s="24"/>
    </row>
    <row r="45" spans="1:7" ht="10.5" x14ac:dyDescent="0.25">
      <c r="A45" s="21" t="s">
        <v>45</v>
      </c>
      <c r="B45" s="21"/>
      <c r="C45" s="21"/>
      <c r="D45" s="21"/>
      <c r="E45" s="26">
        <f>E47-(E36+E41)</f>
        <v>66932.993976699887</v>
      </c>
      <c r="F45" s="61">
        <f>F47-(F36+F41)</f>
        <v>5.8261376179195565</v>
      </c>
      <c r="G45" s="24"/>
    </row>
    <row r="46" spans="1:7" ht="10.5" x14ac:dyDescent="0.25">
      <c r="A46" s="21"/>
      <c r="B46" s="21"/>
      <c r="C46" s="21"/>
      <c r="D46" s="21"/>
      <c r="E46" s="26"/>
      <c r="F46" s="61"/>
      <c r="G46" s="24"/>
    </row>
    <row r="47" spans="1:7" ht="10.5" x14ac:dyDescent="0.25">
      <c r="A47" s="28" t="s">
        <v>44</v>
      </c>
      <c r="B47" s="28"/>
      <c r="C47" s="28"/>
      <c r="D47" s="28"/>
      <c r="E47" s="29">
        <v>1148839.9067476999</v>
      </c>
      <c r="F47" s="30">
        <v>100</v>
      </c>
      <c r="G47" s="28"/>
    </row>
    <row r="48" spans="1:7" ht="10.5" x14ac:dyDescent="0.25">
      <c r="A48" s="6" t="s">
        <v>1220</v>
      </c>
      <c r="B48" s="11"/>
      <c r="C48" s="11"/>
      <c r="D48" s="11"/>
      <c r="E48" s="12"/>
      <c r="F48" s="13"/>
      <c r="G48" s="11"/>
    </row>
    <row r="50" spans="1:7" ht="23.25" customHeight="1" x14ac:dyDescent="0.2">
      <c r="A50" s="179" t="s">
        <v>1003</v>
      </c>
      <c r="B50" s="179"/>
      <c r="C50" s="179"/>
      <c r="D50" s="179"/>
      <c r="G50" s="9"/>
    </row>
    <row r="52" spans="1:7" ht="10.5" x14ac:dyDescent="0.25">
      <c r="A52" s="11" t="s">
        <v>48</v>
      </c>
    </row>
    <row r="53" spans="1:7" ht="10.5" x14ac:dyDescent="0.25">
      <c r="A53" s="11" t="s">
        <v>1001</v>
      </c>
    </row>
    <row r="54" spans="1:7" ht="10.5" x14ac:dyDescent="0.25">
      <c r="A54" s="11" t="s">
        <v>49</v>
      </c>
      <c r="B54" s="11"/>
      <c r="C54" s="55" t="s">
        <v>999</v>
      </c>
      <c r="D54" s="11" t="s">
        <v>50</v>
      </c>
    </row>
    <row r="55" spans="1:7" x14ac:dyDescent="0.2">
      <c r="A55" s="6" t="s">
        <v>57</v>
      </c>
      <c r="C55" s="32">
        <v>93.921400000000006</v>
      </c>
      <c r="D55" s="32">
        <v>100.718</v>
      </c>
    </row>
    <row r="56" spans="1:7" x14ac:dyDescent="0.2">
      <c r="A56" s="6" t="s">
        <v>117</v>
      </c>
      <c r="C56" s="32">
        <v>31.195599999999999</v>
      </c>
      <c r="D56" s="32">
        <v>33.453000000000003</v>
      </c>
    </row>
    <row r="57" spans="1:7" x14ac:dyDescent="0.2">
      <c r="A57" s="6" t="s">
        <v>58</v>
      </c>
      <c r="C57" s="32">
        <v>106.3845</v>
      </c>
      <c r="D57" s="32">
        <v>114.15179999999999</v>
      </c>
    </row>
    <row r="58" spans="1:7" x14ac:dyDescent="0.2">
      <c r="A58" s="6" t="s">
        <v>118</v>
      </c>
      <c r="C58" s="32">
        <v>37.087499999999999</v>
      </c>
      <c r="D58" s="32">
        <v>39.795099999999998</v>
      </c>
    </row>
    <row r="60" spans="1:7" x14ac:dyDescent="0.2">
      <c r="A60" s="6" t="s">
        <v>54</v>
      </c>
    </row>
    <row r="61" spans="1:7" x14ac:dyDescent="0.2">
      <c r="A61" s="6" t="s">
        <v>1000</v>
      </c>
    </row>
    <row r="63" spans="1:7" ht="10.5" x14ac:dyDescent="0.25">
      <c r="A63" s="11" t="s">
        <v>1002</v>
      </c>
      <c r="D63" s="31" t="s">
        <v>56</v>
      </c>
    </row>
    <row r="64" spans="1:7" ht="10.5" x14ac:dyDescent="0.25">
      <c r="A64" s="11"/>
      <c r="D64" s="31"/>
    </row>
    <row r="65" spans="1:4" ht="10.5" x14ac:dyDescent="0.25">
      <c r="A65" s="11" t="s">
        <v>1843</v>
      </c>
      <c r="D65" s="31" t="s">
        <v>56</v>
      </c>
    </row>
    <row r="67" spans="1:4" ht="10.5" x14ac:dyDescent="0.25">
      <c r="A67" s="11" t="s">
        <v>1008</v>
      </c>
      <c r="D67" s="31" t="s">
        <v>56</v>
      </c>
    </row>
    <row r="68" spans="1:4" ht="10.5" x14ac:dyDescent="0.25">
      <c r="A68" s="11"/>
    </row>
    <row r="69" spans="1:4" ht="10.5" x14ac:dyDescent="0.25">
      <c r="A69" s="11" t="s">
        <v>1007</v>
      </c>
      <c r="D69" s="31" t="s">
        <v>56</v>
      </c>
    </row>
    <row r="71" spans="1:4" ht="10.5" x14ac:dyDescent="0.25">
      <c r="A71" s="11" t="s">
        <v>1833</v>
      </c>
      <c r="D71" s="36">
        <v>0.21177340924965468</v>
      </c>
    </row>
    <row r="73" spans="1:4" ht="10.5" x14ac:dyDescent="0.25">
      <c r="A73" s="11" t="s">
        <v>1817</v>
      </c>
      <c r="D73" s="31" t="s">
        <v>56</v>
      </c>
    </row>
    <row r="75" spans="1:4" ht="10.5" x14ac:dyDescent="0.25">
      <c r="A75" s="11" t="s">
        <v>1004</v>
      </c>
      <c r="D75" s="31" t="s">
        <v>56</v>
      </c>
    </row>
    <row r="77" spans="1:4" ht="10.5" x14ac:dyDescent="0.25">
      <c r="A77" s="11" t="s">
        <v>1842</v>
      </c>
      <c r="B77" s="11"/>
      <c r="D77" s="31" t="s">
        <v>56</v>
      </c>
    </row>
    <row r="78" spans="1:4" ht="10.5" x14ac:dyDescent="0.25">
      <c r="A78" s="11"/>
      <c r="B78" s="11"/>
    </row>
    <row r="79" spans="1:4" ht="10.5" x14ac:dyDescent="0.25">
      <c r="A79" s="11" t="s">
        <v>1005</v>
      </c>
      <c r="B79" s="11"/>
      <c r="D79" s="31" t="s">
        <v>56</v>
      </c>
    </row>
    <row r="80" spans="1:4" ht="10.5" x14ac:dyDescent="0.25">
      <c r="A80" s="11"/>
      <c r="B80" s="11"/>
    </row>
    <row r="81" spans="1:9" ht="10.5" x14ac:dyDescent="0.25">
      <c r="A81" s="11" t="s">
        <v>1006</v>
      </c>
      <c r="B81" s="11"/>
      <c r="D81" s="31" t="s">
        <v>56</v>
      </c>
    </row>
    <row r="83" spans="1:9" ht="10.5" x14ac:dyDescent="0.25">
      <c r="A83" s="119" t="s">
        <v>1345</v>
      </c>
      <c r="B83" s="118"/>
      <c r="C83" s="118"/>
      <c r="D83" s="118"/>
      <c r="E83" s="10"/>
      <c r="G83" s="10"/>
      <c r="H83" s="118"/>
      <c r="I83" s="118"/>
    </row>
    <row r="84" spans="1:9" x14ac:dyDescent="0.2">
      <c r="A84" s="120"/>
      <c r="B84" s="118"/>
      <c r="C84" s="118"/>
      <c r="D84" s="118"/>
      <c r="E84" s="10"/>
      <c r="G84" s="10"/>
      <c r="H84" s="118"/>
      <c r="I84" s="118"/>
    </row>
    <row r="85" spans="1:9" ht="10.5" x14ac:dyDescent="0.25">
      <c r="A85" s="119" t="s">
        <v>1305</v>
      </c>
      <c r="B85" s="118"/>
      <c r="C85" s="118"/>
      <c r="D85" s="118"/>
      <c r="E85" s="10"/>
      <c r="G85" s="10"/>
      <c r="H85" s="118"/>
      <c r="I85" s="118"/>
    </row>
    <row r="86" spans="1:9" x14ac:dyDescent="0.2">
      <c r="A86" s="120"/>
      <c r="B86" s="118"/>
      <c r="C86" s="118"/>
      <c r="D86" s="118"/>
      <c r="E86" s="10"/>
      <c r="G86" s="10"/>
      <c r="H86" s="118"/>
      <c r="I86" s="118"/>
    </row>
    <row r="87" spans="1:9" x14ac:dyDescent="0.2">
      <c r="A87" s="118"/>
      <c r="B87" s="118"/>
      <c r="C87" s="118"/>
      <c r="D87" s="118"/>
      <c r="E87" s="10"/>
      <c r="G87" s="10"/>
      <c r="H87" s="118"/>
      <c r="I87" s="118"/>
    </row>
    <row r="88" spans="1:9" x14ac:dyDescent="0.2">
      <c r="A88" s="118"/>
      <c r="B88" s="118"/>
      <c r="C88" s="118"/>
      <c r="D88" s="118"/>
      <c r="E88" s="10"/>
      <c r="G88" s="10"/>
      <c r="H88" s="118"/>
      <c r="I88" s="118"/>
    </row>
    <row r="89" spans="1:9" x14ac:dyDescent="0.2">
      <c r="A89" s="118"/>
      <c r="B89" s="118"/>
      <c r="C89" s="118"/>
      <c r="D89" s="118"/>
      <c r="E89" s="10"/>
      <c r="G89" s="10"/>
      <c r="H89" s="118"/>
      <c r="I89" s="118"/>
    </row>
    <row r="90" spans="1:9" x14ac:dyDescent="0.2">
      <c r="A90" s="118"/>
      <c r="B90" s="118"/>
      <c r="C90" s="118"/>
      <c r="D90" s="118"/>
      <c r="E90" s="10"/>
      <c r="G90" s="10"/>
      <c r="H90" s="118"/>
      <c r="I90" s="118"/>
    </row>
    <row r="91" spans="1:9" x14ac:dyDescent="0.2">
      <c r="A91" s="118"/>
      <c r="B91" s="118"/>
      <c r="C91" s="118"/>
      <c r="D91" s="118"/>
      <c r="E91" s="10"/>
      <c r="G91" s="10"/>
      <c r="H91" s="118"/>
      <c r="I91" s="118"/>
    </row>
    <row r="92" spans="1:9" x14ac:dyDescent="0.2">
      <c r="A92" s="118"/>
      <c r="B92" s="118"/>
      <c r="C92" s="118"/>
      <c r="D92" s="118"/>
      <c r="E92" s="10"/>
      <c r="G92" s="10"/>
      <c r="H92" s="118"/>
      <c r="I92" s="118"/>
    </row>
    <row r="93" spans="1:9" x14ac:dyDescent="0.2">
      <c r="A93" s="118"/>
      <c r="B93" s="118"/>
      <c r="C93" s="118"/>
      <c r="D93" s="118"/>
      <c r="E93" s="10"/>
      <c r="G93" s="10"/>
      <c r="H93" s="118"/>
      <c r="I93" s="118"/>
    </row>
    <row r="94" spans="1:9" x14ac:dyDescent="0.2">
      <c r="A94" s="118"/>
      <c r="B94" s="118"/>
      <c r="C94" s="118"/>
      <c r="D94" s="118"/>
      <c r="E94" s="10"/>
      <c r="G94" s="10"/>
      <c r="H94" s="118"/>
      <c r="I94" s="118"/>
    </row>
    <row r="95" spans="1:9" x14ac:dyDescent="0.2">
      <c r="A95" s="118"/>
      <c r="B95" s="118"/>
      <c r="C95" s="118"/>
      <c r="D95" s="118"/>
      <c r="E95" s="10"/>
      <c r="G95" s="10"/>
      <c r="H95" s="118"/>
      <c r="I95" s="118"/>
    </row>
    <row r="96" spans="1:9" x14ac:dyDescent="0.2">
      <c r="A96" s="118"/>
      <c r="B96" s="118"/>
      <c r="C96" s="118"/>
      <c r="D96" s="118"/>
      <c r="E96" s="10"/>
      <c r="G96" s="10"/>
      <c r="H96" s="118"/>
      <c r="I96" s="118"/>
    </row>
    <row r="97" spans="1:9" x14ac:dyDescent="0.2">
      <c r="A97" s="118"/>
      <c r="B97" s="118"/>
      <c r="C97" s="118"/>
      <c r="D97" s="118"/>
      <c r="E97" s="10"/>
      <c r="G97" s="10"/>
      <c r="H97" s="118"/>
      <c r="I97" s="118"/>
    </row>
    <row r="98" spans="1:9" x14ac:dyDescent="0.2">
      <c r="A98" s="118"/>
      <c r="B98" s="118"/>
      <c r="C98" s="118"/>
      <c r="D98" s="118"/>
      <c r="E98" s="10"/>
      <c r="G98" s="10"/>
      <c r="H98" s="118"/>
      <c r="I98" s="118"/>
    </row>
    <row r="99" spans="1:9" x14ac:dyDescent="0.2">
      <c r="A99" s="118"/>
      <c r="B99" s="118"/>
      <c r="C99" s="118"/>
      <c r="D99" s="118"/>
      <c r="E99" s="10"/>
      <c r="G99" s="10"/>
      <c r="H99" s="118"/>
      <c r="I99" s="118"/>
    </row>
    <row r="100" spans="1:9" x14ac:dyDescent="0.2">
      <c r="A100" s="118"/>
      <c r="B100" s="118"/>
      <c r="C100" s="118"/>
      <c r="D100" s="118"/>
      <c r="E100" s="10"/>
      <c r="G100" s="10"/>
      <c r="H100" s="118"/>
      <c r="I100" s="118"/>
    </row>
    <row r="101" spans="1:9" x14ac:dyDescent="0.2">
      <c r="A101" s="118"/>
      <c r="B101" s="118"/>
      <c r="C101" s="118"/>
      <c r="D101" s="118"/>
      <c r="E101" s="10"/>
      <c r="G101" s="10"/>
      <c r="H101" s="118"/>
      <c r="I101" s="118"/>
    </row>
    <row r="102" spans="1:9" x14ac:dyDescent="0.2">
      <c r="A102" s="118"/>
      <c r="B102" s="118"/>
      <c r="C102" s="118"/>
      <c r="D102" s="118"/>
      <c r="E102" s="10"/>
      <c r="G102" s="10"/>
      <c r="H102" s="118"/>
      <c r="I102" s="118"/>
    </row>
    <row r="103" spans="1:9" ht="10.5" x14ac:dyDescent="0.25">
      <c r="A103" s="119" t="s">
        <v>1317</v>
      </c>
      <c r="B103" s="118"/>
      <c r="C103" s="118"/>
      <c r="D103" s="118"/>
      <c r="E103" s="10"/>
      <c r="G103" s="10"/>
      <c r="H103" s="118"/>
      <c r="I103" s="118"/>
    </row>
    <row r="104" spans="1:9" x14ac:dyDescent="0.2">
      <c r="A104" s="118"/>
      <c r="B104" s="118"/>
      <c r="C104" s="118"/>
      <c r="D104" s="118"/>
      <c r="E104" s="10"/>
      <c r="G104" s="10"/>
      <c r="H104" s="118"/>
      <c r="I104" s="118"/>
    </row>
    <row r="105" spans="1:9" ht="10.5" x14ac:dyDescent="0.25">
      <c r="A105" s="119" t="s">
        <v>1306</v>
      </c>
      <c r="B105" s="118"/>
      <c r="C105" s="118"/>
      <c r="D105" s="118"/>
      <c r="E105" s="10"/>
      <c r="G105" s="10"/>
      <c r="H105" s="118"/>
      <c r="I105" s="118"/>
    </row>
    <row r="106" spans="1:9" x14ac:dyDescent="0.2">
      <c r="A106" s="118"/>
      <c r="B106" s="118"/>
      <c r="C106" s="118"/>
      <c r="D106" s="118"/>
      <c r="E106" s="10"/>
      <c r="G106" s="10"/>
      <c r="H106" s="118"/>
      <c r="I106" s="118"/>
    </row>
    <row r="107" spans="1:9" x14ac:dyDescent="0.2">
      <c r="A107" s="118"/>
      <c r="B107" s="118"/>
      <c r="C107" s="118"/>
      <c r="D107" s="118"/>
      <c r="E107" s="10"/>
      <c r="G107" s="10"/>
      <c r="H107" s="118"/>
      <c r="I107" s="118"/>
    </row>
    <row r="108" spans="1:9" x14ac:dyDescent="0.2">
      <c r="A108" s="118"/>
      <c r="B108" s="118"/>
      <c r="C108" s="118"/>
      <c r="D108" s="118"/>
      <c r="E108" s="10"/>
      <c r="G108" s="10"/>
      <c r="H108" s="118"/>
      <c r="I108" s="118"/>
    </row>
    <row r="109" spans="1:9" x14ac:dyDescent="0.2">
      <c r="A109" s="118"/>
      <c r="B109" s="118"/>
      <c r="C109" s="118"/>
      <c r="D109" s="118"/>
      <c r="E109" s="10"/>
      <c r="G109" s="10"/>
      <c r="H109" s="118"/>
      <c r="I109" s="118"/>
    </row>
    <row r="110" spans="1:9" x14ac:dyDescent="0.2">
      <c r="A110" s="118"/>
      <c r="B110" s="118"/>
      <c r="C110" s="118"/>
      <c r="D110" s="118"/>
      <c r="E110" s="10"/>
      <c r="G110" s="10"/>
      <c r="H110" s="118"/>
      <c r="I110" s="118"/>
    </row>
    <row r="111" spans="1:9" x14ac:dyDescent="0.2">
      <c r="A111" s="118"/>
      <c r="B111" s="118"/>
      <c r="C111" s="118"/>
      <c r="D111" s="118"/>
      <c r="E111" s="10"/>
      <c r="G111" s="10"/>
      <c r="H111" s="118"/>
      <c r="I111" s="118"/>
    </row>
    <row r="112" spans="1:9" x14ac:dyDescent="0.2">
      <c r="A112" s="118"/>
      <c r="B112" s="118"/>
      <c r="C112" s="118"/>
      <c r="D112" s="118"/>
      <c r="E112" s="10"/>
      <c r="G112" s="10"/>
      <c r="H112" s="118"/>
      <c r="I112" s="118"/>
    </row>
    <row r="113" spans="1:9" x14ac:dyDescent="0.2">
      <c r="A113" s="118"/>
      <c r="B113" s="118"/>
      <c r="C113" s="118"/>
      <c r="D113" s="118"/>
      <c r="E113" s="10"/>
      <c r="G113" s="10"/>
      <c r="H113" s="118"/>
      <c r="I113" s="118"/>
    </row>
    <row r="114" spans="1:9" x14ac:dyDescent="0.2">
      <c r="A114" s="118"/>
      <c r="B114" s="118"/>
      <c r="C114" s="118"/>
      <c r="D114" s="118"/>
      <c r="E114" s="10"/>
      <c r="G114" s="10"/>
      <c r="H114" s="118"/>
      <c r="I114" s="118"/>
    </row>
    <row r="115" spans="1:9" x14ac:dyDescent="0.2">
      <c r="A115" s="118"/>
      <c r="B115" s="118"/>
      <c r="C115" s="118"/>
      <c r="D115" s="118"/>
      <c r="E115" s="10"/>
      <c r="G115" s="10"/>
      <c r="H115" s="118"/>
      <c r="I115" s="118"/>
    </row>
    <row r="116" spans="1:9" x14ac:dyDescent="0.2">
      <c r="A116" s="118"/>
      <c r="B116" s="118"/>
      <c r="C116" s="118"/>
      <c r="D116" s="118"/>
      <c r="E116" s="10"/>
      <c r="G116" s="10"/>
      <c r="H116" s="118"/>
      <c r="I116" s="118"/>
    </row>
    <row r="117" spans="1:9" x14ac:dyDescent="0.2">
      <c r="A117" s="118"/>
      <c r="B117" s="118"/>
      <c r="C117" s="118"/>
      <c r="D117" s="118"/>
      <c r="E117" s="10"/>
      <c r="G117" s="10"/>
      <c r="H117" s="118"/>
      <c r="I117" s="118"/>
    </row>
    <row r="118" spans="1:9" x14ac:dyDescent="0.2">
      <c r="A118" s="118"/>
      <c r="B118" s="118"/>
      <c r="C118" s="118"/>
      <c r="D118" s="118"/>
      <c r="E118" s="10"/>
      <c r="G118" s="10"/>
      <c r="H118" s="118"/>
      <c r="I118" s="118"/>
    </row>
    <row r="119" spans="1:9" x14ac:dyDescent="0.2">
      <c r="A119" s="118"/>
      <c r="B119" s="118"/>
      <c r="C119" s="118"/>
      <c r="D119" s="118"/>
      <c r="E119" s="10"/>
      <c r="G119" s="10"/>
      <c r="H119" s="118"/>
      <c r="I119" s="118"/>
    </row>
    <row r="120" spans="1:9" x14ac:dyDescent="0.2">
      <c r="A120" s="118"/>
      <c r="B120" s="118"/>
      <c r="C120" s="118"/>
      <c r="D120" s="118"/>
      <c r="E120" s="10"/>
      <c r="G120" s="10"/>
      <c r="H120" s="118"/>
      <c r="I120" s="118"/>
    </row>
    <row r="121" spans="1:9" x14ac:dyDescent="0.2">
      <c r="A121" s="118"/>
      <c r="B121" s="118"/>
      <c r="C121" s="118"/>
      <c r="D121" s="118"/>
      <c r="E121" s="10"/>
      <c r="G121" s="10"/>
      <c r="H121" s="118"/>
      <c r="I121" s="118"/>
    </row>
    <row r="122" spans="1:9" x14ac:dyDescent="0.2">
      <c r="A122" s="118"/>
      <c r="B122" s="118"/>
      <c r="C122" s="118"/>
      <c r="D122" s="118"/>
      <c r="E122" s="10"/>
      <c r="G122" s="10"/>
      <c r="H122" s="118"/>
      <c r="I122" s="118"/>
    </row>
    <row r="123" spans="1:9" x14ac:dyDescent="0.2">
      <c r="A123" s="118"/>
      <c r="B123" s="118"/>
      <c r="C123" s="118"/>
      <c r="D123" s="118"/>
      <c r="E123" s="10"/>
      <c r="G123" s="10"/>
      <c r="H123" s="118"/>
      <c r="I123" s="118"/>
    </row>
    <row r="124" spans="1:9" x14ac:dyDescent="0.2">
      <c r="A124" s="118" t="s">
        <v>1304</v>
      </c>
      <c r="B124" s="118"/>
      <c r="C124" s="118"/>
      <c r="D124" s="118"/>
      <c r="E124" s="10"/>
      <c r="G124" s="10"/>
      <c r="H124" s="118"/>
      <c r="I124" s="118"/>
    </row>
    <row r="125" spans="1:9" x14ac:dyDescent="0.2">
      <c r="A125" s="118"/>
      <c r="B125" s="118"/>
      <c r="C125" s="118"/>
      <c r="D125" s="118"/>
      <c r="E125" s="10"/>
      <c r="G125" s="10"/>
      <c r="H125" s="118"/>
      <c r="I125" s="118"/>
    </row>
    <row r="126" spans="1:9" x14ac:dyDescent="0.2">
      <c r="A126" s="118"/>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sheetData>
  <mergeCells count="2">
    <mergeCell ref="A1:F1"/>
    <mergeCell ref="A50:D50"/>
  </mergeCells>
  <conditionalFormatting sqref="F2:F3">
    <cfRule type="cellIs" dxfId="45" priority="4" stopIfTrue="1" operator="between">
      <formula>0.009</formula>
      <formula>-0.009</formula>
    </cfRule>
  </conditionalFormatting>
  <conditionalFormatting sqref="F5:F82">
    <cfRule type="cellIs" dxfId="44" priority="3" stopIfTrue="1" operator="between">
      <formula>0.009</formula>
      <formula>-0.009</formula>
    </cfRule>
  </conditionalFormatting>
  <conditionalFormatting sqref="F220:F65538">
    <cfRule type="cellIs" dxfId="43" priority="2" stopIfTrue="1" operator="between">
      <formula>0.009</formula>
      <formula>-0.009</formula>
    </cfRule>
  </conditionalFormatting>
  <conditionalFormatting sqref="F83:G119">
    <cfRule type="cellIs" dxfId="42" priority="1"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1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56"/>
  <sheetViews>
    <sheetView workbookViewId="0">
      <selection sqref="A1:F1"/>
    </sheetView>
  </sheetViews>
  <sheetFormatPr defaultColWidth="9.1796875" defaultRowHeight="10" x14ac:dyDescent="0.2"/>
  <cols>
    <col min="1" max="1" width="38.7265625" style="6" bestFit="1" customWidth="1"/>
    <col min="2" max="2" width="34.179687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9</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62" t="s">
        <v>5</v>
      </c>
    </row>
    <row r="5" spans="1:7" ht="10.5" x14ac:dyDescent="0.25">
      <c r="A5" s="17" t="s">
        <v>127</v>
      </c>
      <c r="B5" s="18"/>
      <c r="C5" s="18"/>
      <c r="D5" s="18"/>
      <c r="E5" s="19"/>
      <c r="F5" s="20"/>
      <c r="G5" s="45"/>
    </row>
    <row r="6" spans="1:7" ht="10.5" x14ac:dyDescent="0.25">
      <c r="A6" s="21" t="s">
        <v>31</v>
      </c>
      <c r="B6" s="22"/>
      <c r="C6" s="22"/>
      <c r="D6" s="22"/>
      <c r="E6" s="23"/>
      <c r="F6" s="24"/>
      <c r="G6" s="45"/>
    </row>
    <row r="7" spans="1:7" x14ac:dyDescent="0.2">
      <c r="A7" s="22" t="s">
        <v>129</v>
      </c>
      <c r="B7" s="22" t="s">
        <v>1230</v>
      </c>
      <c r="C7" s="22" t="s">
        <v>130</v>
      </c>
      <c r="D7" s="25">
        <v>18669284</v>
      </c>
      <c r="E7" s="23">
        <v>144070.86463</v>
      </c>
      <c r="F7" s="24">
        <v>7.5630713293710299</v>
      </c>
      <c r="G7" s="49"/>
    </row>
    <row r="8" spans="1:7" x14ac:dyDescent="0.2">
      <c r="A8" s="22" t="s">
        <v>132</v>
      </c>
      <c r="B8" s="22" t="s">
        <v>131</v>
      </c>
      <c r="C8" s="22" t="s">
        <v>130</v>
      </c>
      <c r="D8" s="25">
        <v>8891035</v>
      </c>
      <c r="E8" s="23">
        <v>112329.33619</v>
      </c>
      <c r="F8" s="24">
        <v>5.8967840872453898</v>
      </c>
      <c r="G8" s="49"/>
    </row>
    <row r="9" spans="1:7" x14ac:dyDescent="0.2">
      <c r="A9" s="22" t="s">
        <v>139</v>
      </c>
      <c r="B9" s="22" t="s">
        <v>138</v>
      </c>
      <c r="C9" s="22" t="s">
        <v>130</v>
      </c>
      <c r="D9" s="25">
        <v>7968423</v>
      </c>
      <c r="E9" s="23">
        <v>101063.50891</v>
      </c>
      <c r="F9" s="24">
        <v>5.30537890950988</v>
      </c>
      <c r="G9" s="49"/>
    </row>
    <row r="10" spans="1:7" x14ac:dyDescent="0.2">
      <c r="A10" s="22" t="s">
        <v>144</v>
      </c>
      <c r="B10" s="22" t="s">
        <v>143</v>
      </c>
      <c r="C10" s="22" t="s">
        <v>145</v>
      </c>
      <c r="D10" s="25">
        <v>1849010</v>
      </c>
      <c r="E10" s="23">
        <v>74219.261400000003</v>
      </c>
      <c r="F10" s="24">
        <v>3.89617685312724</v>
      </c>
      <c r="G10" s="49"/>
    </row>
    <row r="11" spans="1:7" x14ac:dyDescent="0.2">
      <c r="A11" s="22" t="s">
        <v>137</v>
      </c>
      <c r="B11" s="22" t="s">
        <v>136</v>
      </c>
      <c r="C11" s="22" t="s">
        <v>130</v>
      </c>
      <c r="D11" s="25">
        <v>6506362</v>
      </c>
      <c r="E11" s="23">
        <v>69517.224789999993</v>
      </c>
      <c r="F11" s="24">
        <v>3.6493411145754302</v>
      </c>
      <c r="G11" s="49"/>
    </row>
    <row r="12" spans="1:7" x14ac:dyDescent="0.2">
      <c r="A12" s="22" t="s">
        <v>141</v>
      </c>
      <c r="B12" s="22" t="s">
        <v>140</v>
      </c>
      <c r="C12" s="22" t="s">
        <v>142</v>
      </c>
      <c r="D12" s="25">
        <v>3630906</v>
      </c>
      <c r="E12" s="23">
        <v>68507.934410000002</v>
      </c>
      <c r="F12" s="24">
        <v>3.5963579166499402</v>
      </c>
      <c r="G12" s="49"/>
    </row>
    <row r="13" spans="1:7" x14ac:dyDescent="0.2">
      <c r="A13" s="22" t="s">
        <v>134</v>
      </c>
      <c r="B13" s="22" t="s">
        <v>1229</v>
      </c>
      <c r="C13" s="22" t="s">
        <v>135</v>
      </c>
      <c r="D13" s="25">
        <v>4493052</v>
      </c>
      <c r="E13" s="23">
        <v>64286.588020000003</v>
      </c>
      <c r="F13" s="24">
        <v>3.3747562490570799</v>
      </c>
      <c r="G13" s="49"/>
    </row>
    <row r="14" spans="1:7" x14ac:dyDescent="0.2">
      <c r="A14" s="22" t="s">
        <v>306</v>
      </c>
      <c r="B14" s="22" t="s">
        <v>305</v>
      </c>
      <c r="C14" s="22" t="s">
        <v>130</v>
      </c>
      <c r="D14" s="25">
        <v>14862470</v>
      </c>
      <c r="E14" s="23">
        <v>56967.84751</v>
      </c>
      <c r="F14" s="24">
        <v>2.9905553444505699</v>
      </c>
      <c r="G14" s="49"/>
    </row>
    <row r="15" spans="1:7" x14ac:dyDescent="0.2">
      <c r="A15" s="22" t="s">
        <v>147</v>
      </c>
      <c r="B15" s="22" t="s">
        <v>146</v>
      </c>
      <c r="C15" s="22" t="s">
        <v>148</v>
      </c>
      <c r="D15" s="25">
        <v>4646580</v>
      </c>
      <c r="E15" s="23">
        <v>54913.282440000003</v>
      </c>
      <c r="F15" s="24">
        <v>2.8826999344400202</v>
      </c>
      <c r="G15" s="49"/>
    </row>
    <row r="16" spans="1:7" x14ac:dyDescent="0.2">
      <c r="A16" s="22" t="s">
        <v>164</v>
      </c>
      <c r="B16" s="22" t="s">
        <v>163</v>
      </c>
      <c r="C16" s="22" t="s">
        <v>165</v>
      </c>
      <c r="D16" s="25">
        <v>1707271</v>
      </c>
      <c r="E16" s="23">
        <v>52882.719230000002</v>
      </c>
      <c r="F16" s="24">
        <v>2.7761045139470002</v>
      </c>
      <c r="G16" s="49"/>
    </row>
    <row r="17" spans="1:7" x14ac:dyDescent="0.2">
      <c r="A17" s="22" t="s">
        <v>156</v>
      </c>
      <c r="B17" s="22" t="s">
        <v>155</v>
      </c>
      <c r="C17" s="22" t="s">
        <v>148</v>
      </c>
      <c r="D17" s="25">
        <v>4062589</v>
      </c>
      <c r="E17" s="23">
        <v>48714.504699999998</v>
      </c>
      <c r="F17" s="24">
        <v>2.5572920296361001</v>
      </c>
      <c r="G17" s="49"/>
    </row>
    <row r="18" spans="1:7" x14ac:dyDescent="0.2">
      <c r="A18" s="22" t="s">
        <v>153</v>
      </c>
      <c r="B18" s="22" t="s">
        <v>152</v>
      </c>
      <c r="C18" s="22" t="s">
        <v>154</v>
      </c>
      <c r="D18" s="25">
        <v>18783160</v>
      </c>
      <c r="E18" s="23">
        <v>46400.040150000001</v>
      </c>
      <c r="F18" s="24">
        <v>2.43579306781682</v>
      </c>
      <c r="G18" s="49"/>
    </row>
    <row r="19" spans="1:7" x14ac:dyDescent="0.2">
      <c r="A19" s="22" t="s">
        <v>457</v>
      </c>
      <c r="B19" s="22" t="s">
        <v>456</v>
      </c>
      <c r="C19" s="22" t="s">
        <v>159</v>
      </c>
      <c r="D19" s="25">
        <v>1649761</v>
      </c>
      <c r="E19" s="23">
        <v>46102.571150000003</v>
      </c>
      <c r="F19" s="24">
        <v>2.42017728546517</v>
      </c>
      <c r="G19" s="49"/>
    </row>
    <row r="20" spans="1:7" x14ac:dyDescent="0.2">
      <c r="A20" s="22" t="s">
        <v>161</v>
      </c>
      <c r="B20" s="22" t="s">
        <v>160</v>
      </c>
      <c r="C20" s="22" t="s">
        <v>162</v>
      </c>
      <c r="D20" s="25">
        <v>591846</v>
      </c>
      <c r="E20" s="23">
        <v>45196.319790000001</v>
      </c>
      <c r="F20" s="24">
        <v>2.3726031718814</v>
      </c>
      <c r="G20" s="49"/>
    </row>
    <row r="21" spans="1:7" x14ac:dyDescent="0.2">
      <c r="A21" s="22" t="s">
        <v>242</v>
      </c>
      <c r="B21" s="22" t="s">
        <v>241</v>
      </c>
      <c r="C21" s="22" t="s">
        <v>151</v>
      </c>
      <c r="D21" s="25">
        <v>9639965</v>
      </c>
      <c r="E21" s="23">
        <v>42854.46441</v>
      </c>
      <c r="F21" s="24">
        <v>2.2496663148874601</v>
      </c>
      <c r="G21" s="49"/>
    </row>
    <row r="22" spans="1:7" x14ac:dyDescent="0.2">
      <c r="A22" s="22" t="s">
        <v>175</v>
      </c>
      <c r="B22" s="22" t="s">
        <v>174</v>
      </c>
      <c r="C22" s="22" t="s">
        <v>176</v>
      </c>
      <c r="D22" s="25">
        <v>19680899</v>
      </c>
      <c r="E22" s="23">
        <v>41597.548130000003</v>
      </c>
      <c r="F22" s="24">
        <v>2.18368387280869</v>
      </c>
      <c r="G22" s="49"/>
    </row>
    <row r="23" spans="1:7" x14ac:dyDescent="0.2">
      <c r="A23" s="22" t="s">
        <v>184</v>
      </c>
      <c r="B23" s="22" t="s">
        <v>183</v>
      </c>
      <c r="C23" s="22" t="s">
        <v>185</v>
      </c>
      <c r="D23" s="25">
        <v>9365082</v>
      </c>
      <c r="E23" s="23">
        <v>40391.598669999999</v>
      </c>
      <c r="F23" s="24">
        <v>2.12037695916574</v>
      </c>
      <c r="G23" s="49"/>
    </row>
    <row r="24" spans="1:7" x14ac:dyDescent="0.2">
      <c r="A24" s="22" t="s">
        <v>167</v>
      </c>
      <c r="B24" s="22" t="s">
        <v>166</v>
      </c>
      <c r="C24" s="22" t="s">
        <v>168</v>
      </c>
      <c r="D24" s="25">
        <v>2294358</v>
      </c>
      <c r="E24" s="23">
        <v>38962.787559999997</v>
      </c>
      <c r="F24" s="24">
        <v>2.0453708129273598</v>
      </c>
      <c r="G24" s="49"/>
    </row>
    <row r="25" spans="1:7" x14ac:dyDescent="0.2">
      <c r="A25" s="22" t="s">
        <v>150</v>
      </c>
      <c r="B25" s="22" t="s">
        <v>149</v>
      </c>
      <c r="C25" s="22" t="s">
        <v>151</v>
      </c>
      <c r="D25" s="25">
        <v>9724772</v>
      </c>
      <c r="E25" s="23">
        <v>38816.427439999999</v>
      </c>
      <c r="F25" s="24">
        <v>2.0376875660045402</v>
      </c>
      <c r="G25" s="49"/>
    </row>
    <row r="26" spans="1:7" x14ac:dyDescent="0.2">
      <c r="A26" s="22" t="s">
        <v>181</v>
      </c>
      <c r="B26" s="22" t="s">
        <v>180</v>
      </c>
      <c r="C26" s="22" t="s">
        <v>182</v>
      </c>
      <c r="D26" s="25">
        <v>4800948</v>
      </c>
      <c r="E26" s="23">
        <v>37207.347000000002</v>
      </c>
      <c r="F26" s="24">
        <v>1.9532180920851001</v>
      </c>
      <c r="G26" s="49"/>
    </row>
    <row r="27" spans="1:7" x14ac:dyDescent="0.2">
      <c r="A27" s="22" t="s">
        <v>707</v>
      </c>
      <c r="B27" s="22" t="s">
        <v>706</v>
      </c>
      <c r="C27" s="22" t="s">
        <v>224</v>
      </c>
      <c r="D27" s="25">
        <v>1023601</v>
      </c>
      <c r="E27" s="23">
        <v>30174.73388</v>
      </c>
      <c r="F27" s="24">
        <v>1.58403758640113</v>
      </c>
      <c r="G27" s="49"/>
    </row>
    <row r="28" spans="1:7" x14ac:dyDescent="0.2">
      <c r="A28" s="22" t="s">
        <v>170</v>
      </c>
      <c r="B28" s="22" t="s">
        <v>169</v>
      </c>
      <c r="C28" s="22" t="s">
        <v>171</v>
      </c>
      <c r="D28" s="25">
        <v>514691</v>
      </c>
      <c r="E28" s="23">
        <v>29471.20666</v>
      </c>
      <c r="F28" s="24">
        <v>1.5471055768606901</v>
      </c>
      <c r="G28" s="49"/>
    </row>
    <row r="29" spans="1:7" x14ac:dyDescent="0.2">
      <c r="A29" s="22" t="s">
        <v>211</v>
      </c>
      <c r="B29" s="22" t="s">
        <v>210</v>
      </c>
      <c r="C29" s="22" t="s">
        <v>212</v>
      </c>
      <c r="D29" s="25">
        <v>1876393</v>
      </c>
      <c r="E29" s="23">
        <v>29326.146199999999</v>
      </c>
      <c r="F29" s="24">
        <v>1.5394905562326899</v>
      </c>
      <c r="G29" s="49"/>
    </row>
    <row r="30" spans="1:7" x14ac:dyDescent="0.2">
      <c r="A30" s="22" t="s">
        <v>443</v>
      </c>
      <c r="B30" s="22" t="s">
        <v>442</v>
      </c>
      <c r="C30" s="22" t="s">
        <v>418</v>
      </c>
      <c r="D30" s="25">
        <v>2170003</v>
      </c>
      <c r="E30" s="23">
        <v>28765.55977</v>
      </c>
      <c r="F30" s="24">
        <v>1.5100622941947299</v>
      </c>
      <c r="G30" s="49"/>
    </row>
    <row r="31" spans="1:7" x14ac:dyDescent="0.2">
      <c r="A31" s="22" t="s">
        <v>178</v>
      </c>
      <c r="B31" s="22" t="s">
        <v>177</v>
      </c>
      <c r="C31" s="22" t="s">
        <v>179</v>
      </c>
      <c r="D31" s="25">
        <v>1718320</v>
      </c>
      <c r="E31" s="23">
        <v>28630.647840000001</v>
      </c>
      <c r="F31" s="24">
        <v>1.5029800256708701</v>
      </c>
      <c r="G31" s="49"/>
    </row>
    <row r="32" spans="1:7" x14ac:dyDescent="0.2">
      <c r="A32" s="22" t="s">
        <v>200</v>
      </c>
      <c r="B32" s="22" t="s">
        <v>199</v>
      </c>
      <c r="C32" s="22" t="s">
        <v>201</v>
      </c>
      <c r="D32" s="25">
        <v>652773</v>
      </c>
      <c r="E32" s="23">
        <v>28038.558669999999</v>
      </c>
      <c r="F32" s="24">
        <v>1.4718980117081</v>
      </c>
      <c r="G32" s="49"/>
    </row>
    <row r="33" spans="1:7" x14ac:dyDescent="0.2">
      <c r="A33" s="22" t="s">
        <v>158</v>
      </c>
      <c r="B33" s="22" t="s">
        <v>157</v>
      </c>
      <c r="C33" s="22" t="s">
        <v>159</v>
      </c>
      <c r="D33" s="25">
        <v>232916</v>
      </c>
      <c r="E33" s="23">
        <v>26985.64776</v>
      </c>
      <c r="F33" s="24">
        <v>1.41662493247551</v>
      </c>
      <c r="G33" s="49"/>
    </row>
    <row r="34" spans="1:7" x14ac:dyDescent="0.2">
      <c r="A34" s="22" t="s">
        <v>218</v>
      </c>
      <c r="B34" s="22" t="s">
        <v>217</v>
      </c>
      <c r="C34" s="22" t="s">
        <v>219</v>
      </c>
      <c r="D34" s="25">
        <v>16362908</v>
      </c>
      <c r="E34" s="23">
        <v>26522.637579999999</v>
      </c>
      <c r="F34" s="24">
        <v>1.3923189839649699</v>
      </c>
      <c r="G34" s="49"/>
    </row>
    <row r="35" spans="1:7" x14ac:dyDescent="0.2">
      <c r="A35" s="22" t="s">
        <v>249</v>
      </c>
      <c r="B35" s="22" t="s">
        <v>248</v>
      </c>
      <c r="C35" s="22" t="s">
        <v>154</v>
      </c>
      <c r="D35" s="25">
        <v>604774</v>
      </c>
      <c r="E35" s="23">
        <v>25065.463199999998</v>
      </c>
      <c r="F35" s="24">
        <v>1.3158238938329401</v>
      </c>
      <c r="G35" s="49"/>
    </row>
    <row r="36" spans="1:7" x14ac:dyDescent="0.2">
      <c r="A36" s="22" t="s">
        <v>263</v>
      </c>
      <c r="B36" s="22" t="s">
        <v>262</v>
      </c>
      <c r="C36" s="22" t="s">
        <v>204</v>
      </c>
      <c r="D36" s="25">
        <v>1900000</v>
      </c>
      <c r="E36" s="23">
        <v>24882.400000000001</v>
      </c>
      <c r="F36" s="24">
        <v>1.3062139005637301</v>
      </c>
      <c r="G36" s="49"/>
    </row>
    <row r="37" spans="1:7" x14ac:dyDescent="0.2">
      <c r="A37" s="22" t="s">
        <v>246</v>
      </c>
      <c r="B37" s="22" t="s">
        <v>245</v>
      </c>
      <c r="C37" s="22" t="s">
        <v>247</v>
      </c>
      <c r="D37" s="25">
        <v>2250065</v>
      </c>
      <c r="E37" s="23">
        <v>23355.6747</v>
      </c>
      <c r="F37" s="24">
        <v>1.2260677004703999</v>
      </c>
      <c r="G37" s="49"/>
    </row>
    <row r="38" spans="1:7" x14ac:dyDescent="0.2">
      <c r="A38" s="22" t="s">
        <v>198</v>
      </c>
      <c r="B38" s="22" t="s">
        <v>197</v>
      </c>
      <c r="C38" s="22" t="s">
        <v>185</v>
      </c>
      <c r="D38" s="25">
        <v>447329</v>
      </c>
      <c r="E38" s="23">
        <v>19408.710650000001</v>
      </c>
      <c r="F38" s="24">
        <v>1.0188698695885201</v>
      </c>
      <c r="G38" s="49"/>
    </row>
    <row r="39" spans="1:7" x14ac:dyDescent="0.2">
      <c r="A39" s="22" t="s">
        <v>270</v>
      </c>
      <c r="B39" s="22" t="s">
        <v>269</v>
      </c>
      <c r="C39" s="22" t="s">
        <v>271</v>
      </c>
      <c r="D39" s="25">
        <v>627740</v>
      </c>
      <c r="E39" s="23">
        <v>19176.201519999999</v>
      </c>
      <c r="F39" s="24">
        <v>1.00666418775662</v>
      </c>
      <c r="G39" s="49"/>
    </row>
    <row r="40" spans="1:7" x14ac:dyDescent="0.2">
      <c r="A40" s="22" t="s">
        <v>478</v>
      </c>
      <c r="B40" s="22" t="s">
        <v>477</v>
      </c>
      <c r="C40" s="22" t="s">
        <v>191</v>
      </c>
      <c r="D40" s="25">
        <v>4513267</v>
      </c>
      <c r="E40" s="23">
        <v>18628.509539999999</v>
      </c>
      <c r="F40" s="24">
        <v>0.97791282625197296</v>
      </c>
      <c r="G40" s="49"/>
    </row>
    <row r="41" spans="1:7" x14ac:dyDescent="0.2">
      <c r="A41" s="22" t="s">
        <v>203</v>
      </c>
      <c r="B41" s="22" t="s">
        <v>202</v>
      </c>
      <c r="C41" s="22" t="s">
        <v>204</v>
      </c>
      <c r="D41" s="25">
        <v>1336161</v>
      </c>
      <c r="E41" s="23">
        <v>17676.07387</v>
      </c>
      <c r="F41" s="24">
        <v>0.92791424446135995</v>
      </c>
      <c r="G41" s="49"/>
    </row>
    <row r="42" spans="1:7" x14ac:dyDescent="0.2">
      <c r="A42" s="22" t="s">
        <v>253</v>
      </c>
      <c r="B42" s="22" t="s">
        <v>252</v>
      </c>
      <c r="C42" s="22" t="s">
        <v>254</v>
      </c>
      <c r="D42" s="25">
        <v>5865272</v>
      </c>
      <c r="E42" s="23">
        <v>17569.422279999999</v>
      </c>
      <c r="F42" s="24">
        <v>0.92231551646987997</v>
      </c>
      <c r="G42" s="49"/>
    </row>
    <row r="43" spans="1:7" x14ac:dyDescent="0.2">
      <c r="A43" s="22" t="s">
        <v>332</v>
      </c>
      <c r="B43" s="22" t="s">
        <v>331</v>
      </c>
      <c r="C43" s="22" t="s">
        <v>188</v>
      </c>
      <c r="D43" s="25">
        <v>824053</v>
      </c>
      <c r="E43" s="23">
        <v>15123.02066</v>
      </c>
      <c r="F43" s="24">
        <v>0.793890452874501</v>
      </c>
      <c r="G43" s="49"/>
    </row>
    <row r="44" spans="1:7" x14ac:dyDescent="0.2">
      <c r="A44" s="22" t="s">
        <v>216</v>
      </c>
      <c r="B44" s="22" t="s">
        <v>215</v>
      </c>
      <c r="C44" s="22" t="s">
        <v>196</v>
      </c>
      <c r="D44" s="25">
        <v>2516094</v>
      </c>
      <c r="E44" s="23">
        <v>14766.955690000001</v>
      </c>
      <c r="F44" s="24">
        <v>0.77519864608264</v>
      </c>
      <c r="G44" s="49"/>
    </row>
    <row r="45" spans="1:7" x14ac:dyDescent="0.2">
      <c r="A45" s="22" t="s">
        <v>173</v>
      </c>
      <c r="B45" s="22" t="s">
        <v>172</v>
      </c>
      <c r="C45" s="22" t="s">
        <v>151</v>
      </c>
      <c r="D45" s="25">
        <v>7538760</v>
      </c>
      <c r="E45" s="23">
        <v>14137.43663</v>
      </c>
      <c r="F45" s="24">
        <v>0.74215173152287905</v>
      </c>
      <c r="G45" s="49"/>
    </row>
    <row r="46" spans="1:7" x14ac:dyDescent="0.2">
      <c r="A46" s="22" t="s">
        <v>251</v>
      </c>
      <c r="B46" s="22" t="s">
        <v>250</v>
      </c>
      <c r="C46" s="22" t="s">
        <v>191</v>
      </c>
      <c r="D46" s="25">
        <v>2609393</v>
      </c>
      <c r="E46" s="23">
        <v>13934.15862</v>
      </c>
      <c r="F46" s="24">
        <v>0.73148055179982396</v>
      </c>
      <c r="G46" s="49"/>
    </row>
    <row r="47" spans="1:7" x14ac:dyDescent="0.2">
      <c r="A47" s="22" t="s">
        <v>277</v>
      </c>
      <c r="B47" s="22" t="s">
        <v>276</v>
      </c>
      <c r="C47" s="22" t="s">
        <v>188</v>
      </c>
      <c r="D47" s="25">
        <v>975284</v>
      </c>
      <c r="E47" s="23">
        <v>13794.4169</v>
      </c>
      <c r="F47" s="24">
        <v>0.72414474105999604</v>
      </c>
      <c r="G47" s="49"/>
    </row>
    <row r="48" spans="1:7" x14ac:dyDescent="0.2">
      <c r="A48" s="22" t="s">
        <v>214</v>
      </c>
      <c r="B48" s="22" t="s">
        <v>213</v>
      </c>
      <c r="C48" s="22" t="s">
        <v>212</v>
      </c>
      <c r="D48" s="25">
        <v>4138474</v>
      </c>
      <c r="E48" s="23">
        <v>13787.326129999999</v>
      </c>
      <c r="F48" s="24">
        <v>0.72377250758011902</v>
      </c>
      <c r="G48" s="49"/>
    </row>
    <row r="49" spans="1:7" x14ac:dyDescent="0.2">
      <c r="A49" s="22" t="s">
        <v>261</v>
      </c>
      <c r="B49" s="22" t="s">
        <v>260</v>
      </c>
      <c r="C49" s="22" t="s">
        <v>154</v>
      </c>
      <c r="D49" s="25">
        <v>1359870</v>
      </c>
      <c r="E49" s="23">
        <v>11860.10621</v>
      </c>
      <c r="F49" s="24">
        <v>0.62260214423304205</v>
      </c>
      <c r="G49" s="49"/>
    </row>
    <row r="50" spans="1:7" x14ac:dyDescent="0.2">
      <c r="A50" s="22" t="s">
        <v>273</v>
      </c>
      <c r="B50" s="22" t="s">
        <v>272</v>
      </c>
      <c r="C50" s="22" t="s">
        <v>135</v>
      </c>
      <c r="D50" s="25">
        <v>3729936</v>
      </c>
      <c r="E50" s="23">
        <v>11206.592710000001</v>
      </c>
      <c r="F50" s="24">
        <v>0.58829562967230598</v>
      </c>
      <c r="G50" s="49"/>
    </row>
    <row r="51" spans="1:7" x14ac:dyDescent="0.2">
      <c r="A51" s="22" t="s">
        <v>425</v>
      </c>
      <c r="B51" s="22" t="s">
        <v>424</v>
      </c>
      <c r="C51" s="22" t="s">
        <v>227</v>
      </c>
      <c r="D51" s="25">
        <v>2280241</v>
      </c>
      <c r="E51" s="23">
        <v>10913.23343</v>
      </c>
      <c r="F51" s="24">
        <v>0.57289558910566596</v>
      </c>
      <c r="G51" s="49"/>
    </row>
    <row r="52" spans="1:7" x14ac:dyDescent="0.2">
      <c r="A52" s="22" t="s">
        <v>566</v>
      </c>
      <c r="B52" s="22" t="s">
        <v>565</v>
      </c>
      <c r="C52" s="22" t="s">
        <v>148</v>
      </c>
      <c r="D52" s="25">
        <v>1370355</v>
      </c>
      <c r="E52" s="23">
        <v>10213.940989999999</v>
      </c>
      <c r="F52" s="24">
        <v>0.53618588643682596</v>
      </c>
      <c r="G52" s="49"/>
    </row>
    <row r="53" spans="1:7" x14ac:dyDescent="0.2">
      <c r="A53" s="22" t="s">
        <v>223</v>
      </c>
      <c r="B53" s="22" t="s">
        <v>222</v>
      </c>
      <c r="C53" s="22" t="s">
        <v>224</v>
      </c>
      <c r="D53" s="25">
        <v>1124677</v>
      </c>
      <c r="E53" s="23">
        <v>9835.8627039999992</v>
      </c>
      <c r="F53" s="24">
        <v>0.51633847972869096</v>
      </c>
      <c r="G53" s="49"/>
    </row>
    <row r="54" spans="1:7" x14ac:dyDescent="0.2">
      <c r="A54" s="22" t="s">
        <v>761</v>
      </c>
      <c r="B54" s="22" t="s">
        <v>760</v>
      </c>
      <c r="C54" s="22" t="s">
        <v>238</v>
      </c>
      <c r="D54" s="25">
        <v>939000</v>
      </c>
      <c r="E54" s="23">
        <v>9715.3634999999995</v>
      </c>
      <c r="F54" s="24">
        <v>0.51001281438806201</v>
      </c>
      <c r="G54" s="49"/>
    </row>
    <row r="55" spans="1:7" x14ac:dyDescent="0.2">
      <c r="A55" s="22" t="s">
        <v>226</v>
      </c>
      <c r="B55" s="22" t="s">
        <v>225</v>
      </c>
      <c r="C55" s="22" t="s">
        <v>227</v>
      </c>
      <c r="D55" s="25">
        <v>7682853</v>
      </c>
      <c r="E55" s="23">
        <v>9034.2668429999994</v>
      </c>
      <c r="F55" s="24">
        <v>0.47425830835163102</v>
      </c>
      <c r="G55" s="49"/>
    </row>
    <row r="56" spans="1:7" x14ac:dyDescent="0.2">
      <c r="A56" s="22" t="s">
        <v>860</v>
      </c>
      <c r="B56" s="22" t="s">
        <v>859</v>
      </c>
      <c r="C56" s="22" t="s">
        <v>861</v>
      </c>
      <c r="D56" s="25">
        <v>3265217</v>
      </c>
      <c r="E56" s="23">
        <v>8673.7224389999992</v>
      </c>
      <c r="F56" s="24">
        <v>0.45533135145538001</v>
      </c>
      <c r="G56" s="49"/>
    </row>
    <row r="57" spans="1:7" x14ac:dyDescent="0.2">
      <c r="A57" s="22" t="s">
        <v>258</v>
      </c>
      <c r="B57" s="22" t="s">
        <v>257</v>
      </c>
      <c r="C57" s="22" t="s">
        <v>259</v>
      </c>
      <c r="D57" s="25">
        <v>740508</v>
      </c>
      <c r="E57" s="23">
        <v>7101.1014660000001</v>
      </c>
      <c r="F57" s="24">
        <v>0.37277583529734598</v>
      </c>
      <c r="G57" s="49"/>
    </row>
    <row r="58" spans="1:7" x14ac:dyDescent="0.2">
      <c r="A58" s="22" t="s">
        <v>279</v>
      </c>
      <c r="B58" s="22" t="s">
        <v>278</v>
      </c>
      <c r="C58" s="22" t="s">
        <v>162</v>
      </c>
      <c r="D58" s="25">
        <v>1244864</v>
      </c>
      <c r="E58" s="23">
        <v>5821.6064960000003</v>
      </c>
      <c r="F58" s="24">
        <v>0.30560811371440499</v>
      </c>
      <c r="G58" s="49"/>
    </row>
    <row r="59" spans="1:7" x14ac:dyDescent="0.2">
      <c r="A59" s="22" t="s">
        <v>544</v>
      </c>
      <c r="B59" s="22" t="s">
        <v>543</v>
      </c>
      <c r="C59" s="22" t="s">
        <v>382</v>
      </c>
      <c r="D59" s="25">
        <v>201314</v>
      </c>
      <c r="E59" s="23">
        <v>2480.792422</v>
      </c>
      <c r="F59" s="24">
        <v>0.130230425763976</v>
      </c>
      <c r="G59" s="49"/>
    </row>
    <row r="60" spans="1:7" ht="10.5" x14ac:dyDescent="0.25">
      <c r="A60" s="21" t="s">
        <v>33</v>
      </c>
      <c r="B60" s="21"/>
      <c r="C60" s="21"/>
      <c r="D60" s="21"/>
      <c r="E60" s="26">
        <f>SUM(E7:E59)</f>
        <v>1801079.6744899999</v>
      </c>
      <c r="F60" s="27">
        <f>SUM(F7:F59)</f>
        <v>94.548568741023374</v>
      </c>
      <c r="G60" s="49"/>
    </row>
    <row r="61" spans="1:7" ht="10.5" x14ac:dyDescent="0.25">
      <c r="A61" s="22"/>
      <c r="B61" s="22"/>
      <c r="C61" s="22"/>
      <c r="D61" s="22"/>
      <c r="E61" s="23"/>
      <c r="F61" s="24"/>
      <c r="G61" s="44"/>
    </row>
    <row r="62" spans="1:7" ht="10.5" x14ac:dyDescent="0.25">
      <c r="A62" s="21" t="s">
        <v>34</v>
      </c>
      <c r="B62" s="22"/>
      <c r="C62" s="22"/>
      <c r="D62" s="22"/>
      <c r="E62" s="23"/>
      <c r="F62" s="24"/>
      <c r="G62" s="45"/>
    </row>
    <row r="63" spans="1:7" ht="10.5" x14ac:dyDescent="0.25">
      <c r="A63" s="21" t="s">
        <v>41</v>
      </c>
      <c r="B63" s="22"/>
      <c r="C63" s="22"/>
      <c r="D63" s="22"/>
      <c r="E63" s="23"/>
      <c r="F63" s="24"/>
      <c r="G63" s="45"/>
    </row>
    <row r="64" spans="1:7" x14ac:dyDescent="0.2">
      <c r="A64" s="22" t="s">
        <v>295</v>
      </c>
      <c r="B64" s="22" t="s">
        <v>1222</v>
      </c>
      <c r="C64" s="22" t="s">
        <v>42</v>
      </c>
      <c r="D64" s="25">
        <v>5000000</v>
      </c>
      <c r="E64" s="23">
        <v>4976.18</v>
      </c>
      <c r="F64" s="24">
        <v>0.26122703146429699</v>
      </c>
      <c r="G64" s="60">
        <v>5.1393000000000004</v>
      </c>
    </row>
    <row r="65" spans="1:7" ht="10.5" x14ac:dyDescent="0.25">
      <c r="A65" s="21" t="s">
        <v>33</v>
      </c>
      <c r="B65" s="21"/>
      <c r="C65" s="21"/>
      <c r="D65" s="21"/>
      <c r="E65" s="26">
        <f>SUM(E63:E64)</f>
        <v>4976.18</v>
      </c>
      <c r="F65" s="27">
        <f>SUM(F63:F64)</f>
        <v>0.26122703146429699</v>
      </c>
      <c r="G65" s="24"/>
    </row>
    <row r="66" spans="1:7" x14ac:dyDescent="0.2">
      <c r="A66" s="22"/>
      <c r="B66" s="22"/>
      <c r="C66" s="22"/>
      <c r="D66" s="22"/>
      <c r="E66" s="23"/>
      <c r="F66" s="24"/>
      <c r="G66" s="45"/>
    </row>
    <row r="67" spans="1:7" ht="10.5" x14ac:dyDescent="0.25">
      <c r="A67" s="21" t="s">
        <v>43</v>
      </c>
      <c r="B67" s="21"/>
      <c r="C67" s="21"/>
      <c r="D67" s="21"/>
      <c r="E67" s="26">
        <f>E60+E65</f>
        <v>1806055.8544899998</v>
      </c>
      <c r="F67" s="27">
        <f>F60+F65</f>
        <v>94.809795772487675</v>
      </c>
      <c r="G67" s="45"/>
    </row>
    <row r="68" spans="1:7" ht="10.5" x14ac:dyDescent="0.25">
      <c r="A68" s="21"/>
      <c r="B68" s="21"/>
      <c r="C68" s="21"/>
      <c r="D68" s="21"/>
      <c r="E68" s="26"/>
      <c r="F68" s="27"/>
      <c r="G68" s="45"/>
    </row>
    <row r="69" spans="1:7" ht="10.5" x14ac:dyDescent="0.25">
      <c r="A69" s="21" t="s">
        <v>45</v>
      </c>
      <c r="B69" s="21"/>
      <c r="C69" s="21"/>
      <c r="D69" s="21"/>
      <c r="E69" s="26">
        <f>E71-(E60+E65)</f>
        <v>98869.517170900246</v>
      </c>
      <c r="F69" s="27">
        <f>F71-(F60+F65)</f>
        <v>5.190204227512325</v>
      </c>
      <c r="G69" s="24"/>
    </row>
    <row r="70" spans="1:7" ht="10.5" x14ac:dyDescent="0.25">
      <c r="A70" s="21"/>
      <c r="B70" s="21"/>
      <c r="C70" s="21"/>
      <c r="D70" s="21"/>
      <c r="E70" s="26"/>
      <c r="F70" s="27"/>
      <c r="G70" s="44"/>
    </row>
    <row r="71" spans="1:7" ht="10.5" x14ac:dyDescent="0.25">
      <c r="A71" s="28" t="s">
        <v>44</v>
      </c>
      <c r="B71" s="28"/>
      <c r="C71" s="28"/>
      <c r="D71" s="28"/>
      <c r="E71" s="29">
        <v>1904925.3716609001</v>
      </c>
      <c r="F71" s="30">
        <v>100</v>
      </c>
      <c r="G71" s="63"/>
    </row>
    <row r="72" spans="1:7" ht="10.5" x14ac:dyDescent="0.25">
      <c r="A72" s="6" t="s">
        <v>1220</v>
      </c>
      <c r="B72" s="11"/>
      <c r="C72" s="11"/>
      <c r="D72" s="11"/>
      <c r="E72" s="12"/>
      <c r="F72" s="13"/>
    </row>
    <row r="73" spans="1:7" ht="10.5" x14ac:dyDescent="0.25">
      <c r="A73" s="118" t="s">
        <v>1228</v>
      </c>
      <c r="B73" s="11"/>
      <c r="C73" s="11"/>
      <c r="D73" s="11"/>
      <c r="E73" s="12"/>
      <c r="F73" s="13"/>
    </row>
    <row r="74" spans="1:7" ht="10.5" x14ac:dyDescent="0.25">
      <c r="A74" s="118" t="s">
        <v>1227</v>
      </c>
      <c r="B74" s="11"/>
      <c r="C74" s="11"/>
      <c r="D74" s="11"/>
      <c r="E74" s="12"/>
      <c r="F74" s="13"/>
    </row>
    <row r="76" spans="1:7" ht="23.25" customHeight="1" x14ac:dyDescent="0.2">
      <c r="A76" s="179" t="s">
        <v>1003</v>
      </c>
      <c r="B76" s="179"/>
      <c r="C76" s="179"/>
      <c r="D76" s="179"/>
      <c r="G76" s="9"/>
    </row>
    <row r="78" spans="1:7" ht="10.5" x14ac:dyDescent="0.25">
      <c r="A78" s="11" t="s">
        <v>48</v>
      </c>
    </row>
    <row r="79" spans="1:7" ht="10.5" x14ac:dyDescent="0.25">
      <c r="A79" s="11" t="s">
        <v>1001</v>
      </c>
    </row>
    <row r="80" spans="1:7" ht="10.5" x14ac:dyDescent="0.25">
      <c r="A80" s="11" t="s">
        <v>49</v>
      </c>
      <c r="B80" s="11"/>
      <c r="C80" s="55" t="s">
        <v>999</v>
      </c>
      <c r="D80" s="11" t="s">
        <v>50</v>
      </c>
    </row>
    <row r="81" spans="1:4" x14ac:dyDescent="0.2">
      <c r="A81" s="6" t="s">
        <v>57</v>
      </c>
      <c r="C81" s="32">
        <v>1446.847</v>
      </c>
      <c r="D81" s="32">
        <v>1561.7606000000001</v>
      </c>
    </row>
    <row r="82" spans="1:4" x14ac:dyDescent="0.2">
      <c r="A82" s="6" t="s">
        <v>117</v>
      </c>
      <c r="C82" s="32">
        <v>55.982599999999998</v>
      </c>
      <c r="D82" s="32">
        <v>60.428899999999999</v>
      </c>
    </row>
    <row r="83" spans="1:4" x14ac:dyDescent="0.2">
      <c r="A83" s="6" t="s">
        <v>58</v>
      </c>
      <c r="C83" s="32">
        <v>1619.7255</v>
      </c>
      <c r="D83" s="32">
        <v>1749.4567</v>
      </c>
    </row>
    <row r="84" spans="1:4" x14ac:dyDescent="0.2">
      <c r="A84" s="6" t="s">
        <v>118</v>
      </c>
      <c r="C84" s="32">
        <v>62.629600000000003</v>
      </c>
      <c r="D84" s="32">
        <v>67.645499999999998</v>
      </c>
    </row>
    <row r="86" spans="1:4" x14ac:dyDescent="0.2">
      <c r="A86" s="6" t="s">
        <v>54</v>
      </c>
    </row>
    <row r="87" spans="1:4" x14ac:dyDescent="0.2">
      <c r="A87" s="6" t="s">
        <v>1000</v>
      </c>
    </row>
    <row r="89" spans="1:4" ht="10.5" x14ac:dyDescent="0.25">
      <c r="A89" s="11" t="s">
        <v>1002</v>
      </c>
      <c r="D89" s="31" t="s">
        <v>56</v>
      </c>
    </row>
    <row r="90" spans="1:4" ht="10.5" x14ac:dyDescent="0.25">
      <c r="A90" s="11"/>
      <c r="D90" s="31"/>
    </row>
    <row r="91" spans="1:4" ht="10.5" x14ac:dyDescent="0.25">
      <c r="A91" s="11" t="s">
        <v>1843</v>
      </c>
      <c r="D91" s="31" t="s">
        <v>56</v>
      </c>
    </row>
    <row r="93" spans="1:4" ht="10.5" x14ac:dyDescent="0.25">
      <c r="A93" s="11" t="s">
        <v>1008</v>
      </c>
      <c r="D93" s="31" t="s">
        <v>56</v>
      </c>
    </row>
    <row r="94" spans="1:4" ht="10.5" x14ac:dyDescent="0.25">
      <c r="A94" s="11"/>
    </row>
    <row r="95" spans="1:4" ht="10.5" x14ac:dyDescent="0.25">
      <c r="A95" s="11" t="s">
        <v>1007</v>
      </c>
      <c r="D95" s="31" t="s">
        <v>56</v>
      </c>
    </row>
    <row r="97" spans="1:9" ht="10.5" x14ac:dyDescent="0.25">
      <c r="A97" s="11" t="s">
        <v>1833</v>
      </c>
      <c r="D97" s="36">
        <v>0.23453899525761351</v>
      </c>
    </row>
    <row r="99" spans="1:9" ht="10.5" x14ac:dyDescent="0.25">
      <c r="A99" s="11" t="s">
        <v>1817</v>
      </c>
      <c r="D99" s="31" t="s">
        <v>56</v>
      </c>
    </row>
    <row r="101" spans="1:9" ht="10.5" x14ac:dyDescent="0.25">
      <c r="A101" s="11" t="s">
        <v>1004</v>
      </c>
      <c r="D101" s="31" t="s">
        <v>56</v>
      </c>
    </row>
    <row r="103" spans="1:9" ht="10.5" x14ac:dyDescent="0.25">
      <c r="A103" s="11" t="s">
        <v>1842</v>
      </c>
      <c r="B103" s="11"/>
      <c r="D103" s="31" t="s">
        <v>56</v>
      </c>
    </row>
    <row r="104" spans="1:9" ht="10.5" x14ac:dyDescent="0.25">
      <c r="A104" s="11"/>
      <c r="B104" s="11"/>
    </row>
    <row r="105" spans="1:9" ht="10.5" x14ac:dyDescent="0.25">
      <c r="A105" s="11" t="s">
        <v>1005</v>
      </c>
      <c r="B105" s="11"/>
      <c r="D105" s="31" t="s">
        <v>56</v>
      </c>
    </row>
    <row r="106" spans="1:9" ht="10.5" x14ac:dyDescent="0.25">
      <c r="A106" s="11"/>
      <c r="B106" s="11"/>
    </row>
    <row r="107" spans="1:9" ht="10.5" x14ac:dyDescent="0.25">
      <c r="A107" s="11" t="s">
        <v>1006</v>
      </c>
      <c r="B107" s="11"/>
      <c r="D107" s="31" t="s">
        <v>56</v>
      </c>
    </row>
    <row r="109" spans="1:9" ht="10.5" x14ac:dyDescent="0.25">
      <c r="A109" s="119" t="s">
        <v>1345</v>
      </c>
      <c r="B109" s="118"/>
      <c r="C109" s="118"/>
      <c r="D109" s="118"/>
      <c r="E109" s="10"/>
      <c r="G109" s="119"/>
      <c r="H109" s="118"/>
      <c r="I109" s="118"/>
    </row>
    <row r="110" spans="1:9" ht="10.5" x14ac:dyDescent="0.25">
      <c r="A110" s="119"/>
      <c r="B110" s="118"/>
      <c r="C110" s="118"/>
      <c r="D110" s="118"/>
      <c r="E110" s="10"/>
      <c r="G110" s="119"/>
      <c r="H110" s="118"/>
      <c r="I110" s="118"/>
    </row>
    <row r="111" spans="1:9" ht="10.5" x14ac:dyDescent="0.25">
      <c r="A111" s="119" t="s">
        <v>1305</v>
      </c>
      <c r="B111" s="118"/>
      <c r="C111" s="118"/>
      <c r="D111" s="118"/>
      <c r="E111" s="10"/>
      <c r="G111" s="119"/>
      <c r="H111" s="118"/>
      <c r="I111" s="118"/>
    </row>
    <row r="112" spans="1:9" ht="10.5" x14ac:dyDescent="0.25">
      <c r="A112" s="120"/>
      <c r="B112" s="118"/>
      <c r="C112" s="118"/>
      <c r="D112" s="118"/>
      <c r="E112" s="10"/>
      <c r="G112" s="119"/>
      <c r="H112" s="118"/>
      <c r="I112" s="118"/>
    </row>
    <row r="113" spans="1:9" ht="10.5" x14ac:dyDescent="0.25">
      <c r="A113" s="118"/>
      <c r="B113" s="118"/>
      <c r="C113" s="118"/>
      <c r="D113" s="118"/>
      <c r="E113" s="10"/>
      <c r="G113" s="119"/>
      <c r="H113" s="118"/>
      <c r="I113" s="118"/>
    </row>
    <row r="114" spans="1:9" ht="10.5" x14ac:dyDescent="0.25">
      <c r="A114" s="118"/>
      <c r="B114" s="118"/>
      <c r="C114" s="118"/>
      <c r="D114" s="118"/>
      <c r="E114" s="10"/>
      <c r="G114" s="119"/>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ht="10.5" x14ac:dyDescent="0.25">
      <c r="A130" s="119" t="s">
        <v>1317</v>
      </c>
      <c r="B130" s="118"/>
      <c r="C130" s="118"/>
      <c r="D130" s="118"/>
      <c r="E130" s="10"/>
      <c r="G130" s="118"/>
      <c r="H130" s="118"/>
      <c r="I130" s="118"/>
    </row>
    <row r="131" spans="1:9" x14ac:dyDescent="0.2">
      <c r="A131" s="118"/>
      <c r="B131" s="118"/>
      <c r="C131" s="118"/>
      <c r="D131" s="118"/>
      <c r="E131" s="10"/>
      <c r="G131" s="118"/>
      <c r="H131" s="118"/>
      <c r="I131" s="118"/>
    </row>
    <row r="132" spans="1:9" ht="10.5" x14ac:dyDescent="0.25">
      <c r="A132" s="119" t="s">
        <v>1306</v>
      </c>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ht="10.5" x14ac:dyDescent="0.25">
      <c r="A152" s="119" t="s">
        <v>1326</v>
      </c>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t="s">
        <v>1304</v>
      </c>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row r="251" spans="1:9" x14ac:dyDescent="0.2">
      <c r="A251" s="118"/>
      <c r="B251" s="118"/>
      <c r="C251" s="118"/>
      <c r="D251" s="118"/>
      <c r="E251" s="10"/>
      <c r="G251" s="118"/>
      <c r="H251" s="118"/>
      <c r="I251" s="118"/>
    </row>
    <row r="252" spans="1:9" x14ac:dyDescent="0.2">
      <c r="A252" s="118"/>
      <c r="B252" s="118"/>
      <c r="C252" s="118"/>
      <c r="D252" s="118"/>
      <c r="E252" s="10"/>
      <c r="G252" s="118"/>
      <c r="H252" s="118"/>
      <c r="I252" s="118"/>
    </row>
    <row r="253" spans="1:9" x14ac:dyDescent="0.2">
      <c r="A253" s="118"/>
      <c r="B253" s="118"/>
      <c r="C253" s="118"/>
      <c r="D253" s="118"/>
      <c r="E253" s="10"/>
      <c r="G253" s="118"/>
      <c r="H253" s="118"/>
      <c r="I253" s="118"/>
    </row>
    <row r="254" spans="1:9" x14ac:dyDescent="0.2">
      <c r="A254" s="118"/>
      <c r="B254" s="118"/>
      <c r="C254" s="118"/>
      <c r="D254" s="118"/>
      <c r="E254" s="10"/>
      <c r="G254" s="118"/>
      <c r="H254" s="118"/>
      <c r="I254" s="118"/>
    </row>
    <row r="255" spans="1:9" x14ac:dyDescent="0.2">
      <c r="A255" s="118"/>
      <c r="B255" s="118"/>
      <c r="C255" s="118"/>
      <c r="D255" s="118"/>
      <c r="E255" s="10"/>
      <c r="G255" s="118"/>
      <c r="H255" s="118"/>
      <c r="I255" s="118"/>
    </row>
    <row r="256" spans="1:9" x14ac:dyDescent="0.2">
      <c r="A256" s="118"/>
      <c r="B256" s="118"/>
      <c r="C256" s="118"/>
      <c r="D256" s="118"/>
      <c r="E256" s="10"/>
      <c r="G256" s="118"/>
      <c r="H256" s="118"/>
      <c r="I256" s="118"/>
    </row>
  </sheetData>
  <mergeCells count="2">
    <mergeCell ref="A1:F1"/>
    <mergeCell ref="A76:D76"/>
  </mergeCells>
  <conditionalFormatting sqref="F2:F3">
    <cfRule type="cellIs" dxfId="41" priority="5" stopIfTrue="1" operator="between">
      <formula>0.009</formula>
      <formula>-0.009</formula>
    </cfRule>
  </conditionalFormatting>
  <conditionalFormatting sqref="F5:F145">
    <cfRule type="cellIs" dxfId="40" priority="1" stopIfTrue="1" operator="between">
      <formula>0.009</formula>
      <formula>-0.009</formula>
    </cfRule>
  </conditionalFormatting>
  <conditionalFormatting sqref="F247:F248">
    <cfRule type="cellIs" dxfId="39" priority="2" stopIfTrue="1" operator="between">
      <formula>0.009</formula>
      <formula>-0.009</formula>
    </cfRule>
  </conditionalFormatting>
  <conditionalFormatting sqref="F251:F65538">
    <cfRule type="cellIs" dxfId="38"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3"/>
  <sheetViews>
    <sheetView workbookViewId="0">
      <selection sqref="A1:G1"/>
    </sheetView>
  </sheetViews>
  <sheetFormatPr defaultColWidth="9.1796875" defaultRowHeight="10" x14ac:dyDescent="0.2"/>
  <cols>
    <col min="1" max="1" width="54.26953125" style="6" bestFit="1" customWidth="1"/>
    <col min="2" max="2" width="48.8164062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1463</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34</v>
      </c>
      <c r="B5" s="18"/>
      <c r="C5" s="18"/>
      <c r="D5" s="18"/>
      <c r="E5" s="19"/>
      <c r="F5" s="20"/>
      <c r="G5" s="19"/>
    </row>
    <row r="6" spans="1:7" ht="10.5" x14ac:dyDescent="0.25">
      <c r="A6" s="21" t="s">
        <v>35</v>
      </c>
      <c r="B6" s="22"/>
      <c r="C6" s="22"/>
      <c r="D6" s="22"/>
      <c r="E6" s="23"/>
      <c r="F6" s="24"/>
      <c r="G6" s="23"/>
    </row>
    <row r="7" spans="1:7" x14ac:dyDescent="0.2">
      <c r="A7" s="22" t="s">
        <v>60</v>
      </c>
      <c r="B7" s="22" t="s">
        <v>59</v>
      </c>
      <c r="C7" s="22" t="s">
        <v>37</v>
      </c>
      <c r="D7" s="25">
        <v>5000</v>
      </c>
      <c r="E7" s="23">
        <v>23596.65</v>
      </c>
      <c r="F7" s="24">
        <v>5.4755581639367996</v>
      </c>
      <c r="G7" s="23">
        <v>7.26</v>
      </c>
    </row>
    <row r="8" spans="1:7" x14ac:dyDescent="0.2">
      <c r="A8" s="22" t="s">
        <v>1464</v>
      </c>
      <c r="B8" s="22" t="s">
        <v>1465</v>
      </c>
      <c r="C8" s="22" t="s">
        <v>38</v>
      </c>
      <c r="D8" s="25">
        <v>4600</v>
      </c>
      <c r="E8" s="23">
        <v>21845.768</v>
      </c>
      <c r="F8" s="24">
        <v>5.0692692954241103</v>
      </c>
      <c r="G8" s="23">
        <v>7.25</v>
      </c>
    </row>
    <row r="9" spans="1:7" x14ac:dyDescent="0.2">
      <c r="A9" s="22" t="s">
        <v>1466</v>
      </c>
      <c r="B9" s="22" t="s">
        <v>1467</v>
      </c>
      <c r="C9" s="22" t="s">
        <v>37</v>
      </c>
      <c r="D9" s="25">
        <v>4000</v>
      </c>
      <c r="E9" s="23">
        <v>19200.919999999998</v>
      </c>
      <c r="F9" s="24">
        <v>4.4555373013159603</v>
      </c>
      <c r="G9" s="23">
        <v>7.0000999999999998</v>
      </c>
    </row>
    <row r="10" spans="1:7" x14ac:dyDescent="0.2">
      <c r="A10" s="22" t="s">
        <v>1468</v>
      </c>
      <c r="B10" s="22" t="s">
        <v>1469</v>
      </c>
      <c r="C10" s="22" t="s">
        <v>36</v>
      </c>
      <c r="D10" s="25">
        <v>4000</v>
      </c>
      <c r="E10" s="23">
        <v>18866.2</v>
      </c>
      <c r="F10" s="24">
        <v>4.3778661561053998</v>
      </c>
      <c r="G10" s="23">
        <v>7.1920000000000002</v>
      </c>
    </row>
    <row r="11" spans="1:7" x14ac:dyDescent="0.2">
      <c r="A11" s="22" t="s">
        <v>1470</v>
      </c>
      <c r="B11" s="22" t="s">
        <v>1471</v>
      </c>
      <c r="C11" s="22" t="s">
        <v>36</v>
      </c>
      <c r="D11" s="25">
        <v>4000</v>
      </c>
      <c r="E11" s="23">
        <v>18792.36</v>
      </c>
      <c r="F11" s="24">
        <v>4.3607317232589899</v>
      </c>
      <c r="G11" s="23">
        <v>7.47</v>
      </c>
    </row>
    <row r="12" spans="1:7" x14ac:dyDescent="0.2">
      <c r="A12" s="22" t="s">
        <v>1472</v>
      </c>
      <c r="B12" s="22" t="s">
        <v>1473</v>
      </c>
      <c r="C12" s="22" t="s">
        <v>38</v>
      </c>
      <c r="D12" s="25">
        <v>3000</v>
      </c>
      <c r="E12" s="23">
        <v>14260.485000000001</v>
      </c>
      <c r="F12" s="24">
        <v>3.3091186699573099</v>
      </c>
      <c r="G12" s="23">
        <v>7.1970000000000001</v>
      </c>
    </row>
    <row r="13" spans="1:7" x14ac:dyDescent="0.2">
      <c r="A13" s="22" t="s">
        <v>1474</v>
      </c>
      <c r="B13" s="22" t="s">
        <v>1475</v>
      </c>
      <c r="C13" s="22" t="s">
        <v>38</v>
      </c>
      <c r="D13" s="25">
        <v>3000</v>
      </c>
      <c r="E13" s="23">
        <v>14231.64</v>
      </c>
      <c r="F13" s="24">
        <v>3.3024252420665401</v>
      </c>
      <c r="G13" s="23">
        <v>7.2450000000000001</v>
      </c>
    </row>
    <row r="14" spans="1:7" x14ac:dyDescent="0.2">
      <c r="A14" s="22" t="s">
        <v>1476</v>
      </c>
      <c r="B14" s="22" t="s">
        <v>1477</v>
      </c>
      <c r="C14" s="22" t="s">
        <v>37</v>
      </c>
      <c r="D14" s="25">
        <v>2500</v>
      </c>
      <c r="E14" s="23">
        <v>11852.8375</v>
      </c>
      <c r="F14" s="24">
        <v>2.7504286048630302</v>
      </c>
      <c r="G14" s="23">
        <v>7.3</v>
      </c>
    </row>
    <row r="15" spans="1:7" x14ac:dyDescent="0.2">
      <c r="A15" s="22" t="s">
        <v>1478</v>
      </c>
      <c r="B15" s="22" t="s">
        <v>1479</v>
      </c>
      <c r="C15" s="22" t="s">
        <v>37</v>
      </c>
      <c r="D15" s="25">
        <v>2300</v>
      </c>
      <c r="E15" s="23">
        <v>10863.406000000001</v>
      </c>
      <c r="F15" s="24">
        <v>2.5208328899000501</v>
      </c>
      <c r="G15" s="23">
        <v>7.3</v>
      </c>
    </row>
    <row r="16" spans="1:7" x14ac:dyDescent="0.2">
      <c r="A16" s="22" t="s">
        <v>1480</v>
      </c>
      <c r="B16" s="22" t="s">
        <v>1481</v>
      </c>
      <c r="C16" s="22" t="s">
        <v>37</v>
      </c>
      <c r="D16" s="25">
        <v>2000</v>
      </c>
      <c r="E16" s="23">
        <v>9588.11</v>
      </c>
      <c r="F16" s="24">
        <v>2.22490285643191</v>
      </c>
      <c r="G16" s="23">
        <v>6.9999000000000002</v>
      </c>
    </row>
    <row r="17" spans="1:7" x14ac:dyDescent="0.2">
      <c r="A17" s="22" t="s">
        <v>1482</v>
      </c>
      <c r="B17" s="22" t="s">
        <v>1483</v>
      </c>
      <c r="C17" s="22" t="s">
        <v>36</v>
      </c>
      <c r="D17" s="25">
        <v>2000</v>
      </c>
      <c r="E17" s="23">
        <v>9572.92</v>
      </c>
      <c r="F17" s="24">
        <v>2.2213780455579002</v>
      </c>
      <c r="G17" s="23">
        <v>7.0799000000000003</v>
      </c>
    </row>
    <row r="18" spans="1:7" x14ac:dyDescent="0.2">
      <c r="A18" s="22" t="s">
        <v>1484</v>
      </c>
      <c r="B18" s="22" t="s">
        <v>1485</v>
      </c>
      <c r="C18" s="22" t="s">
        <v>39</v>
      </c>
      <c r="D18" s="25">
        <v>2000</v>
      </c>
      <c r="E18" s="23">
        <v>9530.0300000000007</v>
      </c>
      <c r="F18" s="24">
        <v>2.2114255018853402</v>
      </c>
      <c r="G18" s="23">
        <v>7.2</v>
      </c>
    </row>
    <row r="19" spans="1:7" x14ac:dyDescent="0.2">
      <c r="A19" s="22" t="s">
        <v>1486</v>
      </c>
      <c r="B19" s="22" t="s">
        <v>1487</v>
      </c>
      <c r="C19" s="22" t="s">
        <v>36</v>
      </c>
      <c r="D19" s="25">
        <v>2000</v>
      </c>
      <c r="E19" s="23">
        <v>9513.16</v>
      </c>
      <c r="F19" s="24">
        <v>2.20751085017733</v>
      </c>
      <c r="G19" s="23">
        <v>7.2398999999999996</v>
      </c>
    </row>
    <row r="20" spans="1:7" x14ac:dyDescent="0.2">
      <c r="A20" s="22" t="s">
        <v>1488</v>
      </c>
      <c r="B20" s="22" t="s">
        <v>1489</v>
      </c>
      <c r="C20" s="22" t="s">
        <v>36</v>
      </c>
      <c r="D20" s="25">
        <v>2000</v>
      </c>
      <c r="E20" s="23">
        <v>9491.11</v>
      </c>
      <c r="F20" s="24">
        <v>2.2023941892311898</v>
      </c>
      <c r="G20" s="23">
        <v>7.1950000000000003</v>
      </c>
    </row>
    <row r="21" spans="1:7" x14ac:dyDescent="0.2">
      <c r="A21" s="22" t="s">
        <v>1490</v>
      </c>
      <c r="B21" s="22" t="s">
        <v>1491</v>
      </c>
      <c r="C21" s="22" t="s">
        <v>37</v>
      </c>
      <c r="D21" s="25">
        <v>1500</v>
      </c>
      <c r="E21" s="23">
        <v>7318.2674999999999</v>
      </c>
      <c r="F21" s="24">
        <v>1.6981901818901599</v>
      </c>
      <c r="G21" s="23">
        <v>6.8150000000000004</v>
      </c>
    </row>
    <row r="22" spans="1:7" x14ac:dyDescent="0.2">
      <c r="A22" s="22" t="s">
        <v>1492</v>
      </c>
      <c r="B22" s="22" t="s">
        <v>1493</v>
      </c>
      <c r="C22" s="22" t="s">
        <v>37</v>
      </c>
      <c r="D22" s="25">
        <v>1500</v>
      </c>
      <c r="E22" s="23">
        <v>7312.1925000000001</v>
      </c>
      <c r="F22" s="24">
        <v>1.69678048958867</v>
      </c>
      <c r="G22" s="23">
        <v>6.8429000000000002</v>
      </c>
    </row>
    <row r="23" spans="1:7" x14ac:dyDescent="0.2">
      <c r="A23" s="22" t="s">
        <v>1494</v>
      </c>
      <c r="B23" s="22" t="s">
        <v>1495</v>
      </c>
      <c r="C23" s="22" t="s">
        <v>37</v>
      </c>
      <c r="D23" s="25">
        <v>1500</v>
      </c>
      <c r="E23" s="23">
        <v>7195.2150000000001</v>
      </c>
      <c r="F23" s="24">
        <v>1.6696360811611199</v>
      </c>
      <c r="G23" s="23">
        <v>7.125</v>
      </c>
    </row>
    <row r="24" spans="1:7" x14ac:dyDescent="0.2">
      <c r="A24" s="22" t="s">
        <v>1496</v>
      </c>
      <c r="B24" s="22" t="s">
        <v>1497</v>
      </c>
      <c r="C24" s="22" t="s">
        <v>38</v>
      </c>
      <c r="D24" s="25">
        <v>1500</v>
      </c>
      <c r="E24" s="23">
        <v>7192.4025000000001</v>
      </c>
      <c r="F24" s="24">
        <v>1.6689834458363599</v>
      </c>
      <c r="G24" s="23">
        <v>7.0000999999999998</v>
      </c>
    </row>
    <row r="25" spans="1:7" x14ac:dyDescent="0.2">
      <c r="A25" s="22" t="s">
        <v>1498</v>
      </c>
      <c r="B25" s="22" t="s">
        <v>1499</v>
      </c>
      <c r="C25" s="22" t="s">
        <v>36</v>
      </c>
      <c r="D25" s="25">
        <v>1500</v>
      </c>
      <c r="E25" s="23">
        <v>7071.18</v>
      </c>
      <c r="F25" s="24">
        <v>1.6408539931586299</v>
      </c>
      <c r="G25" s="23">
        <v>7.21</v>
      </c>
    </row>
    <row r="26" spans="1:7" x14ac:dyDescent="0.2">
      <c r="A26" s="22" t="s">
        <v>1500</v>
      </c>
      <c r="B26" s="22" t="s">
        <v>1501</v>
      </c>
      <c r="C26" s="22" t="s">
        <v>39</v>
      </c>
      <c r="D26" s="25">
        <v>1300</v>
      </c>
      <c r="E26" s="23">
        <v>6145.0609999999997</v>
      </c>
      <c r="F26" s="24">
        <v>1.4259498245064299</v>
      </c>
      <c r="G26" s="23">
        <v>7.22</v>
      </c>
    </row>
    <row r="27" spans="1:7" x14ac:dyDescent="0.2">
      <c r="A27" s="22" t="s">
        <v>1502</v>
      </c>
      <c r="B27" s="22" t="s">
        <v>1503</v>
      </c>
      <c r="C27" s="22" t="s">
        <v>37</v>
      </c>
      <c r="D27" s="25">
        <v>1000</v>
      </c>
      <c r="E27" s="23">
        <v>4742.0349999999999</v>
      </c>
      <c r="F27" s="24">
        <v>1.10038028524914</v>
      </c>
      <c r="G27" s="23">
        <v>7.3</v>
      </c>
    </row>
    <row r="28" spans="1:7" x14ac:dyDescent="0.2">
      <c r="A28" s="22" t="s">
        <v>1504</v>
      </c>
      <c r="B28" s="22" t="s">
        <v>1505</v>
      </c>
      <c r="C28" s="22" t="s">
        <v>36</v>
      </c>
      <c r="D28" s="25">
        <v>1000</v>
      </c>
      <c r="E28" s="23">
        <v>4741.12</v>
      </c>
      <c r="F28" s="24">
        <v>1.10016796122348</v>
      </c>
      <c r="G28" s="23">
        <v>7.1950000000000003</v>
      </c>
    </row>
    <row r="29" spans="1:7" x14ac:dyDescent="0.2">
      <c r="A29" s="22" t="s">
        <v>1506</v>
      </c>
      <c r="B29" s="22" t="s">
        <v>1507</v>
      </c>
      <c r="C29" s="22" t="s">
        <v>37</v>
      </c>
      <c r="D29" s="25">
        <v>1000</v>
      </c>
      <c r="E29" s="23">
        <v>4735.7449999999999</v>
      </c>
      <c r="F29" s="24">
        <v>1.09892070260282</v>
      </c>
      <c r="G29" s="23">
        <v>7.3</v>
      </c>
    </row>
    <row r="30" spans="1:7" x14ac:dyDescent="0.2">
      <c r="A30" s="22" t="s">
        <v>1508</v>
      </c>
      <c r="B30" s="22" t="s">
        <v>1509</v>
      </c>
      <c r="C30" s="22" t="s">
        <v>37</v>
      </c>
      <c r="D30" s="25">
        <v>500</v>
      </c>
      <c r="E30" s="23">
        <v>2416.5124999999998</v>
      </c>
      <c r="F30" s="24">
        <v>0.56074717163793697</v>
      </c>
      <c r="G30" s="23">
        <v>7.0449999999999999</v>
      </c>
    </row>
    <row r="31" spans="1:7" x14ac:dyDescent="0.2">
      <c r="A31" s="22" t="s">
        <v>1510</v>
      </c>
      <c r="B31" s="22" t="s">
        <v>1511</v>
      </c>
      <c r="C31" s="22" t="s">
        <v>37</v>
      </c>
      <c r="D31" s="25">
        <v>500</v>
      </c>
      <c r="E31" s="23">
        <v>2416.06</v>
      </c>
      <c r="F31" s="24">
        <v>0.56064216986568605</v>
      </c>
      <c r="G31" s="23">
        <v>7.0449999999999999</v>
      </c>
    </row>
    <row r="32" spans="1:7" x14ac:dyDescent="0.2">
      <c r="A32" s="22" t="s">
        <v>1512</v>
      </c>
      <c r="B32" s="22" t="s">
        <v>1513</v>
      </c>
      <c r="C32" s="22" t="s">
        <v>37</v>
      </c>
      <c r="D32" s="25">
        <v>100</v>
      </c>
      <c r="E32" s="23">
        <v>474.93950000000001</v>
      </c>
      <c r="F32" s="24">
        <v>0.11020881593790099</v>
      </c>
      <c r="G32" s="23">
        <v>7.2404000000000002</v>
      </c>
    </row>
    <row r="33" spans="1:7" ht="10.5" x14ac:dyDescent="0.25">
      <c r="A33" s="21" t="s">
        <v>33</v>
      </c>
      <c r="B33" s="21"/>
      <c r="C33" s="21"/>
      <c r="D33" s="21"/>
      <c r="E33" s="26">
        <f>SUM(E6:E32)</f>
        <v>262966.32699999999</v>
      </c>
      <c r="F33" s="27">
        <f>SUM(F6:F32)</f>
        <v>61.020840612770193</v>
      </c>
      <c r="G33" s="26"/>
    </row>
    <row r="34" spans="1:7" x14ac:dyDescent="0.2">
      <c r="A34" s="22"/>
      <c r="B34" s="22"/>
      <c r="C34" s="22"/>
      <c r="D34" s="22"/>
      <c r="E34" s="23"/>
      <c r="F34" s="24"/>
      <c r="G34" s="23"/>
    </row>
    <row r="35" spans="1:7" ht="10.5" x14ac:dyDescent="0.25">
      <c r="A35" s="21" t="s">
        <v>40</v>
      </c>
      <c r="B35" s="22"/>
      <c r="C35" s="22"/>
      <c r="D35" s="22"/>
      <c r="E35" s="23"/>
      <c r="F35" s="24"/>
      <c r="G35" s="23"/>
    </row>
    <row r="36" spans="1:7" x14ac:dyDescent="0.2">
      <c r="A36" s="22" t="s">
        <v>1514</v>
      </c>
      <c r="B36" s="22" t="s">
        <v>1515</v>
      </c>
      <c r="C36" s="22" t="s">
        <v>36</v>
      </c>
      <c r="D36" s="25">
        <v>6000</v>
      </c>
      <c r="E36" s="23">
        <v>28319.13</v>
      </c>
      <c r="F36" s="24">
        <v>6.57140074828789</v>
      </c>
      <c r="G36" s="23">
        <v>7.27</v>
      </c>
    </row>
    <row r="37" spans="1:7" x14ac:dyDescent="0.2">
      <c r="A37" s="22" t="s">
        <v>1516</v>
      </c>
      <c r="B37" s="22" t="s">
        <v>1517</v>
      </c>
      <c r="C37" s="22" t="s">
        <v>36</v>
      </c>
      <c r="D37" s="25">
        <v>5300</v>
      </c>
      <c r="E37" s="23">
        <v>25482.8505</v>
      </c>
      <c r="F37" s="24">
        <v>5.9132474353628997</v>
      </c>
      <c r="G37" s="23">
        <v>8.0051000000000005</v>
      </c>
    </row>
    <row r="38" spans="1:7" x14ac:dyDescent="0.2">
      <c r="A38" s="22" t="s">
        <v>1518</v>
      </c>
      <c r="B38" s="22" t="s">
        <v>1519</v>
      </c>
      <c r="C38" s="22" t="s">
        <v>37</v>
      </c>
      <c r="D38" s="25">
        <v>4000</v>
      </c>
      <c r="E38" s="23">
        <v>18764.400000000001</v>
      </c>
      <c r="F38" s="24">
        <v>4.3542436579504198</v>
      </c>
      <c r="G38" s="23">
        <v>7.63</v>
      </c>
    </row>
    <row r="39" spans="1:7" x14ac:dyDescent="0.2">
      <c r="A39" s="22" t="s">
        <v>62</v>
      </c>
      <c r="B39" s="22" t="s">
        <v>61</v>
      </c>
      <c r="C39" s="22" t="s">
        <v>36</v>
      </c>
      <c r="D39" s="25">
        <v>3000</v>
      </c>
      <c r="E39" s="23">
        <v>14045.445</v>
      </c>
      <c r="F39" s="24">
        <v>3.2592190432063601</v>
      </c>
      <c r="G39" s="23">
        <v>8.16</v>
      </c>
    </row>
    <row r="40" spans="1:7" x14ac:dyDescent="0.2">
      <c r="A40" s="22" t="s">
        <v>1520</v>
      </c>
      <c r="B40" s="22" t="s">
        <v>1521</v>
      </c>
      <c r="C40" s="22" t="s">
        <v>38</v>
      </c>
      <c r="D40" s="25">
        <v>1500</v>
      </c>
      <c r="E40" s="23">
        <v>7302.8474999999999</v>
      </c>
      <c r="F40" s="24">
        <v>1.6946119999495901</v>
      </c>
      <c r="G40" s="23">
        <v>7.4649999999999999</v>
      </c>
    </row>
    <row r="41" spans="1:7" x14ac:dyDescent="0.2">
      <c r="A41" s="22" t="s">
        <v>1522</v>
      </c>
      <c r="B41" s="22" t="s">
        <v>1523</v>
      </c>
      <c r="C41" s="22" t="s">
        <v>38</v>
      </c>
      <c r="D41" s="25">
        <v>1500</v>
      </c>
      <c r="E41" s="23">
        <v>7096.6049999999996</v>
      </c>
      <c r="F41" s="24">
        <v>1.6467538164944899</v>
      </c>
      <c r="G41" s="23">
        <v>7.7999000000000001</v>
      </c>
    </row>
    <row r="42" spans="1:7" x14ac:dyDescent="0.2">
      <c r="A42" s="22" t="s">
        <v>1524</v>
      </c>
      <c r="B42" s="22" t="s">
        <v>1525</v>
      </c>
      <c r="C42" s="22" t="s">
        <v>36</v>
      </c>
      <c r="D42" s="25">
        <v>1500</v>
      </c>
      <c r="E42" s="23">
        <v>7028.76</v>
      </c>
      <c r="F42" s="24">
        <v>1.63101051210034</v>
      </c>
      <c r="G42" s="23">
        <v>8.1300000000000008</v>
      </c>
    </row>
    <row r="43" spans="1:7" x14ac:dyDescent="0.2">
      <c r="A43" s="22" t="s">
        <v>1526</v>
      </c>
      <c r="B43" s="22" t="s">
        <v>1527</v>
      </c>
      <c r="C43" s="22" t="s">
        <v>38</v>
      </c>
      <c r="D43" s="25">
        <v>1500</v>
      </c>
      <c r="E43" s="23">
        <v>7018.59</v>
      </c>
      <c r="F43" s="24">
        <v>1.6286505827659901</v>
      </c>
      <c r="G43" s="23">
        <v>8.0500000000000007</v>
      </c>
    </row>
    <row r="44" spans="1:7" x14ac:dyDescent="0.2">
      <c r="A44" s="22" t="s">
        <v>1528</v>
      </c>
      <c r="B44" s="22" t="s">
        <v>1529</v>
      </c>
      <c r="C44" s="22" t="s">
        <v>36</v>
      </c>
      <c r="D44" s="25">
        <v>1000</v>
      </c>
      <c r="E44" s="23">
        <v>4678.875</v>
      </c>
      <c r="F44" s="24">
        <v>1.08572412627597</v>
      </c>
      <c r="G44" s="23">
        <v>8.16</v>
      </c>
    </row>
    <row r="45" spans="1:7" ht="10.5" x14ac:dyDescent="0.25">
      <c r="A45" s="21" t="s">
        <v>33</v>
      </c>
      <c r="B45" s="21"/>
      <c r="C45" s="21"/>
      <c r="D45" s="21"/>
      <c r="E45" s="26">
        <f>SUM(E35:E44)</f>
        <v>119737.503</v>
      </c>
      <c r="F45" s="27">
        <f>SUM(F35:F44)</f>
        <v>27.784861922393947</v>
      </c>
      <c r="G45" s="26"/>
    </row>
    <row r="46" spans="1:7" x14ac:dyDescent="0.2">
      <c r="A46" s="22"/>
      <c r="B46" s="22"/>
      <c r="C46" s="22"/>
      <c r="D46" s="22"/>
      <c r="E46" s="23"/>
      <c r="F46" s="24"/>
      <c r="G46" s="23"/>
    </row>
    <row r="47" spans="1:7" ht="10.5" x14ac:dyDescent="0.25">
      <c r="A47" s="21" t="s">
        <v>41</v>
      </c>
      <c r="B47" s="22"/>
      <c r="C47" s="22"/>
      <c r="D47" s="22"/>
      <c r="E47" s="23"/>
      <c r="F47" s="24"/>
      <c r="G47" s="23"/>
    </row>
    <row r="48" spans="1:7" x14ac:dyDescent="0.2">
      <c r="A48" s="22" t="s">
        <v>1451</v>
      </c>
      <c r="B48" s="22" t="s">
        <v>1452</v>
      </c>
      <c r="C48" s="22" t="s">
        <v>42</v>
      </c>
      <c r="D48" s="25">
        <v>150000</v>
      </c>
      <c r="E48" s="23">
        <v>149.87414999999999</v>
      </c>
      <c r="F48" s="24">
        <v>3.4778014065368901E-2</v>
      </c>
      <c r="G48" s="23">
        <v>5.1112000000000002</v>
      </c>
    </row>
    <row r="49" spans="1:7" x14ac:dyDescent="0.2">
      <c r="A49" s="22" t="s">
        <v>1447</v>
      </c>
      <c r="B49" s="22" t="s">
        <v>1448</v>
      </c>
      <c r="C49" s="22" t="s">
        <v>42</v>
      </c>
      <c r="D49" s="25">
        <v>100000</v>
      </c>
      <c r="E49" s="23">
        <v>99.721299999999999</v>
      </c>
      <c r="F49" s="24">
        <v>2.3140139737352201E-2</v>
      </c>
      <c r="G49" s="23">
        <v>5.1005000000000003</v>
      </c>
    </row>
    <row r="50" spans="1:7" ht="10.5" x14ac:dyDescent="0.25">
      <c r="A50" s="21" t="s">
        <v>33</v>
      </c>
      <c r="B50" s="21"/>
      <c r="C50" s="21"/>
      <c r="D50" s="21"/>
      <c r="E50" s="26">
        <f>SUM(E47:E49)</f>
        <v>249.59544999999997</v>
      </c>
      <c r="F50" s="27">
        <f>SUM(F47:F49)</f>
        <v>5.7918153802721098E-2</v>
      </c>
      <c r="G50" s="26"/>
    </row>
    <row r="51" spans="1:7" x14ac:dyDescent="0.2">
      <c r="A51" s="22"/>
      <c r="B51" s="22"/>
      <c r="C51" s="22"/>
      <c r="D51" s="22"/>
      <c r="E51" s="23"/>
      <c r="F51" s="24"/>
      <c r="G51" s="23"/>
    </row>
    <row r="52" spans="1:7" ht="10.5" x14ac:dyDescent="0.25">
      <c r="A52" s="21" t="s">
        <v>63</v>
      </c>
      <c r="B52" s="22"/>
      <c r="C52" s="22"/>
      <c r="D52" s="22"/>
      <c r="E52" s="23"/>
      <c r="F52" s="24"/>
      <c r="G52" s="23"/>
    </row>
    <row r="53" spans="1:7" x14ac:dyDescent="0.2">
      <c r="A53" s="22" t="s">
        <v>1530</v>
      </c>
      <c r="B53" s="22" t="s">
        <v>1531</v>
      </c>
      <c r="C53" s="22" t="s">
        <v>42</v>
      </c>
      <c r="D53" s="25">
        <v>500000</v>
      </c>
      <c r="E53" s="23">
        <v>518.09627780000005</v>
      </c>
      <c r="F53" s="24">
        <v>0.12022326489620599</v>
      </c>
      <c r="G53" s="23">
        <v>5.8519243850000002</v>
      </c>
    </row>
    <row r="54" spans="1:7" ht="10.5" x14ac:dyDescent="0.25">
      <c r="A54" s="21" t="s">
        <v>33</v>
      </c>
      <c r="B54" s="21"/>
      <c r="C54" s="21"/>
      <c r="D54" s="21"/>
      <c r="E54" s="26">
        <f>SUM(E53:E53)</f>
        <v>518.09627780000005</v>
      </c>
      <c r="F54" s="27">
        <f>SUM(F53:F53)</f>
        <v>0.12022326489620599</v>
      </c>
      <c r="G54" s="26"/>
    </row>
    <row r="55" spans="1:7" x14ac:dyDescent="0.2">
      <c r="A55" s="22"/>
      <c r="B55" s="22"/>
      <c r="C55" s="22"/>
      <c r="D55" s="22"/>
      <c r="E55" s="23"/>
      <c r="F55" s="24"/>
      <c r="G55" s="23"/>
    </row>
    <row r="56" spans="1:7" ht="10.5" x14ac:dyDescent="0.25">
      <c r="A56" s="21" t="s">
        <v>1418</v>
      </c>
      <c r="B56" s="22"/>
      <c r="C56" s="22"/>
      <c r="D56" s="22"/>
      <c r="E56" s="23"/>
      <c r="F56" s="24"/>
      <c r="G56" s="23"/>
    </row>
    <row r="57" spans="1:7" x14ac:dyDescent="0.2">
      <c r="A57" s="22" t="s">
        <v>1419</v>
      </c>
      <c r="B57" s="22" t="s">
        <v>1420</v>
      </c>
      <c r="C57" s="22" t="s">
        <v>1421</v>
      </c>
      <c r="D57" s="25">
        <v>8992.3790000000008</v>
      </c>
      <c r="E57" s="23">
        <v>1056.7249850000001</v>
      </c>
      <c r="F57" s="24">
        <v>0.24521104134072999</v>
      </c>
      <c r="G57" s="23">
        <v>5.61</v>
      </c>
    </row>
    <row r="58" spans="1:7" ht="10.5" x14ac:dyDescent="0.25">
      <c r="A58" s="21" t="s">
        <v>33</v>
      </c>
      <c r="B58" s="21"/>
      <c r="C58" s="21"/>
      <c r="D58" s="21"/>
      <c r="E58" s="26">
        <f>SUM(E57:E57)</f>
        <v>1056.7249850000001</v>
      </c>
      <c r="F58" s="27">
        <f>SUM(F57:F57)</f>
        <v>0.24521104134072999</v>
      </c>
      <c r="G58" s="26"/>
    </row>
    <row r="59" spans="1:7" x14ac:dyDescent="0.2">
      <c r="A59" s="22"/>
      <c r="B59" s="22"/>
      <c r="C59" s="22"/>
      <c r="D59" s="22"/>
      <c r="E59" s="23"/>
      <c r="F59" s="24"/>
      <c r="G59" s="23"/>
    </row>
    <row r="60" spans="1:7" ht="10.5" x14ac:dyDescent="0.25">
      <c r="A60" s="21" t="s">
        <v>43</v>
      </c>
      <c r="B60" s="21"/>
      <c r="C60" s="21"/>
      <c r="D60" s="21"/>
      <c r="E60" s="26">
        <f>E33+E45+E50+E54+E58</f>
        <v>384528.24671279994</v>
      </c>
      <c r="F60" s="27">
        <f>F33+F45+F50+F54+F58</f>
        <v>89.229054995203796</v>
      </c>
      <c r="G60" s="26"/>
    </row>
    <row r="61" spans="1:7" ht="10.5" x14ac:dyDescent="0.25">
      <c r="A61" s="21"/>
      <c r="B61" s="21"/>
      <c r="C61" s="21"/>
      <c r="D61" s="21"/>
      <c r="E61" s="26"/>
      <c r="F61" s="27"/>
      <c r="G61" s="26"/>
    </row>
    <row r="62" spans="1:7" ht="10.5" x14ac:dyDescent="0.25">
      <c r="A62" s="21" t="s">
        <v>1532</v>
      </c>
      <c r="B62" s="21"/>
      <c r="C62" s="21"/>
      <c r="D62" s="21"/>
      <c r="E62" s="26">
        <v>18.189932389999999</v>
      </c>
      <c r="F62" s="27">
        <f>E62/E66*100</f>
        <v>4.2209395316505898E-3</v>
      </c>
      <c r="G62" s="26"/>
    </row>
    <row r="63" spans="1:7" ht="10.5" x14ac:dyDescent="0.25">
      <c r="A63" s="21"/>
      <c r="B63" s="21"/>
      <c r="C63" s="21"/>
      <c r="D63" s="21"/>
      <c r="E63" s="26"/>
      <c r="F63" s="27"/>
      <c r="G63" s="26"/>
    </row>
    <row r="64" spans="1:7" ht="10.5" x14ac:dyDescent="0.25">
      <c r="A64" s="21" t="s">
        <v>45</v>
      </c>
      <c r="B64" s="21"/>
      <c r="C64" s="21"/>
      <c r="D64" s="21"/>
      <c r="E64" s="26">
        <f>E66-(E33+E45+E50+E54+E58+E62)</f>
        <v>46398.670566210058</v>
      </c>
      <c r="F64" s="27">
        <f>F66-(F33+F45+F50+F54+F58+F62)</f>
        <v>10.766724065264555</v>
      </c>
      <c r="G64" s="26"/>
    </row>
    <row r="65" spans="1:7" x14ac:dyDescent="0.2">
      <c r="A65" s="22"/>
      <c r="B65" s="22"/>
      <c r="C65" s="22"/>
      <c r="D65" s="22"/>
      <c r="E65" s="23"/>
      <c r="F65" s="24"/>
      <c r="G65" s="23"/>
    </row>
    <row r="66" spans="1:7" ht="10.5" x14ac:dyDescent="0.25">
      <c r="A66" s="28" t="s">
        <v>44</v>
      </c>
      <c r="B66" s="28"/>
      <c r="C66" s="28"/>
      <c r="D66" s="28"/>
      <c r="E66" s="29">
        <v>430945.1072114</v>
      </c>
      <c r="F66" s="30">
        <v>100</v>
      </c>
      <c r="G66" s="29"/>
    </row>
    <row r="68" spans="1:7" ht="10.5" x14ac:dyDescent="0.25">
      <c r="A68" s="126" t="s">
        <v>1533</v>
      </c>
      <c r="B68" s="126"/>
      <c r="C68" s="126"/>
      <c r="D68" s="126"/>
      <c r="E68" s="127"/>
      <c r="F68" s="128"/>
      <c r="G68" s="127"/>
    </row>
    <row r="69" spans="1:7" x14ac:dyDescent="0.2">
      <c r="A69" s="22"/>
      <c r="B69" s="22"/>
      <c r="C69" s="22"/>
      <c r="D69" s="22"/>
      <c r="E69" s="23"/>
      <c r="F69" s="24"/>
      <c r="G69" s="23"/>
    </row>
    <row r="70" spans="1:7" ht="10.5" x14ac:dyDescent="0.25">
      <c r="A70" s="21" t="s">
        <v>1534</v>
      </c>
      <c r="B70" s="21"/>
      <c r="C70" s="21"/>
      <c r="D70" s="21"/>
      <c r="E70" s="26" t="s">
        <v>1535</v>
      </c>
      <c r="F70" s="27" t="s">
        <v>3</v>
      </c>
      <c r="G70" s="26"/>
    </row>
    <row r="71" spans="1:7" x14ac:dyDescent="0.2">
      <c r="A71" s="22" t="s">
        <v>1536</v>
      </c>
      <c r="B71" s="22"/>
      <c r="C71" s="22"/>
      <c r="D71" s="22"/>
      <c r="E71" s="23">
        <v>10000</v>
      </c>
      <c r="F71" s="24">
        <f t="shared" ref="F71:F78" si="0">E71/$E$66*100</f>
        <v>2.3204811547134012</v>
      </c>
      <c r="G71" s="23"/>
    </row>
    <row r="72" spans="1:7" x14ac:dyDescent="0.2">
      <c r="A72" s="22" t="s">
        <v>1536</v>
      </c>
      <c r="B72" s="22"/>
      <c r="C72" s="22"/>
      <c r="D72" s="22"/>
      <c r="E72" s="23">
        <v>10000</v>
      </c>
      <c r="F72" s="24">
        <f t="shared" si="0"/>
        <v>2.3204811547134012</v>
      </c>
      <c r="G72" s="23"/>
    </row>
    <row r="73" spans="1:7" x14ac:dyDescent="0.2">
      <c r="A73" s="22" t="s">
        <v>1537</v>
      </c>
      <c r="B73" s="22"/>
      <c r="C73" s="22"/>
      <c r="D73" s="22"/>
      <c r="E73" s="23">
        <v>10000</v>
      </c>
      <c r="F73" s="24">
        <f t="shared" si="0"/>
        <v>2.3204811547134012</v>
      </c>
      <c r="G73" s="23"/>
    </row>
    <row r="74" spans="1:7" x14ac:dyDescent="0.2">
      <c r="A74" s="22" t="s">
        <v>1537</v>
      </c>
      <c r="B74" s="22"/>
      <c r="C74" s="22"/>
      <c r="D74" s="22"/>
      <c r="E74" s="23">
        <v>10000</v>
      </c>
      <c r="F74" s="24">
        <f t="shared" si="0"/>
        <v>2.3204811547134012</v>
      </c>
      <c r="G74" s="23"/>
    </row>
    <row r="75" spans="1:7" x14ac:dyDescent="0.2">
      <c r="A75" s="22" t="s">
        <v>1538</v>
      </c>
      <c r="B75" s="22"/>
      <c r="C75" s="22"/>
      <c r="D75" s="22"/>
      <c r="E75" s="23">
        <v>10000</v>
      </c>
      <c r="F75" s="24">
        <f t="shared" si="0"/>
        <v>2.3204811547134012</v>
      </c>
      <c r="G75" s="23"/>
    </row>
    <row r="76" spans="1:7" x14ac:dyDescent="0.2">
      <c r="A76" s="22" t="s">
        <v>1538</v>
      </c>
      <c r="B76" s="22"/>
      <c r="C76" s="22"/>
      <c r="D76" s="22"/>
      <c r="E76" s="23">
        <v>10000</v>
      </c>
      <c r="F76" s="24">
        <f t="shared" si="0"/>
        <v>2.3204811547134012</v>
      </c>
      <c r="G76" s="23"/>
    </row>
    <row r="77" spans="1:7" x14ac:dyDescent="0.2">
      <c r="A77" s="22" t="s">
        <v>1538</v>
      </c>
      <c r="B77" s="22"/>
      <c r="C77" s="22"/>
      <c r="D77" s="22"/>
      <c r="E77" s="23">
        <v>10000</v>
      </c>
      <c r="F77" s="24">
        <f t="shared" si="0"/>
        <v>2.3204811547134012</v>
      </c>
      <c r="G77" s="23"/>
    </row>
    <row r="78" spans="1:7" x14ac:dyDescent="0.2">
      <c r="A78" s="22" t="s">
        <v>1538</v>
      </c>
      <c r="B78" s="22"/>
      <c r="C78" s="22"/>
      <c r="D78" s="22"/>
      <c r="E78" s="23">
        <v>10000</v>
      </c>
      <c r="F78" s="24">
        <f t="shared" si="0"/>
        <v>2.3204811547134012</v>
      </c>
      <c r="G78" s="23"/>
    </row>
    <row r="79" spans="1:7" ht="10.5" x14ac:dyDescent="0.25">
      <c r="A79" s="28" t="s">
        <v>1539</v>
      </c>
      <c r="B79" s="28"/>
      <c r="C79" s="28"/>
      <c r="D79" s="28"/>
      <c r="E79" s="29">
        <f xml:space="preserve"> SUM(E71:E78)</f>
        <v>80000</v>
      </c>
      <c r="F79" s="30">
        <f xml:space="preserve"> SUM(F71:F78)</f>
        <v>18.563849237707213</v>
      </c>
      <c r="G79" s="29"/>
    </row>
    <row r="80" spans="1:7" ht="10.5" x14ac:dyDescent="0.25">
      <c r="A80" s="6" t="s">
        <v>1226</v>
      </c>
      <c r="F80" s="13" t="s">
        <v>108</v>
      </c>
    </row>
    <row r="81" spans="1:7" ht="10.5" x14ac:dyDescent="0.25">
      <c r="F81" s="13"/>
    </row>
    <row r="82" spans="1:7" ht="10.5" x14ac:dyDescent="0.25">
      <c r="A82" s="11" t="s">
        <v>46</v>
      </c>
    </row>
    <row r="83" spans="1:7" ht="10.5" x14ac:dyDescent="0.25">
      <c r="A83" s="11" t="s">
        <v>47</v>
      </c>
    </row>
    <row r="84" spans="1:7" ht="10.5" x14ac:dyDescent="0.25">
      <c r="A84" s="11" t="s">
        <v>1423</v>
      </c>
    </row>
    <row r="86" spans="1:7" x14ac:dyDescent="0.2">
      <c r="A86" s="6" t="s">
        <v>1540</v>
      </c>
    </row>
    <row r="87" spans="1:7" x14ac:dyDescent="0.2">
      <c r="A87" s="6" t="s">
        <v>1541</v>
      </c>
    </row>
    <row r="89" spans="1:7" ht="35.15" customHeight="1" x14ac:dyDescent="0.2">
      <c r="A89" s="182" t="s">
        <v>1542</v>
      </c>
      <c r="B89" s="182"/>
      <c r="C89" s="182"/>
      <c r="D89" s="182"/>
      <c r="E89" s="182"/>
      <c r="F89" s="182"/>
      <c r="G89" s="182"/>
    </row>
    <row r="91" spans="1:7" ht="24.75" customHeight="1" x14ac:dyDescent="0.2">
      <c r="A91" s="179" t="s">
        <v>1003</v>
      </c>
      <c r="B91" s="179"/>
      <c r="C91" s="179"/>
      <c r="D91" s="179"/>
    </row>
    <row r="93" spans="1:7" ht="10.5" x14ac:dyDescent="0.25">
      <c r="A93" s="11" t="s">
        <v>48</v>
      </c>
    </row>
    <row r="94" spans="1:7" ht="10.5" x14ac:dyDescent="0.25">
      <c r="A94" s="11" t="s">
        <v>1001</v>
      </c>
    </row>
    <row r="95" spans="1:7" ht="10.5" x14ac:dyDescent="0.25">
      <c r="A95" s="11" t="s">
        <v>49</v>
      </c>
      <c r="B95" s="11"/>
      <c r="C95" s="55" t="s">
        <v>999</v>
      </c>
      <c r="D95" s="11" t="s">
        <v>50</v>
      </c>
    </row>
    <row r="96" spans="1:7" x14ac:dyDescent="0.2">
      <c r="A96" s="6" t="s">
        <v>1543</v>
      </c>
      <c r="C96" s="32">
        <v>52.451599999999999</v>
      </c>
      <c r="D96" s="32">
        <v>52.7761</v>
      </c>
    </row>
    <row r="97" spans="1:9" x14ac:dyDescent="0.2">
      <c r="A97" s="6" t="s">
        <v>1544</v>
      </c>
      <c r="C97" s="32">
        <v>10.077</v>
      </c>
      <c r="D97" s="32">
        <v>10.0688</v>
      </c>
    </row>
    <row r="98" spans="1:9" x14ac:dyDescent="0.2">
      <c r="A98" s="6" t="s">
        <v>1545</v>
      </c>
      <c r="C98" s="32">
        <v>10.0909</v>
      </c>
      <c r="D98" s="32">
        <v>10.087</v>
      </c>
    </row>
    <row r="99" spans="1:9" x14ac:dyDescent="0.2">
      <c r="A99" s="6" t="s">
        <v>1546</v>
      </c>
      <c r="C99" s="32">
        <v>10.457000000000001</v>
      </c>
      <c r="D99" s="32">
        <v>10.4642</v>
      </c>
    </row>
    <row r="100" spans="1:9" x14ac:dyDescent="0.2">
      <c r="A100" s="6" t="s">
        <v>1547</v>
      </c>
      <c r="C100" s="32">
        <v>11.071400000000001</v>
      </c>
      <c r="D100" s="32">
        <v>11.139900000000001</v>
      </c>
    </row>
    <row r="101" spans="1:9" x14ac:dyDescent="0.2">
      <c r="A101" s="6" t="s">
        <v>1548</v>
      </c>
      <c r="C101" s="32">
        <v>54.256700000000002</v>
      </c>
      <c r="D101" s="32">
        <v>54.599400000000003</v>
      </c>
    </row>
    <row r="102" spans="1:9" x14ac:dyDescent="0.2">
      <c r="A102" s="6" t="s">
        <v>1549</v>
      </c>
      <c r="C102" s="32">
        <v>10.0884</v>
      </c>
      <c r="D102" s="32">
        <v>10.080500000000001</v>
      </c>
    </row>
    <row r="103" spans="1:9" x14ac:dyDescent="0.2">
      <c r="A103" s="6" t="s">
        <v>1550</v>
      </c>
      <c r="C103" s="32">
        <v>10.101599999999999</v>
      </c>
      <c r="D103" s="32">
        <v>10.0977</v>
      </c>
    </row>
    <row r="104" spans="1:9" x14ac:dyDescent="0.2">
      <c r="A104" s="6" t="s">
        <v>1551</v>
      </c>
      <c r="C104" s="32">
        <v>10.8559</v>
      </c>
      <c r="D104" s="32">
        <v>10.8619</v>
      </c>
    </row>
    <row r="105" spans="1:9" x14ac:dyDescent="0.2">
      <c r="A105" s="6" t="s">
        <v>1552</v>
      </c>
      <c r="C105" s="32">
        <v>11.6007</v>
      </c>
      <c r="D105" s="32">
        <v>11.673999999999999</v>
      </c>
    </row>
    <row r="107" spans="1:9" x14ac:dyDescent="0.2">
      <c r="A107" s="6" t="s">
        <v>1000</v>
      </c>
    </row>
    <row r="108" spans="1:9" s="9" customFormat="1" ht="10.5" x14ac:dyDescent="0.25">
      <c r="A108" s="11" t="s">
        <v>1002</v>
      </c>
      <c r="B108" s="6"/>
      <c r="C108" s="6"/>
      <c r="D108" s="6"/>
      <c r="F108" s="10"/>
      <c r="H108" s="6"/>
      <c r="I108" s="6"/>
    </row>
    <row r="109" spans="1:9" s="9" customFormat="1" ht="10.5" x14ac:dyDescent="0.25">
      <c r="A109" s="180" t="s">
        <v>51</v>
      </c>
      <c r="B109" s="181"/>
      <c r="C109" s="33" t="s">
        <v>52</v>
      </c>
      <c r="D109" s="6"/>
      <c r="F109" s="10"/>
      <c r="H109" s="6"/>
      <c r="I109" s="6"/>
    </row>
    <row r="110" spans="1:9" s="9" customFormat="1" x14ac:dyDescent="0.2">
      <c r="A110" s="175" t="s">
        <v>1544</v>
      </c>
      <c r="B110" s="176"/>
      <c r="C110" s="34">
        <v>7.0199670000000006E-2</v>
      </c>
      <c r="D110" s="6"/>
      <c r="F110" s="10"/>
      <c r="H110" s="6"/>
      <c r="I110" s="6"/>
    </row>
    <row r="111" spans="1:9" s="9" customFormat="1" x14ac:dyDescent="0.2">
      <c r="A111" s="175" t="s">
        <v>1545</v>
      </c>
      <c r="B111" s="176"/>
      <c r="C111" s="34">
        <v>6.6424049999999998E-2</v>
      </c>
      <c r="D111" s="6"/>
      <c r="F111" s="10"/>
      <c r="H111" s="6"/>
      <c r="I111" s="6"/>
    </row>
    <row r="112" spans="1:9" s="9" customFormat="1" x14ac:dyDescent="0.2">
      <c r="A112" s="175" t="s">
        <v>1546</v>
      </c>
      <c r="B112" s="176"/>
      <c r="C112" s="34">
        <v>5.7500000000000002E-2</v>
      </c>
      <c r="D112" s="6"/>
      <c r="F112" s="10"/>
      <c r="H112" s="6"/>
      <c r="I112" s="6"/>
    </row>
    <row r="113" spans="1:9" s="9" customFormat="1" x14ac:dyDescent="0.2">
      <c r="A113" s="175" t="s">
        <v>1549</v>
      </c>
      <c r="B113" s="176"/>
      <c r="C113" s="34">
        <v>7.1515159999999994E-2</v>
      </c>
      <c r="D113" s="6"/>
      <c r="F113" s="10"/>
      <c r="H113" s="6"/>
      <c r="I113" s="6"/>
    </row>
    <row r="114" spans="1:9" s="10" customFormat="1" x14ac:dyDescent="0.2">
      <c r="A114" s="175" t="s">
        <v>1550</v>
      </c>
      <c r="B114" s="176"/>
      <c r="C114" s="34">
        <v>6.748345E-2</v>
      </c>
      <c r="D114" s="6"/>
      <c r="E114" s="9"/>
      <c r="G114" s="9"/>
      <c r="H114" s="6"/>
      <c r="I114" s="6"/>
    </row>
    <row r="115" spans="1:9" s="10" customFormat="1" x14ac:dyDescent="0.2">
      <c r="A115" s="175" t="s">
        <v>1551</v>
      </c>
      <c r="B115" s="176"/>
      <c r="C115" s="34">
        <v>6.25E-2</v>
      </c>
      <c r="D115" s="6"/>
      <c r="E115" s="9"/>
      <c r="G115" s="9"/>
      <c r="H115" s="6"/>
      <c r="I115" s="6"/>
    </row>
    <row r="116" spans="1:9" s="10" customFormat="1" x14ac:dyDescent="0.2">
      <c r="A116" s="6" t="s">
        <v>53</v>
      </c>
      <c r="B116" s="6"/>
      <c r="C116" s="6"/>
      <c r="D116" s="6"/>
      <c r="E116" s="9"/>
      <c r="G116" s="9"/>
      <c r="H116" s="6"/>
      <c r="I116" s="6"/>
    </row>
    <row r="117" spans="1:9" s="10" customFormat="1" x14ac:dyDescent="0.2">
      <c r="A117" s="6" t="s">
        <v>54</v>
      </c>
      <c r="B117" s="6"/>
      <c r="C117" s="6"/>
      <c r="D117" s="6"/>
      <c r="E117" s="9"/>
      <c r="G117" s="9"/>
      <c r="H117" s="6"/>
      <c r="I117" s="6"/>
    </row>
    <row r="119" spans="1:9" s="10" customFormat="1" ht="10.5" x14ac:dyDescent="0.25">
      <c r="A119" s="11" t="s">
        <v>1553</v>
      </c>
      <c r="B119" s="6"/>
      <c r="C119" s="6"/>
      <c r="D119" s="6"/>
      <c r="E119" s="9"/>
      <c r="G119" s="9"/>
      <c r="H119" s="6"/>
      <c r="I119" s="6"/>
    </row>
    <row r="121" spans="1:9" s="10" customFormat="1" x14ac:dyDescent="0.2">
      <c r="A121" s="6" t="s">
        <v>1554</v>
      </c>
      <c r="B121" s="6"/>
      <c r="C121" s="6"/>
      <c r="D121" s="6"/>
      <c r="E121" s="9"/>
      <c r="G121" s="9"/>
      <c r="H121" s="6"/>
      <c r="I121" s="6"/>
    </row>
    <row r="123" spans="1:9" s="10" customFormat="1" ht="21" x14ac:dyDescent="0.2">
      <c r="A123" s="129" t="s">
        <v>1027</v>
      </c>
      <c r="B123" s="130" t="s">
        <v>1555</v>
      </c>
      <c r="C123" s="129" t="s">
        <v>1556</v>
      </c>
      <c r="D123" s="131" t="s">
        <v>1557</v>
      </c>
      <c r="E123" s="132" t="s">
        <v>1558</v>
      </c>
      <c r="G123" s="9"/>
      <c r="H123" s="6"/>
      <c r="I123" s="6"/>
    </row>
    <row r="124" spans="1:9" s="10" customFormat="1" x14ac:dyDescent="0.2">
      <c r="A124" s="183" t="s">
        <v>1559</v>
      </c>
      <c r="B124" s="133" t="s">
        <v>1560</v>
      </c>
      <c r="C124" s="133" t="s">
        <v>1561</v>
      </c>
      <c r="D124" s="134">
        <v>46318</v>
      </c>
      <c r="E124" s="135">
        <v>10000</v>
      </c>
      <c r="G124" s="9"/>
      <c r="H124" s="6"/>
      <c r="I124" s="6"/>
    </row>
    <row r="125" spans="1:9" s="10" customFormat="1" x14ac:dyDescent="0.2">
      <c r="A125" s="184"/>
      <c r="B125" s="133" t="s">
        <v>1033</v>
      </c>
      <c r="C125" s="133" t="s">
        <v>1562</v>
      </c>
      <c r="D125" s="134">
        <v>46410</v>
      </c>
      <c r="E125" s="135">
        <v>-10000</v>
      </c>
      <c r="G125" s="9"/>
      <c r="H125" s="6"/>
      <c r="I125" s="6"/>
    </row>
    <row r="126" spans="1:9" s="10" customFormat="1" x14ac:dyDescent="0.2">
      <c r="A126" s="183" t="s">
        <v>1563</v>
      </c>
      <c r="B126" s="133" t="s">
        <v>1560</v>
      </c>
      <c r="C126" s="133" t="s">
        <v>1561</v>
      </c>
      <c r="D126" s="134">
        <v>46318</v>
      </c>
      <c r="E126" s="135">
        <v>10000</v>
      </c>
      <c r="G126" s="9"/>
      <c r="H126" s="6"/>
      <c r="I126" s="6"/>
    </row>
    <row r="127" spans="1:9" s="10" customFormat="1" x14ac:dyDescent="0.2">
      <c r="A127" s="184"/>
      <c r="B127" s="133" t="s">
        <v>1033</v>
      </c>
      <c r="C127" s="133" t="s">
        <v>1562</v>
      </c>
      <c r="D127" s="134">
        <v>46410</v>
      </c>
      <c r="E127" s="135">
        <v>-10000</v>
      </c>
      <c r="G127" s="9"/>
      <c r="H127" s="6"/>
      <c r="I127" s="6"/>
    </row>
    <row r="128" spans="1:9" s="10" customFormat="1" x14ac:dyDescent="0.2">
      <c r="A128" s="183" t="s">
        <v>1564</v>
      </c>
      <c r="B128" s="133" t="s">
        <v>1560</v>
      </c>
      <c r="C128" s="133" t="s">
        <v>1561</v>
      </c>
      <c r="D128" s="134">
        <v>46410</v>
      </c>
      <c r="E128" s="135">
        <v>10000</v>
      </c>
      <c r="G128" s="9"/>
      <c r="H128" s="6"/>
      <c r="I128" s="6"/>
    </row>
    <row r="129" spans="1:9" s="10" customFormat="1" x14ac:dyDescent="0.2">
      <c r="A129" s="184"/>
      <c r="B129" s="133" t="s">
        <v>1033</v>
      </c>
      <c r="C129" s="133" t="s">
        <v>1562</v>
      </c>
      <c r="D129" s="134">
        <v>46410</v>
      </c>
      <c r="E129" s="135">
        <v>-10000</v>
      </c>
      <c r="G129" s="9"/>
      <c r="H129" s="6"/>
      <c r="I129" s="6"/>
    </row>
    <row r="130" spans="1:9" s="10" customFormat="1" x14ac:dyDescent="0.2">
      <c r="A130" s="183" t="s">
        <v>1565</v>
      </c>
      <c r="B130" s="133" t="s">
        <v>1560</v>
      </c>
      <c r="C130" s="133" t="s">
        <v>1561</v>
      </c>
      <c r="D130" s="134">
        <v>46410</v>
      </c>
      <c r="E130" s="135">
        <v>10000</v>
      </c>
      <c r="G130" s="9"/>
      <c r="H130" s="6"/>
      <c r="I130" s="6"/>
    </row>
    <row r="131" spans="1:9" s="10" customFormat="1" x14ac:dyDescent="0.2">
      <c r="A131" s="184"/>
      <c r="B131" s="133" t="s">
        <v>1033</v>
      </c>
      <c r="C131" s="133" t="s">
        <v>1562</v>
      </c>
      <c r="D131" s="134">
        <v>46410</v>
      </c>
      <c r="E131" s="135">
        <v>-10000</v>
      </c>
      <c r="G131" s="9"/>
      <c r="H131" s="6"/>
      <c r="I131" s="6"/>
    </row>
    <row r="132" spans="1:9" s="10" customFormat="1" x14ac:dyDescent="0.2">
      <c r="A132" s="183" t="s">
        <v>1566</v>
      </c>
      <c r="B132" s="133" t="s">
        <v>1560</v>
      </c>
      <c r="C132" s="133" t="s">
        <v>1561</v>
      </c>
      <c r="D132" s="134">
        <v>46416</v>
      </c>
      <c r="E132" s="135">
        <v>10000</v>
      </c>
      <c r="G132" s="9"/>
      <c r="H132" s="6"/>
      <c r="I132" s="6"/>
    </row>
    <row r="133" spans="1:9" s="10" customFormat="1" ht="23.25" customHeight="1" x14ac:dyDescent="0.2">
      <c r="A133" s="184"/>
      <c r="B133" s="133" t="s">
        <v>1033</v>
      </c>
      <c r="C133" s="133" t="s">
        <v>1562</v>
      </c>
      <c r="D133" s="134">
        <v>46416</v>
      </c>
      <c r="E133" s="135">
        <v>-10000</v>
      </c>
      <c r="G133" s="9"/>
      <c r="H133" s="6"/>
      <c r="I133" s="6"/>
    </row>
    <row r="134" spans="1:9" s="10" customFormat="1" x14ac:dyDescent="0.2">
      <c r="A134" s="183" t="s">
        <v>1567</v>
      </c>
      <c r="B134" s="133" t="s">
        <v>1560</v>
      </c>
      <c r="C134" s="133" t="s">
        <v>1561</v>
      </c>
      <c r="D134" s="134">
        <v>46416</v>
      </c>
      <c r="E134" s="135">
        <v>10000</v>
      </c>
      <c r="G134" s="9"/>
      <c r="H134" s="6"/>
      <c r="I134" s="6"/>
    </row>
    <row r="135" spans="1:9" s="10" customFormat="1" x14ac:dyDescent="0.2">
      <c r="A135" s="184"/>
      <c r="B135" s="133" t="s">
        <v>1033</v>
      </c>
      <c r="C135" s="133" t="s">
        <v>1562</v>
      </c>
      <c r="D135" s="134">
        <v>46416</v>
      </c>
      <c r="E135" s="135">
        <v>-10000</v>
      </c>
      <c r="G135" s="9"/>
      <c r="H135" s="6"/>
      <c r="I135" s="6"/>
    </row>
    <row r="136" spans="1:9" s="10" customFormat="1" x14ac:dyDescent="0.2">
      <c r="A136" s="183" t="s">
        <v>1568</v>
      </c>
      <c r="B136" s="133" t="s">
        <v>1560</v>
      </c>
      <c r="C136" s="133" t="s">
        <v>1561</v>
      </c>
      <c r="D136" s="134">
        <v>46416</v>
      </c>
      <c r="E136" s="135">
        <v>10000</v>
      </c>
      <c r="G136" s="9"/>
      <c r="H136" s="6"/>
      <c r="I136" s="6"/>
    </row>
    <row r="137" spans="1:9" s="10" customFormat="1" x14ac:dyDescent="0.2">
      <c r="A137" s="184"/>
      <c r="B137" s="133" t="s">
        <v>1033</v>
      </c>
      <c r="C137" s="133" t="s">
        <v>1562</v>
      </c>
      <c r="D137" s="134">
        <v>46416</v>
      </c>
      <c r="E137" s="135">
        <v>-10000</v>
      </c>
      <c r="G137" s="9"/>
      <c r="H137" s="6"/>
      <c r="I137" s="6"/>
    </row>
    <row r="138" spans="1:9" s="10" customFormat="1" x14ac:dyDescent="0.2">
      <c r="A138" s="183" t="s">
        <v>1568</v>
      </c>
      <c r="B138" s="133" t="s">
        <v>1560</v>
      </c>
      <c r="C138" s="133" t="s">
        <v>1561</v>
      </c>
      <c r="D138" s="134">
        <v>46416</v>
      </c>
      <c r="E138" s="135">
        <v>10000</v>
      </c>
      <c r="G138" s="9"/>
      <c r="H138" s="6"/>
      <c r="I138" s="6"/>
    </row>
    <row r="139" spans="1:9" s="10" customFormat="1" x14ac:dyDescent="0.2">
      <c r="A139" s="184"/>
      <c r="B139" s="133" t="s">
        <v>1033</v>
      </c>
      <c r="C139" s="133" t="s">
        <v>1562</v>
      </c>
      <c r="D139" s="134">
        <v>46416</v>
      </c>
      <c r="E139" s="135">
        <v>-10000</v>
      </c>
      <c r="G139" s="9"/>
      <c r="H139" s="6"/>
      <c r="I139" s="6"/>
    </row>
    <row r="140" spans="1:9" s="10" customFormat="1" ht="14.5" x14ac:dyDescent="0.35">
      <c r="A140" s="136"/>
      <c r="B140" s="137"/>
      <c r="C140" s="137"/>
      <c r="D140" s="138"/>
      <c r="E140" s="139"/>
      <c r="G140" s="9"/>
      <c r="H140" s="6"/>
      <c r="I140" s="6"/>
    </row>
    <row r="141" spans="1:9" s="10" customFormat="1" ht="14.5" x14ac:dyDescent="0.35">
      <c r="A141" s="6" t="s">
        <v>1569</v>
      </c>
      <c r="B141" s="140"/>
      <c r="C141" s="140"/>
      <c r="D141" s="140"/>
      <c r="E141" s="141"/>
      <c r="G141" s="9"/>
      <c r="H141" s="6"/>
      <c r="I141" s="6"/>
    </row>
    <row r="142" spans="1:9" s="10" customFormat="1" ht="14.5" x14ac:dyDescent="0.35">
      <c r="A142" s="6" t="s">
        <v>1570</v>
      </c>
      <c r="B142" s="140"/>
      <c r="C142" s="140"/>
      <c r="D142" s="140"/>
      <c r="E142" s="141"/>
      <c r="G142" s="9"/>
      <c r="H142" s="6"/>
      <c r="I142" s="6"/>
    </row>
    <row r="144" spans="1:9" s="10" customFormat="1" x14ac:dyDescent="0.2">
      <c r="A144" s="6" t="s">
        <v>1571</v>
      </c>
      <c r="B144" s="6"/>
      <c r="C144" s="6"/>
      <c r="D144" s="6"/>
      <c r="E144" s="9"/>
      <c r="G144" s="9"/>
      <c r="H144" s="6"/>
      <c r="I144" s="6"/>
    </row>
    <row r="145" spans="1:9" s="10" customFormat="1" x14ac:dyDescent="0.2">
      <c r="A145" s="6" t="s">
        <v>1572</v>
      </c>
      <c r="B145" s="6"/>
      <c r="C145" s="6"/>
      <c r="D145" s="6"/>
      <c r="E145" s="9"/>
      <c r="G145" s="9"/>
      <c r="H145" s="6"/>
      <c r="I145" s="6"/>
    </row>
    <row r="147" spans="1:9" ht="10.5" x14ac:dyDescent="0.25">
      <c r="A147" s="11" t="s">
        <v>1442</v>
      </c>
      <c r="D147" s="35">
        <v>0.64372922112809094</v>
      </c>
      <c r="E147" s="9" t="s">
        <v>55</v>
      </c>
    </row>
    <row r="149" spans="1:9" ht="10.5" x14ac:dyDescent="0.25">
      <c r="A149" s="11" t="s">
        <v>64</v>
      </c>
      <c r="D149" s="31" t="s">
        <v>56</v>
      </c>
    </row>
    <row r="150" spans="1:9" ht="10.5" x14ac:dyDescent="0.25">
      <c r="A150" s="11"/>
      <c r="D150" s="31"/>
    </row>
    <row r="151" spans="1:9" ht="10.5" x14ac:dyDescent="0.25">
      <c r="A151" s="11" t="s">
        <v>1443</v>
      </c>
      <c r="B151" s="11"/>
      <c r="C151" s="11"/>
      <c r="D151" s="31" t="s">
        <v>56</v>
      </c>
    </row>
    <row r="152" spans="1:9" ht="10.5" x14ac:dyDescent="0.25">
      <c r="A152" s="11"/>
      <c r="B152" s="11"/>
      <c r="C152" s="11"/>
      <c r="D152" s="11"/>
    </row>
    <row r="153" spans="1:9" ht="10.5" x14ac:dyDescent="0.25">
      <c r="A153" s="11" t="s">
        <v>1573</v>
      </c>
      <c r="B153" s="11"/>
      <c r="C153" s="11"/>
      <c r="D153" s="31" t="s">
        <v>56</v>
      </c>
    </row>
    <row r="154" spans="1:9" ht="10.5" x14ac:dyDescent="0.25">
      <c r="A154" s="11"/>
      <c r="B154" s="11"/>
      <c r="C154" s="11"/>
      <c r="D154" s="11"/>
    </row>
    <row r="155" spans="1:9" ht="10.5" x14ac:dyDescent="0.25">
      <c r="A155" s="11" t="s">
        <v>1841</v>
      </c>
      <c r="B155" s="11"/>
      <c r="C155" s="11"/>
      <c r="D155" s="31" t="s">
        <v>56</v>
      </c>
    </row>
    <row r="156" spans="1:9" ht="10.5" x14ac:dyDescent="0.25">
      <c r="A156" s="11"/>
      <c r="B156" s="11"/>
      <c r="C156" s="11"/>
      <c r="D156" s="11"/>
    </row>
    <row r="157" spans="1:9" ht="10.5" x14ac:dyDescent="0.25">
      <c r="A157" s="11" t="s">
        <v>1574</v>
      </c>
      <c r="B157" s="11"/>
      <c r="C157" s="11"/>
      <c r="D157" s="31" t="s">
        <v>56</v>
      </c>
    </row>
    <row r="158" spans="1:9" ht="10.5" x14ac:dyDescent="0.25">
      <c r="A158" s="11"/>
      <c r="B158" s="11"/>
      <c r="C158" s="11"/>
      <c r="D158" s="11"/>
    </row>
    <row r="159" spans="1:9" ht="10.5" x14ac:dyDescent="0.25">
      <c r="A159" s="11" t="s">
        <v>1575</v>
      </c>
      <c r="B159" s="11"/>
      <c r="C159" s="11"/>
      <c r="D159" s="31" t="s">
        <v>56</v>
      </c>
    </row>
    <row r="160" spans="1:9" ht="10.5" x14ac:dyDescent="0.25">
      <c r="A160" s="11"/>
      <c r="D160" s="31"/>
    </row>
    <row r="161" spans="1:9" ht="10.5" x14ac:dyDescent="0.25">
      <c r="A161" s="119" t="s">
        <v>1343</v>
      </c>
      <c r="B161" s="118"/>
      <c r="C161" s="118"/>
      <c r="D161" s="118"/>
      <c r="E161" s="10"/>
      <c r="G161" s="10"/>
      <c r="H161" s="118"/>
      <c r="I161" s="118"/>
    </row>
    <row r="162" spans="1:9" x14ac:dyDescent="0.2">
      <c r="A162" s="118"/>
      <c r="B162" s="118"/>
      <c r="C162" s="118"/>
      <c r="D162" s="118"/>
      <c r="E162" s="10"/>
      <c r="G162" s="10"/>
      <c r="H162" s="118"/>
      <c r="I162" s="118"/>
    </row>
    <row r="163" spans="1:9" ht="10.5" x14ac:dyDescent="0.25">
      <c r="A163" s="119" t="s">
        <v>1305</v>
      </c>
      <c r="B163" s="118"/>
      <c r="C163" s="118"/>
      <c r="D163" s="118"/>
      <c r="E163" s="10"/>
      <c r="G163" s="10"/>
      <c r="H163" s="118"/>
      <c r="I163" s="118"/>
    </row>
    <row r="164" spans="1:9" x14ac:dyDescent="0.2">
      <c r="A164" s="118"/>
      <c r="B164" s="118"/>
      <c r="C164" s="118"/>
      <c r="D164" s="118"/>
      <c r="E164" s="10"/>
      <c r="G164" s="10"/>
      <c r="H164" s="118"/>
      <c r="I164" s="118"/>
    </row>
    <row r="165" spans="1:9" x14ac:dyDescent="0.2">
      <c r="A165" s="118"/>
      <c r="B165" s="118"/>
      <c r="C165" s="118"/>
      <c r="D165" s="118"/>
      <c r="E165" s="10"/>
      <c r="G165" s="10"/>
      <c r="H165" s="118"/>
      <c r="I165" s="118"/>
    </row>
    <row r="166" spans="1:9" x14ac:dyDescent="0.2">
      <c r="A166" s="118"/>
      <c r="B166" s="118"/>
      <c r="C166" s="118"/>
      <c r="D166" s="118"/>
      <c r="E166" s="10"/>
      <c r="G166" s="10"/>
      <c r="H166" s="118"/>
      <c r="I166" s="118"/>
    </row>
    <row r="167" spans="1:9" x14ac:dyDescent="0.2">
      <c r="A167" s="118"/>
      <c r="B167" s="118"/>
      <c r="C167" s="118"/>
      <c r="D167" s="118"/>
      <c r="E167" s="10"/>
      <c r="G167" s="10"/>
      <c r="H167" s="118"/>
      <c r="I167" s="118"/>
    </row>
    <row r="168" spans="1:9" x14ac:dyDescent="0.2">
      <c r="A168" s="118"/>
      <c r="B168" s="118"/>
      <c r="C168" s="118"/>
      <c r="D168" s="118"/>
      <c r="E168" s="10"/>
      <c r="G168" s="10"/>
      <c r="H168" s="118"/>
      <c r="I168" s="118"/>
    </row>
    <row r="169" spans="1:9" x14ac:dyDescent="0.2">
      <c r="A169" s="118"/>
      <c r="B169" s="118"/>
      <c r="C169" s="118"/>
      <c r="D169" s="118"/>
      <c r="E169" s="10"/>
      <c r="G169" s="10"/>
      <c r="H169" s="118"/>
      <c r="I169" s="118"/>
    </row>
    <row r="170" spans="1:9" x14ac:dyDescent="0.2">
      <c r="A170" s="118"/>
      <c r="B170" s="118"/>
      <c r="C170" s="118"/>
      <c r="D170" s="118"/>
      <c r="E170" s="10"/>
      <c r="G170" s="10"/>
      <c r="H170" s="118"/>
      <c r="I170" s="118"/>
    </row>
    <row r="171" spans="1:9" x14ac:dyDescent="0.2">
      <c r="A171" s="118"/>
      <c r="B171" s="118"/>
      <c r="C171" s="118"/>
      <c r="D171" s="118"/>
      <c r="E171" s="10"/>
      <c r="G171" s="10"/>
      <c r="H171" s="118"/>
      <c r="I171" s="118"/>
    </row>
    <row r="172" spans="1:9" x14ac:dyDescent="0.2">
      <c r="A172" s="118"/>
      <c r="B172" s="118"/>
      <c r="C172" s="118"/>
      <c r="D172" s="118"/>
      <c r="E172" s="10"/>
      <c r="G172" s="10"/>
      <c r="H172" s="118"/>
      <c r="I172" s="118"/>
    </row>
    <row r="173" spans="1:9" x14ac:dyDescent="0.2">
      <c r="A173" s="118"/>
      <c r="B173" s="118"/>
      <c r="C173" s="118"/>
      <c r="D173" s="118"/>
      <c r="E173" s="10"/>
      <c r="G173" s="10"/>
      <c r="H173" s="118"/>
      <c r="I173" s="118"/>
    </row>
    <row r="174" spans="1:9" x14ac:dyDescent="0.2">
      <c r="A174" s="118"/>
      <c r="B174" s="118"/>
      <c r="C174" s="118"/>
      <c r="D174" s="118"/>
      <c r="E174" s="10"/>
      <c r="G174" s="10"/>
      <c r="H174" s="118"/>
      <c r="I174" s="118"/>
    </row>
    <row r="175" spans="1:9" x14ac:dyDescent="0.2">
      <c r="A175" s="118"/>
      <c r="B175" s="118"/>
      <c r="C175" s="118"/>
      <c r="D175" s="118"/>
      <c r="E175" s="10"/>
      <c r="G175" s="10"/>
      <c r="H175" s="118"/>
      <c r="I175" s="118"/>
    </row>
    <row r="176" spans="1:9" x14ac:dyDescent="0.2">
      <c r="A176" s="118"/>
      <c r="B176" s="118"/>
      <c r="C176" s="118"/>
      <c r="D176" s="118"/>
      <c r="E176" s="10"/>
      <c r="G176" s="10"/>
      <c r="H176" s="118"/>
      <c r="I176" s="118"/>
    </row>
    <row r="177" spans="1:9" ht="10.5" x14ac:dyDescent="0.25">
      <c r="A177" s="119"/>
      <c r="B177" s="118"/>
      <c r="C177" s="118"/>
      <c r="D177" s="118"/>
      <c r="E177" s="10"/>
      <c r="G177" s="10"/>
      <c r="H177" s="118"/>
      <c r="I177" s="118"/>
    </row>
    <row r="178" spans="1:9" x14ac:dyDescent="0.2">
      <c r="A178" s="118"/>
      <c r="B178" s="118"/>
      <c r="C178" s="118"/>
      <c r="D178" s="118"/>
      <c r="E178" s="10"/>
      <c r="G178" s="10"/>
      <c r="H178" s="118"/>
      <c r="I178" s="118"/>
    </row>
    <row r="179" spans="1:9" ht="10.5" x14ac:dyDescent="0.25">
      <c r="A179" s="119" t="s">
        <v>1576</v>
      </c>
      <c r="B179" s="118"/>
      <c r="C179" s="118"/>
      <c r="D179" s="118"/>
      <c r="E179" s="10"/>
      <c r="G179" s="10"/>
      <c r="H179" s="118"/>
      <c r="I179" s="118"/>
    </row>
    <row r="180" spans="1:9" x14ac:dyDescent="0.2">
      <c r="A180" s="118"/>
      <c r="B180" s="118"/>
      <c r="C180" s="118"/>
      <c r="D180" s="118"/>
      <c r="E180" s="10"/>
      <c r="G180" s="10"/>
      <c r="H180" s="118"/>
      <c r="I180" s="118"/>
    </row>
    <row r="181" spans="1:9" ht="10.5" x14ac:dyDescent="0.25">
      <c r="A181" s="119" t="s">
        <v>1306</v>
      </c>
      <c r="B181" s="118"/>
      <c r="C181" s="118"/>
      <c r="D181" s="118"/>
      <c r="E181" s="10"/>
      <c r="G181" s="10"/>
      <c r="H181" s="118"/>
      <c r="I181" s="118"/>
    </row>
    <row r="182" spans="1:9" x14ac:dyDescent="0.2">
      <c r="A182" s="118"/>
      <c r="B182" s="118"/>
      <c r="C182" s="118"/>
      <c r="D182" s="118"/>
      <c r="E182" s="10"/>
      <c r="G182" s="10"/>
      <c r="H182" s="118"/>
      <c r="I182" s="118"/>
    </row>
    <row r="183" spans="1:9" x14ac:dyDescent="0.2">
      <c r="A183" s="118"/>
      <c r="B183" s="118"/>
      <c r="C183" s="118"/>
      <c r="D183" s="118"/>
      <c r="E183" s="10"/>
      <c r="G183" s="10"/>
      <c r="H183" s="118"/>
      <c r="I183" s="118"/>
    </row>
    <row r="184" spans="1:9" x14ac:dyDescent="0.2">
      <c r="A184" s="118"/>
      <c r="B184" s="118"/>
      <c r="C184" s="118"/>
      <c r="D184" s="118"/>
      <c r="E184" s="10"/>
      <c r="G184" s="10"/>
      <c r="H184" s="118"/>
      <c r="I184" s="118"/>
    </row>
    <row r="185" spans="1:9" x14ac:dyDescent="0.2">
      <c r="A185" s="118"/>
      <c r="B185" s="118"/>
      <c r="C185" s="118"/>
      <c r="D185" s="118"/>
      <c r="E185" s="10"/>
      <c r="G185" s="10"/>
      <c r="H185" s="118"/>
      <c r="I185" s="118"/>
    </row>
    <row r="186" spans="1:9" x14ac:dyDescent="0.2">
      <c r="A186" s="118"/>
      <c r="B186" s="118"/>
      <c r="C186" s="118"/>
      <c r="D186" s="118"/>
      <c r="E186" s="10"/>
      <c r="G186" s="10"/>
      <c r="H186" s="118"/>
      <c r="I186" s="118"/>
    </row>
    <row r="187" spans="1:9" x14ac:dyDescent="0.2">
      <c r="A187" s="118"/>
      <c r="B187" s="118"/>
      <c r="C187" s="118"/>
      <c r="D187" s="118"/>
      <c r="E187" s="10"/>
      <c r="G187" s="10"/>
      <c r="H187" s="118"/>
      <c r="I187" s="118"/>
    </row>
    <row r="188" spans="1:9" x14ac:dyDescent="0.2">
      <c r="A188" s="118"/>
      <c r="B188" s="118"/>
      <c r="C188" s="118"/>
      <c r="D188" s="118"/>
      <c r="E188" s="10"/>
      <c r="G188" s="10"/>
      <c r="H188" s="118"/>
      <c r="I188" s="118"/>
    </row>
    <row r="189" spans="1:9" x14ac:dyDescent="0.2">
      <c r="A189" s="118"/>
      <c r="B189" s="118"/>
      <c r="C189" s="118"/>
      <c r="D189" s="118"/>
      <c r="E189" s="10"/>
      <c r="G189" s="10"/>
      <c r="H189" s="118"/>
      <c r="I189" s="118"/>
    </row>
    <row r="190" spans="1:9" x14ac:dyDescent="0.2">
      <c r="A190" s="118"/>
      <c r="B190" s="118"/>
      <c r="C190" s="118"/>
      <c r="D190" s="118"/>
      <c r="E190" s="10"/>
      <c r="G190" s="10"/>
      <c r="H190" s="118"/>
      <c r="I190" s="118"/>
    </row>
    <row r="191" spans="1:9" x14ac:dyDescent="0.2">
      <c r="A191" s="118"/>
      <c r="B191" s="118"/>
      <c r="C191" s="118"/>
      <c r="D191" s="118"/>
      <c r="E191" s="10"/>
      <c r="G191" s="10"/>
      <c r="H191" s="118"/>
      <c r="I191" s="118"/>
    </row>
    <row r="192" spans="1:9" x14ac:dyDescent="0.2">
      <c r="A192" s="118"/>
      <c r="B192" s="118"/>
      <c r="C192" s="118"/>
      <c r="D192" s="118"/>
      <c r="E192" s="10"/>
      <c r="G192" s="10"/>
      <c r="H192" s="118"/>
      <c r="I192" s="118"/>
    </row>
    <row r="193" spans="1:9" x14ac:dyDescent="0.2">
      <c r="A193" s="118"/>
      <c r="B193" s="118"/>
      <c r="C193" s="118"/>
      <c r="D193" s="118"/>
      <c r="E193" s="10"/>
      <c r="G193" s="10"/>
      <c r="H193" s="118"/>
      <c r="I193" s="118"/>
    </row>
    <row r="194" spans="1:9" x14ac:dyDescent="0.2">
      <c r="A194" s="118"/>
      <c r="B194" s="118"/>
      <c r="C194" s="118"/>
      <c r="D194" s="118"/>
      <c r="E194" s="10"/>
      <c r="G194" s="10"/>
      <c r="H194" s="118"/>
      <c r="I194" s="118"/>
    </row>
    <row r="195" spans="1:9" ht="10.5" x14ac:dyDescent="0.25">
      <c r="A195" s="119" t="s">
        <v>1577</v>
      </c>
      <c r="B195" s="118"/>
      <c r="C195" s="118"/>
      <c r="D195" s="118"/>
      <c r="E195" s="10"/>
      <c r="G195" s="10"/>
      <c r="H195" s="118"/>
      <c r="I195" s="118"/>
    </row>
    <row r="196" spans="1:9" x14ac:dyDescent="0.2">
      <c r="A196" s="118"/>
      <c r="B196" s="118"/>
      <c r="C196" s="118"/>
      <c r="D196" s="118"/>
      <c r="E196" s="10"/>
      <c r="G196" s="10"/>
      <c r="H196" s="118"/>
      <c r="I196" s="118"/>
    </row>
    <row r="197" spans="1:9" x14ac:dyDescent="0.2">
      <c r="A197" s="118"/>
      <c r="B197" s="118"/>
      <c r="C197" s="118"/>
      <c r="D197" s="118"/>
      <c r="E197" s="10"/>
      <c r="G197" s="10"/>
      <c r="H197" s="118"/>
      <c r="I197" s="118"/>
    </row>
    <row r="198" spans="1:9" x14ac:dyDescent="0.2">
      <c r="A198" s="118" t="s">
        <v>1304</v>
      </c>
      <c r="B198" s="118"/>
      <c r="C198" s="118"/>
      <c r="D198" s="118"/>
      <c r="E198" s="10"/>
      <c r="G198" s="10"/>
      <c r="H198" s="118"/>
      <c r="I198" s="118"/>
    </row>
    <row r="200" spans="1:9" x14ac:dyDescent="0.2">
      <c r="A200" s="118"/>
    </row>
    <row r="201" spans="1:9" x14ac:dyDescent="0.2">
      <c r="A201" s="118"/>
    </row>
    <row r="202" spans="1:9" x14ac:dyDescent="0.2">
      <c r="A202" s="120"/>
    </row>
    <row r="203" spans="1:9" x14ac:dyDescent="0.2">
      <c r="A203" s="120"/>
    </row>
  </sheetData>
  <mergeCells count="18">
    <mergeCell ref="A138:A139"/>
    <mergeCell ref="A112:B112"/>
    <mergeCell ref="A113:B113"/>
    <mergeCell ref="A114:B114"/>
    <mergeCell ref="A115:B115"/>
    <mergeCell ref="A124:A125"/>
    <mergeCell ref="A126:A127"/>
    <mergeCell ref="A128:A129"/>
    <mergeCell ref="A130:A131"/>
    <mergeCell ref="A132:A133"/>
    <mergeCell ref="A134:A135"/>
    <mergeCell ref="A136:A137"/>
    <mergeCell ref="A111:B111"/>
    <mergeCell ref="A1:G1"/>
    <mergeCell ref="A89:G89"/>
    <mergeCell ref="A91:D91"/>
    <mergeCell ref="A109:B109"/>
    <mergeCell ref="A110:B110"/>
  </mergeCells>
  <conditionalFormatting sqref="F2:F3">
    <cfRule type="cellIs" dxfId="122" priority="3" stopIfTrue="1" operator="between">
      <formula>0.009</formula>
      <formula>-0.009</formula>
    </cfRule>
  </conditionalFormatting>
  <conditionalFormatting sqref="F5:F88">
    <cfRule type="cellIs" dxfId="121" priority="2" stopIfTrue="1" operator="between">
      <formula>0.009</formula>
      <formula>-0.009</formula>
    </cfRule>
  </conditionalFormatting>
  <conditionalFormatting sqref="F90:F65573">
    <cfRule type="cellIs" dxfId="120"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72"/>
  <sheetViews>
    <sheetView workbookViewId="0">
      <selection sqref="A1:F1"/>
    </sheetView>
  </sheetViews>
  <sheetFormatPr defaultColWidth="9.1796875" defaultRowHeight="10" x14ac:dyDescent="0.2"/>
  <cols>
    <col min="1" max="1" width="40.54296875" style="6" bestFit="1" customWidth="1"/>
    <col min="2" max="2" width="33.816406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23</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137</v>
      </c>
      <c r="B7" s="22" t="s">
        <v>136</v>
      </c>
      <c r="C7" s="22" t="s">
        <v>130</v>
      </c>
      <c r="D7" s="25">
        <v>1150000</v>
      </c>
      <c r="E7" s="23">
        <v>12287.174999999999</v>
      </c>
      <c r="F7" s="24">
        <v>5.3289208597723698</v>
      </c>
    </row>
    <row r="8" spans="1:6" x14ac:dyDescent="0.2">
      <c r="A8" s="22" t="s">
        <v>150</v>
      </c>
      <c r="B8" s="22" t="s">
        <v>149</v>
      </c>
      <c r="C8" s="22" t="s">
        <v>151</v>
      </c>
      <c r="D8" s="25">
        <v>2650000</v>
      </c>
      <c r="E8" s="23">
        <v>10577.475</v>
      </c>
      <c r="F8" s="24">
        <v>4.5874277180247498</v>
      </c>
    </row>
    <row r="9" spans="1:6" x14ac:dyDescent="0.2">
      <c r="A9" s="22" t="s">
        <v>129</v>
      </c>
      <c r="B9" s="22" t="s">
        <v>128</v>
      </c>
      <c r="C9" s="22" t="s">
        <v>130</v>
      </c>
      <c r="D9" s="25">
        <v>1300000</v>
      </c>
      <c r="E9" s="23">
        <v>10032.1</v>
      </c>
      <c r="F9" s="24">
        <v>4.3508997761749502</v>
      </c>
    </row>
    <row r="10" spans="1:6" x14ac:dyDescent="0.2">
      <c r="A10" s="22" t="s">
        <v>132</v>
      </c>
      <c r="B10" s="22" t="s">
        <v>131</v>
      </c>
      <c r="C10" s="22" t="s">
        <v>130</v>
      </c>
      <c r="D10" s="25">
        <v>700000</v>
      </c>
      <c r="E10" s="23">
        <v>8843.7999999999993</v>
      </c>
      <c r="F10" s="24">
        <v>3.8355366713386001</v>
      </c>
    </row>
    <row r="11" spans="1:6" x14ac:dyDescent="0.2">
      <c r="A11" s="22" t="s">
        <v>147</v>
      </c>
      <c r="B11" s="22" t="s">
        <v>146</v>
      </c>
      <c r="C11" s="22" t="s">
        <v>148</v>
      </c>
      <c r="D11" s="25">
        <v>720276</v>
      </c>
      <c r="E11" s="23">
        <v>8512.2217679999994</v>
      </c>
      <c r="F11" s="24">
        <v>3.69173191905411</v>
      </c>
    </row>
    <row r="12" spans="1:6" x14ac:dyDescent="0.2">
      <c r="A12" s="22" t="s">
        <v>253</v>
      </c>
      <c r="B12" s="22" t="s">
        <v>252</v>
      </c>
      <c r="C12" s="22" t="s">
        <v>254</v>
      </c>
      <c r="D12" s="25">
        <v>2464000</v>
      </c>
      <c r="E12" s="23">
        <v>7380.9120000000003</v>
      </c>
      <c r="F12" s="24">
        <v>3.2010853528939101</v>
      </c>
    </row>
    <row r="13" spans="1:6" x14ac:dyDescent="0.2">
      <c r="A13" s="22" t="s">
        <v>863</v>
      </c>
      <c r="B13" s="22" t="s">
        <v>862</v>
      </c>
      <c r="C13" s="22" t="s">
        <v>864</v>
      </c>
      <c r="D13" s="25">
        <v>1496000</v>
      </c>
      <c r="E13" s="23">
        <v>7202.4920000000002</v>
      </c>
      <c r="F13" s="24">
        <v>3.1237049900521199</v>
      </c>
    </row>
    <row r="14" spans="1:6" x14ac:dyDescent="0.2">
      <c r="A14" s="22" t="s">
        <v>156</v>
      </c>
      <c r="B14" s="22" t="s">
        <v>155</v>
      </c>
      <c r="C14" s="22" t="s">
        <v>148</v>
      </c>
      <c r="D14" s="25">
        <v>590000</v>
      </c>
      <c r="E14" s="23">
        <v>7074.69</v>
      </c>
      <c r="F14" s="24">
        <v>3.0682775428381999</v>
      </c>
    </row>
    <row r="15" spans="1:6" x14ac:dyDescent="0.2">
      <c r="A15" s="22" t="s">
        <v>184</v>
      </c>
      <c r="B15" s="22" t="s">
        <v>183</v>
      </c>
      <c r="C15" s="22" t="s">
        <v>185</v>
      </c>
      <c r="D15" s="25">
        <v>1300000</v>
      </c>
      <c r="E15" s="23">
        <v>5606.9</v>
      </c>
      <c r="F15" s="24">
        <v>2.43170023774038</v>
      </c>
    </row>
    <row r="16" spans="1:6" x14ac:dyDescent="0.2">
      <c r="A16" s="22" t="s">
        <v>451</v>
      </c>
      <c r="B16" s="22" t="s">
        <v>450</v>
      </c>
      <c r="C16" s="22" t="s">
        <v>148</v>
      </c>
      <c r="D16" s="25">
        <v>222500</v>
      </c>
      <c r="E16" s="23">
        <v>5504.4274999999998</v>
      </c>
      <c r="F16" s="24">
        <v>2.3872581391454699</v>
      </c>
    </row>
    <row r="17" spans="1:6" x14ac:dyDescent="0.2">
      <c r="A17" s="22" t="s">
        <v>173</v>
      </c>
      <c r="B17" s="22" t="s">
        <v>172</v>
      </c>
      <c r="C17" s="22" t="s">
        <v>151</v>
      </c>
      <c r="D17" s="25">
        <v>2800000</v>
      </c>
      <c r="E17" s="23">
        <v>5250.84</v>
      </c>
      <c r="F17" s="24">
        <v>2.2772777963467701</v>
      </c>
    </row>
    <row r="18" spans="1:6" x14ac:dyDescent="0.2">
      <c r="A18" s="22" t="s">
        <v>488</v>
      </c>
      <c r="B18" s="22" t="s">
        <v>487</v>
      </c>
      <c r="C18" s="22" t="s">
        <v>151</v>
      </c>
      <c r="D18" s="25">
        <v>6000000</v>
      </c>
      <c r="E18" s="23">
        <v>4992</v>
      </c>
      <c r="F18" s="24">
        <v>2.1650194558133702</v>
      </c>
    </row>
    <row r="19" spans="1:6" x14ac:dyDescent="0.2">
      <c r="A19" s="22" t="s">
        <v>175</v>
      </c>
      <c r="B19" s="22" t="s">
        <v>174</v>
      </c>
      <c r="C19" s="22" t="s">
        <v>176</v>
      </c>
      <c r="D19" s="25">
        <v>2350000</v>
      </c>
      <c r="E19" s="23">
        <v>4966.96</v>
      </c>
      <c r="F19" s="24">
        <v>2.1541596627096902</v>
      </c>
    </row>
    <row r="20" spans="1:6" x14ac:dyDescent="0.2">
      <c r="A20" s="22" t="s">
        <v>265</v>
      </c>
      <c r="B20" s="22" t="s">
        <v>264</v>
      </c>
      <c r="C20" s="22" t="s">
        <v>266</v>
      </c>
      <c r="D20" s="25">
        <v>2976069</v>
      </c>
      <c r="E20" s="23">
        <v>4857.8374290000002</v>
      </c>
      <c r="F20" s="24">
        <v>2.10683344290132</v>
      </c>
    </row>
    <row r="21" spans="1:6" x14ac:dyDescent="0.2">
      <c r="A21" s="22" t="s">
        <v>328</v>
      </c>
      <c r="B21" s="22" t="s">
        <v>327</v>
      </c>
      <c r="C21" s="22" t="s">
        <v>209</v>
      </c>
      <c r="D21" s="25">
        <v>1500000</v>
      </c>
      <c r="E21" s="23">
        <v>4723.5</v>
      </c>
      <c r="F21" s="24">
        <v>2.0485715944580298</v>
      </c>
    </row>
    <row r="22" spans="1:6" x14ac:dyDescent="0.2">
      <c r="A22" s="22" t="s">
        <v>470</v>
      </c>
      <c r="B22" s="22" t="s">
        <v>469</v>
      </c>
      <c r="C22" s="22" t="s">
        <v>212</v>
      </c>
      <c r="D22" s="25">
        <v>1300800</v>
      </c>
      <c r="E22" s="23">
        <v>4608.7344000000003</v>
      </c>
      <c r="F22" s="24">
        <v>1.9987980053438199</v>
      </c>
    </row>
    <row r="23" spans="1:6" x14ac:dyDescent="0.2">
      <c r="A23" s="22" t="s">
        <v>170</v>
      </c>
      <c r="B23" s="22" t="s">
        <v>169</v>
      </c>
      <c r="C23" s="22" t="s">
        <v>171</v>
      </c>
      <c r="D23" s="25">
        <v>80000</v>
      </c>
      <c r="E23" s="23">
        <v>4580.8</v>
      </c>
      <c r="F23" s="24">
        <v>1.9866829173056699</v>
      </c>
    </row>
    <row r="24" spans="1:6" x14ac:dyDescent="0.2">
      <c r="A24" s="22" t="s">
        <v>208</v>
      </c>
      <c r="B24" s="22" t="s">
        <v>207</v>
      </c>
      <c r="C24" s="22" t="s">
        <v>209</v>
      </c>
      <c r="D24" s="25">
        <v>200000</v>
      </c>
      <c r="E24" s="23">
        <v>4501.8</v>
      </c>
      <c r="F24" s="24">
        <v>1.9524207905009301</v>
      </c>
    </row>
    <row r="25" spans="1:6" x14ac:dyDescent="0.2">
      <c r="A25" s="22" t="s">
        <v>409</v>
      </c>
      <c r="B25" s="22" t="s">
        <v>408</v>
      </c>
      <c r="C25" s="22" t="s">
        <v>212</v>
      </c>
      <c r="D25" s="25">
        <v>470000</v>
      </c>
      <c r="E25" s="23">
        <v>4405.5450000000001</v>
      </c>
      <c r="F25" s="24">
        <v>1.9106752080251099</v>
      </c>
    </row>
    <row r="26" spans="1:6" x14ac:dyDescent="0.2">
      <c r="A26" s="22" t="s">
        <v>318</v>
      </c>
      <c r="B26" s="22" t="s">
        <v>317</v>
      </c>
      <c r="C26" s="22" t="s">
        <v>142</v>
      </c>
      <c r="D26" s="25">
        <v>1000000</v>
      </c>
      <c r="E26" s="23">
        <v>4099.5</v>
      </c>
      <c r="F26" s="24">
        <v>1.7779441624813499</v>
      </c>
    </row>
    <row r="27" spans="1:6" x14ac:dyDescent="0.2">
      <c r="A27" s="22" t="s">
        <v>273</v>
      </c>
      <c r="B27" s="22" t="s">
        <v>272</v>
      </c>
      <c r="C27" s="22" t="s">
        <v>135</v>
      </c>
      <c r="D27" s="25">
        <v>1290000</v>
      </c>
      <c r="E27" s="23">
        <v>3875.8049999999998</v>
      </c>
      <c r="F27" s="24">
        <v>1.68092813139799</v>
      </c>
    </row>
    <row r="28" spans="1:6" x14ac:dyDescent="0.2">
      <c r="A28" s="22" t="s">
        <v>538</v>
      </c>
      <c r="B28" s="22" t="s">
        <v>537</v>
      </c>
      <c r="C28" s="22" t="s">
        <v>191</v>
      </c>
      <c r="D28" s="25">
        <v>115000</v>
      </c>
      <c r="E28" s="23">
        <v>3393.3049999999998</v>
      </c>
      <c r="F28" s="24">
        <v>1.4716689392044899</v>
      </c>
    </row>
    <row r="29" spans="1:6" x14ac:dyDescent="0.2">
      <c r="A29" s="22" t="s">
        <v>322</v>
      </c>
      <c r="B29" s="22" t="s">
        <v>321</v>
      </c>
      <c r="C29" s="22" t="s">
        <v>151</v>
      </c>
      <c r="D29" s="25">
        <v>1050000</v>
      </c>
      <c r="E29" s="23">
        <v>3342.6750000000002</v>
      </c>
      <c r="F29" s="24">
        <v>1.44971081920292</v>
      </c>
    </row>
    <row r="30" spans="1:6" x14ac:dyDescent="0.2">
      <c r="A30" s="22" t="s">
        <v>218</v>
      </c>
      <c r="B30" s="22" t="s">
        <v>217</v>
      </c>
      <c r="C30" s="22" t="s">
        <v>219</v>
      </c>
      <c r="D30" s="25">
        <v>2000000</v>
      </c>
      <c r="E30" s="23">
        <v>3241.8</v>
      </c>
      <c r="F30" s="24">
        <v>1.4059615528557301</v>
      </c>
    </row>
    <row r="31" spans="1:6" x14ac:dyDescent="0.2">
      <c r="A31" s="22" t="s">
        <v>866</v>
      </c>
      <c r="B31" s="22" t="s">
        <v>865</v>
      </c>
      <c r="C31" s="22" t="s">
        <v>266</v>
      </c>
      <c r="D31" s="25">
        <v>275000</v>
      </c>
      <c r="E31" s="23">
        <v>3123.0374999999999</v>
      </c>
      <c r="F31" s="24">
        <v>1.35445451697411</v>
      </c>
    </row>
    <row r="32" spans="1:6" x14ac:dyDescent="0.2">
      <c r="A32" s="22" t="s">
        <v>868</v>
      </c>
      <c r="B32" s="22" t="s">
        <v>867</v>
      </c>
      <c r="C32" s="22" t="s">
        <v>162</v>
      </c>
      <c r="D32" s="25">
        <v>222728</v>
      </c>
      <c r="E32" s="23">
        <v>3045.1372160000001</v>
      </c>
      <c r="F32" s="24">
        <v>1.3206693345876099</v>
      </c>
    </row>
    <row r="33" spans="1:7" x14ac:dyDescent="0.2">
      <c r="A33" s="22" t="s">
        <v>334</v>
      </c>
      <c r="B33" s="22" t="s">
        <v>333</v>
      </c>
      <c r="C33" s="22" t="s">
        <v>135</v>
      </c>
      <c r="D33" s="25">
        <v>800000</v>
      </c>
      <c r="E33" s="23">
        <v>2996.4</v>
      </c>
      <c r="F33" s="24">
        <v>1.29953211085721</v>
      </c>
    </row>
    <row r="34" spans="1:7" x14ac:dyDescent="0.2">
      <c r="A34" s="22" t="s">
        <v>870</v>
      </c>
      <c r="B34" s="22" t="s">
        <v>869</v>
      </c>
      <c r="C34" s="22" t="s">
        <v>204</v>
      </c>
      <c r="D34" s="25">
        <v>105000</v>
      </c>
      <c r="E34" s="23">
        <v>2963.835</v>
      </c>
      <c r="F34" s="24">
        <v>1.2854087417509299</v>
      </c>
    </row>
    <row r="35" spans="1:7" x14ac:dyDescent="0.2">
      <c r="A35" s="22" t="s">
        <v>486</v>
      </c>
      <c r="B35" s="22" t="s">
        <v>485</v>
      </c>
      <c r="C35" s="22" t="s">
        <v>165</v>
      </c>
      <c r="D35" s="25">
        <v>55000</v>
      </c>
      <c r="E35" s="23">
        <v>2804.45</v>
      </c>
      <c r="F35" s="24">
        <v>1.21628381667785</v>
      </c>
    </row>
    <row r="36" spans="1:7" x14ac:dyDescent="0.2">
      <c r="A36" s="22" t="s">
        <v>468</v>
      </c>
      <c r="B36" s="22" t="s">
        <v>467</v>
      </c>
      <c r="C36" s="22" t="s">
        <v>148</v>
      </c>
      <c r="D36" s="25">
        <v>120000</v>
      </c>
      <c r="E36" s="23">
        <v>2732.04</v>
      </c>
      <c r="F36" s="24">
        <v>1.1848797584255499</v>
      </c>
    </row>
    <row r="37" spans="1:7" x14ac:dyDescent="0.2">
      <c r="A37" s="22" t="s">
        <v>206</v>
      </c>
      <c r="B37" s="22" t="s">
        <v>205</v>
      </c>
      <c r="C37" s="22" t="s">
        <v>165</v>
      </c>
      <c r="D37" s="25">
        <v>20000</v>
      </c>
      <c r="E37" s="23">
        <v>2662.8</v>
      </c>
      <c r="F37" s="24">
        <v>1.1548505222235299</v>
      </c>
    </row>
    <row r="38" spans="1:7" x14ac:dyDescent="0.2">
      <c r="A38" s="22" t="s">
        <v>198</v>
      </c>
      <c r="B38" s="22" t="s">
        <v>197</v>
      </c>
      <c r="C38" s="22" t="s">
        <v>185</v>
      </c>
      <c r="D38" s="25">
        <v>60000</v>
      </c>
      <c r="E38" s="23">
        <v>2603.2800000000002</v>
      </c>
      <c r="F38" s="24">
        <v>1.1290368287119099</v>
      </c>
    </row>
    <row r="39" spans="1:7" x14ac:dyDescent="0.2">
      <c r="A39" s="22" t="s">
        <v>872</v>
      </c>
      <c r="B39" s="22" t="s">
        <v>871</v>
      </c>
      <c r="C39" s="22" t="s">
        <v>271</v>
      </c>
      <c r="D39" s="25">
        <v>579157</v>
      </c>
      <c r="E39" s="23">
        <v>2536.9972389999998</v>
      </c>
      <c r="F39" s="24">
        <v>1.10029014058089</v>
      </c>
    </row>
    <row r="40" spans="1:7" x14ac:dyDescent="0.2">
      <c r="A40" s="22" t="s">
        <v>237</v>
      </c>
      <c r="B40" s="22" t="s">
        <v>236</v>
      </c>
      <c r="C40" s="22" t="s">
        <v>238</v>
      </c>
      <c r="D40" s="25">
        <v>800000</v>
      </c>
      <c r="E40" s="23">
        <v>2469.6799999999998</v>
      </c>
      <c r="F40" s="24">
        <v>1.0710948016092099</v>
      </c>
    </row>
    <row r="41" spans="1:7" x14ac:dyDescent="0.2">
      <c r="A41" s="22" t="s">
        <v>246</v>
      </c>
      <c r="B41" s="22" t="s">
        <v>245</v>
      </c>
      <c r="C41" s="22" t="s">
        <v>247</v>
      </c>
      <c r="D41" s="25">
        <v>220000</v>
      </c>
      <c r="E41" s="23">
        <v>2283.6</v>
      </c>
      <c r="F41" s="24">
        <v>0.99039231356078095</v>
      </c>
    </row>
    <row r="42" spans="1:7" x14ac:dyDescent="0.2">
      <c r="A42" s="22" t="s">
        <v>457</v>
      </c>
      <c r="B42" s="22" t="s">
        <v>456</v>
      </c>
      <c r="C42" s="22" t="s">
        <v>159</v>
      </c>
      <c r="D42" s="25">
        <v>80000</v>
      </c>
      <c r="E42" s="23">
        <v>2235.6</v>
      </c>
      <c r="F42" s="24">
        <v>0.96957481879334495</v>
      </c>
    </row>
    <row r="43" spans="1:7" x14ac:dyDescent="0.2">
      <c r="A43" s="22" t="s">
        <v>275</v>
      </c>
      <c r="B43" s="22" t="s">
        <v>274</v>
      </c>
      <c r="C43" s="22" t="s">
        <v>191</v>
      </c>
      <c r="D43" s="25">
        <v>700000</v>
      </c>
      <c r="E43" s="23">
        <v>1906.52</v>
      </c>
      <c r="F43" s="24">
        <v>0.82685354425026303</v>
      </c>
    </row>
    <row r="44" spans="1:7" x14ac:dyDescent="0.2">
      <c r="A44" s="22" t="s">
        <v>518</v>
      </c>
      <c r="B44" s="22" t="s">
        <v>517</v>
      </c>
      <c r="C44" s="22" t="s">
        <v>464</v>
      </c>
      <c r="D44" s="25">
        <v>419545</v>
      </c>
      <c r="E44" s="23">
        <v>1864.8775250000001</v>
      </c>
      <c r="F44" s="24">
        <v>0.80879329413743795</v>
      </c>
    </row>
    <row r="45" spans="1:7" x14ac:dyDescent="0.2">
      <c r="A45" s="22" t="s">
        <v>741</v>
      </c>
      <c r="B45" s="22" t="s">
        <v>740</v>
      </c>
      <c r="C45" s="22" t="s">
        <v>464</v>
      </c>
      <c r="D45" s="25">
        <v>17490</v>
      </c>
      <c r="E45" s="23">
        <v>1774.62285</v>
      </c>
      <c r="F45" s="24">
        <v>0.76965003945932997</v>
      </c>
    </row>
    <row r="46" spans="1:7" ht="10.5" x14ac:dyDescent="0.25">
      <c r="A46" s="21" t="s">
        <v>33</v>
      </c>
      <c r="B46" s="21"/>
      <c r="C46" s="21"/>
      <c r="D46" s="21"/>
      <c r="E46" s="26">
        <f>SUM(E7:E45)</f>
        <v>181866.17242699998</v>
      </c>
      <c r="F46" s="27">
        <f>SUM(F7:F45)</f>
        <v>78.874960268182022</v>
      </c>
      <c r="G46" s="11"/>
    </row>
    <row r="47" spans="1:7" x14ac:dyDescent="0.2">
      <c r="A47" s="22"/>
      <c r="B47" s="22"/>
      <c r="C47" s="22"/>
      <c r="D47" s="22"/>
      <c r="E47" s="23"/>
      <c r="F47" s="24"/>
    </row>
    <row r="48" spans="1:7" ht="10.5" x14ac:dyDescent="0.25">
      <c r="A48" s="21" t="s">
        <v>280</v>
      </c>
      <c r="B48" s="22"/>
      <c r="C48" s="22"/>
      <c r="D48" s="22"/>
      <c r="E48" s="23"/>
      <c r="F48" s="24"/>
    </row>
    <row r="49" spans="1:7" x14ac:dyDescent="0.2">
      <c r="A49" s="22" t="s">
        <v>874</v>
      </c>
      <c r="B49" s="22" t="s">
        <v>873</v>
      </c>
      <c r="C49" s="22" t="s">
        <v>188</v>
      </c>
      <c r="D49" s="25">
        <v>2166455</v>
      </c>
      <c r="E49" s="23">
        <v>9202.2342580000004</v>
      </c>
      <c r="F49" s="24">
        <v>3.99098882322162</v>
      </c>
    </row>
    <row r="50" spans="1:7" x14ac:dyDescent="0.2">
      <c r="A50" s="22" t="s">
        <v>282</v>
      </c>
      <c r="B50" s="22" t="s">
        <v>281</v>
      </c>
      <c r="C50" s="22" t="s">
        <v>188</v>
      </c>
      <c r="D50" s="25">
        <v>3999900</v>
      </c>
      <c r="E50" s="23">
        <v>4765.8808499999996</v>
      </c>
      <c r="F50" s="24">
        <v>2.0669520761895801</v>
      </c>
    </row>
    <row r="51" spans="1:7" x14ac:dyDescent="0.2">
      <c r="A51" s="22" t="s">
        <v>554</v>
      </c>
      <c r="B51" s="22" t="s">
        <v>553</v>
      </c>
      <c r="C51" s="22" t="s">
        <v>188</v>
      </c>
      <c r="D51" s="25">
        <v>1100000</v>
      </c>
      <c r="E51" s="23">
        <v>3585.12</v>
      </c>
      <c r="F51" s="24">
        <v>1.55485868417982</v>
      </c>
    </row>
    <row r="52" spans="1:7" x14ac:dyDescent="0.2">
      <c r="A52" s="22" t="s">
        <v>385</v>
      </c>
      <c r="B52" s="22" t="s">
        <v>384</v>
      </c>
      <c r="C52" s="22" t="s">
        <v>188</v>
      </c>
      <c r="D52" s="25">
        <v>2220483</v>
      </c>
      <c r="E52" s="23">
        <v>3448.1880510000001</v>
      </c>
      <c r="F52" s="24">
        <v>1.4954715981005999</v>
      </c>
    </row>
    <row r="53" spans="1:7" ht="10.5" x14ac:dyDescent="0.25">
      <c r="A53" s="21" t="s">
        <v>33</v>
      </c>
      <c r="B53" s="21"/>
      <c r="C53" s="21"/>
      <c r="D53" s="21"/>
      <c r="E53" s="26">
        <f>SUM(E48:E52)</f>
        <v>21001.423159000002</v>
      </c>
      <c r="F53" s="27">
        <f>SUM(F48:F52)</f>
        <v>9.1082711816916202</v>
      </c>
      <c r="G53" s="11"/>
    </row>
    <row r="54" spans="1:7" x14ac:dyDescent="0.2">
      <c r="A54" s="22"/>
      <c r="B54" s="22"/>
      <c r="C54" s="22"/>
      <c r="D54" s="22"/>
      <c r="E54" s="23"/>
      <c r="F54" s="24"/>
    </row>
    <row r="55" spans="1:7" ht="10.5" x14ac:dyDescent="0.25">
      <c r="A55" s="21" t="s">
        <v>571</v>
      </c>
      <c r="B55" s="22"/>
      <c r="C55" s="22"/>
      <c r="D55" s="22"/>
      <c r="E55" s="23"/>
      <c r="F55" s="24"/>
    </row>
    <row r="56" spans="1:7" x14ac:dyDescent="0.2">
      <c r="A56" s="22" t="s">
        <v>876</v>
      </c>
      <c r="B56" s="22" t="s">
        <v>875</v>
      </c>
      <c r="C56" s="22" t="s">
        <v>582</v>
      </c>
      <c r="D56" s="25">
        <v>80000</v>
      </c>
      <c r="E56" s="23">
        <v>6263.9340009999996</v>
      </c>
      <c r="F56" s="24">
        <v>2.7166544435288298</v>
      </c>
    </row>
    <row r="57" spans="1:7" x14ac:dyDescent="0.2">
      <c r="A57" s="22" t="s">
        <v>878</v>
      </c>
      <c r="B57" s="22" t="s">
        <v>877</v>
      </c>
      <c r="C57" s="22" t="s">
        <v>171</v>
      </c>
      <c r="D57" s="25">
        <v>77244</v>
      </c>
      <c r="E57" s="23">
        <v>4323.9582979999996</v>
      </c>
      <c r="F57" s="24">
        <v>1.8752912342339101</v>
      </c>
    </row>
    <row r="58" spans="1:7" x14ac:dyDescent="0.2">
      <c r="A58" s="22" t="s">
        <v>880</v>
      </c>
      <c r="B58" s="22" t="s">
        <v>879</v>
      </c>
      <c r="C58" s="22" t="s">
        <v>165</v>
      </c>
      <c r="D58" s="25">
        <v>7500</v>
      </c>
      <c r="E58" s="23">
        <v>2558.8661499999998</v>
      </c>
      <c r="F58" s="24">
        <v>1.10977463933739</v>
      </c>
    </row>
    <row r="59" spans="1:7" x14ac:dyDescent="0.2">
      <c r="A59" s="22" t="s">
        <v>882</v>
      </c>
      <c r="B59" s="22" t="s">
        <v>881</v>
      </c>
      <c r="C59" s="22" t="s">
        <v>259</v>
      </c>
      <c r="D59" s="25">
        <v>250000</v>
      </c>
      <c r="E59" s="23">
        <v>1646.232655</v>
      </c>
      <c r="F59" s="24">
        <v>0.71396749336344201</v>
      </c>
    </row>
    <row r="60" spans="1:7" x14ac:dyDescent="0.2">
      <c r="A60" s="22" t="s">
        <v>573</v>
      </c>
      <c r="B60" s="22" t="s">
        <v>572</v>
      </c>
      <c r="C60" s="22" t="s">
        <v>560</v>
      </c>
      <c r="D60" s="25">
        <v>25300</v>
      </c>
      <c r="E60" s="23">
        <v>1270.246967</v>
      </c>
      <c r="F60" s="24">
        <v>0.55090332476821502</v>
      </c>
    </row>
    <row r="61" spans="1:7" ht="10.5" x14ac:dyDescent="0.25">
      <c r="A61" s="21" t="s">
        <v>33</v>
      </c>
      <c r="B61" s="21"/>
      <c r="C61" s="21"/>
      <c r="D61" s="21"/>
      <c r="E61" s="26">
        <f>SUM(E55:E60)</f>
        <v>16063.238071</v>
      </c>
      <c r="F61" s="27">
        <f>SUM(F55:F60)</f>
        <v>6.9665911352317869</v>
      </c>
      <c r="G61" s="11"/>
    </row>
    <row r="62" spans="1:7" x14ac:dyDescent="0.2">
      <c r="A62" s="22"/>
      <c r="B62" s="22"/>
      <c r="C62" s="22"/>
      <c r="D62" s="22"/>
      <c r="E62" s="23"/>
      <c r="F62" s="24"/>
    </row>
    <row r="63" spans="1:7" ht="10.5" x14ac:dyDescent="0.25">
      <c r="A63" s="21" t="s">
        <v>981</v>
      </c>
      <c r="B63" s="22"/>
      <c r="C63" s="22"/>
      <c r="D63" s="22"/>
      <c r="E63" s="23"/>
      <c r="F63" s="24"/>
    </row>
    <row r="64" spans="1:7" x14ac:dyDescent="0.2">
      <c r="A64" s="22" t="s">
        <v>883</v>
      </c>
      <c r="B64" s="22" t="s">
        <v>980</v>
      </c>
      <c r="C64" s="22" t="s">
        <v>981</v>
      </c>
      <c r="D64" s="25">
        <v>1981000</v>
      </c>
      <c r="E64" s="23">
        <v>2430.6613900000002</v>
      </c>
      <c r="F64" s="24">
        <v>1.0541725159944699</v>
      </c>
    </row>
    <row r="65" spans="1:7" ht="10.5" x14ac:dyDescent="0.25">
      <c r="A65" s="21" t="s">
        <v>33</v>
      </c>
      <c r="B65" s="21"/>
      <c r="C65" s="21"/>
      <c r="D65" s="21"/>
      <c r="E65" s="26">
        <f>SUM(E64:E64)</f>
        <v>2430.6613900000002</v>
      </c>
      <c r="F65" s="27">
        <f>SUM(F64:F64)</f>
        <v>1.0541725159944699</v>
      </c>
      <c r="G65" s="11"/>
    </row>
    <row r="66" spans="1:7" x14ac:dyDescent="0.2">
      <c r="A66" s="22"/>
      <c r="B66" s="22"/>
      <c r="C66" s="22"/>
      <c r="D66" s="22"/>
      <c r="E66" s="23"/>
      <c r="F66" s="24"/>
    </row>
    <row r="67" spans="1:7" ht="10.5" x14ac:dyDescent="0.25">
      <c r="A67" s="21" t="s">
        <v>43</v>
      </c>
      <c r="B67" s="21"/>
      <c r="C67" s="21"/>
      <c r="D67" s="21"/>
      <c r="E67" s="26">
        <f>E46+E53+E61+E65</f>
        <v>221361.49504699997</v>
      </c>
      <c r="F67" s="27">
        <f>F46+F53+F61+F65</f>
        <v>96.003995101099889</v>
      </c>
      <c r="G67" s="11"/>
    </row>
    <row r="68" spans="1:7" ht="10.5" x14ac:dyDescent="0.25">
      <c r="A68" s="21"/>
      <c r="B68" s="21"/>
      <c r="C68" s="21"/>
      <c r="D68" s="21"/>
      <c r="E68" s="26"/>
      <c r="F68" s="27"/>
      <c r="G68" s="11"/>
    </row>
    <row r="69" spans="1:7" ht="10.5" x14ac:dyDescent="0.25">
      <c r="A69" s="21" t="s">
        <v>45</v>
      </c>
      <c r="B69" s="21"/>
      <c r="C69" s="21"/>
      <c r="D69" s="21"/>
      <c r="E69" s="26">
        <f>E71-(E46+E53+E61+E65)</f>
        <v>9213.800089300028</v>
      </c>
      <c r="F69" s="27">
        <f>F71-(F46+F53+F61+F65)</f>
        <v>3.9960048989001109</v>
      </c>
      <c r="G69" s="11"/>
    </row>
    <row r="70" spans="1:7" ht="10.5" x14ac:dyDescent="0.25">
      <c r="A70" s="21"/>
      <c r="B70" s="21"/>
      <c r="C70" s="21"/>
      <c r="D70" s="21"/>
      <c r="E70" s="26"/>
      <c r="F70" s="27"/>
      <c r="G70" s="11"/>
    </row>
    <row r="71" spans="1:7" ht="10.5" x14ac:dyDescent="0.25">
      <c r="A71" s="28" t="s">
        <v>44</v>
      </c>
      <c r="B71" s="28"/>
      <c r="C71" s="28"/>
      <c r="D71" s="28"/>
      <c r="E71" s="29">
        <v>230575.2951363</v>
      </c>
      <c r="F71" s="30">
        <v>100</v>
      </c>
      <c r="G71" s="11"/>
    </row>
    <row r="73" spans="1:7" ht="23.25" customHeight="1" x14ac:dyDescent="0.2">
      <c r="A73" s="179" t="s">
        <v>1003</v>
      </c>
      <c r="B73" s="179"/>
      <c r="C73" s="179"/>
      <c r="D73" s="179"/>
      <c r="G73" s="9"/>
    </row>
    <row r="75" spans="1:7" ht="10.5" x14ac:dyDescent="0.25">
      <c r="A75" s="11" t="s">
        <v>48</v>
      </c>
    </row>
    <row r="76" spans="1:7" ht="10.5" x14ac:dyDescent="0.25">
      <c r="A76" s="11" t="s">
        <v>1001</v>
      </c>
    </row>
    <row r="77" spans="1:7" ht="10.5" x14ac:dyDescent="0.25">
      <c r="A77" s="11" t="s">
        <v>49</v>
      </c>
      <c r="B77" s="11"/>
      <c r="C77" s="55" t="s">
        <v>999</v>
      </c>
      <c r="D77" s="11" t="s">
        <v>50</v>
      </c>
    </row>
    <row r="78" spans="1:7" x14ac:dyDescent="0.2">
      <c r="A78" s="6" t="s">
        <v>57</v>
      </c>
      <c r="C78" s="32">
        <v>126.49469999999999</v>
      </c>
      <c r="D78" s="32">
        <v>136.0215</v>
      </c>
    </row>
    <row r="79" spans="1:7" x14ac:dyDescent="0.2">
      <c r="A79" s="6" t="s">
        <v>117</v>
      </c>
      <c r="C79" s="32">
        <v>21.9512</v>
      </c>
      <c r="D79" s="32">
        <v>23.604399999999998</v>
      </c>
    </row>
    <row r="80" spans="1:7" x14ac:dyDescent="0.2">
      <c r="A80" s="6" t="s">
        <v>58</v>
      </c>
      <c r="C80" s="32">
        <v>139.26900000000001</v>
      </c>
      <c r="D80" s="32">
        <v>149.84569999999999</v>
      </c>
    </row>
    <row r="81" spans="1:4" x14ac:dyDescent="0.2">
      <c r="A81" s="6" t="s">
        <v>118</v>
      </c>
      <c r="C81" s="32">
        <v>24.934999999999999</v>
      </c>
      <c r="D81" s="32">
        <v>26.828199999999999</v>
      </c>
    </row>
    <row r="83" spans="1:4" x14ac:dyDescent="0.2">
      <c r="A83" s="6" t="s">
        <v>54</v>
      </c>
    </row>
    <row r="84" spans="1:4" x14ac:dyDescent="0.2">
      <c r="A84" s="6" t="s">
        <v>1000</v>
      </c>
    </row>
    <row r="86" spans="1:4" ht="10.5" x14ac:dyDescent="0.25">
      <c r="A86" s="11" t="s">
        <v>1002</v>
      </c>
      <c r="D86" s="31" t="s">
        <v>56</v>
      </c>
    </row>
    <row r="88" spans="1:4" ht="10.5" x14ac:dyDescent="0.25">
      <c r="A88" s="11" t="s">
        <v>1441</v>
      </c>
      <c r="D88" s="31" t="s">
        <v>56</v>
      </c>
    </row>
    <row r="90" spans="1:4" ht="10.5" x14ac:dyDescent="0.25">
      <c r="A90" s="11" t="s">
        <v>362</v>
      </c>
      <c r="D90" s="31" t="s">
        <v>56</v>
      </c>
    </row>
    <row r="92" spans="1:4" ht="10.5" x14ac:dyDescent="0.25">
      <c r="A92" s="11" t="s">
        <v>1830</v>
      </c>
      <c r="D92" s="36">
        <v>0.39185890542232632</v>
      </c>
    </row>
    <row r="94" spans="1:4" ht="10.5" x14ac:dyDescent="0.25">
      <c r="A94" s="11" t="s">
        <v>1013</v>
      </c>
      <c r="D94" s="31" t="s">
        <v>56</v>
      </c>
    </row>
    <row r="96" spans="1:4" ht="10.5" x14ac:dyDescent="0.25">
      <c r="A96" s="11" t="s">
        <v>1836</v>
      </c>
    </row>
    <row r="98" spans="1:9" x14ac:dyDescent="0.2">
      <c r="A98" s="66" t="s">
        <v>1018</v>
      </c>
      <c r="B98" s="67" t="s">
        <v>1019</v>
      </c>
      <c r="C98" s="67" t="s">
        <v>1020</v>
      </c>
    </row>
    <row r="99" spans="1:9" x14ac:dyDescent="0.2">
      <c r="A99" s="68" t="s">
        <v>1023</v>
      </c>
      <c r="B99" s="69">
        <f>E61+E65</f>
        <v>18493.899461000001</v>
      </c>
      <c r="C99" s="70">
        <v>8.0199999999999994E-2</v>
      </c>
    </row>
    <row r="101" spans="1:9" ht="10.5" x14ac:dyDescent="0.25">
      <c r="A101" s="11" t="s">
        <v>1004</v>
      </c>
      <c r="D101" s="31" t="s">
        <v>56</v>
      </c>
    </row>
    <row r="103" spans="1:9" ht="10.5" x14ac:dyDescent="0.25">
      <c r="A103" s="11" t="s">
        <v>1842</v>
      </c>
      <c r="B103" s="11"/>
      <c r="D103" s="31" t="s">
        <v>56</v>
      </c>
    </row>
    <row r="104" spans="1:9" ht="10.5" x14ac:dyDescent="0.25">
      <c r="A104" s="11"/>
      <c r="B104" s="11"/>
    </row>
    <row r="105" spans="1:9" ht="10.5" x14ac:dyDescent="0.25">
      <c r="A105" s="11" t="s">
        <v>1005</v>
      </c>
      <c r="B105" s="11"/>
      <c r="D105" s="31" t="s">
        <v>56</v>
      </c>
    </row>
    <row r="106" spans="1:9" ht="10.5" x14ac:dyDescent="0.25">
      <c r="A106" s="11"/>
      <c r="B106" s="11"/>
    </row>
    <row r="107" spans="1:9" ht="10.5" x14ac:dyDescent="0.25">
      <c r="A107" s="11" t="s">
        <v>1006</v>
      </c>
      <c r="B107" s="11"/>
      <c r="D107" s="31" t="s">
        <v>56</v>
      </c>
    </row>
    <row r="109" spans="1:9" ht="10.5" x14ac:dyDescent="0.25">
      <c r="A109" s="119" t="s">
        <v>1345</v>
      </c>
      <c r="B109" s="118"/>
      <c r="C109" s="118"/>
      <c r="D109" s="118"/>
      <c r="E109" s="10"/>
      <c r="G109" s="118"/>
      <c r="H109" s="118"/>
      <c r="I109" s="118"/>
    </row>
    <row r="110" spans="1:9" x14ac:dyDescent="0.2">
      <c r="A110" s="120"/>
      <c r="B110" s="118"/>
      <c r="C110" s="118"/>
      <c r="D110" s="118"/>
      <c r="E110" s="10"/>
      <c r="G110" s="118"/>
      <c r="H110" s="118"/>
      <c r="I110" s="118"/>
    </row>
    <row r="111" spans="1:9" ht="10.5" x14ac:dyDescent="0.25">
      <c r="A111" s="119" t="s">
        <v>1305</v>
      </c>
      <c r="B111" s="118"/>
      <c r="C111" s="118"/>
      <c r="D111" s="118"/>
      <c r="E111" s="10"/>
      <c r="G111" s="118"/>
      <c r="H111" s="118"/>
      <c r="I111" s="118"/>
    </row>
    <row r="112" spans="1:9" x14ac:dyDescent="0.2">
      <c r="A112" s="120"/>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ht="10.5" x14ac:dyDescent="0.25">
      <c r="A129" s="119" t="s">
        <v>1327</v>
      </c>
      <c r="B129" s="118"/>
      <c r="C129" s="118"/>
      <c r="D129" s="118"/>
      <c r="E129" s="10"/>
      <c r="G129" s="118"/>
      <c r="H129" s="118"/>
      <c r="I129" s="118"/>
    </row>
    <row r="130" spans="1:9" x14ac:dyDescent="0.2">
      <c r="A130" s="118"/>
      <c r="B130" s="118"/>
      <c r="C130" s="118"/>
      <c r="D130" s="118"/>
      <c r="E130" s="10"/>
      <c r="G130" s="118"/>
      <c r="H130" s="118"/>
      <c r="I130" s="118"/>
    </row>
    <row r="131" spans="1:9" ht="10.5" x14ac:dyDescent="0.25">
      <c r="A131" s="119" t="s">
        <v>1306</v>
      </c>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ht="10.5" x14ac:dyDescent="0.25">
      <c r="A151" s="119" t="s">
        <v>1328</v>
      </c>
      <c r="B151" s="118"/>
      <c r="C151" s="118"/>
      <c r="D151" s="118"/>
      <c r="E151" s="10"/>
      <c r="G151" s="118"/>
      <c r="H151" s="118"/>
      <c r="I151" s="118"/>
    </row>
    <row r="152" spans="1:9" x14ac:dyDescent="0.2">
      <c r="A152" s="118"/>
      <c r="B152" s="118"/>
      <c r="C152" s="118"/>
      <c r="D152" s="118"/>
      <c r="E152" s="10"/>
      <c r="G152" s="118"/>
      <c r="H152" s="118"/>
      <c r="I152" s="118"/>
    </row>
    <row r="153" spans="1:9" ht="10.5" x14ac:dyDescent="0.25">
      <c r="A153" s="119" t="s">
        <v>1850</v>
      </c>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6" t="s">
        <v>1329</v>
      </c>
      <c r="B170" s="118"/>
      <c r="C170" s="118"/>
      <c r="D170" s="118"/>
      <c r="E170" s="10"/>
      <c r="G170" s="118"/>
      <c r="H170" s="118"/>
      <c r="I170" s="118"/>
    </row>
    <row r="172" spans="1:9" x14ac:dyDescent="0.2">
      <c r="A172" s="118" t="s">
        <v>1304</v>
      </c>
    </row>
  </sheetData>
  <mergeCells count="2">
    <mergeCell ref="A1:F1"/>
    <mergeCell ref="A73:D73"/>
  </mergeCells>
  <conditionalFormatting sqref="F2:F3">
    <cfRule type="cellIs" dxfId="37" priority="4" stopIfTrue="1" operator="between">
      <formula>0.009</formula>
      <formula>-0.009</formula>
    </cfRule>
  </conditionalFormatting>
  <conditionalFormatting sqref="F5:F167">
    <cfRule type="cellIs" dxfId="36" priority="1" stopIfTrue="1" operator="between">
      <formula>0.009</formula>
      <formula>-0.009</formula>
    </cfRule>
  </conditionalFormatting>
  <conditionalFormatting sqref="F171:F65536">
    <cfRule type="cellIs" dxfId="35" priority="2" stopIfTrue="1" operator="between">
      <formula>0.009</formula>
      <formula>-0.009</formula>
    </cfRule>
  </conditionalFormatting>
  <hyperlinks>
    <hyperlink ref="A112"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9"/>
  <sheetViews>
    <sheetView workbookViewId="0">
      <selection sqref="A1:F1"/>
    </sheetView>
  </sheetViews>
  <sheetFormatPr defaultColWidth="9.1796875" defaultRowHeight="10" x14ac:dyDescent="0.2"/>
  <cols>
    <col min="1" max="1" width="38.7265625" style="6" bestFit="1" customWidth="1"/>
    <col min="2" max="2" width="26.8164062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24</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144</v>
      </c>
      <c r="B7" s="22" t="s">
        <v>143</v>
      </c>
      <c r="C7" s="22" t="s">
        <v>145</v>
      </c>
      <c r="D7" s="25">
        <v>600000</v>
      </c>
      <c r="E7" s="23">
        <v>24084</v>
      </c>
      <c r="F7" s="24">
        <v>7.49357715630443</v>
      </c>
    </row>
    <row r="8" spans="1:6" x14ac:dyDescent="0.2">
      <c r="A8" s="22" t="s">
        <v>253</v>
      </c>
      <c r="B8" s="22" t="s">
        <v>252</v>
      </c>
      <c r="C8" s="22" t="s">
        <v>254</v>
      </c>
      <c r="D8" s="25">
        <v>6825000</v>
      </c>
      <c r="E8" s="23">
        <v>20444.287499999999</v>
      </c>
      <c r="F8" s="24">
        <v>6.3611047079770904</v>
      </c>
    </row>
    <row r="9" spans="1:6" x14ac:dyDescent="0.2">
      <c r="A9" s="22" t="s">
        <v>134</v>
      </c>
      <c r="B9" s="22" t="s">
        <v>133</v>
      </c>
      <c r="C9" s="22" t="s">
        <v>135</v>
      </c>
      <c r="D9" s="25">
        <v>1300000</v>
      </c>
      <c r="E9" s="23">
        <v>18600.400000000001</v>
      </c>
      <c r="F9" s="24">
        <v>5.7873913194703901</v>
      </c>
    </row>
    <row r="10" spans="1:6" x14ac:dyDescent="0.2">
      <c r="A10" s="22" t="s">
        <v>150</v>
      </c>
      <c r="B10" s="22" t="s">
        <v>149</v>
      </c>
      <c r="C10" s="22" t="s">
        <v>151</v>
      </c>
      <c r="D10" s="25">
        <v>4600000</v>
      </c>
      <c r="E10" s="23">
        <v>18360.900000000001</v>
      </c>
      <c r="F10" s="24">
        <v>5.7128724800361201</v>
      </c>
    </row>
    <row r="11" spans="1:6" x14ac:dyDescent="0.2">
      <c r="A11" s="22" t="s">
        <v>200</v>
      </c>
      <c r="B11" s="22" t="s">
        <v>199</v>
      </c>
      <c r="C11" s="22" t="s">
        <v>201</v>
      </c>
      <c r="D11" s="25">
        <v>420000</v>
      </c>
      <c r="E11" s="23">
        <v>18040.259999999998</v>
      </c>
      <c r="F11" s="24">
        <v>5.6131074667743102</v>
      </c>
    </row>
    <row r="12" spans="1:6" x14ac:dyDescent="0.2">
      <c r="A12" s="22" t="s">
        <v>322</v>
      </c>
      <c r="B12" s="22" t="s">
        <v>321</v>
      </c>
      <c r="C12" s="22" t="s">
        <v>151</v>
      </c>
      <c r="D12" s="25">
        <v>4350000</v>
      </c>
      <c r="E12" s="23">
        <v>13848.225</v>
      </c>
      <c r="F12" s="24">
        <v>4.3087835291215697</v>
      </c>
    </row>
    <row r="13" spans="1:6" x14ac:dyDescent="0.2">
      <c r="A13" s="22" t="s">
        <v>141</v>
      </c>
      <c r="B13" s="22" t="s">
        <v>140</v>
      </c>
      <c r="C13" s="22" t="s">
        <v>142</v>
      </c>
      <c r="D13" s="25">
        <v>710000</v>
      </c>
      <c r="E13" s="23">
        <v>13396.28</v>
      </c>
      <c r="F13" s="24">
        <v>4.1681638343903797</v>
      </c>
    </row>
    <row r="14" spans="1:6" x14ac:dyDescent="0.2">
      <c r="A14" s="22" t="s">
        <v>139</v>
      </c>
      <c r="B14" s="22" t="s">
        <v>138</v>
      </c>
      <c r="C14" s="22" t="s">
        <v>130</v>
      </c>
      <c r="D14" s="25">
        <v>1000000</v>
      </c>
      <c r="E14" s="23">
        <v>12683</v>
      </c>
      <c r="F14" s="24">
        <v>3.9462314845295201</v>
      </c>
    </row>
    <row r="15" spans="1:6" x14ac:dyDescent="0.2">
      <c r="A15" s="22" t="s">
        <v>129</v>
      </c>
      <c r="B15" s="22" t="s">
        <v>128</v>
      </c>
      <c r="C15" s="22" t="s">
        <v>130</v>
      </c>
      <c r="D15" s="25">
        <v>1625000</v>
      </c>
      <c r="E15" s="23">
        <v>12540.125</v>
      </c>
      <c r="F15" s="24">
        <v>3.9017768741571999</v>
      </c>
    </row>
    <row r="16" spans="1:6" x14ac:dyDescent="0.2">
      <c r="A16" s="22" t="s">
        <v>470</v>
      </c>
      <c r="B16" s="22" t="s">
        <v>469</v>
      </c>
      <c r="C16" s="22" t="s">
        <v>212</v>
      </c>
      <c r="D16" s="25">
        <v>2808721</v>
      </c>
      <c r="E16" s="23">
        <v>9951.298503</v>
      </c>
      <c r="F16" s="24">
        <v>3.0962806484656702</v>
      </c>
    </row>
    <row r="17" spans="1:6" x14ac:dyDescent="0.2">
      <c r="A17" s="22" t="s">
        <v>242</v>
      </c>
      <c r="B17" s="22" t="s">
        <v>241</v>
      </c>
      <c r="C17" s="22" t="s">
        <v>151</v>
      </c>
      <c r="D17" s="25">
        <v>2200000</v>
      </c>
      <c r="E17" s="23">
        <v>9780.1</v>
      </c>
      <c r="F17" s="24">
        <v>3.0430133676454498</v>
      </c>
    </row>
    <row r="18" spans="1:6" x14ac:dyDescent="0.2">
      <c r="A18" s="22" t="s">
        <v>137</v>
      </c>
      <c r="B18" s="22" t="s">
        <v>136</v>
      </c>
      <c r="C18" s="22" t="s">
        <v>130</v>
      </c>
      <c r="D18" s="25">
        <v>850000</v>
      </c>
      <c r="E18" s="23">
        <v>9081.8250000000007</v>
      </c>
      <c r="F18" s="24">
        <v>2.8257497241967502</v>
      </c>
    </row>
    <row r="19" spans="1:6" x14ac:dyDescent="0.2">
      <c r="A19" s="22" t="s">
        <v>652</v>
      </c>
      <c r="B19" s="22" t="s">
        <v>651</v>
      </c>
      <c r="C19" s="22" t="s">
        <v>201</v>
      </c>
      <c r="D19" s="25">
        <v>1800000</v>
      </c>
      <c r="E19" s="23">
        <v>8406.9</v>
      </c>
      <c r="F19" s="24">
        <v>2.6157512786636601</v>
      </c>
    </row>
    <row r="20" spans="1:6" x14ac:dyDescent="0.2">
      <c r="A20" s="22" t="s">
        <v>175</v>
      </c>
      <c r="B20" s="22" t="s">
        <v>174</v>
      </c>
      <c r="C20" s="22" t="s">
        <v>176</v>
      </c>
      <c r="D20" s="25">
        <v>3950000</v>
      </c>
      <c r="E20" s="23">
        <v>8348.7199999999993</v>
      </c>
      <c r="F20" s="24">
        <v>2.5976489568336598</v>
      </c>
    </row>
    <row r="21" spans="1:6" x14ac:dyDescent="0.2">
      <c r="A21" s="22" t="s">
        <v>604</v>
      </c>
      <c r="B21" s="22" t="s">
        <v>603</v>
      </c>
      <c r="C21" s="22" t="s">
        <v>188</v>
      </c>
      <c r="D21" s="25">
        <v>547553</v>
      </c>
      <c r="E21" s="23">
        <v>7848.6247020000001</v>
      </c>
      <c r="F21" s="24">
        <v>2.4420476156499702</v>
      </c>
    </row>
    <row r="22" spans="1:6" x14ac:dyDescent="0.2">
      <c r="A22" s="22" t="s">
        <v>167</v>
      </c>
      <c r="B22" s="22" t="s">
        <v>166</v>
      </c>
      <c r="C22" s="22" t="s">
        <v>168</v>
      </c>
      <c r="D22" s="25">
        <v>405000</v>
      </c>
      <c r="E22" s="23">
        <v>6877.71</v>
      </c>
      <c r="F22" s="24">
        <v>2.13995393388501</v>
      </c>
    </row>
    <row r="23" spans="1:6" x14ac:dyDescent="0.2">
      <c r="A23" s="22" t="s">
        <v>856</v>
      </c>
      <c r="B23" s="22" t="s">
        <v>855</v>
      </c>
      <c r="C23" s="22" t="s">
        <v>168</v>
      </c>
      <c r="D23" s="25">
        <v>140000</v>
      </c>
      <c r="E23" s="23">
        <v>6800.5</v>
      </c>
      <c r="F23" s="24">
        <v>2.11593055353962</v>
      </c>
    </row>
    <row r="24" spans="1:6" x14ac:dyDescent="0.2">
      <c r="A24" s="22" t="s">
        <v>502</v>
      </c>
      <c r="B24" s="22" t="s">
        <v>501</v>
      </c>
      <c r="C24" s="22" t="s">
        <v>168</v>
      </c>
      <c r="D24" s="25">
        <v>335000</v>
      </c>
      <c r="E24" s="23">
        <v>6381.75</v>
      </c>
      <c r="F24" s="24">
        <v>1.9856392632970301</v>
      </c>
    </row>
    <row r="25" spans="1:6" x14ac:dyDescent="0.2">
      <c r="A25" s="22" t="s">
        <v>198</v>
      </c>
      <c r="B25" s="22" t="s">
        <v>197</v>
      </c>
      <c r="C25" s="22" t="s">
        <v>185</v>
      </c>
      <c r="D25" s="25">
        <v>142000</v>
      </c>
      <c r="E25" s="23">
        <v>6161.0959999999995</v>
      </c>
      <c r="F25" s="24">
        <v>1.91698423199629</v>
      </c>
    </row>
    <row r="26" spans="1:6" x14ac:dyDescent="0.2">
      <c r="A26" s="22" t="s">
        <v>629</v>
      </c>
      <c r="B26" s="22" t="s">
        <v>628</v>
      </c>
      <c r="C26" s="22" t="s">
        <v>168</v>
      </c>
      <c r="D26" s="25">
        <v>375000</v>
      </c>
      <c r="E26" s="23">
        <v>5637.375</v>
      </c>
      <c r="F26" s="24">
        <v>1.75403191004491</v>
      </c>
    </row>
    <row r="27" spans="1:6" x14ac:dyDescent="0.2">
      <c r="A27" s="22" t="s">
        <v>173</v>
      </c>
      <c r="B27" s="22" t="s">
        <v>172</v>
      </c>
      <c r="C27" s="22" t="s">
        <v>151</v>
      </c>
      <c r="D27" s="25">
        <v>3000000</v>
      </c>
      <c r="E27" s="23">
        <v>5625.9</v>
      </c>
      <c r="F27" s="24">
        <v>1.7504615397630401</v>
      </c>
    </row>
    <row r="28" spans="1:6" x14ac:dyDescent="0.2">
      <c r="A28" s="22" t="s">
        <v>265</v>
      </c>
      <c r="B28" s="22" t="s">
        <v>264</v>
      </c>
      <c r="C28" s="22" t="s">
        <v>266</v>
      </c>
      <c r="D28" s="25">
        <v>3295522</v>
      </c>
      <c r="E28" s="23">
        <v>5379.2805609999996</v>
      </c>
      <c r="F28" s="24">
        <v>1.67372753401686</v>
      </c>
    </row>
    <row r="29" spans="1:6" x14ac:dyDescent="0.2">
      <c r="A29" s="22" t="s">
        <v>546</v>
      </c>
      <c r="B29" s="22" t="s">
        <v>545</v>
      </c>
      <c r="C29" s="22" t="s">
        <v>145</v>
      </c>
      <c r="D29" s="25">
        <v>3100000</v>
      </c>
      <c r="E29" s="23">
        <v>5079.04</v>
      </c>
      <c r="F29" s="24">
        <v>1.58030967114916</v>
      </c>
    </row>
    <row r="30" spans="1:6" x14ac:dyDescent="0.2">
      <c r="A30" s="22" t="s">
        <v>713</v>
      </c>
      <c r="B30" s="22" t="s">
        <v>712</v>
      </c>
      <c r="C30" s="22" t="s">
        <v>159</v>
      </c>
      <c r="D30" s="25">
        <v>20000</v>
      </c>
      <c r="E30" s="23">
        <v>4839</v>
      </c>
      <c r="F30" s="24">
        <v>1.50562281428987</v>
      </c>
    </row>
    <row r="31" spans="1:6" x14ac:dyDescent="0.2">
      <c r="A31" s="22" t="s">
        <v>218</v>
      </c>
      <c r="B31" s="22" t="s">
        <v>217</v>
      </c>
      <c r="C31" s="22" t="s">
        <v>219</v>
      </c>
      <c r="D31" s="25">
        <v>2725000</v>
      </c>
      <c r="E31" s="23">
        <v>4416.9525000000003</v>
      </c>
      <c r="F31" s="24">
        <v>1.3743055287527699</v>
      </c>
    </row>
    <row r="32" spans="1:6" x14ac:dyDescent="0.2">
      <c r="A32" s="22" t="s">
        <v>318</v>
      </c>
      <c r="B32" s="22" t="s">
        <v>317</v>
      </c>
      <c r="C32" s="22" t="s">
        <v>142</v>
      </c>
      <c r="D32" s="25">
        <v>1050000</v>
      </c>
      <c r="E32" s="23">
        <v>4304.4750000000004</v>
      </c>
      <c r="F32" s="24">
        <v>1.33930889926439</v>
      </c>
    </row>
    <row r="33" spans="1:7" x14ac:dyDescent="0.2">
      <c r="A33" s="22" t="s">
        <v>190</v>
      </c>
      <c r="B33" s="22" t="s">
        <v>189</v>
      </c>
      <c r="C33" s="22" t="s">
        <v>191</v>
      </c>
      <c r="D33" s="25">
        <v>50000</v>
      </c>
      <c r="E33" s="23">
        <v>4012</v>
      </c>
      <c r="F33" s="24">
        <v>1.2483072392913701</v>
      </c>
    </row>
    <row r="34" spans="1:7" x14ac:dyDescent="0.2">
      <c r="A34" s="22" t="s">
        <v>522</v>
      </c>
      <c r="B34" s="22" t="s">
        <v>521</v>
      </c>
      <c r="C34" s="22" t="s">
        <v>154</v>
      </c>
      <c r="D34" s="25">
        <v>180000</v>
      </c>
      <c r="E34" s="23">
        <v>3786.48</v>
      </c>
      <c r="F34" s="24">
        <v>1.17813818430508</v>
      </c>
    </row>
    <row r="35" spans="1:7" x14ac:dyDescent="0.2">
      <c r="A35" s="22" t="s">
        <v>649</v>
      </c>
      <c r="B35" s="22" t="s">
        <v>648</v>
      </c>
      <c r="C35" s="22" t="s">
        <v>650</v>
      </c>
      <c r="D35" s="25">
        <v>950000</v>
      </c>
      <c r="E35" s="23">
        <v>3765.8</v>
      </c>
      <c r="F35" s="24">
        <v>1.1717037392132199</v>
      </c>
    </row>
    <row r="36" spans="1:7" x14ac:dyDescent="0.2">
      <c r="A36" s="22" t="s">
        <v>258</v>
      </c>
      <c r="B36" s="22" t="s">
        <v>257</v>
      </c>
      <c r="C36" s="22" t="s">
        <v>259</v>
      </c>
      <c r="D36" s="25">
        <v>385000</v>
      </c>
      <c r="E36" s="23">
        <v>3691.9575</v>
      </c>
      <c r="F36" s="24">
        <v>1.1487281341989199</v>
      </c>
    </row>
    <row r="37" spans="1:7" x14ac:dyDescent="0.2">
      <c r="A37" s="22" t="s">
        <v>504</v>
      </c>
      <c r="B37" s="22" t="s">
        <v>503</v>
      </c>
      <c r="C37" s="22" t="s">
        <v>365</v>
      </c>
      <c r="D37" s="25">
        <v>5700000</v>
      </c>
      <c r="E37" s="23">
        <v>3168.06</v>
      </c>
      <c r="F37" s="24">
        <v>0.98572089544103203</v>
      </c>
    </row>
    <row r="38" spans="1:7" x14ac:dyDescent="0.2">
      <c r="A38" s="22" t="s">
        <v>759</v>
      </c>
      <c r="B38" s="22" t="s">
        <v>758</v>
      </c>
      <c r="C38" s="22" t="s">
        <v>201</v>
      </c>
      <c r="D38" s="25">
        <v>606250</v>
      </c>
      <c r="E38" s="23">
        <v>3084.9031249999998</v>
      </c>
      <c r="F38" s="24">
        <v>0.95984718430958904</v>
      </c>
    </row>
    <row r="39" spans="1:7" x14ac:dyDescent="0.2">
      <c r="A39" s="22" t="s">
        <v>273</v>
      </c>
      <c r="B39" s="22" t="s">
        <v>272</v>
      </c>
      <c r="C39" s="22" t="s">
        <v>135</v>
      </c>
      <c r="D39" s="25">
        <v>1025000</v>
      </c>
      <c r="E39" s="23">
        <v>3079.6125000000002</v>
      </c>
      <c r="F39" s="24">
        <v>0.95820104136644901</v>
      </c>
    </row>
    <row r="40" spans="1:7" x14ac:dyDescent="0.2">
      <c r="A40" s="22" t="s">
        <v>885</v>
      </c>
      <c r="B40" s="22" t="s">
        <v>884</v>
      </c>
      <c r="C40" s="22" t="s">
        <v>145</v>
      </c>
      <c r="D40" s="25">
        <v>180000</v>
      </c>
      <c r="E40" s="23">
        <v>2309.85</v>
      </c>
      <c r="F40" s="24">
        <v>0.71869453556260499</v>
      </c>
    </row>
    <row r="41" spans="1:7" x14ac:dyDescent="0.2">
      <c r="A41" s="22" t="s">
        <v>698</v>
      </c>
      <c r="B41" s="22" t="s">
        <v>697</v>
      </c>
      <c r="C41" s="22" t="s">
        <v>168</v>
      </c>
      <c r="D41" s="25">
        <v>100000</v>
      </c>
      <c r="E41" s="23">
        <v>2196.4</v>
      </c>
      <c r="F41" s="24">
        <v>0.68339531913747897</v>
      </c>
    </row>
    <row r="42" spans="1:7" x14ac:dyDescent="0.2">
      <c r="A42" s="22" t="s">
        <v>548</v>
      </c>
      <c r="B42" s="22" t="s">
        <v>547</v>
      </c>
      <c r="C42" s="22" t="s">
        <v>201</v>
      </c>
      <c r="D42" s="25">
        <v>3500000</v>
      </c>
      <c r="E42" s="23">
        <v>2007.95</v>
      </c>
      <c r="F42" s="24">
        <v>0.62476034923606805</v>
      </c>
    </row>
    <row r="43" spans="1:7" x14ac:dyDescent="0.2">
      <c r="A43" s="22" t="s">
        <v>542</v>
      </c>
      <c r="B43" s="22" t="s">
        <v>541</v>
      </c>
      <c r="C43" s="22" t="s">
        <v>159</v>
      </c>
      <c r="D43" s="25">
        <v>293904</v>
      </c>
      <c r="E43" s="23">
        <v>1895.974704</v>
      </c>
      <c r="F43" s="24">
        <v>0.58991997719753597</v>
      </c>
    </row>
    <row r="44" spans="1:7" x14ac:dyDescent="0.2">
      <c r="A44" s="22" t="s">
        <v>887</v>
      </c>
      <c r="B44" s="22" t="s">
        <v>886</v>
      </c>
      <c r="C44" s="22" t="s">
        <v>224</v>
      </c>
      <c r="D44" s="25">
        <v>100000</v>
      </c>
      <c r="E44" s="23">
        <v>1715</v>
      </c>
      <c r="F44" s="24">
        <v>0.53361089615770196</v>
      </c>
    </row>
    <row r="45" spans="1:7" x14ac:dyDescent="0.2">
      <c r="A45" s="22" t="s">
        <v>858</v>
      </c>
      <c r="B45" s="22" t="s">
        <v>857</v>
      </c>
      <c r="C45" s="22" t="s">
        <v>191</v>
      </c>
      <c r="D45" s="25">
        <v>317957</v>
      </c>
      <c r="E45" s="23">
        <v>1473.2537600000001</v>
      </c>
      <c r="F45" s="24">
        <v>0.45839315401825298</v>
      </c>
    </row>
    <row r="46" spans="1:7" ht="10.5" x14ac:dyDescent="0.25">
      <c r="A46" s="21" t="s">
        <v>33</v>
      </c>
      <c r="B46" s="21"/>
      <c r="C46" s="21"/>
      <c r="D46" s="21"/>
      <c r="E46" s="26">
        <f>SUM(E7:E45)</f>
        <v>303105.26635499991</v>
      </c>
      <c r="F46" s="27">
        <f>SUM(F7:F45)</f>
        <v>94.30919697365043</v>
      </c>
      <c r="G46" s="11"/>
    </row>
    <row r="47" spans="1:7" x14ac:dyDescent="0.2">
      <c r="A47" s="22"/>
      <c r="B47" s="22"/>
      <c r="C47" s="22"/>
      <c r="D47" s="22"/>
      <c r="E47" s="23"/>
      <c r="F47" s="24"/>
    </row>
    <row r="48" spans="1:7" ht="10.5" x14ac:dyDescent="0.25">
      <c r="A48" s="21" t="s">
        <v>43</v>
      </c>
      <c r="B48" s="21"/>
      <c r="C48" s="21"/>
      <c r="D48" s="21"/>
      <c r="E48" s="26">
        <f>E46</f>
        <v>303105.26635499991</v>
      </c>
      <c r="F48" s="27">
        <f>F46</f>
        <v>94.30919697365043</v>
      </c>
      <c r="G48" s="11"/>
    </row>
    <row r="49" spans="1:7" ht="10.5" x14ac:dyDescent="0.25">
      <c r="A49" s="21"/>
      <c r="B49" s="21"/>
      <c r="C49" s="21"/>
      <c r="D49" s="21"/>
      <c r="E49" s="26"/>
      <c r="F49" s="27"/>
      <c r="G49" s="11"/>
    </row>
    <row r="50" spans="1:7" ht="10.5" x14ac:dyDescent="0.25">
      <c r="A50" s="21" t="s">
        <v>45</v>
      </c>
      <c r="B50" s="21"/>
      <c r="C50" s="21"/>
      <c r="D50" s="21"/>
      <c r="E50" s="26">
        <f>E52-(E46)</f>
        <v>18289.969827200111</v>
      </c>
      <c r="F50" s="27">
        <f>F52-(F46)</f>
        <v>5.6908030263495704</v>
      </c>
      <c r="G50" s="11"/>
    </row>
    <row r="51" spans="1:7" ht="10.5" x14ac:dyDescent="0.25">
      <c r="A51" s="21"/>
      <c r="B51" s="21"/>
      <c r="C51" s="21"/>
      <c r="D51" s="21"/>
      <c r="E51" s="26"/>
      <c r="F51" s="27"/>
      <c r="G51" s="11"/>
    </row>
    <row r="52" spans="1:7" ht="10.5" x14ac:dyDescent="0.25">
      <c r="A52" s="28" t="s">
        <v>44</v>
      </c>
      <c r="B52" s="28"/>
      <c r="C52" s="28"/>
      <c r="D52" s="28"/>
      <c r="E52" s="29">
        <v>321395.23618220002</v>
      </c>
      <c r="F52" s="30">
        <v>100</v>
      </c>
      <c r="G52" s="11"/>
    </row>
    <row r="54" spans="1:7" ht="23.25" customHeight="1" x14ac:dyDescent="0.2">
      <c r="A54" s="179" t="s">
        <v>1003</v>
      </c>
      <c r="B54" s="179"/>
      <c r="C54" s="179"/>
      <c r="D54" s="179"/>
      <c r="G54" s="9"/>
    </row>
    <row r="56" spans="1:7" ht="10.5" x14ac:dyDescent="0.25">
      <c r="A56" s="11" t="s">
        <v>48</v>
      </c>
    </row>
    <row r="57" spans="1:7" ht="10.5" x14ac:dyDescent="0.25">
      <c r="A57" s="11" t="s">
        <v>1001</v>
      </c>
    </row>
    <row r="58" spans="1:7" ht="10.5" x14ac:dyDescent="0.25">
      <c r="A58" s="11" t="s">
        <v>49</v>
      </c>
      <c r="B58" s="11"/>
      <c r="C58" s="55" t="s">
        <v>999</v>
      </c>
      <c r="D58" s="11" t="s">
        <v>50</v>
      </c>
    </row>
    <row r="59" spans="1:7" x14ac:dyDescent="0.2">
      <c r="A59" s="6" t="s">
        <v>57</v>
      </c>
      <c r="C59" s="32">
        <v>132.6181</v>
      </c>
      <c r="D59" s="32">
        <v>147.3784</v>
      </c>
    </row>
    <row r="60" spans="1:7" x14ac:dyDescent="0.2">
      <c r="A60" s="6" t="s">
        <v>117</v>
      </c>
      <c r="C60" s="32">
        <v>37.752899999999997</v>
      </c>
      <c r="D60" s="32">
        <v>41.954799999999999</v>
      </c>
    </row>
    <row r="61" spans="1:7" x14ac:dyDescent="0.2">
      <c r="A61" s="6" t="s">
        <v>58</v>
      </c>
      <c r="C61" s="32">
        <v>153.5866</v>
      </c>
      <c r="D61" s="32">
        <v>170.81469999999999</v>
      </c>
    </row>
    <row r="62" spans="1:7" x14ac:dyDescent="0.2">
      <c r="A62" s="6" t="s">
        <v>118</v>
      </c>
      <c r="C62" s="32">
        <v>45.911999999999999</v>
      </c>
      <c r="D62" s="32">
        <v>51.061900000000001</v>
      </c>
    </row>
    <row r="64" spans="1:7" x14ac:dyDescent="0.2">
      <c r="A64" s="6" t="s">
        <v>54</v>
      </c>
    </row>
    <row r="65" spans="1:4" x14ac:dyDescent="0.2">
      <c r="A65" s="6" t="s">
        <v>1000</v>
      </c>
    </row>
    <row r="67" spans="1:4" ht="10.5" x14ac:dyDescent="0.25">
      <c r="A67" s="11" t="s">
        <v>1002</v>
      </c>
      <c r="D67" s="31" t="s">
        <v>56</v>
      </c>
    </row>
    <row r="68" spans="1:4" ht="10.5" x14ac:dyDescent="0.25">
      <c r="A68" s="11"/>
      <c r="D68" s="31"/>
    </row>
    <row r="69" spans="1:4" ht="10.5" x14ac:dyDescent="0.25">
      <c r="A69" s="11" t="s">
        <v>1843</v>
      </c>
      <c r="D69" s="31" t="s">
        <v>56</v>
      </c>
    </row>
    <row r="71" spans="1:4" ht="10.5" x14ac:dyDescent="0.25">
      <c r="A71" s="11" t="s">
        <v>1008</v>
      </c>
      <c r="D71" s="31" t="s">
        <v>56</v>
      </c>
    </row>
    <row r="72" spans="1:4" ht="10.5" x14ac:dyDescent="0.25">
      <c r="A72" s="11"/>
    </row>
    <row r="73" spans="1:4" ht="10.5" x14ac:dyDescent="0.25">
      <c r="A73" s="11" t="s">
        <v>1007</v>
      </c>
      <c r="D73" s="31" t="s">
        <v>56</v>
      </c>
    </row>
    <row r="75" spans="1:4" ht="10.5" x14ac:dyDescent="0.25">
      <c r="A75" s="11" t="s">
        <v>1833</v>
      </c>
      <c r="D75" s="36">
        <v>0.23619182479898121</v>
      </c>
    </row>
    <row r="77" spans="1:4" ht="10.5" x14ac:dyDescent="0.25">
      <c r="A77" s="11" t="s">
        <v>1817</v>
      </c>
      <c r="D77" s="31" t="s">
        <v>56</v>
      </c>
    </row>
    <row r="79" spans="1:4" ht="10.5" x14ac:dyDescent="0.25">
      <c r="A79" s="11" t="s">
        <v>1004</v>
      </c>
      <c r="D79" s="31" t="s">
        <v>56</v>
      </c>
    </row>
    <row r="81" spans="1:9" ht="10.5" x14ac:dyDescent="0.25">
      <c r="A81" s="11" t="s">
        <v>1842</v>
      </c>
      <c r="B81" s="11"/>
      <c r="D81" s="31" t="s">
        <v>56</v>
      </c>
    </row>
    <row r="82" spans="1:9" ht="10.5" x14ac:dyDescent="0.25">
      <c r="A82" s="11"/>
      <c r="B82" s="11"/>
    </row>
    <row r="83" spans="1:9" ht="10.5" x14ac:dyDescent="0.25">
      <c r="A83" s="11" t="s">
        <v>1005</v>
      </c>
      <c r="B83" s="11"/>
      <c r="D83" s="31" t="s">
        <v>56</v>
      </c>
    </row>
    <row r="84" spans="1:9" ht="10.5" x14ac:dyDescent="0.25">
      <c r="A84" s="11"/>
      <c r="B84" s="11"/>
    </row>
    <row r="85" spans="1:9" ht="10.5" x14ac:dyDescent="0.25">
      <c r="A85" s="11" t="s">
        <v>1006</v>
      </c>
      <c r="B85" s="11"/>
      <c r="D85" s="31" t="s">
        <v>56</v>
      </c>
    </row>
    <row r="87" spans="1:9" ht="10.5" x14ac:dyDescent="0.25">
      <c r="A87" s="119" t="s">
        <v>1345</v>
      </c>
      <c r="B87" s="118"/>
      <c r="C87" s="118"/>
      <c r="D87" s="118"/>
      <c r="E87" s="10"/>
      <c r="G87" s="118"/>
      <c r="H87" s="118"/>
      <c r="I87" s="118"/>
    </row>
    <row r="88" spans="1:9" x14ac:dyDescent="0.2">
      <c r="A88" s="120"/>
      <c r="B88" s="118"/>
      <c r="C88" s="118"/>
      <c r="D88" s="118"/>
      <c r="E88" s="10"/>
      <c r="G88" s="118"/>
      <c r="H88" s="118"/>
      <c r="I88" s="118"/>
    </row>
    <row r="89" spans="1:9" ht="10.5" x14ac:dyDescent="0.25">
      <c r="A89" s="119" t="s">
        <v>1305</v>
      </c>
      <c r="B89" s="118"/>
      <c r="C89" s="118"/>
      <c r="D89" s="118"/>
      <c r="E89" s="10"/>
      <c r="G89" s="118"/>
      <c r="H89" s="118"/>
      <c r="I89" s="118"/>
    </row>
    <row r="90" spans="1:9" x14ac:dyDescent="0.2">
      <c r="A90" s="120"/>
      <c r="B90" s="118"/>
      <c r="C90" s="118"/>
      <c r="D90" s="118"/>
      <c r="E90" s="10"/>
      <c r="G90" s="118"/>
      <c r="H90" s="118"/>
      <c r="I90" s="118"/>
    </row>
    <row r="91" spans="1:9" x14ac:dyDescent="0.2">
      <c r="A91" s="118"/>
      <c r="B91" s="118"/>
      <c r="C91" s="118"/>
      <c r="D91" s="118"/>
      <c r="E91" s="10"/>
      <c r="G91" s="118"/>
      <c r="H91" s="118"/>
      <c r="I91" s="118"/>
    </row>
    <row r="92" spans="1:9" x14ac:dyDescent="0.2">
      <c r="A92" s="118"/>
      <c r="B92" s="118"/>
      <c r="C92" s="118"/>
      <c r="D92" s="118"/>
      <c r="E92" s="10"/>
      <c r="G92" s="118"/>
      <c r="H92" s="118"/>
      <c r="I92" s="118"/>
    </row>
    <row r="93" spans="1:9" x14ac:dyDescent="0.2">
      <c r="A93" s="118"/>
      <c r="B93" s="118"/>
      <c r="C93" s="118"/>
      <c r="D93" s="118"/>
      <c r="E93" s="10"/>
      <c r="G93" s="118"/>
      <c r="H93" s="118"/>
      <c r="I93" s="118"/>
    </row>
    <row r="94" spans="1:9" x14ac:dyDescent="0.2">
      <c r="A94" s="118"/>
      <c r="B94" s="118"/>
      <c r="C94" s="118"/>
      <c r="D94" s="118"/>
      <c r="E94" s="10"/>
      <c r="G94" s="118"/>
      <c r="H94" s="118"/>
      <c r="I94" s="118"/>
    </row>
    <row r="95" spans="1:9" x14ac:dyDescent="0.2">
      <c r="A95" s="118"/>
      <c r="B95" s="118"/>
      <c r="C95" s="118"/>
      <c r="D95" s="118"/>
      <c r="E95" s="10"/>
      <c r="G95" s="118"/>
      <c r="H95" s="118"/>
      <c r="I95" s="118"/>
    </row>
    <row r="96" spans="1:9" x14ac:dyDescent="0.2">
      <c r="A96" s="118"/>
      <c r="B96" s="118"/>
      <c r="C96" s="118"/>
      <c r="D96" s="118"/>
      <c r="E96" s="10"/>
      <c r="G96" s="118"/>
      <c r="H96" s="118"/>
      <c r="I96" s="118"/>
    </row>
    <row r="97" spans="1:9" x14ac:dyDescent="0.2">
      <c r="A97" s="118"/>
      <c r="B97" s="118"/>
      <c r="C97" s="118"/>
      <c r="D97" s="118"/>
      <c r="E97" s="10"/>
      <c r="G97" s="118"/>
      <c r="H97" s="118"/>
      <c r="I97" s="118"/>
    </row>
    <row r="98" spans="1:9" x14ac:dyDescent="0.2">
      <c r="A98" s="118"/>
      <c r="B98" s="118"/>
      <c r="C98" s="118"/>
      <c r="D98" s="118"/>
      <c r="E98" s="10"/>
      <c r="G98" s="118"/>
      <c r="H98" s="118"/>
      <c r="I98" s="118"/>
    </row>
    <row r="99" spans="1:9" x14ac:dyDescent="0.2">
      <c r="A99" s="118"/>
      <c r="B99" s="118"/>
      <c r="C99" s="118"/>
      <c r="D99" s="118"/>
      <c r="E99" s="10"/>
      <c r="G99" s="118"/>
      <c r="H99" s="118"/>
      <c r="I99" s="118"/>
    </row>
    <row r="100" spans="1:9" x14ac:dyDescent="0.2">
      <c r="A100" s="118"/>
      <c r="B100" s="118"/>
      <c r="C100" s="118"/>
      <c r="D100" s="118"/>
      <c r="E100" s="10"/>
      <c r="G100" s="118"/>
      <c r="H100" s="118"/>
      <c r="I100" s="118"/>
    </row>
    <row r="101" spans="1:9" x14ac:dyDescent="0.2">
      <c r="A101" s="118"/>
      <c r="B101" s="118"/>
      <c r="C101" s="118"/>
      <c r="D101" s="118"/>
      <c r="E101" s="10"/>
      <c r="G101" s="118"/>
      <c r="H101" s="118"/>
      <c r="I101" s="118"/>
    </row>
    <row r="102" spans="1:9" x14ac:dyDescent="0.2">
      <c r="A102" s="118"/>
      <c r="B102" s="118"/>
      <c r="C102" s="118"/>
      <c r="D102" s="118"/>
      <c r="E102" s="10"/>
      <c r="G102" s="118"/>
      <c r="H102" s="118"/>
      <c r="I102" s="118"/>
    </row>
    <row r="103" spans="1:9" x14ac:dyDescent="0.2">
      <c r="A103" s="118"/>
      <c r="B103" s="118"/>
      <c r="C103" s="118"/>
      <c r="D103" s="118"/>
      <c r="E103" s="10"/>
      <c r="G103" s="118"/>
      <c r="H103" s="118"/>
      <c r="I103" s="118"/>
    </row>
    <row r="104" spans="1:9" x14ac:dyDescent="0.2">
      <c r="A104" s="118"/>
      <c r="B104" s="118"/>
      <c r="C104" s="118"/>
      <c r="D104" s="118"/>
      <c r="E104" s="10"/>
      <c r="G104" s="118"/>
      <c r="H104" s="118"/>
      <c r="I104" s="118"/>
    </row>
    <row r="105" spans="1:9" x14ac:dyDescent="0.2">
      <c r="A105" s="118"/>
      <c r="B105" s="118"/>
      <c r="C105" s="118"/>
      <c r="D105" s="118"/>
      <c r="E105" s="10"/>
      <c r="G105" s="118"/>
      <c r="H105" s="118"/>
      <c r="I105" s="118"/>
    </row>
    <row r="106" spans="1:9" x14ac:dyDescent="0.2">
      <c r="A106" s="118"/>
      <c r="B106" s="118"/>
      <c r="C106" s="118"/>
      <c r="D106" s="118"/>
      <c r="E106" s="10"/>
      <c r="G106" s="118"/>
      <c r="H106" s="118"/>
      <c r="I106" s="118"/>
    </row>
    <row r="107" spans="1:9" ht="10.5" x14ac:dyDescent="0.25">
      <c r="A107" s="119" t="s">
        <v>1330</v>
      </c>
      <c r="B107" s="118"/>
      <c r="C107" s="118"/>
      <c r="D107" s="118"/>
      <c r="E107" s="10"/>
      <c r="G107" s="118"/>
      <c r="H107" s="118"/>
      <c r="I107" s="118"/>
    </row>
    <row r="108" spans="1:9" x14ac:dyDescent="0.2">
      <c r="A108" s="118"/>
      <c r="B108" s="118"/>
      <c r="C108" s="118"/>
      <c r="D108" s="118"/>
      <c r="E108" s="10"/>
      <c r="G108" s="118"/>
      <c r="H108" s="118"/>
      <c r="I108" s="118"/>
    </row>
    <row r="109" spans="1:9" ht="10.5" x14ac:dyDescent="0.25">
      <c r="A109" s="119" t="s">
        <v>1306</v>
      </c>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t="s">
        <v>1304</v>
      </c>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sheetData>
  <mergeCells count="2">
    <mergeCell ref="A1:F1"/>
    <mergeCell ref="A54:D54"/>
  </mergeCells>
  <conditionalFormatting sqref="F2:F3">
    <cfRule type="cellIs" dxfId="34" priority="4" stopIfTrue="1" operator="between">
      <formula>0.009</formula>
      <formula>-0.009</formula>
    </cfRule>
  </conditionalFormatting>
  <conditionalFormatting sqref="F5:F123">
    <cfRule type="cellIs" dxfId="33" priority="1" stopIfTrue="1" operator="between">
      <formula>0.009</formula>
      <formula>-0.009</formula>
    </cfRule>
  </conditionalFormatting>
  <conditionalFormatting sqref="F224:F65538">
    <cfRule type="cellIs" dxfId="32" priority="2" stopIfTrue="1" operator="between">
      <formula>0.009</formula>
      <formula>-0.009</formula>
    </cfRule>
  </conditionalFormatting>
  <hyperlinks>
    <hyperlink ref="A88"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55"/>
  <sheetViews>
    <sheetView workbookViewId="0">
      <selection sqref="A1:F1"/>
    </sheetView>
  </sheetViews>
  <sheetFormatPr defaultColWidth="9.1796875" defaultRowHeight="10" x14ac:dyDescent="0.2"/>
  <cols>
    <col min="1" max="1" width="38.7265625" style="6" bestFit="1" customWidth="1"/>
    <col min="2" max="2" width="33.1796875" style="6" bestFit="1" customWidth="1"/>
    <col min="3" max="3" width="35.45312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25</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132</v>
      </c>
      <c r="B7" s="22" t="s">
        <v>131</v>
      </c>
      <c r="C7" s="22" t="s">
        <v>130</v>
      </c>
      <c r="D7" s="25">
        <v>147235</v>
      </c>
      <c r="E7" s="23">
        <v>1860.1669899999999</v>
      </c>
      <c r="F7" s="24">
        <v>3.5733459797734</v>
      </c>
    </row>
    <row r="8" spans="1:6" x14ac:dyDescent="0.2">
      <c r="A8" s="22" t="s">
        <v>144</v>
      </c>
      <c r="B8" s="22" t="s">
        <v>143</v>
      </c>
      <c r="C8" s="22" t="s">
        <v>145</v>
      </c>
      <c r="D8" s="25">
        <v>34337</v>
      </c>
      <c r="E8" s="23">
        <v>1378.28718</v>
      </c>
      <c r="F8" s="24">
        <v>2.6476638818465501</v>
      </c>
    </row>
    <row r="9" spans="1:6" x14ac:dyDescent="0.2">
      <c r="A9" s="22" t="s">
        <v>129</v>
      </c>
      <c r="B9" s="22" t="s">
        <v>128</v>
      </c>
      <c r="C9" s="22" t="s">
        <v>130</v>
      </c>
      <c r="D9" s="25">
        <v>152653</v>
      </c>
      <c r="E9" s="23">
        <v>1178.023201</v>
      </c>
      <c r="F9" s="24">
        <v>2.26296052558869</v>
      </c>
    </row>
    <row r="10" spans="1:6" x14ac:dyDescent="0.2">
      <c r="A10" s="22" t="s">
        <v>850</v>
      </c>
      <c r="B10" s="22" t="s">
        <v>849</v>
      </c>
      <c r="C10" s="22" t="s">
        <v>204</v>
      </c>
      <c r="D10" s="25">
        <v>23997</v>
      </c>
      <c r="E10" s="23">
        <v>1004.298447</v>
      </c>
      <c r="F10" s="24">
        <v>1.9292385239456999</v>
      </c>
    </row>
    <row r="11" spans="1:6" x14ac:dyDescent="0.2">
      <c r="A11" s="22" t="s">
        <v>153</v>
      </c>
      <c r="B11" s="22" t="s">
        <v>152</v>
      </c>
      <c r="C11" s="22" t="s">
        <v>154</v>
      </c>
      <c r="D11" s="25">
        <v>401284</v>
      </c>
      <c r="E11" s="23">
        <v>991.29186519999996</v>
      </c>
      <c r="F11" s="24">
        <v>1.90425312369106</v>
      </c>
    </row>
    <row r="12" spans="1:6" x14ac:dyDescent="0.2">
      <c r="A12" s="22" t="s">
        <v>459</v>
      </c>
      <c r="B12" s="22" t="s">
        <v>458</v>
      </c>
      <c r="C12" s="22" t="s">
        <v>162</v>
      </c>
      <c r="D12" s="25">
        <v>98772</v>
      </c>
      <c r="E12" s="23">
        <v>980.85534600000005</v>
      </c>
      <c r="F12" s="24">
        <v>1.88420476559921</v>
      </c>
    </row>
    <row r="13" spans="1:6" x14ac:dyDescent="0.2">
      <c r="A13" s="22" t="s">
        <v>134</v>
      </c>
      <c r="B13" s="22" t="s">
        <v>133</v>
      </c>
      <c r="C13" s="22" t="s">
        <v>135</v>
      </c>
      <c r="D13" s="25">
        <v>56852</v>
      </c>
      <c r="E13" s="23">
        <v>813.43841599999996</v>
      </c>
      <c r="F13" s="24">
        <v>1.5625999758262801</v>
      </c>
    </row>
    <row r="14" spans="1:6" x14ac:dyDescent="0.2">
      <c r="A14" s="22" t="s">
        <v>214</v>
      </c>
      <c r="B14" s="22" t="s">
        <v>213</v>
      </c>
      <c r="C14" s="22" t="s">
        <v>212</v>
      </c>
      <c r="D14" s="25">
        <v>241620</v>
      </c>
      <c r="E14" s="23">
        <v>804.95703000000003</v>
      </c>
      <c r="F14" s="24">
        <v>1.54630739202658</v>
      </c>
    </row>
    <row r="15" spans="1:6" x14ac:dyDescent="0.2">
      <c r="A15" s="22" t="s">
        <v>689</v>
      </c>
      <c r="B15" s="22" t="s">
        <v>688</v>
      </c>
      <c r="C15" s="22" t="s">
        <v>219</v>
      </c>
      <c r="D15" s="25">
        <v>194615</v>
      </c>
      <c r="E15" s="23">
        <v>797.72688500000004</v>
      </c>
      <c r="F15" s="24">
        <v>1.53241841877428</v>
      </c>
    </row>
    <row r="16" spans="1:6" x14ac:dyDescent="0.2">
      <c r="A16" s="22" t="s">
        <v>842</v>
      </c>
      <c r="B16" s="22" t="s">
        <v>841</v>
      </c>
      <c r="C16" s="22" t="s">
        <v>224</v>
      </c>
      <c r="D16" s="25">
        <v>33947</v>
      </c>
      <c r="E16" s="23">
        <v>791.16878199999996</v>
      </c>
      <c r="F16" s="24">
        <v>1.5198204256285199</v>
      </c>
    </row>
    <row r="17" spans="1:6" x14ac:dyDescent="0.2">
      <c r="A17" s="22" t="s">
        <v>253</v>
      </c>
      <c r="B17" s="22" t="s">
        <v>252</v>
      </c>
      <c r="C17" s="22" t="s">
        <v>254</v>
      </c>
      <c r="D17" s="25">
        <v>258893</v>
      </c>
      <c r="E17" s="23">
        <v>775.5139815</v>
      </c>
      <c r="F17" s="24">
        <v>1.4897478468054599</v>
      </c>
    </row>
    <row r="18" spans="1:6" x14ac:dyDescent="0.2">
      <c r="A18" s="22" t="s">
        <v>164</v>
      </c>
      <c r="B18" s="22" t="s">
        <v>163</v>
      </c>
      <c r="C18" s="22" t="s">
        <v>165</v>
      </c>
      <c r="D18" s="25">
        <v>24662</v>
      </c>
      <c r="E18" s="23">
        <v>763.90544999999997</v>
      </c>
      <c r="F18" s="24">
        <v>1.4674480750163701</v>
      </c>
    </row>
    <row r="19" spans="1:6" x14ac:dyDescent="0.2">
      <c r="A19" s="22" t="s">
        <v>723</v>
      </c>
      <c r="B19" s="22" t="s">
        <v>722</v>
      </c>
      <c r="C19" s="22" t="s">
        <v>188</v>
      </c>
      <c r="D19" s="25">
        <v>45495</v>
      </c>
      <c r="E19" s="23">
        <v>759.58452</v>
      </c>
      <c r="F19" s="24">
        <v>1.4591476493409401</v>
      </c>
    </row>
    <row r="20" spans="1:6" x14ac:dyDescent="0.2">
      <c r="A20" s="22" t="s">
        <v>246</v>
      </c>
      <c r="B20" s="22" t="s">
        <v>245</v>
      </c>
      <c r="C20" s="22" t="s">
        <v>247</v>
      </c>
      <c r="D20" s="25">
        <v>72346</v>
      </c>
      <c r="E20" s="23">
        <v>750.95147999999995</v>
      </c>
      <c r="F20" s="24">
        <v>1.44256374104504</v>
      </c>
    </row>
    <row r="21" spans="1:6" x14ac:dyDescent="0.2">
      <c r="A21" s="22" t="s">
        <v>242</v>
      </c>
      <c r="B21" s="22" t="s">
        <v>241</v>
      </c>
      <c r="C21" s="22" t="s">
        <v>151</v>
      </c>
      <c r="D21" s="25">
        <v>162007</v>
      </c>
      <c r="E21" s="23">
        <v>720.20211849999998</v>
      </c>
      <c r="F21" s="24">
        <v>1.3834947929950401</v>
      </c>
    </row>
    <row r="22" spans="1:6" x14ac:dyDescent="0.2">
      <c r="A22" s="22" t="s">
        <v>510</v>
      </c>
      <c r="B22" s="22" t="s">
        <v>509</v>
      </c>
      <c r="C22" s="22" t="s">
        <v>227</v>
      </c>
      <c r="D22" s="25">
        <v>111697</v>
      </c>
      <c r="E22" s="23">
        <v>710.22537450000004</v>
      </c>
      <c r="F22" s="24">
        <v>1.3643296544589401</v>
      </c>
    </row>
    <row r="23" spans="1:6" x14ac:dyDescent="0.2">
      <c r="A23" s="22" t="s">
        <v>707</v>
      </c>
      <c r="B23" s="22" t="s">
        <v>706</v>
      </c>
      <c r="C23" s="22" t="s">
        <v>224</v>
      </c>
      <c r="D23" s="25">
        <v>24035</v>
      </c>
      <c r="E23" s="23">
        <v>708.52776500000004</v>
      </c>
      <c r="F23" s="24">
        <v>1.36106857837563</v>
      </c>
    </row>
    <row r="24" spans="1:6" x14ac:dyDescent="0.2">
      <c r="A24" s="22" t="s">
        <v>158</v>
      </c>
      <c r="B24" s="22" t="s">
        <v>157</v>
      </c>
      <c r="C24" s="22" t="s">
        <v>159</v>
      </c>
      <c r="D24" s="25">
        <v>6066</v>
      </c>
      <c r="E24" s="23">
        <v>702.80676000000005</v>
      </c>
      <c r="F24" s="24">
        <v>1.3500786348238401</v>
      </c>
    </row>
    <row r="25" spans="1:6" x14ac:dyDescent="0.2">
      <c r="A25" s="22" t="s">
        <v>889</v>
      </c>
      <c r="B25" s="22" t="s">
        <v>888</v>
      </c>
      <c r="C25" s="22" t="s">
        <v>188</v>
      </c>
      <c r="D25" s="25">
        <v>73767</v>
      </c>
      <c r="E25" s="23">
        <v>662.35389299999997</v>
      </c>
      <c r="F25" s="24">
        <v>1.2723694342833201</v>
      </c>
    </row>
    <row r="26" spans="1:6" x14ac:dyDescent="0.2">
      <c r="A26" s="22" t="s">
        <v>761</v>
      </c>
      <c r="B26" s="22" t="s">
        <v>760</v>
      </c>
      <c r="C26" s="22" t="s">
        <v>238</v>
      </c>
      <c r="D26" s="25">
        <v>63179</v>
      </c>
      <c r="E26" s="23">
        <v>653.68152350000003</v>
      </c>
      <c r="F26" s="24">
        <v>1.25570997475387</v>
      </c>
    </row>
    <row r="27" spans="1:6" x14ac:dyDescent="0.2">
      <c r="A27" s="22" t="s">
        <v>449</v>
      </c>
      <c r="B27" s="22" t="s">
        <v>448</v>
      </c>
      <c r="C27" s="22" t="s">
        <v>204</v>
      </c>
      <c r="D27" s="25">
        <v>9728</v>
      </c>
      <c r="E27" s="23">
        <v>632.56320000000005</v>
      </c>
      <c r="F27" s="24">
        <v>1.2151420704829301</v>
      </c>
    </row>
    <row r="28" spans="1:6" x14ac:dyDescent="0.2">
      <c r="A28" s="22" t="s">
        <v>137</v>
      </c>
      <c r="B28" s="22" t="s">
        <v>136</v>
      </c>
      <c r="C28" s="22" t="s">
        <v>130</v>
      </c>
      <c r="D28" s="25">
        <v>57433</v>
      </c>
      <c r="E28" s="23">
        <v>613.64288850000003</v>
      </c>
      <c r="F28" s="24">
        <v>1.1787965061341099</v>
      </c>
    </row>
    <row r="29" spans="1:6" x14ac:dyDescent="0.2">
      <c r="A29" s="22" t="s">
        <v>265</v>
      </c>
      <c r="B29" s="22" t="s">
        <v>264</v>
      </c>
      <c r="C29" s="22" t="s">
        <v>266</v>
      </c>
      <c r="D29" s="25">
        <v>359154</v>
      </c>
      <c r="E29" s="23">
        <v>586.24707420000004</v>
      </c>
      <c r="F29" s="24">
        <v>1.12616965950271</v>
      </c>
    </row>
    <row r="30" spans="1:6" x14ac:dyDescent="0.2">
      <c r="A30" s="22" t="s">
        <v>852</v>
      </c>
      <c r="B30" s="22" t="s">
        <v>851</v>
      </c>
      <c r="C30" s="22" t="s">
        <v>182</v>
      </c>
      <c r="D30" s="25">
        <v>45106</v>
      </c>
      <c r="E30" s="23">
        <v>516.283276</v>
      </c>
      <c r="F30" s="24">
        <v>0.991770512344614</v>
      </c>
    </row>
    <row r="31" spans="1:6" x14ac:dyDescent="0.2">
      <c r="A31" s="22" t="s">
        <v>557</v>
      </c>
      <c r="B31" s="22" t="s">
        <v>556</v>
      </c>
      <c r="C31" s="22" t="s">
        <v>154</v>
      </c>
      <c r="D31" s="25">
        <v>258269</v>
      </c>
      <c r="E31" s="23">
        <v>498.79491969999998</v>
      </c>
      <c r="F31" s="24">
        <v>0.95817570713981404</v>
      </c>
    </row>
    <row r="32" spans="1:6" x14ac:dyDescent="0.2">
      <c r="A32" s="22" t="s">
        <v>147</v>
      </c>
      <c r="B32" s="22" t="s">
        <v>146</v>
      </c>
      <c r="C32" s="22" t="s">
        <v>148</v>
      </c>
      <c r="D32" s="25">
        <v>36732</v>
      </c>
      <c r="E32" s="23">
        <v>434.09877599999999</v>
      </c>
      <c r="F32" s="24">
        <v>0.83389562570624498</v>
      </c>
    </row>
    <row r="33" spans="1:7" ht="10.5" x14ac:dyDescent="0.25">
      <c r="A33" s="21" t="s">
        <v>33</v>
      </c>
      <c r="B33" s="21"/>
      <c r="C33" s="21"/>
      <c r="D33" s="21"/>
      <c r="E33" s="26">
        <f>SUM(E7:E32)</f>
        <v>21089.5971426</v>
      </c>
      <c r="F33" s="27">
        <f>SUM(F7:F32)</f>
        <v>40.51272147590916</v>
      </c>
      <c r="G33" s="11"/>
    </row>
    <row r="34" spans="1:7" x14ac:dyDescent="0.2">
      <c r="A34" s="22"/>
      <c r="B34" s="22"/>
      <c r="C34" s="22"/>
      <c r="D34" s="22"/>
      <c r="E34" s="23"/>
      <c r="F34" s="24"/>
    </row>
    <row r="35" spans="1:7" ht="10.5" x14ac:dyDescent="0.25">
      <c r="A35" s="21" t="s">
        <v>571</v>
      </c>
      <c r="B35" s="22"/>
      <c r="C35" s="22"/>
      <c r="D35" s="22"/>
      <c r="E35" s="23"/>
      <c r="F35" s="24"/>
    </row>
    <row r="36" spans="1:7" x14ac:dyDescent="0.2">
      <c r="A36" s="22" t="s">
        <v>891</v>
      </c>
      <c r="B36" s="22" t="s">
        <v>890</v>
      </c>
      <c r="C36" s="22" t="s">
        <v>582</v>
      </c>
      <c r="D36" s="25">
        <v>73000</v>
      </c>
      <c r="E36" s="23">
        <v>4675.6007369999998</v>
      </c>
      <c r="F36" s="24">
        <v>8.9817415244985508</v>
      </c>
    </row>
    <row r="37" spans="1:7" x14ac:dyDescent="0.2">
      <c r="A37" s="22" t="s">
        <v>893</v>
      </c>
      <c r="B37" s="22" t="s">
        <v>892</v>
      </c>
      <c r="C37" s="22" t="s">
        <v>582</v>
      </c>
      <c r="D37" s="25">
        <v>21933</v>
      </c>
      <c r="E37" s="23">
        <v>3107.408985</v>
      </c>
      <c r="F37" s="24">
        <v>5.9692745133927403</v>
      </c>
    </row>
    <row r="38" spans="1:7" x14ac:dyDescent="0.2">
      <c r="A38" s="22" t="s">
        <v>895</v>
      </c>
      <c r="B38" s="22" t="s">
        <v>894</v>
      </c>
      <c r="C38" s="22" t="s">
        <v>582</v>
      </c>
      <c r="D38" s="25">
        <v>2567</v>
      </c>
      <c r="E38" s="23">
        <v>2121.0876830000002</v>
      </c>
      <c r="F38" s="24">
        <v>4.0745697485981696</v>
      </c>
    </row>
    <row r="39" spans="1:7" x14ac:dyDescent="0.2">
      <c r="A39" s="22" t="s">
        <v>897</v>
      </c>
      <c r="B39" s="22" t="s">
        <v>896</v>
      </c>
      <c r="C39" s="22" t="s">
        <v>148</v>
      </c>
      <c r="D39" s="25">
        <v>29200</v>
      </c>
      <c r="E39" s="23">
        <v>1654.7721919999999</v>
      </c>
      <c r="F39" s="24">
        <v>3.178786416226</v>
      </c>
    </row>
    <row r="40" spans="1:7" x14ac:dyDescent="0.2">
      <c r="A40" s="22" t="s">
        <v>876</v>
      </c>
      <c r="B40" s="22" t="s">
        <v>875</v>
      </c>
      <c r="C40" s="22" t="s">
        <v>582</v>
      </c>
      <c r="D40" s="25">
        <v>19000</v>
      </c>
      <c r="E40" s="23">
        <v>1487.6843249999999</v>
      </c>
      <c r="F40" s="24">
        <v>2.8578137503185399</v>
      </c>
    </row>
    <row r="41" spans="1:7" x14ac:dyDescent="0.2">
      <c r="A41" s="22" t="s">
        <v>899</v>
      </c>
      <c r="B41" s="22" t="s">
        <v>898</v>
      </c>
      <c r="C41" s="22" t="s">
        <v>154</v>
      </c>
      <c r="D41" s="25">
        <v>74304</v>
      </c>
      <c r="E41" s="23">
        <v>1134.1692909999999</v>
      </c>
      <c r="F41" s="24">
        <v>2.1787179850865401</v>
      </c>
    </row>
    <row r="42" spans="1:7" x14ac:dyDescent="0.2">
      <c r="A42" s="22" t="s">
        <v>880</v>
      </c>
      <c r="B42" s="22" t="s">
        <v>879</v>
      </c>
      <c r="C42" s="22" t="s">
        <v>165</v>
      </c>
      <c r="D42" s="25">
        <v>3275</v>
      </c>
      <c r="E42" s="23">
        <v>1117.3715520000001</v>
      </c>
      <c r="F42" s="24">
        <v>2.1464498427919998</v>
      </c>
    </row>
    <row r="43" spans="1:7" x14ac:dyDescent="0.2">
      <c r="A43" s="22" t="s">
        <v>901</v>
      </c>
      <c r="B43" s="22" t="s">
        <v>900</v>
      </c>
      <c r="C43" s="22" t="s">
        <v>224</v>
      </c>
      <c r="D43" s="25">
        <v>18100</v>
      </c>
      <c r="E43" s="23">
        <v>1096.8211690000001</v>
      </c>
      <c r="F43" s="24">
        <v>2.1069729415940799</v>
      </c>
    </row>
    <row r="44" spans="1:7" x14ac:dyDescent="0.2">
      <c r="A44" s="22" t="s">
        <v>903</v>
      </c>
      <c r="B44" s="22" t="s">
        <v>902</v>
      </c>
      <c r="C44" s="22" t="s">
        <v>168</v>
      </c>
      <c r="D44" s="25">
        <v>213000</v>
      </c>
      <c r="E44" s="23">
        <v>997.03835700000002</v>
      </c>
      <c r="F44" s="24">
        <v>1.9152920269087399</v>
      </c>
    </row>
    <row r="45" spans="1:7" x14ac:dyDescent="0.2">
      <c r="A45" s="22" t="s">
        <v>905</v>
      </c>
      <c r="B45" s="22" t="s">
        <v>904</v>
      </c>
      <c r="C45" s="22" t="s">
        <v>582</v>
      </c>
      <c r="D45" s="25">
        <v>86000</v>
      </c>
      <c r="E45" s="23">
        <v>817.85138289999998</v>
      </c>
      <c r="F45" s="24">
        <v>1.57107720266438</v>
      </c>
    </row>
    <row r="46" spans="1:7" x14ac:dyDescent="0.2">
      <c r="A46" s="22" t="s">
        <v>907</v>
      </c>
      <c r="B46" s="22" t="s">
        <v>906</v>
      </c>
      <c r="C46" s="22" t="s">
        <v>148</v>
      </c>
      <c r="D46" s="25">
        <v>5000</v>
      </c>
      <c r="E46" s="23">
        <v>701.24261149999995</v>
      </c>
      <c r="F46" s="24">
        <v>1.34707393482417</v>
      </c>
    </row>
    <row r="47" spans="1:7" x14ac:dyDescent="0.2">
      <c r="A47" s="22" t="s">
        <v>909</v>
      </c>
      <c r="B47" s="22" t="s">
        <v>908</v>
      </c>
      <c r="C47" s="22" t="s">
        <v>259</v>
      </c>
      <c r="D47" s="25">
        <v>85900</v>
      </c>
      <c r="E47" s="23">
        <v>683.9967418</v>
      </c>
      <c r="F47" s="24">
        <v>1.3139449418404801</v>
      </c>
    </row>
    <row r="48" spans="1:7" x14ac:dyDescent="0.2">
      <c r="A48" s="22" t="s">
        <v>911</v>
      </c>
      <c r="B48" s="22" t="s">
        <v>910</v>
      </c>
      <c r="C48" s="22" t="s">
        <v>204</v>
      </c>
      <c r="D48" s="25">
        <v>88600</v>
      </c>
      <c r="E48" s="23">
        <v>663.48646659999997</v>
      </c>
      <c r="F48" s="24">
        <v>1.2745450869758601</v>
      </c>
    </row>
    <row r="49" spans="1:6" x14ac:dyDescent="0.2">
      <c r="A49" s="22" t="s">
        <v>913</v>
      </c>
      <c r="B49" s="22" t="s">
        <v>912</v>
      </c>
      <c r="C49" s="22" t="s">
        <v>188</v>
      </c>
      <c r="D49" s="25">
        <v>37500</v>
      </c>
      <c r="E49" s="23">
        <v>616.91621139999995</v>
      </c>
      <c r="F49" s="24">
        <v>1.18508449817359</v>
      </c>
    </row>
    <row r="50" spans="1:6" x14ac:dyDescent="0.2">
      <c r="A50" s="22" t="s">
        <v>915</v>
      </c>
      <c r="B50" s="22" t="s">
        <v>914</v>
      </c>
      <c r="C50" s="22" t="s">
        <v>148</v>
      </c>
      <c r="D50" s="25">
        <v>123000</v>
      </c>
      <c r="E50" s="23">
        <v>612.53354620000005</v>
      </c>
      <c r="F50" s="24">
        <v>1.1766654803341701</v>
      </c>
    </row>
    <row r="51" spans="1:6" x14ac:dyDescent="0.2">
      <c r="A51" s="22" t="s">
        <v>917</v>
      </c>
      <c r="B51" s="22" t="s">
        <v>916</v>
      </c>
      <c r="C51" s="22" t="s">
        <v>154</v>
      </c>
      <c r="D51" s="25">
        <v>45000</v>
      </c>
      <c r="E51" s="23">
        <v>610.01111100000003</v>
      </c>
      <c r="F51" s="24">
        <v>1.17181992951555</v>
      </c>
    </row>
    <row r="52" spans="1:6" x14ac:dyDescent="0.2">
      <c r="A52" s="22" t="s">
        <v>919</v>
      </c>
      <c r="B52" s="22" t="s">
        <v>918</v>
      </c>
      <c r="C52" s="22" t="s">
        <v>582</v>
      </c>
      <c r="D52" s="25">
        <v>7000</v>
      </c>
      <c r="E52" s="23">
        <v>595.34372729999995</v>
      </c>
      <c r="F52" s="24">
        <v>1.1436441598884399</v>
      </c>
    </row>
    <row r="53" spans="1:6" x14ac:dyDescent="0.2">
      <c r="A53" s="22" t="s">
        <v>921</v>
      </c>
      <c r="B53" s="22" t="s">
        <v>920</v>
      </c>
      <c r="C53" s="22" t="s">
        <v>171</v>
      </c>
      <c r="D53" s="25">
        <v>12853</v>
      </c>
      <c r="E53" s="23">
        <v>591.03100240000003</v>
      </c>
      <c r="F53" s="24">
        <v>1.13535949605658</v>
      </c>
    </row>
    <row r="54" spans="1:6" x14ac:dyDescent="0.2">
      <c r="A54" s="22" t="s">
        <v>923</v>
      </c>
      <c r="B54" s="22" t="s">
        <v>922</v>
      </c>
      <c r="C54" s="22" t="s">
        <v>165</v>
      </c>
      <c r="D54" s="25">
        <v>44900</v>
      </c>
      <c r="E54" s="23">
        <v>557.52629039999999</v>
      </c>
      <c r="F54" s="24">
        <v>1.0709975712550499</v>
      </c>
    </row>
    <row r="55" spans="1:6" x14ac:dyDescent="0.2">
      <c r="A55" s="22" t="s">
        <v>925</v>
      </c>
      <c r="B55" s="22" t="s">
        <v>924</v>
      </c>
      <c r="C55" s="22" t="s">
        <v>188</v>
      </c>
      <c r="D55" s="25">
        <v>141500</v>
      </c>
      <c r="E55" s="23">
        <v>557.10229300000003</v>
      </c>
      <c r="F55" s="24">
        <v>1.0701830801836201</v>
      </c>
    </row>
    <row r="56" spans="1:6" x14ac:dyDescent="0.2">
      <c r="A56" s="22" t="s">
        <v>927</v>
      </c>
      <c r="B56" s="22" t="s">
        <v>926</v>
      </c>
      <c r="C56" s="22" t="s">
        <v>196</v>
      </c>
      <c r="D56" s="25">
        <v>50400</v>
      </c>
      <c r="E56" s="23">
        <v>519.27809100000002</v>
      </c>
      <c r="F56" s="24">
        <v>0.99752349591971601</v>
      </c>
    </row>
    <row r="57" spans="1:6" x14ac:dyDescent="0.2">
      <c r="A57" s="22" t="s">
        <v>929</v>
      </c>
      <c r="B57" s="22" t="s">
        <v>928</v>
      </c>
      <c r="C57" s="22" t="s">
        <v>212</v>
      </c>
      <c r="D57" s="25">
        <v>4794</v>
      </c>
      <c r="E57" s="23">
        <v>494.38450560000001</v>
      </c>
      <c r="F57" s="24">
        <v>0.94970338418273903</v>
      </c>
    </row>
    <row r="58" spans="1:6" x14ac:dyDescent="0.2">
      <c r="A58" s="22" t="s">
        <v>931</v>
      </c>
      <c r="B58" s="22" t="s">
        <v>930</v>
      </c>
      <c r="C58" s="22" t="s">
        <v>932</v>
      </c>
      <c r="D58" s="25">
        <v>22300</v>
      </c>
      <c r="E58" s="23">
        <v>483.56297319999999</v>
      </c>
      <c r="F58" s="24">
        <v>0.92891542293817997</v>
      </c>
    </row>
    <row r="59" spans="1:6" x14ac:dyDescent="0.2">
      <c r="A59" s="22" t="s">
        <v>934</v>
      </c>
      <c r="B59" s="22" t="s">
        <v>933</v>
      </c>
      <c r="C59" s="22" t="s">
        <v>582</v>
      </c>
      <c r="D59" s="25">
        <v>4000</v>
      </c>
      <c r="E59" s="23">
        <v>469.1950564</v>
      </c>
      <c r="F59" s="24">
        <v>0.90131492362225596</v>
      </c>
    </row>
    <row r="60" spans="1:6" x14ac:dyDescent="0.2">
      <c r="A60" s="22" t="s">
        <v>936</v>
      </c>
      <c r="B60" s="22" t="s">
        <v>935</v>
      </c>
      <c r="C60" s="22" t="s">
        <v>130</v>
      </c>
      <c r="D60" s="25">
        <v>10540</v>
      </c>
      <c r="E60" s="23">
        <v>457.99692349999998</v>
      </c>
      <c r="F60" s="24">
        <v>0.87980351986426197</v>
      </c>
    </row>
    <row r="61" spans="1:6" x14ac:dyDescent="0.2">
      <c r="A61" s="22" t="s">
        <v>938</v>
      </c>
      <c r="B61" s="22" t="s">
        <v>937</v>
      </c>
      <c r="C61" s="22" t="s">
        <v>247</v>
      </c>
      <c r="D61" s="25">
        <v>24200</v>
      </c>
      <c r="E61" s="23">
        <v>442.09118219999999</v>
      </c>
      <c r="F61" s="24">
        <v>0.84924888846008295</v>
      </c>
    </row>
    <row r="62" spans="1:6" x14ac:dyDescent="0.2">
      <c r="A62" s="22" t="s">
        <v>940</v>
      </c>
      <c r="B62" s="22" t="s">
        <v>939</v>
      </c>
      <c r="C62" s="22" t="s">
        <v>130</v>
      </c>
      <c r="D62" s="25">
        <v>68500</v>
      </c>
      <c r="E62" s="23">
        <v>390.84685689999998</v>
      </c>
      <c r="F62" s="24">
        <v>0.75080949845835199</v>
      </c>
    </row>
    <row r="63" spans="1:6" x14ac:dyDescent="0.2">
      <c r="A63" s="22" t="s">
        <v>942</v>
      </c>
      <c r="B63" s="22" t="s">
        <v>941</v>
      </c>
      <c r="C63" s="22" t="s">
        <v>437</v>
      </c>
      <c r="D63" s="25">
        <v>40100</v>
      </c>
      <c r="E63" s="23">
        <v>355.30009339999998</v>
      </c>
      <c r="F63" s="24">
        <v>0.68252483093682004</v>
      </c>
    </row>
    <row r="64" spans="1:6" x14ac:dyDescent="0.2">
      <c r="A64" s="22" t="s">
        <v>944</v>
      </c>
      <c r="B64" s="22" t="s">
        <v>943</v>
      </c>
      <c r="C64" s="22" t="s">
        <v>212</v>
      </c>
      <c r="D64" s="25">
        <v>6200</v>
      </c>
      <c r="E64" s="23">
        <v>309.7458464</v>
      </c>
      <c r="F64" s="24">
        <v>0.59501597487489499</v>
      </c>
    </row>
    <row r="65" spans="1:7" x14ac:dyDescent="0.2">
      <c r="A65" s="22" t="s">
        <v>946</v>
      </c>
      <c r="B65" s="22" t="s">
        <v>945</v>
      </c>
      <c r="C65" s="22" t="s">
        <v>224</v>
      </c>
      <c r="D65" s="25">
        <v>28000</v>
      </c>
      <c r="E65" s="23">
        <v>201.82276060000001</v>
      </c>
      <c r="F65" s="24">
        <v>0.387697746543056</v>
      </c>
    </row>
    <row r="66" spans="1:7" x14ac:dyDescent="0.2">
      <c r="A66" s="22" t="s">
        <v>948</v>
      </c>
      <c r="B66" s="22" t="s">
        <v>947</v>
      </c>
      <c r="C66" s="22" t="s">
        <v>191</v>
      </c>
      <c r="D66" s="25">
        <v>16900</v>
      </c>
      <c r="E66" s="23">
        <v>190.49269179999999</v>
      </c>
      <c r="F66" s="24">
        <v>0.365932896389986</v>
      </c>
    </row>
    <row r="67" spans="1:7" x14ac:dyDescent="0.2">
      <c r="A67" s="22" t="s">
        <v>950</v>
      </c>
      <c r="B67" s="22" t="s">
        <v>949</v>
      </c>
      <c r="C67" s="22" t="s">
        <v>582</v>
      </c>
      <c r="D67" s="25">
        <v>9300</v>
      </c>
      <c r="E67" s="23">
        <v>132.57879389999999</v>
      </c>
      <c r="F67" s="24">
        <v>0.25468138222674902</v>
      </c>
    </row>
    <row r="68" spans="1:7" x14ac:dyDescent="0.2">
      <c r="A68" s="22" t="s">
        <v>952</v>
      </c>
      <c r="B68" s="22" t="s">
        <v>951</v>
      </c>
      <c r="C68" s="22" t="s">
        <v>953</v>
      </c>
      <c r="D68" s="25">
        <v>1100</v>
      </c>
      <c r="E68" s="23">
        <v>131.0984551</v>
      </c>
      <c r="F68" s="24">
        <v>0.25183767909250399</v>
      </c>
    </row>
    <row r="69" spans="1:7" x14ac:dyDescent="0.2">
      <c r="A69" s="22" t="s">
        <v>955</v>
      </c>
      <c r="B69" s="22" t="s">
        <v>954</v>
      </c>
      <c r="C69" s="22" t="s">
        <v>227</v>
      </c>
      <c r="D69" s="25">
        <v>1550</v>
      </c>
      <c r="E69" s="23">
        <v>78.4504211</v>
      </c>
      <c r="F69" s="24">
        <v>0.15070179094470201</v>
      </c>
    </row>
    <row r="70" spans="1:7" ht="10.5" x14ac:dyDescent="0.25">
      <c r="A70" s="21" t="s">
        <v>33</v>
      </c>
      <c r="B70" s="21"/>
      <c r="C70" s="21"/>
      <c r="D70" s="21"/>
      <c r="E70" s="26">
        <f>SUM(E35:E69)</f>
        <v>29055.840326600002</v>
      </c>
      <c r="F70" s="27">
        <f>SUM(F35:F69)</f>
        <v>55.815725565581552</v>
      </c>
      <c r="G70" s="11"/>
    </row>
    <row r="71" spans="1:7" x14ac:dyDescent="0.2">
      <c r="A71" s="22"/>
      <c r="B71" s="22"/>
      <c r="C71" s="22"/>
      <c r="D71" s="22"/>
      <c r="E71" s="23"/>
      <c r="F71" s="24"/>
    </row>
    <row r="72" spans="1:7" ht="10.5" x14ac:dyDescent="0.25">
      <c r="A72" s="21" t="s">
        <v>43</v>
      </c>
      <c r="B72" s="21"/>
      <c r="C72" s="21"/>
      <c r="D72" s="21"/>
      <c r="E72" s="26">
        <f>E33+E70</f>
        <v>50145.437469199998</v>
      </c>
      <c r="F72" s="27">
        <f>F33+F70</f>
        <v>96.328447041490705</v>
      </c>
      <c r="G72" s="11"/>
    </row>
    <row r="73" spans="1:7" ht="10.5" x14ac:dyDescent="0.25">
      <c r="A73" s="21"/>
      <c r="B73" s="21"/>
      <c r="C73" s="21"/>
      <c r="D73" s="21"/>
      <c r="E73" s="26"/>
      <c r="F73" s="27"/>
      <c r="G73" s="11"/>
    </row>
    <row r="74" spans="1:7" ht="10.5" x14ac:dyDescent="0.25">
      <c r="A74" s="21" t="s">
        <v>45</v>
      </c>
      <c r="B74" s="21"/>
      <c r="C74" s="21"/>
      <c r="D74" s="21"/>
      <c r="E74" s="26">
        <f>E76-(E33+E70)</f>
        <v>1911.2903296000004</v>
      </c>
      <c r="F74" s="27">
        <f>F76-(F33+F70)</f>
        <v>3.6715529585092952</v>
      </c>
      <c r="G74" s="11"/>
    </row>
    <row r="75" spans="1:7" ht="10.5" x14ac:dyDescent="0.25">
      <c r="A75" s="21"/>
      <c r="B75" s="21"/>
      <c r="C75" s="21"/>
      <c r="D75" s="21"/>
      <c r="E75" s="26"/>
      <c r="F75" s="27"/>
      <c r="G75" s="11"/>
    </row>
    <row r="76" spans="1:7" ht="10.5" x14ac:dyDescent="0.25">
      <c r="A76" s="28" t="s">
        <v>44</v>
      </c>
      <c r="B76" s="28"/>
      <c r="C76" s="28"/>
      <c r="D76" s="28"/>
      <c r="E76" s="29">
        <v>52056.727798799999</v>
      </c>
      <c r="F76" s="30">
        <v>100</v>
      </c>
      <c r="G76" s="11"/>
    </row>
    <row r="78" spans="1:7" ht="23.25" customHeight="1" x14ac:dyDescent="0.2">
      <c r="A78" s="179" t="s">
        <v>1003</v>
      </c>
      <c r="B78" s="179"/>
      <c r="C78" s="179"/>
      <c r="D78" s="179"/>
      <c r="G78" s="9"/>
    </row>
    <row r="80" spans="1:7" ht="10.5" x14ac:dyDescent="0.25">
      <c r="A80" s="11" t="s">
        <v>48</v>
      </c>
    </row>
    <row r="81" spans="1:4" ht="10.5" x14ac:dyDescent="0.25">
      <c r="A81" s="11" t="s">
        <v>1001</v>
      </c>
    </row>
    <row r="82" spans="1:4" ht="10.5" x14ac:dyDescent="0.25">
      <c r="A82" s="11" t="s">
        <v>49</v>
      </c>
      <c r="B82" s="11"/>
      <c r="C82" s="55" t="s">
        <v>999</v>
      </c>
      <c r="D82" s="11" t="s">
        <v>50</v>
      </c>
    </row>
    <row r="83" spans="1:4" x14ac:dyDescent="0.2">
      <c r="A83" s="6" t="s">
        <v>57</v>
      </c>
      <c r="C83" s="32">
        <v>35.208100000000002</v>
      </c>
      <c r="D83" s="32">
        <v>40.351300000000002</v>
      </c>
    </row>
    <row r="84" spans="1:4" x14ac:dyDescent="0.2">
      <c r="A84" s="6" t="s">
        <v>117</v>
      </c>
      <c r="C84" s="32">
        <v>16.6189</v>
      </c>
      <c r="D84" s="32">
        <v>19.046600000000002</v>
      </c>
    </row>
    <row r="85" spans="1:4" x14ac:dyDescent="0.2">
      <c r="A85" s="6" t="s">
        <v>58</v>
      </c>
      <c r="C85" s="32">
        <v>38.727800000000002</v>
      </c>
      <c r="D85" s="32">
        <v>44.414700000000003</v>
      </c>
    </row>
    <row r="86" spans="1:4" x14ac:dyDescent="0.2">
      <c r="A86" s="6" t="s">
        <v>118</v>
      </c>
      <c r="C86" s="32">
        <v>17.733000000000001</v>
      </c>
      <c r="D86" s="32">
        <v>20.3368</v>
      </c>
    </row>
    <row r="88" spans="1:4" x14ac:dyDescent="0.2">
      <c r="A88" s="6" t="s">
        <v>54</v>
      </c>
    </row>
    <row r="89" spans="1:4" x14ac:dyDescent="0.2">
      <c r="A89" s="6" t="s">
        <v>1000</v>
      </c>
    </row>
    <row r="91" spans="1:4" ht="10.5" x14ac:dyDescent="0.25">
      <c r="A91" s="11" t="s">
        <v>1002</v>
      </c>
      <c r="D91" s="31" t="s">
        <v>56</v>
      </c>
    </row>
    <row r="93" spans="1:4" ht="10.5" x14ac:dyDescent="0.25">
      <c r="A93" s="11" t="s">
        <v>1441</v>
      </c>
      <c r="D93" s="31" t="s">
        <v>56</v>
      </c>
    </row>
    <row r="95" spans="1:4" ht="10.5" x14ac:dyDescent="0.25">
      <c r="A95" s="11" t="s">
        <v>362</v>
      </c>
      <c r="D95" s="31" t="s">
        <v>56</v>
      </c>
    </row>
    <row r="97" spans="1:4" ht="10.5" x14ac:dyDescent="0.25">
      <c r="A97" s="11" t="s">
        <v>1830</v>
      </c>
      <c r="D97" s="36">
        <v>0.56036315771427403</v>
      </c>
    </row>
    <row r="99" spans="1:4" ht="10.5" x14ac:dyDescent="0.25">
      <c r="A99" s="11" t="s">
        <v>1013</v>
      </c>
      <c r="D99" s="31" t="s">
        <v>56</v>
      </c>
    </row>
    <row r="101" spans="1:4" ht="10.5" x14ac:dyDescent="0.25">
      <c r="A101" s="11" t="s">
        <v>1836</v>
      </c>
    </row>
    <row r="103" spans="1:4" x14ac:dyDescent="0.2">
      <c r="A103" s="66" t="s">
        <v>1018</v>
      </c>
      <c r="B103" s="67" t="s">
        <v>1019</v>
      </c>
      <c r="C103" s="67" t="s">
        <v>1020</v>
      </c>
    </row>
    <row r="104" spans="1:4" x14ac:dyDescent="0.2">
      <c r="A104" s="68" t="s">
        <v>25</v>
      </c>
      <c r="B104" s="69">
        <f>E70</f>
        <v>29055.840326600002</v>
      </c>
      <c r="C104" s="70">
        <v>0.55820000000000003</v>
      </c>
    </row>
    <row r="105" spans="1:4" x14ac:dyDescent="0.2">
      <c r="A105" s="71"/>
      <c r="B105" s="72"/>
      <c r="C105" s="73"/>
    </row>
    <row r="106" spans="1:4" ht="10.5" x14ac:dyDescent="0.25">
      <c r="A106" s="11" t="s">
        <v>1004</v>
      </c>
      <c r="D106" s="31" t="s">
        <v>56</v>
      </c>
    </row>
    <row r="108" spans="1:4" ht="10.5" x14ac:dyDescent="0.25">
      <c r="A108" s="11" t="s">
        <v>1842</v>
      </c>
      <c r="B108" s="11"/>
      <c r="D108" s="31" t="s">
        <v>56</v>
      </c>
    </row>
    <row r="109" spans="1:4" ht="10.5" x14ac:dyDescent="0.25">
      <c r="A109" s="11"/>
      <c r="B109" s="11"/>
    </row>
    <row r="110" spans="1:4" ht="10.5" x14ac:dyDescent="0.25">
      <c r="A110" s="11" t="s">
        <v>1005</v>
      </c>
      <c r="B110" s="11"/>
      <c r="D110" s="31" t="s">
        <v>56</v>
      </c>
    </row>
    <row r="111" spans="1:4" ht="10.5" x14ac:dyDescent="0.25">
      <c r="A111" s="11"/>
      <c r="B111" s="11"/>
    </row>
    <row r="112" spans="1:4" ht="10.5" x14ac:dyDescent="0.25">
      <c r="A112" s="11" t="s">
        <v>1006</v>
      </c>
      <c r="B112" s="11"/>
      <c r="D112" s="31" t="s">
        <v>56</v>
      </c>
    </row>
    <row r="114" spans="1:9" ht="10.5" x14ac:dyDescent="0.25">
      <c r="A114" s="119" t="s">
        <v>1345</v>
      </c>
      <c r="B114" s="118"/>
      <c r="C114" s="118"/>
      <c r="D114" s="118"/>
      <c r="E114" s="10"/>
      <c r="G114" s="118"/>
      <c r="H114" s="118"/>
      <c r="I114" s="118"/>
    </row>
    <row r="115" spans="1:9" x14ac:dyDescent="0.2">
      <c r="A115" s="120"/>
      <c r="B115" s="118"/>
      <c r="C115" s="118"/>
      <c r="D115" s="118"/>
      <c r="E115" s="10"/>
      <c r="G115" s="118"/>
      <c r="H115" s="118"/>
      <c r="I115" s="118"/>
    </row>
    <row r="116" spans="1:9" ht="10.5" x14ac:dyDescent="0.25">
      <c r="A116" s="119" t="s">
        <v>1305</v>
      </c>
      <c r="B116" s="118"/>
      <c r="C116" s="118"/>
      <c r="D116" s="118"/>
      <c r="E116" s="10"/>
      <c r="G116" s="118"/>
      <c r="H116" s="118"/>
      <c r="I116" s="118"/>
    </row>
    <row r="117" spans="1:9" x14ac:dyDescent="0.2">
      <c r="A117" s="120"/>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ht="10.5" x14ac:dyDescent="0.25">
      <c r="A134" s="119" t="s">
        <v>1331</v>
      </c>
      <c r="B134" s="118"/>
      <c r="C134" s="118"/>
      <c r="D134" s="118"/>
      <c r="E134" s="10"/>
      <c r="G134" s="118"/>
      <c r="H134" s="118"/>
      <c r="I134" s="118"/>
    </row>
    <row r="135" spans="1:9" x14ac:dyDescent="0.2">
      <c r="A135" s="118"/>
      <c r="B135" s="118"/>
      <c r="C135" s="118"/>
      <c r="D135" s="118"/>
      <c r="E135" s="10"/>
      <c r="G135" s="118"/>
      <c r="H135" s="118"/>
      <c r="I135" s="118"/>
    </row>
    <row r="136" spans="1:9" ht="10.5" x14ac:dyDescent="0.25">
      <c r="A136" s="119" t="s">
        <v>1306</v>
      </c>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t="s">
        <v>1304</v>
      </c>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row r="251" spans="1:9" x14ac:dyDescent="0.2">
      <c r="A251" s="118"/>
      <c r="B251" s="118"/>
      <c r="C251" s="118"/>
      <c r="D251" s="118"/>
      <c r="E251" s="10"/>
      <c r="G251" s="118"/>
      <c r="H251" s="118"/>
      <c r="I251" s="118"/>
    </row>
    <row r="252" spans="1:9" x14ac:dyDescent="0.2">
      <c r="A252" s="118"/>
      <c r="B252" s="118"/>
      <c r="C252" s="118"/>
      <c r="D252" s="118"/>
      <c r="E252" s="10"/>
      <c r="G252" s="118"/>
      <c r="H252" s="118"/>
      <c r="I252" s="118"/>
    </row>
    <row r="253" spans="1:9" x14ac:dyDescent="0.2">
      <c r="A253" s="118"/>
      <c r="B253" s="118"/>
      <c r="C253" s="118"/>
      <c r="D253" s="118"/>
      <c r="E253" s="10"/>
      <c r="G253" s="118"/>
      <c r="H253" s="118"/>
      <c r="I253" s="118"/>
    </row>
    <row r="254" spans="1:9" x14ac:dyDescent="0.2">
      <c r="A254" s="118"/>
      <c r="B254" s="118"/>
      <c r="C254" s="118"/>
      <c r="D254" s="118"/>
      <c r="E254" s="10"/>
      <c r="G254" s="118"/>
      <c r="H254" s="118"/>
      <c r="I254" s="118"/>
    </row>
    <row r="255" spans="1:9" x14ac:dyDescent="0.2">
      <c r="A255" s="118"/>
      <c r="B255" s="118"/>
      <c r="C255" s="118"/>
      <c r="D255" s="118"/>
      <c r="E255" s="10"/>
      <c r="G255" s="118"/>
      <c r="H255" s="118"/>
      <c r="I255" s="118"/>
    </row>
  </sheetData>
  <mergeCells count="2">
    <mergeCell ref="A1:F1"/>
    <mergeCell ref="A78:D78"/>
  </mergeCells>
  <conditionalFormatting sqref="F2:F3">
    <cfRule type="cellIs" dxfId="31" priority="4" stopIfTrue="1" operator="between">
      <formula>0.009</formula>
      <formula>-0.009</formula>
    </cfRule>
  </conditionalFormatting>
  <conditionalFormatting sqref="F5:F150">
    <cfRule type="cellIs" dxfId="30" priority="1" stopIfTrue="1" operator="between">
      <formula>0.009</formula>
      <formula>-0.009</formula>
    </cfRule>
  </conditionalFormatting>
  <conditionalFormatting sqref="F251:F65536">
    <cfRule type="cellIs" dxfId="29" priority="2" stopIfTrue="1" operator="between">
      <formula>0.009</formula>
      <formula>-0.009</formula>
    </cfRule>
  </conditionalFormatting>
  <hyperlinks>
    <hyperlink ref="A117"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42"/>
  <sheetViews>
    <sheetView workbookViewId="0">
      <selection sqref="A1:F1"/>
    </sheetView>
  </sheetViews>
  <sheetFormatPr defaultColWidth="9.1796875" defaultRowHeight="10" x14ac:dyDescent="0.2"/>
  <cols>
    <col min="1" max="1" width="38.7265625" style="6" bestFit="1" customWidth="1"/>
    <col min="2" max="2" width="31.7265625" style="6" bestFit="1" customWidth="1"/>
    <col min="3" max="3" width="25.54296875" style="6" bestFit="1" customWidth="1"/>
    <col min="4" max="4" width="15.7265625" style="6" customWidth="1"/>
    <col min="5" max="5" width="27.26953125" style="9" customWidth="1"/>
    <col min="6" max="6" width="13.54296875" style="10" bestFit="1" customWidth="1"/>
    <col min="7" max="16384" width="9.1796875" style="6"/>
  </cols>
  <sheetData>
    <row r="1" spans="1:6" s="1" customFormat="1" ht="14" x14ac:dyDescent="0.25">
      <c r="A1" s="177" t="s">
        <v>26</v>
      </c>
      <c r="B1" s="178"/>
      <c r="C1" s="178"/>
      <c r="D1" s="178"/>
      <c r="E1" s="178"/>
      <c r="F1" s="178"/>
    </row>
    <row r="2" spans="1:6" s="1" customFormat="1" ht="11.5" x14ac:dyDescent="0.25">
      <c r="E2" s="5"/>
      <c r="F2" s="8"/>
    </row>
    <row r="3" spans="1:6" s="1" customFormat="1" ht="11.5" x14ac:dyDescent="0.25">
      <c r="A3" s="7" t="s">
        <v>7</v>
      </c>
      <c r="B3" s="2"/>
      <c r="C3" s="3"/>
      <c r="D3" s="3"/>
      <c r="E3" s="4"/>
      <c r="F3" s="8"/>
    </row>
    <row r="4" spans="1:6" s="1" customFormat="1" ht="25.5" customHeight="1" x14ac:dyDescent="0.25">
      <c r="A4" s="14" t="s">
        <v>2</v>
      </c>
      <c r="B4" s="14" t="s">
        <v>0</v>
      </c>
      <c r="C4" s="15" t="s">
        <v>555</v>
      </c>
      <c r="D4" s="15" t="s">
        <v>1</v>
      </c>
      <c r="E4" s="56" t="s">
        <v>6</v>
      </c>
      <c r="F4" s="16" t="s">
        <v>3</v>
      </c>
    </row>
    <row r="5" spans="1:6" ht="10.5" x14ac:dyDescent="0.25">
      <c r="A5" s="17" t="s">
        <v>127</v>
      </c>
      <c r="B5" s="18"/>
      <c r="C5" s="18"/>
      <c r="D5" s="18"/>
      <c r="E5" s="19"/>
      <c r="F5" s="20"/>
    </row>
    <row r="6" spans="1:6" ht="10.5" x14ac:dyDescent="0.25">
      <c r="A6" s="21" t="s">
        <v>31</v>
      </c>
      <c r="B6" s="22"/>
      <c r="C6" s="22"/>
      <c r="D6" s="22"/>
      <c r="E6" s="23"/>
      <c r="F6" s="24"/>
    </row>
    <row r="7" spans="1:6" x14ac:dyDescent="0.2">
      <c r="A7" s="22" t="s">
        <v>129</v>
      </c>
      <c r="B7" s="22" t="s">
        <v>128</v>
      </c>
      <c r="C7" s="22" t="s">
        <v>130</v>
      </c>
      <c r="D7" s="25">
        <v>1007535</v>
      </c>
      <c r="E7" s="23">
        <v>7775.1475950000004</v>
      </c>
      <c r="F7" s="24">
        <v>10.6566402544493</v>
      </c>
    </row>
    <row r="8" spans="1:6" x14ac:dyDescent="0.2">
      <c r="A8" s="22" t="s">
        <v>134</v>
      </c>
      <c r="B8" s="22" t="s">
        <v>133</v>
      </c>
      <c r="C8" s="22" t="s">
        <v>135</v>
      </c>
      <c r="D8" s="25">
        <v>456368</v>
      </c>
      <c r="E8" s="23">
        <v>6529.7133439999998</v>
      </c>
      <c r="F8" s="24">
        <v>8.9496443921441795</v>
      </c>
    </row>
    <row r="9" spans="1:6" x14ac:dyDescent="0.2">
      <c r="A9" s="22" t="s">
        <v>132</v>
      </c>
      <c r="B9" s="22" t="s">
        <v>131</v>
      </c>
      <c r="C9" s="22" t="s">
        <v>130</v>
      </c>
      <c r="D9" s="25">
        <v>467023</v>
      </c>
      <c r="E9" s="23">
        <v>5900.3685820000001</v>
      </c>
      <c r="F9" s="24">
        <v>8.08706260283269</v>
      </c>
    </row>
    <row r="10" spans="1:6" x14ac:dyDescent="0.2">
      <c r="A10" s="22" t="s">
        <v>141</v>
      </c>
      <c r="B10" s="22" t="s">
        <v>140</v>
      </c>
      <c r="C10" s="22" t="s">
        <v>142</v>
      </c>
      <c r="D10" s="25">
        <v>206594</v>
      </c>
      <c r="E10" s="23">
        <v>3898.0155920000002</v>
      </c>
      <c r="F10" s="24">
        <v>5.3426316816019401</v>
      </c>
    </row>
    <row r="11" spans="1:6" x14ac:dyDescent="0.2">
      <c r="A11" s="22" t="s">
        <v>144</v>
      </c>
      <c r="B11" s="22" t="s">
        <v>143</v>
      </c>
      <c r="C11" s="22" t="s">
        <v>145</v>
      </c>
      <c r="D11" s="25">
        <v>77706</v>
      </c>
      <c r="E11" s="23">
        <v>3119.1188400000001</v>
      </c>
      <c r="F11" s="24">
        <v>4.27507349315536</v>
      </c>
    </row>
    <row r="12" spans="1:6" x14ac:dyDescent="0.2">
      <c r="A12" s="22" t="s">
        <v>137</v>
      </c>
      <c r="B12" s="22" t="s">
        <v>136</v>
      </c>
      <c r="C12" s="22" t="s">
        <v>130</v>
      </c>
      <c r="D12" s="25">
        <v>270624</v>
      </c>
      <c r="E12" s="23">
        <v>2891.4821280000001</v>
      </c>
      <c r="F12" s="24">
        <v>3.96307394345554</v>
      </c>
    </row>
    <row r="13" spans="1:6" x14ac:dyDescent="0.2">
      <c r="A13" s="22" t="s">
        <v>147</v>
      </c>
      <c r="B13" s="22" t="s">
        <v>146</v>
      </c>
      <c r="C13" s="22" t="s">
        <v>148</v>
      </c>
      <c r="D13" s="25">
        <v>229332</v>
      </c>
      <c r="E13" s="23">
        <v>2710.2455759999998</v>
      </c>
      <c r="F13" s="24">
        <v>3.71467059007575</v>
      </c>
    </row>
    <row r="14" spans="1:6" x14ac:dyDescent="0.2">
      <c r="A14" s="22" t="s">
        <v>139</v>
      </c>
      <c r="B14" s="22" t="s">
        <v>138</v>
      </c>
      <c r="C14" s="22" t="s">
        <v>130</v>
      </c>
      <c r="D14" s="25">
        <v>185572</v>
      </c>
      <c r="E14" s="23">
        <v>2353.609676</v>
      </c>
      <c r="F14" s="24">
        <v>3.2258643723563898</v>
      </c>
    </row>
    <row r="15" spans="1:6" x14ac:dyDescent="0.2">
      <c r="A15" s="22" t="s">
        <v>328</v>
      </c>
      <c r="B15" s="22" t="s">
        <v>327</v>
      </c>
      <c r="C15" s="22" t="s">
        <v>209</v>
      </c>
      <c r="D15" s="25">
        <v>641663</v>
      </c>
      <c r="E15" s="23">
        <v>2020.5967869999999</v>
      </c>
      <c r="F15" s="24">
        <v>2.7694359232746</v>
      </c>
    </row>
    <row r="16" spans="1:6" x14ac:dyDescent="0.2">
      <c r="A16" s="22" t="s">
        <v>306</v>
      </c>
      <c r="B16" s="22" t="s">
        <v>305</v>
      </c>
      <c r="C16" s="22" t="s">
        <v>130</v>
      </c>
      <c r="D16" s="25">
        <v>490646</v>
      </c>
      <c r="E16" s="23">
        <v>1880.6461179999999</v>
      </c>
      <c r="F16" s="24">
        <v>2.5776191230557099</v>
      </c>
    </row>
    <row r="17" spans="1:6" x14ac:dyDescent="0.2">
      <c r="A17" s="22" t="s">
        <v>164</v>
      </c>
      <c r="B17" s="22" t="s">
        <v>163</v>
      </c>
      <c r="C17" s="22" t="s">
        <v>165</v>
      </c>
      <c r="D17" s="25">
        <v>59100</v>
      </c>
      <c r="E17" s="23">
        <v>1830.6224999999999</v>
      </c>
      <c r="F17" s="24">
        <v>2.5090566045004601</v>
      </c>
    </row>
    <row r="18" spans="1:6" x14ac:dyDescent="0.2">
      <c r="A18" s="22" t="s">
        <v>451</v>
      </c>
      <c r="B18" s="22" t="s">
        <v>450</v>
      </c>
      <c r="C18" s="22" t="s">
        <v>148</v>
      </c>
      <c r="D18" s="25">
        <v>67770</v>
      </c>
      <c r="E18" s="23">
        <v>1676.56203</v>
      </c>
      <c r="F18" s="24">
        <v>2.29790086936339</v>
      </c>
    </row>
    <row r="19" spans="1:6" x14ac:dyDescent="0.2">
      <c r="A19" s="22" t="s">
        <v>336</v>
      </c>
      <c r="B19" s="22" t="s">
        <v>335</v>
      </c>
      <c r="C19" s="22" t="s">
        <v>212</v>
      </c>
      <c r="D19" s="25">
        <v>178103</v>
      </c>
      <c r="E19" s="23">
        <v>1668.82511</v>
      </c>
      <c r="F19" s="24">
        <v>2.2872966239635399</v>
      </c>
    </row>
    <row r="20" spans="1:6" x14ac:dyDescent="0.2">
      <c r="A20" s="22" t="s">
        <v>208</v>
      </c>
      <c r="B20" s="22" t="s">
        <v>207</v>
      </c>
      <c r="C20" s="22" t="s">
        <v>209</v>
      </c>
      <c r="D20" s="25">
        <v>57979</v>
      </c>
      <c r="E20" s="23">
        <v>1305.049311</v>
      </c>
      <c r="F20" s="24">
        <v>1.78870443958999</v>
      </c>
    </row>
    <row r="21" spans="1:6" x14ac:dyDescent="0.2">
      <c r="A21" s="22" t="s">
        <v>342</v>
      </c>
      <c r="B21" s="22" t="s">
        <v>341</v>
      </c>
      <c r="C21" s="22" t="s">
        <v>204</v>
      </c>
      <c r="D21" s="25">
        <v>70910</v>
      </c>
      <c r="E21" s="23">
        <v>1282.2655299999999</v>
      </c>
      <c r="F21" s="24">
        <v>1.7574769220687401</v>
      </c>
    </row>
    <row r="22" spans="1:6" x14ac:dyDescent="0.2">
      <c r="A22" s="22" t="s">
        <v>150</v>
      </c>
      <c r="B22" s="22" t="s">
        <v>149</v>
      </c>
      <c r="C22" s="22" t="s">
        <v>151</v>
      </c>
      <c r="D22" s="25">
        <v>312422</v>
      </c>
      <c r="E22" s="23">
        <v>1247.0324129999999</v>
      </c>
      <c r="F22" s="24">
        <v>1.7091863078618299</v>
      </c>
    </row>
    <row r="23" spans="1:6" x14ac:dyDescent="0.2">
      <c r="A23" s="22" t="s">
        <v>244</v>
      </c>
      <c r="B23" s="22" t="s">
        <v>243</v>
      </c>
      <c r="C23" s="22" t="s">
        <v>191</v>
      </c>
      <c r="D23" s="25">
        <v>27264</v>
      </c>
      <c r="E23" s="23">
        <v>1195.5809280000001</v>
      </c>
      <c r="F23" s="24">
        <v>1.6386667505797501</v>
      </c>
    </row>
    <row r="24" spans="1:6" x14ac:dyDescent="0.2">
      <c r="A24" s="22" t="s">
        <v>153</v>
      </c>
      <c r="B24" s="22" t="s">
        <v>152</v>
      </c>
      <c r="C24" s="22" t="s">
        <v>154</v>
      </c>
      <c r="D24" s="25">
        <v>474075</v>
      </c>
      <c r="E24" s="23">
        <v>1171.107473</v>
      </c>
      <c r="F24" s="24">
        <v>1.60512336088434</v>
      </c>
    </row>
    <row r="25" spans="1:6" x14ac:dyDescent="0.2">
      <c r="A25" s="22" t="s">
        <v>175</v>
      </c>
      <c r="B25" s="22" t="s">
        <v>174</v>
      </c>
      <c r="C25" s="22" t="s">
        <v>176</v>
      </c>
      <c r="D25" s="25">
        <v>553754</v>
      </c>
      <c r="E25" s="23">
        <v>1170.414454</v>
      </c>
      <c r="F25" s="24">
        <v>1.6041735069963901</v>
      </c>
    </row>
    <row r="26" spans="1:6" x14ac:dyDescent="0.2">
      <c r="A26" s="22" t="s">
        <v>206</v>
      </c>
      <c r="B26" s="22" t="s">
        <v>205</v>
      </c>
      <c r="C26" s="22" t="s">
        <v>165</v>
      </c>
      <c r="D26" s="25">
        <v>8501</v>
      </c>
      <c r="E26" s="23">
        <v>1131.82314</v>
      </c>
      <c r="F26" s="24">
        <v>1.5512801380642101</v>
      </c>
    </row>
    <row r="27" spans="1:6" x14ac:dyDescent="0.2">
      <c r="A27" s="22" t="s">
        <v>184</v>
      </c>
      <c r="B27" s="22" t="s">
        <v>183</v>
      </c>
      <c r="C27" s="22" t="s">
        <v>185</v>
      </c>
      <c r="D27" s="25">
        <v>238061</v>
      </c>
      <c r="E27" s="23">
        <v>1026.7570929999999</v>
      </c>
      <c r="F27" s="24">
        <v>1.40727630377609</v>
      </c>
    </row>
    <row r="28" spans="1:6" x14ac:dyDescent="0.2">
      <c r="A28" s="22" t="s">
        <v>246</v>
      </c>
      <c r="B28" s="22" t="s">
        <v>245</v>
      </c>
      <c r="C28" s="22" t="s">
        <v>247</v>
      </c>
      <c r="D28" s="25">
        <v>97305</v>
      </c>
      <c r="E28" s="23">
        <v>1010.0259</v>
      </c>
      <c r="F28" s="24">
        <v>1.3843444812415</v>
      </c>
    </row>
    <row r="29" spans="1:6" x14ac:dyDescent="0.2">
      <c r="A29" s="22" t="s">
        <v>322</v>
      </c>
      <c r="B29" s="22" t="s">
        <v>321</v>
      </c>
      <c r="C29" s="22" t="s">
        <v>151</v>
      </c>
      <c r="D29" s="25">
        <v>299141</v>
      </c>
      <c r="E29" s="23">
        <v>952.31537349999996</v>
      </c>
      <c r="F29" s="24">
        <v>1.30524626319599</v>
      </c>
    </row>
    <row r="30" spans="1:6" x14ac:dyDescent="0.2">
      <c r="A30" s="22" t="s">
        <v>158</v>
      </c>
      <c r="B30" s="22" t="s">
        <v>157</v>
      </c>
      <c r="C30" s="22" t="s">
        <v>159</v>
      </c>
      <c r="D30" s="25">
        <v>7742</v>
      </c>
      <c r="E30" s="23">
        <v>896.98811999999998</v>
      </c>
      <c r="F30" s="24">
        <v>1.2294145661622999</v>
      </c>
    </row>
    <row r="31" spans="1:6" x14ac:dyDescent="0.2">
      <c r="A31" s="22" t="s">
        <v>409</v>
      </c>
      <c r="B31" s="22" t="s">
        <v>408</v>
      </c>
      <c r="C31" s="22" t="s">
        <v>212</v>
      </c>
      <c r="D31" s="25">
        <v>90999</v>
      </c>
      <c r="E31" s="23">
        <v>852.97912650000001</v>
      </c>
      <c r="F31" s="24">
        <v>1.1690957097085</v>
      </c>
    </row>
    <row r="32" spans="1:6" x14ac:dyDescent="0.2">
      <c r="A32" s="22" t="s">
        <v>156</v>
      </c>
      <c r="B32" s="22" t="s">
        <v>155</v>
      </c>
      <c r="C32" s="22" t="s">
        <v>148</v>
      </c>
      <c r="D32" s="25">
        <v>68276</v>
      </c>
      <c r="E32" s="23">
        <v>818.69751599999995</v>
      </c>
      <c r="F32" s="24">
        <v>1.1221092331203799</v>
      </c>
    </row>
    <row r="33" spans="1:6" x14ac:dyDescent="0.2">
      <c r="A33" s="22" t="s">
        <v>404</v>
      </c>
      <c r="B33" s="22" t="s">
        <v>403</v>
      </c>
      <c r="C33" s="22" t="s">
        <v>405</v>
      </c>
      <c r="D33" s="25">
        <v>49291</v>
      </c>
      <c r="E33" s="23">
        <v>816.89974299999994</v>
      </c>
      <c r="F33" s="24">
        <v>1.1196452001375901</v>
      </c>
    </row>
    <row r="34" spans="1:6" x14ac:dyDescent="0.2">
      <c r="A34" s="22" t="s">
        <v>253</v>
      </c>
      <c r="B34" s="22" t="s">
        <v>252</v>
      </c>
      <c r="C34" s="22" t="s">
        <v>254</v>
      </c>
      <c r="D34" s="25">
        <v>272004</v>
      </c>
      <c r="E34" s="23">
        <v>814.78798200000006</v>
      </c>
      <c r="F34" s="24">
        <v>1.11675081427476</v>
      </c>
    </row>
    <row r="35" spans="1:6" x14ac:dyDescent="0.2">
      <c r="A35" s="22" t="s">
        <v>354</v>
      </c>
      <c r="B35" s="22" t="s">
        <v>353</v>
      </c>
      <c r="C35" s="22" t="s">
        <v>176</v>
      </c>
      <c r="D35" s="25">
        <v>62242</v>
      </c>
      <c r="E35" s="23">
        <v>787.05008999999995</v>
      </c>
      <c r="F35" s="24">
        <v>1.07873317758696</v>
      </c>
    </row>
    <row r="36" spans="1:6" x14ac:dyDescent="0.2">
      <c r="A36" s="22" t="s">
        <v>863</v>
      </c>
      <c r="B36" s="22" t="s">
        <v>862</v>
      </c>
      <c r="C36" s="22" t="s">
        <v>864</v>
      </c>
      <c r="D36" s="25">
        <v>155686</v>
      </c>
      <c r="E36" s="23">
        <v>749.55024700000001</v>
      </c>
      <c r="F36" s="24">
        <v>1.02733578203059</v>
      </c>
    </row>
    <row r="37" spans="1:6" x14ac:dyDescent="0.2">
      <c r="A37" s="22" t="s">
        <v>391</v>
      </c>
      <c r="B37" s="22" t="s">
        <v>390</v>
      </c>
      <c r="C37" s="22" t="s">
        <v>191</v>
      </c>
      <c r="D37" s="25">
        <v>29769</v>
      </c>
      <c r="E37" s="23">
        <v>727.70320500000003</v>
      </c>
      <c r="F37" s="24">
        <v>0.99739216174902201</v>
      </c>
    </row>
    <row r="38" spans="1:6" x14ac:dyDescent="0.2">
      <c r="A38" s="22" t="s">
        <v>957</v>
      </c>
      <c r="B38" s="22" t="s">
        <v>956</v>
      </c>
      <c r="C38" s="22" t="s">
        <v>165</v>
      </c>
      <c r="D38" s="25">
        <v>7235</v>
      </c>
      <c r="E38" s="23">
        <v>723.06590000000006</v>
      </c>
      <c r="F38" s="24">
        <v>0.99103625782162397</v>
      </c>
    </row>
    <row r="39" spans="1:6" x14ac:dyDescent="0.2">
      <c r="A39" s="22" t="s">
        <v>457</v>
      </c>
      <c r="B39" s="22" t="s">
        <v>456</v>
      </c>
      <c r="C39" s="22" t="s">
        <v>159</v>
      </c>
      <c r="D39" s="25">
        <v>25339</v>
      </c>
      <c r="E39" s="23">
        <v>708.09835499999997</v>
      </c>
      <c r="F39" s="24">
        <v>0.97052169644405595</v>
      </c>
    </row>
    <row r="40" spans="1:6" x14ac:dyDescent="0.2">
      <c r="A40" s="22" t="s">
        <v>411</v>
      </c>
      <c r="B40" s="22" t="s">
        <v>410</v>
      </c>
      <c r="C40" s="22" t="s">
        <v>171</v>
      </c>
      <c r="D40" s="25">
        <v>48401</v>
      </c>
      <c r="E40" s="23">
        <v>705.97698600000001</v>
      </c>
      <c r="F40" s="24">
        <v>0.96761414182805305</v>
      </c>
    </row>
    <row r="41" spans="1:6" x14ac:dyDescent="0.2">
      <c r="A41" s="22" t="s">
        <v>324</v>
      </c>
      <c r="B41" s="22" t="s">
        <v>323</v>
      </c>
      <c r="C41" s="22" t="s">
        <v>212</v>
      </c>
      <c r="D41" s="25">
        <v>38496</v>
      </c>
      <c r="E41" s="23">
        <v>672.60211200000003</v>
      </c>
      <c r="F41" s="24">
        <v>0.92187044096451098</v>
      </c>
    </row>
    <row r="42" spans="1:6" x14ac:dyDescent="0.2">
      <c r="A42" s="22" t="s">
        <v>494</v>
      </c>
      <c r="B42" s="22" t="s">
        <v>493</v>
      </c>
      <c r="C42" s="22" t="s">
        <v>165</v>
      </c>
      <c r="D42" s="25">
        <v>9013</v>
      </c>
      <c r="E42" s="23">
        <v>640.73416999999995</v>
      </c>
      <c r="F42" s="24">
        <v>0.87819214555028002</v>
      </c>
    </row>
    <row r="43" spans="1:6" x14ac:dyDescent="0.2">
      <c r="A43" s="22" t="s">
        <v>200</v>
      </c>
      <c r="B43" s="22" t="s">
        <v>199</v>
      </c>
      <c r="C43" s="22" t="s">
        <v>201</v>
      </c>
      <c r="D43" s="25">
        <v>14639</v>
      </c>
      <c r="E43" s="23">
        <v>628.78896699999996</v>
      </c>
      <c r="F43" s="24">
        <v>0.86182001504317196</v>
      </c>
    </row>
    <row r="44" spans="1:6" x14ac:dyDescent="0.2">
      <c r="A44" s="22" t="s">
        <v>959</v>
      </c>
      <c r="B44" s="22" t="s">
        <v>958</v>
      </c>
      <c r="C44" s="22" t="s">
        <v>148</v>
      </c>
      <c r="D44" s="25">
        <v>42544</v>
      </c>
      <c r="E44" s="23">
        <v>626.88584000000003</v>
      </c>
      <c r="F44" s="24">
        <v>0.859211583556859</v>
      </c>
    </row>
    <row r="45" spans="1:6" x14ac:dyDescent="0.2">
      <c r="A45" s="22" t="s">
        <v>249</v>
      </c>
      <c r="B45" s="22" t="s">
        <v>248</v>
      </c>
      <c r="C45" s="22" t="s">
        <v>154</v>
      </c>
      <c r="D45" s="25">
        <v>14718</v>
      </c>
      <c r="E45" s="23">
        <v>610.00222799999995</v>
      </c>
      <c r="F45" s="24">
        <v>0.83607085509076395</v>
      </c>
    </row>
    <row r="46" spans="1:6" x14ac:dyDescent="0.2">
      <c r="A46" s="22" t="s">
        <v>514</v>
      </c>
      <c r="B46" s="22" t="s">
        <v>513</v>
      </c>
      <c r="C46" s="22" t="s">
        <v>204</v>
      </c>
      <c r="D46" s="25">
        <v>41099</v>
      </c>
      <c r="E46" s="23">
        <v>543.69867099999999</v>
      </c>
      <c r="F46" s="24">
        <v>0.74519500406592298</v>
      </c>
    </row>
    <row r="47" spans="1:6" x14ac:dyDescent="0.2">
      <c r="A47" s="22" t="s">
        <v>344</v>
      </c>
      <c r="B47" s="22" t="s">
        <v>343</v>
      </c>
      <c r="C47" s="22" t="s">
        <v>196</v>
      </c>
      <c r="D47" s="25">
        <v>29725</v>
      </c>
      <c r="E47" s="23">
        <v>540.69775000000004</v>
      </c>
      <c r="F47" s="24">
        <v>0.74108193288132096</v>
      </c>
    </row>
    <row r="48" spans="1:6" x14ac:dyDescent="0.2">
      <c r="A48" s="22" t="s">
        <v>310</v>
      </c>
      <c r="B48" s="22" t="s">
        <v>309</v>
      </c>
      <c r="C48" s="22" t="s">
        <v>212</v>
      </c>
      <c r="D48" s="25">
        <v>215472</v>
      </c>
      <c r="E48" s="23">
        <v>530.85836640000002</v>
      </c>
      <c r="F48" s="24">
        <v>0.72759604466253602</v>
      </c>
    </row>
    <row r="49" spans="1:7" x14ac:dyDescent="0.2">
      <c r="A49" s="22" t="s">
        <v>161</v>
      </c>
      <c r="B49" s="22" t="s">
        <v>160</v>
      </c>
      <c r="C49" s="22" t="s">
        <v>162</v>
      </c>
      <c r="D49" s="25">
        <v>6774</v>
      </c>
      <c r="E49" s="23">
        <v>517.29651000000001</v>
      </c>
      <c r="F49" s="24">
        <v>0.70900812423125803</v>
      </c>
    </row>
    <row r="50" spans="1:7" x14ac:dyDescent="0.2">
      <c r="A50" s="22" t="s">
        <v>852</v>
      </c>
      <c r="B50" s="22" t="s">
        <v>851</v>
      </c>
      <c r="C50" s="22" t="s">
        <v>182</v>
      </c>
      <c r="D50" s="25">
        <v>42786</v>
      </c>
      <c r="E50" s="23">
        <v>489.72855600000003</v>
      </c>
      <c r="F50" s="24">
        <v>0.67122340506809597</v>
      </c>
    </row>
    <row r="51" spans="1:7" x14ac:dyDescent="0.2">
      <c r="A51" s="22" t="s">
        <v>459</v>
      </c>
      <c r="B51" s="22" t="s">
        <v>458</v>
      </c>
      <c r="C51" s="22" t="s">
        <v>162</v>
      </c>
      <c r="D51" s="25">
        <v>49189</v>
      </c>
      <c r="E51" s="23">
        <v>488.47136449999999</v>
      </c>
      <c r="F51" s="24">
        <v>0.66950029468559202</v>
      </c>
    </row>
    <row r="52" spans="1:7" x14ac:dyDescent="0.2">
      <c r="A52" s="22" t="s">
        <v>263</v>
      </c>
      <c r="B52" s="22" t="s">
        <v>262</v>
      </c>
      <c r="C52" s="22" t="s">
        <v>204</v>
      </c>
      <c r="D52" s="25">
        <v>37077</v>
      </c>
      <c r="E52" s="23">
        <v>485.56039199999998</v>
      </c>
      <c r="F52" s="24">
        <v>0.66551050718071603</v>
      </c>
    </row>
    <row r="53" spans="1:7" x14ac:dyDescent="0.2">
      <c r="A53" s="22" t="s">
        <v>352</v>
      </c>
      <c r="B53" s="22" t="s">
        <v>351</v>
      </c>
      <c r="C53" s="22" t="s">
        <v>165</v>
      </c>
      <c r="D53" s="25">
        <v>137760</v>
      </c>
      <c r="E53" s="23">
        <v>470.51927999999998</v>
      </c>
      <c r="F53" s="24">
        <v>0.64489511465569704</v>
      </c>
    </row>
    <row r="54" spans="1:7" x14ac:dyDescent="0.2">
      <c r="A54" s="22" t="s">
        <v>388</v>
      </c>
      <c r="B54" s="22" t="s">
        <v>387</v>
      </c>
      <c r="C54" s="22" t="s">
        <v>389</v>
      </c>
      <c r="D54" s="25">
        <v>17979</v>
      </c>
      <c r="E54" s="23">
        <v>433.006236</v>
      </c>
      <c r="F54" s="24">
        <v>0.593479625769749</v>
      </c>
    </row>
    <row r="55" spans="1:7" x14ac:dyDescent="0.2">
      <c r="A55" s="22" t="s">
        <v>216</v>
      </c>
      <c r="B55" s="22" t="s">
        <v>215</v>
      </c>
      <c r="C55" s="22" t="s">
        <v>196</v>
      </c>
      <c r="D55" s="25">
        <v>70594</v>
      </c>
      <c r="E55" s="23">
        <v>414.31618600000002</v>
      </c>
      <c r="F55" s="24">
        <v>0.567862988046273</v>
      </c>
    </row>
    <row r="56" spans="1:7" x14ac:dyDescent="0.2">
      <c r="A56" s="22" t="s">
        <v>961</v>
      </c>
      <c r="B56" s="22" t="s">
        <v>960</v>
      </c>
      <c r="C56" s="22" t="s">
        <v>148</v>
      </c>
      <c r="D56" s="25">
        <v>186664</v>
      </c>
      <c r="E56" s="23">
        <v>374.54131599999999</v>
      </c>
      <c r="F56" s="24">
        <v>0.51334743376534098</v>
      </c>
    </row>
    <row r="57" spans="1:7" ht="10.5" x14ac:dyDescent="0.25">
      <c r="A57" s="21" t="s">
        <v>33</v>
      </c>
      <c r="B57" s="21"/>
      <c r="C57" s="21"/>
      <c r="D57" s="21"/>
      <c r="E57" s="26">
        <f>SUM(E7:E56)</f>
        <v>72816.830708900015</v>
      </c>
      <c r="F57" s="27">
        <f>SUM(F7:F56)</f>
        <v>99.802963204569579</v>
      </c>
      <c r="G57" s="11"/>
    </row>
    <row r="58" spans="1:7" x14ac:dyDescent="0.2">
      <c r="A58" s="22"/>
      <c r="B58" s="22"/>
      <c r="C58" s="22"/>
      <c r="D58" s="22"/>
      <c r="E58" s="23"/>
      <c r="F58" s="24"/>
    </row>
    <row r="59" spans="1:7" ht="10.5" x14ac:dyDescent="0.25">
      <c r="A59" s="21" t="s">
        <v>43</v>
      </c>
      <c r="B59" s="21"/>
      <c r="C59" s="21"/>
      <c r="D59" s="21"/>
      <c r="E59" s="26">
        <f>E57</f>
        <v>72816.830708900015</v>
      </c>
      <c r="F59" s="27">
        <f>F57</f>
        <v>99.802963204569579</v>
      </c>
      <c r="G59" s="11"/>
    </row>
    <row r="60" spans="1:7" ht="10.5" x14ac:dyDescent="0.25">
      <c r="A60" s="21"/>
      <c r="B60" s="21"/>
      <c r="C60" s="21"/>
      <c r="D60" s="21"/>
      <c r="E60" s="26"/>
      <c r="F60" s="27"/>
      <c r="G60" s="11"/>
    </row>
    <row r="61" spans="1:7" ht="10.5" x14ac:dyDescent="0.25">
      <c r="A61" s="21" t="s">
        <v>45</v>
      </c>
      <c r="B61" s="21"/>
      <c r="C61" s="21"/>
      <c r="D61" s="21"/>
      <c r="E61" s="26">
        <f>E63-(E57)</f>
        <v>143.75920829999086</v>
      </c>
      <c r="F61" s="27">
        <f>F63-(F57)</f>
        <v>0.19703679543042085</v>
      </c>
      <c r="G61" s="11"/>
    </row>
    <row r="62" spans="1:7" ht="10.5" x14ac:dyDescent="0.25">
      <c r="A62" s="21"/>
      <c r="B62" s="21"/>
      <c r="C62" s="21"/>
      <c r="D62" s="21"/>
      <c r="E62" s="26"/>
      <c r="F62" s="27"/>
      <c r="G62" s="11"/>
    </row>
    <row r="63" spans="1:7" ht="10.5" x14ac:dyDescent="0.25">
      <c r="A63" s="28" t="s">
        <v>44</v>
      </c>
      <c r="B63" s="28"/>
      <c r="C63" s="28"/>
      <c r="D63" s="28"/>
      <c r="E63" s="29">
        <v>72960.589917200006</v>
      </c>
      <c r="F63" s="30">
        <v>100</v>
      </c>
      <c r="G63" s="11"/>
    </row>
    <row r="65" spans="1:7" ht="23.25" customHeight="1" x14ac:dyDescent="0.2">
      <c r="A65" s="179" t="s">
        <v>1003</v>
      </c>
      <c r="B65" s="179"/>
      <c r="C65" s="179"/>
      <c r="D65" s="179"/>
      <c r="G65" s="9"/>
    </row>
    <row r="67" spans="1:7" ht="10.5" x14ac:dyDescent="0.25">
      <c r="A67" s="11" t="s">
        <v>48</v>
      </c>
    </row>
    <row r="68" spans="1:7" ht="10.5" x14ac:dyDescent="0.25">
      <c r="A68" s="11" t="s">
        <v>1001</v>
      </c>
    </row>
    <row r="69" spans="1:7" ht="10.5" x14ac:dyDescent="0.25">
      <c r="A69" s="11" t="s">
        <v>49</v>
      </c>
      <c r="B69" s="11"/>
      <c r="C69" s="55" t="s">
        <v>999</v>
      </c>
      <c r="D69" s="11" t="s">
        <v>50</v>
      </c>
    </row>
    <row r="70" spans="1:7" x14ac:dyDescent="0.2">
      <c r="A70" s="6" t="s">
        <v>57</v>
      </c>
      <c r="C70" s="32">
        <v>180.25640000000001</v>
      </c>
      <c r="D70" s="32">
        <v>193.6293</v>
      </c>
    </row>
    <row r="71" spans="1:7" x14ac:dyDescent="0.2">
      <c r="A71" s="6" t="s">
        <v>117</v>
      </c>
      <c r="C71" s="32">
        <v>163.30709999999999</v>
      </c>
      <c r="D71" s="32">
        <v>175.42259999999999</v>
      </c>
    </row>
    <row r="72" spans="1:7" x14ac:dyDescent="0.2">
      <c r="A72" s="6" t="s">
        <v>58</v>
      </c>
      <c r="C72" s="32">
        <v>189.84549999999999</v>
      </c>
      <c r="D72" s="32">
        <v>203.99029999999999</v>
      </c>
    </row>
    <row r="73" spans="1:7" x14ac:dyDescent="0.2">
      <c r="A73" s="6" t="s">
        <v>118</v>
      </c>
      <c r="C73" s="32">
        <v>172.80680000000001</v>
      </c>
      <c r="D73" s="32">
        <v>185.68190000000001</v>
      </c>
    </row>
    <row r="75" spans="1:7" x14ac:dyDescent="0.2">
      <c r="A75" s="6" t="s">
        <v>54</v>
      </c>
    </row>
    <row r="76" spans="1:7" x14ac:dyDescent="0.2">
      <c r="A76" s="6" t="s">
        <v>1000</v>
      </c>
    </row>
    <row r="78" spans="1:7" ht="10.5" x14ac:dyDescent="0.25">
      <c r="A78" s="11" t="s">
        <v>1002</v>
      </c>
      <c r="D78" s="31" t="s">
        <v>56</v>
      </c>
    </row>
    <row r="79" spans="1:7" ht="10.5" x14ac:dyDescent="0.25">
      <c r="A79" s="11"/>
      <c r="D79" s="31"/>
    </row>
    <row r="80" spans="1:7" ht="10.5" x14ac:dyDescent="0.25">
      <c r="A80" s="11" t="s">
        <v>1843</v>
      </c>
      <c r="D80" s="31" t="s">
        <v>56</v>
      </c>
    </row>
    <row r="82" spans="1:4" ht="10.5" x14ac:dyDescent="0.25">
      <c r="A82" s="11" t="s">
        <v>1008</v>
      </c>
      <c r="D82" s="31" t="s">
        <v>56</v>
      </c>
    </row>
    <row r="83" spans="1:4" ht="10.5" x14ac:dyDescent="0.25">
      <c r="A83" s="11"/>
    </row>
    <row r="84" spans="1:4" ht="10.5" x14ac:dyDescent="0.25">
      <c r="A84" s="11" t="s">
        <v>1007</v>
      </c>
      <c r="D84" s="31" t="s">
        <v>56</v>
      </c>
    </row>
    <row r="86" spans="1:4" ht="10.5" x14ac:dyDescent="0.25">
      <c r="A86" s="11" t="s">
        <v>1833</v>
      </c>
      <c r="D86" s="36">
        <v>5.0806512404416838E-2</v>
      </c>
    </row>
    <row r="88" spans="1:4" ht="10.5" x14ac:dyDescent="0.25">
      <c r="A88" s="11" t="s">
        <v>1817</v>
      </c>
      <c r="D88" s="31" t="s">
        <v>56</v>
      </c>
    </row>
    <row r="90" spans="1:4" ht="10.5" x14ac:dyDescent="0.25">
      <c r="A90" s="11" t="s">
        <v>1004</v>
      </c>
      <c r="D90" s="31" t="s">
        <v>56</v>
      </c>
    </row>
    <row r="92" spans="1:4" ht="10.5" x14ac:dyDescent="0.25">
      <c r="A92" s="11" t="s">
        <v>1842</v>
      </c>
      <c r="B92" s="11"/>
      <c r="D92" s="31" t="s">
        <v>56</v>
      </c>
    </row>
    <row r="93" spans="1:4" ht="10.5" x14ac:dyDescent="0.25">
      <c r="A93" s="11"/>
      <c r="B93" s="11"/>
    </row>
    <row r="94" spans="1:4" ht="10.5" x14ac:dyDescent="0.25">
      <c r="A94" s="11" t="s">
        <v>1005</v>
      </c>
      <c r="B94" s="11"/>
      <c r="D94" s="31" t="s">
        <v>56</v>
      </c>
    </row>
    <row r="95" spans="1:4" ht="10.5" x14ac:dyDescent="0.25">
      <c r="A95" s="11"/>
      <c r="B95" s="11"/>
    </row>
    <row r="96" spans="1:4" ht="10.5" x14ac:dyDescent="0.25">
      <c r="A96" s="11" t="s">
        <v>1006</v>
      </c>
      <c r="B96" s="11"/>
      <c r="D96" s="31" t="s">
        <v>56</v>
      </c>
    </row>
    <row r="98" spans="1:9" ht="10.5" x14ac:dyDescent="0.25">
      <c r="A98" s="119" t="s">
        <v>1345</v>
      </c>
      <c r="B98" s="118"/>
      <c r="C98" s="118"/>
      <c r="D98" s="118"/>
      <c r="E98" s="10"/>
      <c r="G98" s="118"/>
      <c r="H98" s="118"/>
      <c r="I98" s="118"/>
    </row>
    <row r="99" spans="1:9" ht="10.5" x14ac:dyDescent="0.25">
      <c r="A99" s="119"/>
      <c r="B99" s="118"/>
      <c r="C99" s="118"/>
      <c r="D99" s="118"/>
      <c r="E99" s="10"/>
      <c r="G99" s="118"/>
      <c r="H99" s="118"/>
      <c r="I99" s="118"/>
    </row>
    <row r="100" spans="1:9" ht="10.5" x14ac:dyDescent="0.25">
      <c r="A100" s="119" t="s">
        <v>1305</v>
      </c>
      <c r="B100" s="118"/>
      <c r="C100" s="118"/>
      <c r="D100" s="118"/>
      <c r="E100" s="10"/>
      <c r="G100" s="118"/>
      <c r="H100" s="118"/>
      <c r="I100" s="118"/>
    </row>
    <row r="101" spans="1:9" x14ac:dyDescent="0.2">
      <c r="A101" s="120"/>
      <c r="B101" s="118"/>
      <c r="C101" s="118"/>
      <c r="D101" s="118"/>
      <c r="E101" s="10"/>
      <c r="G101" s="118"/>
      <c r="H101" s="118"/>
      <c r="I101" s="118"/>
    </row>
    <row r="102" spans="1:9" x14ac:dyDescent="0.2">
      <c r="A102" s="118"/>
      <c r="B102" s="118"/>
      <c r="C102" s="118"/>
      <c r="D102" s="118"/>
      <c r="E102" s="10"/>
      <c r="G102" s="118"/>
      <c r="H102" s="118"/>
      <c r="I102" s="118"/>
    </row>
    <row r="103" spans="1:9" x14ac:dyDescent="0.2">
      <c r="A103" s="118"/>
      <c r="B103" s="118"/>
      <c r="C103" s="118"/>
      <c r="D103" s="118"/>
      <c r="E103" s="10"/>
      <c r="G103" s="118"/>
      <c r="H103" s="118"/>
      <c r="I103" s="118"/>
    </row>
    <row r="104" spans="1:9" x14ac:dyDescent="0.2">
      <c r="A104" s="118"/>
      <c r="B104" s="118"/>
      <c r="C104" s="118"/>
      <c r="D104" s="118"/>
      <c r="E104" s="10"/>
      <c r="G104" s="118"/>
      <c r="H104" s="118"/>
      <c r="I104" s="118"/>
    </row>
    <row r="105" spans="1:9" x14ac:dyDescent="0.2">
      <c r="A105" s="118"/>
      <c r="B105" s="118"/>
      <c r="C105" s="118"/>
      <c r="D105" s="118"/>
      <c r="E105" s="10"/>
      <c r="G105" s="118"/>
      <c r="H105" s="118"/>
      <c r="I105" s="118"/>
    </row>
    <row r="106" spans="1:9" x14ac:dyDescent="0.2">
      <c r="A106" s="118"/>
      <c r="B106" s="118"/>
      <c r="C106" s="118"/>
      <c r="D106" s="118"/>
      <c r="E106" s="10"/>
      <c r="G106" s="118"/>
      <c r="H106" s="118"/>
      <c r="I106" s="118"/>
    </row>
    <row r="107" spans="1:9" x14ac:dyDescent="0.2">
      <c r="A107" s="118"/>
      <c r="B107" s="118"/>
      <c r="C107" s="118"/>
      <c r="D107" s="118"/>
      <c r="E107" s="10"/>
      <c r="G107" s="118"/>
      <c r="H107" s="118"/>
      <c r="I107" s="118"/>
    </row>
    <row r="108" spans="1:9" x14ac:dyDescent="0.2">
      <c r="A108" s="118"/>
      <c r="B108" s="118"/>
      <c r="C108" s="118"/>
      <c r="D108" s="118"/>
      <c r="E108" s="10"/>
      <c r="G108" s="118"/>
      <c r="H108" s="118"/>
      <c r="I108" s="118"/>
    </row>
    <row r="109" spans="1:9" x14ac:dyDescent="0.2">
      <c r="A109" s="118"/>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ht="10.5" x14ac:dyDescent="0.25">
      <c r="A118" s="119" t="s">
        <v>1332</v>
      </c>
      <c r="B118" s="118"/>
      <c r="C118" s="118"/>
      <c r="D118" s="118"/>
      <c r="E118" s="10"/>
      <c r="G118" s="118"/>
      <c r="H118" s="118"/>
      <c r="I118" s="118"/>
    </row>
    <row r="119" spans="1:9" x14ac:dyDescent="0.2">
      <c r="A119" s="118"/>
      <c r="B119" s="118"/>
      <c r="C119" s="118"/>
      <c r="D119" s="118"/>
      <c r="E119" s="10"/>
      <c r="G119" s="118"/>
      <c r="H119" s="118"/>
      <c r="I119" s="118"/>
    </row>
    <row r="120" spans="1:9" ht="10.5" x14ac:dyDescent="0.25">
      <c r="A120" s="119" t="s">
        <v>1306</v>
      </c>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x14ac:dyDescent="0.2">
      <c r="A127" s="118"/>
      <c r="B127" s="118"/>
      <c r="C127" s="118"/>
      <c r="D127" s="118"/>
      <c r="E127" s="10"/>
      <c r="G127" s="118"/>
      <c r="H127" s="118"/>
      <c r="I127" s="118"/>
    </row>
    <row r="128" spans="1:9" x14ac:dyDescent="0.2">
      <c r="A128" s="118"/>
      <c r="B128" s="118"/>
      <c r="C128" s="118"/>
      <c r="D128" s="118"/>
      <c r="E128" s="10"/>
      <c r="G128" s="118"/>
      <c r="H128" s="118"/>
      <c r="I128" s="118"/>
    </row>
    <row r="129" spans="1:9" x14ac:dyDescent="0.2">
      <c r="A129" s="118"/>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ht="10.5" x14ac:dyDescent="0.25">
      <c r="A138" s="119" t="s">
        <v>1333</v>
      </c>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t="s">
        <v>1304</v>
      </c>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x14ac:dyDescent="0.2">
      <c r="A147" s="118"/>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sheetData>
  <mergeCells count="2">
    <mergeCell ref="A1:F1"/>
    <mergeCell ref="A65:D65"/>
  </mergeCells>
  <conditionalFormatting sqref="F2:F3">
    <cfRule type="cellIs" dxfId="28" priority="4" stopIfTrue="1" operator="between">
      <formula>0.009</formula>
      <formula>-0.009</formula>
    </cfRule>
  </conditionalFormatting>
  <conditionalFormatting sqref="F5:F137">
    <cfRule type="cellIs" dxfId="27" priority="1" stopIfTrue="1" operator="between">
      <formula>0.009</formula>
      <formula>-0.009</formula>
    </cfRule>
  </conditionalFormatting>
  <conditionalFormatting sqref="F238:F65538">
    <cfRule type="cellIs" dxfId="26" priority="2" stopIfTrue="1" operator="between">
      <formula>0.009</formula>
      <formula>-0.009</formula>
    </cfRule>
  </conditionalFormatting>
  <hyperlinks>
    <hyperlink ref="A101" r:id="rId1" tooltip="https://www.franklintempletonindia.com/downloadsServlet/pdf/product-labels-jg9o5k7l" display="https://www.franklintempletonindia.com/downloadsServlet/pdf/product-labels-jg9o5k7l" xr:uid="{00000000-0004-0000-20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51"/>
  <sheetViews>
    <sheetView workbookViewId="0">
      <selection sqref="A1:F1"/>
    </sheetView>
  </sheetViews>
  <sheetFormatPr defaultColWidth="9.1796875" defaultRowHeight="10" x14ac:dyDescent="0.2"/>
  <cols>
    <col min="1" max="1" width="38.7265625" style="6" bestFit="1" customWidth="1"/>
    <col min="2" max="2" width="34.1796875" style="6" bestFit="1" customWidth="1"/>
    <col min="3" max="3" width="25.54296875" style="6" bestFit="1" customWidth="1"/>
    <col min="4" max="4" width="15.7265625" style="6" customWidth="1"/>
    <col min="5" max="5" width="27.26953125" style="9" customWidth="1"/>
    <col min="6" max="6" width="13.54296875" style="10" bestFit="1" customWidth="1"/>
    <col min="7" max="16384" width="9.1796875" style="6"/>
  </cols>
  <sheetData>
    <row r="1" spans="1:7" s="1" customFormat="1" ht="14" x14ac:dyDescent="0.25">
      <c r="A1" s="177" t="s">
        <v>27</v>
      </c>
      <c r="B1" s="178"/>
      <c r="C1" s="178"/>
      <c r="D1" s="178"/>
      <c r="E1" s="178"/>
      <c r="F1" s="178"/>
    </row>
    <row r="2" spans="1:7" s="1" customFormat="1" ht="11.5" x14ac:dyDescent="0.25">
      <c r="E2" s="5"/>
      <c r="F2" s="8"/>
    </row>
    <row r="3" spans="1:7" s="1" customFormat="1" ht="11.5" x14ac:dyDescent="0.25">
      <c r="A3" s="7" t="s">
        <v>7</v>
      </c>
      <c r="B3" s="2"/>
      <c r="C3" s="3"/>
      <c r="D3" s="3"/>
      <c r="E3" s="4"/>
      <c r="F3" s="8"/>
    </row>
    <row r="4" spans="1:7" s="1" customFormat="1" ht="25.5" customHeight="1" x14ac:dyDescent="0.25">
      <c r="A4" s="14" t="s">
        <v>2</v>
      </c>
      <c r="B4" s="14" t="s">
        <v>0</v>
      </c>
      <c r="C4" s="15" t="s">
        <v>4</v>
      </c>
      <c r="D4" s="15" t="s">
        <v>1</v>
      </c>
      <c r="E4" s="56" t="s">
        <v>6</v>
      </c>
      <c r="F4" s="16" t="s">
        <v>3</v>
      </c>
      <c r="G4" s="57" t="s">
        <v>5</v>
      </c>
    </row>
    <row r="5" spans="1:7" ht="10.5" x14ac:dyDescent="0.25">
      <c r="A5" s="17" t="s">
        <v>127</v>
      </c>
      <c r="B5" s="18"/>
      <c r="C5" s="18"/>
      <c r="D5" s="18"/>
      <c r="E5" s="19"/>
      <c r="F5" s="20"/>
      <c r="G5" s="58"/>
    </row>
    <row r="6" spans="1:7" ht="10.5" x14ac:dyDescent="0.25">
      <c r="A6" s="21" t="s">
        <v>31</v>
      </c>
      <c r="B6" s="22"/>
      <c r="C6" s="22"/>
      <c r="D6" s="22"/>
      <c r="E6" s="23"/>
      <c r="F6" s="24"/>
      <c r="G6" s="24"/>
    </row>
    <row r="7" spans="1:7" x14ac:dyDescent="0.2">
      <c r="A7" s="22" t="s">
        <v>129</v>
      </c>
      <c r="B7" s="22" t="s">
        <v>128</v>
      </c>
      <c r="C7" s="22" t="s">
        <v>130</v>
      </c>
      <c r="D7" s="25">
        <v>6520834</v>
      </c>
      <c r="E7" s="23">
        <v>50321.275979999999</v>
      </c>
      <c r="F7" s="24">
        <v>8.2410513618756802</v>
      </c>
      <c r="G7" s="24"/>
    </row>
    <row r="8" spans="1:7" x14ac:dyDescent="0.2">
      <c r="A8" s="22" t="s">
        <v>132</v>
      </c>
      <c r="B8" s="22" t="s">
        <v>131</v>
      </c>
      <c r="C8" s="22" t="s">
        <v>130</v>
      </c>
      <c r="D8" s="25">
        <v>3297903</v>
      </c>
      <c r="E8" s="23">
        <v>41665.7065</v>
      </c>
      <c r="F8" s="24">
        <v>6.8235397574538501</v>
      </c>
      <c r="G8" s="24"/>
    </row>
    <row r="9" spans="1:7" x14ac:dyDescent="0.2">
      <c r="A9" s="22" t="s">
        <v>139</v>
      </c>
      <c r="B9" s="22" t="s">
        <v>138</v>
      </c>
      <c r="C9" s="22" t="s">
        <v>130</v>
      </c>
      <c r="D9" s="25">
        <v>2477634</v>
      </c>
      <c r="E9" s="23">
        <v>31423.832020000002</v>
      </c>
      <c r="F9" s="24">
        <v>5.1462410008581401</v>
      </c>
      <c r="G9" s="24"/>
    </row>
    <row r="10" spans="1:7" x14ac:dyDescent="0.2">
      <c r="A10" s="22" t="s">
        <v>137</v>
      </c>
      <c r="B10" s="22" t="s">
        <v>136</v>
      </c>
      <c r="C10" s="22" t="s">
        <v>130</v>
      </c>
      <c r="D10" s="25">
        <v>2833344</v>
      </c>
      <c r="E10" s="23">
        <v>30272.863969999999</v>
      </c>
      <c r="F10" s="24">
        <v>4.95774842726565</v>
      </c>
      <c r="G10" s="24"/>
    </row>
    <row r="11" spans="1:7" x14ac:dyDescent="0.2">
      <c r="A11" s="22" t="s">
        <v>144</v>
      </c>
      <c r="B11" s="22" t="s">
        <v>143</v>
      </c>
      <c r="C11" s="22" t="s">
        <v>145</v>
      </c>
      <c r="D11" s="25">
        <v>717322</v>
      </c>
      <c r="E11" s="23">
        <v>28793.305079999998</v>
      </c>
      <c r="F11" s="24">
        <v>4.7154429497524104</v>
      </c>
      <c r="G11" s="24"/>
    </row>
    <row r="12" spans="1:7" x14ac:dyDescent="0.2">
      <c r="A12" s="22" t="s">
        <v>147</v>
      </c>
      <c r="B12" s="22" t="s">
        <v>146</v>
      </c>
      <c r="C12" s="22" t="s">
        <v>148</v>
      </c>
      <c r="D12" s="25">
        <v>1911441</v>
      </c>
      <c r="E12" s="23">
        <v>22589.409739999999</v>
      </c>
      <c r="F12" s="24">
        <v>3.6994389008693598</v>
      </c>
      <c r="G12" s="24"/>
    </row>
    <row r="13" spans="1:7" x14ac:dyDescent="0.2">
      <c r="A13" s="22" t="s">
        <v>141</v>
      </c>
      <c r="B13" s="22" t="s">
        <v>140</v>
      </c>
      <c r="C13" s="22" t="s">
        <v>142</v>
      </c>
      <c r="D13" s="25">
        <v>1139052</v>
      </c>
      <c r="E13" s="23">
        <v>21491.633140000002</v>
      </c>
      <c r="F13" s="24">
        <v>3.5196574233873301</v>
      </c>
      <c r="G13" s="24"/>
    </row>
    <row r="14" spans="1:7" x14ac:dyDescent="0.2">
      <c r="A14" s="22" t="s">
        <v>134</v>
      </c>
      <c r="B14" s="22" t="s">
        <v>133</v>
      </c>
      <c r="C14" s="22" t="s">
        <v>135</v>
      </c>
      <c r="D14" s="25">
        <v>1472922</v>
      </c>
      <c r="E14" s="23">
        <v>21074.56798</v>
      </c>
      <c r="F14" s="24">
        <v>3.4513551926137098</v>
      </c>
      <c r="G14" s="24"/>
    </row>
    <row r="15" spans="1:7" x14ac:dyDescent="0.2">
      <c r="A15" s="22" t="s">
        <v>457</v>
      </c>
      <c r="B15" s="22" t="s">
        <v>456</v>
      </c>
      <c r="C15" s="22" t="s">
        <v>159</v>
      </c>
      <c r="D15" s="25">
        <v>685013</v>
      </c>
      <c r="E15" s="23">
        <v>19142.688289999998</v>
      </c>
      <c r="F15" s="24">
        <v>3.13497371300691</v>
      </c>
      <c r="G15" s="24"/>
    </row>
    <row r="16" spans="1:7" x14ac:dyDescent="0.2">
      <c r="A16" s="22" t="s">
        <v>306</v>
      </c>
      <c r="B16" s="22" t="s">
        <v>305</v>
      </c>
      <c r="C16" s="22" t="s">
        <v>130</v>
      </c>
      <c r="D16" s="25">
        <v>4981055</v>
      </c>
      <c r="E16" s="23">
        <v>19092.383819999999</v>
      </c>
      <c r="F16" s="24">
        <v>3.1267354139390102</v>
      </c>
      <c r="G16" s="24"/>
    </row>
    <row r="17" spans="1:7" x14ac:dyDescent="0.2">
      <c r="A17" s="22" t="s">
        <v>153</v>
      </c>
      <c r="B17" s="22" t="s">
        <v>152</v>
      </c>
      <c r="C17" s="22" t="s">
        <v>154</v>
      </c>
      <c r="D17" s="25">
        <v>7500000</v>
      </c>
      <c r="E17" s="23">
        <v>18527.25</v>
      </c>
      <c r="F17" s="24">
        <v>3.0341841670508298</v>
      </c>
      <c r="G17" s="24"/>
    </row>
    <row r="18" spans="1:7" x14ac:dyDescent="0.2">
      <c r="A18" s="22" t="s">
        <v>156</v>
      </c>
      <c r="B18" s="22" t="s">
        <v>155</v>
      </c>
      <c r="C18" s="22" t="s">
        <v>148</v>
      </c>
      <c r="D18" s="25">
        <v>1512587</v>
      </c>
      <c r="E18" s="23">
        <v>18137.43072</v>
      </c>
      <c r="F18" s="24">
        <v>2.9703439593898402</v>
      </c>
      <c r="G18" s="24"/>
    </row>
    <row r="19" spans="1:7" x14ac:dyDescent="0.2">
      <c r="A19" s="22" t="s">
        <v>184</v>
      </c>
      <c r="B19" s="22" t="s">
        <v>183</v>
      </c>
      <c r="C19" s="22" t="s">
        <v>185</v>
      </c>
      <c r="D19" s="25">
        <v>4148103</v>
      </c>
      <c r="E19" s="23">
        <v>17890.768240000001</v>
      </c>
      <c r="F19" s="24">
        <v>2.92994835877876</v>
      </c>
      <c r="G19" s="24"/>
    </row>
    <row r="20" spans="1:7" x14ac:dyDescent="0.2">
      <c r="A20" s="22" t="s">
        <v>164</v>
      </c>
      <c r="B20" s="22" t="s">
        <v>163</v>
      </c>
      <c r="C20" s="22" t="s">
        <v>165</v>
      </c>
      <c r="D20" s="25">
        <v>556937</v>
      </c>
      <c r="E20" s="23">
        <v>17251.123579999999</v>
      </c>
      <c r="F20" s="24">
        <v>2.8251945663967</v>
      </c>
      <c r="G20" s="24"/>
    </row>
    <row r="21" spans="1:7" x14ac:dyDescent="0.2">
      <c r="A21" s="22" t="s">
        <v>161</v>
      </c>
      <c r="B21" s="22" t="s">
        <v>160</v>
      </c>
      <c r="C21" s="22" t="s">
        <v>162</v>
      </c>
      <c r="D21" s="25">
        <v>194847</v>
      </c>
      <c r="E21" s="23">
        <v>14879.49116</v>
      </c>
      <c r="F21" s="24">
        <v>2.4367953415344901</v>
      </c>
      <c r="G21" s="24"/>
    </row>
    <row r="22" spans="1:7" x14ac:dyDescent="0.2">
      <c r="A22" s="22" t="s">
        <v>150</v>
      </c>
      <c r="B22" s="22" t="s">
        <v>149</v>
      </c>
      <c r="C22" s="22" t="s">
        <v>151</v>
      </c>
      <c r="D22" s="25">
        <v>3481067</v>
      </c>
      <c r="E22" s="23">
        <v>13894.67893</v>
      </c>
      <c r="F22" s="24">
        <v>2.2755138952440701</v>
      </c>
      <c r="G22" s="24"/>
    </row>
    <row r="23" spans="1:7" x14ac:dyDescent="0.2">
      <c r="A23" s="22" t="s">
        <v>167</v>
      </c>
      <c r="B23" s="22" t="s">
        <v>166</v>
      </c>
      <c r="C23" s="22" t="s">
        <v>168</v>
      </c>
      <c r="D23" s="25">
        <v>805125</v>
      </c>
      <c r="E23" s="23">
        <v>13672.632750000001</v>
      </c>
      <c r="F23" s="24">
        <v>2.2391496747736799</v>
      </c>
      <c r="G23" s="24"/>
    </row>
    <row r="24" spans="1:7" x14ac:dyDescent="0.2">
      <c r="A24" s="22" t="s">
        <v>181</v>
      </c>
      <c r="B24" s="22" t="s">
        <v>180</v>
      </c>
      <c r="C24" s="22" t="s">
        <v>182</v>
      </c>
      <c r="D24" s="25">
        <v>1733734</v>
      </c>
      <c r="E24" s="23">
        <v>13436.4385</v>
      </c>
      <c r="F24" s="24">
        <v>2.2004684428747998</v>
      </c>
      <c r="G24" s="24"/>
    </row>
    <row r="25" spans="1:7" x14ac:dyDescent="0.2">
      <c r="A25" s="22" t="s">
        <v>242</v>
      </c>
      <c r="B25" s="22" t="s">
        <v>241</v>
      </c>
      <c r="C25" s="22" t="s">
        <v>151</v>
      </c>
      <c r="D25" s="25">
        <v>2998866</v>
      </c>
      <c r="E25" s="23">
        <v>13331.4588</v>
      </c>
      <c r="F25" s="24">
        <v>2.1832760509331099</v>
      </c>
      <c r="G25" s="24"/>
    </row>
    <row r="26" spans="1:7" x14ac:dyDescent="0.2">
      <c r="A26" s="22" t="s">
        <v>178</v>
      </c>
      <c r="B26" s="22" t="s">
        <v>177</v>
      </c>
      <c r="C26" s="22" t="s">
        <v>179</v>
      </c>
      <c r="D26" s="25">
        <v>643385</v>
      </c>
      <c r="E26" s="23">
        <v>10720.08087</v>
      </c>
      <c r="F26" s="24">
        <v>1.7556140088387899</v>
      </c>
      <c r="G26" s="24"/>
    </row>
    <row r="27" spans="1:7" x14ac:dyDescent="0.2">
      <c r="A27" s="22" t="s">
        <v>175</v>
      </c>
      <c r="B27" s="22" t="s">
        <v>174</v>
      </c>
      <c r="C27" s="22" t="s">
        <v>176</v>
      </c>
      <c r="D27" s="25">
        <v>5028993</v>
      </c>
      <c r="E27" s="23">
        <v>10629.2796</v>
      </c>
      <c r="F27" s="24">
        <v>1.7407436003441601</v>
      </c>
      <c r="G27" s="24"/>
    </row>
    <row r="28" spans="1:7" x14ac:dyDescent="0.2">
      <c r="A28" s="22" t="s">
        <v>707</v>
      </c>
      <c r="B28" s="22" t="s">
        <v>706</v>
      </c>
      <c r="C28" s="22" t="s">
        <v>224</v>
      </c>
      <c r="D28" s="25">
        <v>338873</v>
      </c>
      <c r="E28" s="23">
        <v>9989.6371670000008</v>
      </c>
      <c r="F28" s="24">
        <v>1.6359901726750501</v>
      </c>
      <c r="G28" s="24"/>
    </row>
    <row r="29" spans="1:7" x14ac:dyDescent="0.2">
      <c r="A29" s="22" t="s">
        <v>170</v>
      </c>
      <c r="B29" s="22" t="s">
        <v>169</v>
      </c>
      <c r="C29" s="22" t="s">
        <v>171</v>
      </c>
      <c r="D29" s="25">
        <v>167038</v>
      </c>
      <c r="E29" s="23">
        <v>9564.5958800000008</v>
      </c>
      <c r="F29" s="24">
        <v>1.5663817017277599</v>
      </c>
      <c r="G29" s="24"/>
    </row>
    <row r="30" spans="1:7" x14ac:dyDescent="0.2">
      <c r="A30" s="22" t="s">
        <v>443</v>
      </c>
      <c r="B30" s="22" t="s">
        <v>442</v>
      </c>
      <c r="C30" s="22" t="s">
        <v>418</v>
      </c>
      <c r="D30" s="25">
        <v>711101</v>
      </c>
      <c r="E30" s="23">
        <v>9426.3548559999999</v>
      </c>
      <c r="F30" s="24">
        <v>1.54374214506081</v>
      </c>
      <c r="G30" s="24"/>
    </row>
    <row r="31" spans="1:7" x14ac:dyDescent="0.2">
      <c r="A31" s="22" t="s">
        <v>713</v>
      </c>
      <c r="B31" s="22" t="s">
        <v>712</v>
      </c>
      <c r="C31" s="22" t="s">
        <v>159</v>
      </c>
      <c r="D31" s="25">
        <v>38310</v>
      </c>
      <c r="E31" s="23">
        <v>9269.1044999999995</v>
      </c>
      <c r="F31" s="24">
        <v>1.5179894542708501</v>
      </c>
      <c r="G31" s="24"/>
    </row>
    <row r="32" spans="1:7" x14ac:dyDescent="0.2">
      <c r="A32" s="22" t="s">
        <v>211</v>
      </c>
      <c r="B32" s="22" t="s">
        <v>210</v>
      </c>
      <c r="C32" s="22" t="s">
        <v>212</v>
      </c>
      <c r="D32" s="25">
        <v>534037</v>
      </c>
      <c r="E32" s="23">
        <v>8346.4642729999996</v>
      </c>
      <c r="F32" s="24">
        <v>1.3668898378330301</v>
      </c>
      <c r="G32" s="24"/>
    </row>
    <row r="33" spans="1:7" x14ac:dyDescent="0.2">
      <c r="A33" s="22" t="s">
        <v>200</v>
      </c>
      <c r="B33" s="22" t="s">
        <v>199</v>
      </c>
      <c r="C33" s="22" t="s">
        <v>201</v>
      </c>
      <c r="D33" s="25">
        <v>188397</v>
      </c>
      <c r="E33" s="23">
        <v>8092.2163410000003</v>
      </c>
      <c r="F33" s="24">
        <v>1.32525197739612</v>
      </c>
      <c r="G33" s="24"/>
    </row>
    <row r="34" spans="1:7" x14ac:dyDescent="0.2">
      <c r="A34" s="22" t="s">
        <v>246</v>
      </c>
      <c r="B34" s="22" t="s">
        <v>245</v>
      </c>
      <c r="C34" s="22" t="s">
        <v>247</v>
      </c>
      <c r="D34" s="25">
        <v>728470</v>
      </c>
      <c r="E34" s="23">
        <v>7561.5186000000003</v>
      </c>
      <c r="F34" s="24">
        <v>1.2383402833653301</v>
      </c>
      <c r="G34" s="24"/>
    </row>
    <row r="35" spans="1:7" x14ac:dyDescent="0.2">
      <c r="A35" s="22" t="s">
        <v>214</v>
      </c>
      <c r="B35" s="22" t="s">
        <v>213</v>
      </c>
      <c r="C35" s="22" t="s">
        <v>212</v>
      </c>
      <c r="D35" s="25">
        <v>1963573</v>
      </c>
      <c r="E35" s="23">
        <v>6541.6434499999996</v>
      </c>
      <c r="F35" s="24">
        <v>1.07131662726426</v>
      </c>
      <c r="G35" s="24"/>
    </row>
    <row r="36" spans="1:7" x14ac:dyDescent="0.2">
      <c r="A36" s="22" t="s">
        <v>203</v>
      </c>
      <c r="B36" s="22" t="s">
        <v>202</v>
      </c>
      <c r="C36" s="22" t="s">
        <v>204</v>
      </c>
      <c r="D36" s="25">
        <v>463906</v>
      </c>
      <c r="E36" s="23">
        <v>6137.0124740000001</v>
      </c>
      <c r="F36" s="24">
        <v>1.00505072698885</v>
      </c>
      <c r="G36" s="24"/>
    </row>
    <row r="37" spans="1:7" x14ac:dyDescent="0.2">
      <c r="A37" s="22" t="s">
        <v>478</v>
      </c>
      <c r="B37" s="22" t="s">
        <v>477</v>
      </c>
      <c r="C37" s="22" t="s">
        <v>191</v>
      </c>
      <c r="D37" s="25">
        <v>1469310</v>
      </c>
      <c r="E37" s="23">
        <v>6064.5770249999996</v>
      </c>
      <c r="F37" s="24">
        <v>0.99318806563927298</v>
      </c>
      <c r="G37" s="24"/>
    </row>
    <row r="38" spans="1:7" x14ac:dyDescent="0.2">
      <c r="A38" s="22" t="s">
        <v>263</v>
      </c>
      <c r="B38" s="22" t="s">
        <v>262</v>
      </c>
      <c r="C38" s="22" t="s">
        <v>204</v>
      </c>
      <c r="D38" s="25">
        <v>425000</v>
      </c>
      <c r="E38" s="23">
        <v>5565.8</v>
      </c>
      <c r="F38" s="24">
        <v>0.91150398666674803</v>
      </c>
      <c r="G38" s="24"/>
    </row>
    <row r="39" spans="1:7" x14ac:dyDescent="0.2">
      <c r="A39" s="22" t="s">
        <v>332</v>
      </c>
      <c r="B39" s="22" t="s">
        <v>331</v>
      </c>
      <c r="C39" s="22" t="s">
        <v>188</v>
      </c>
      <c r="D39" s="25">
        <v>262365</v>
      </c>
      <c r="E39" s="23">
        <v>4814.9224800000002</v>
      </c>
      <c r="F39" s="24">
        <v>0.78853373028340001</v>
      </c>
      <c r="G39" s="24"/>
    </row>
    <row r="40" spans="1:7" x14ac:dyDescent="0.2">
      <c r="A40" s="22" t="s">
        <v>727</v>
      </c>
      <c r="B40" s="22" t="s">
        <v>726</v>
      </c>
      <c r="C40" s="22" t="s">
        <v>191</v>
      </c>
      <c r="D40" s="25">
        <v>40000</v>
      </c>
      <c r="E40" s="23">
        <v>4466.6000000000004</v>
      </c>
      <c r="F40" s="24">
        <v>0.73148940077719204</v>
      </c>
      <c r="G40" s="24"/>
    </row>
    <row r="41" spans="1:7" x14ac:dyDescent="0.2">
      <c r="A41" s="22" t="s">
        <v>860</v>
      </c>
      <c r="B41" s="22" t="s">
        <v>859</v>
      </c>
      <c r="C41" s="22" t="s">
        <v>861</v>
      </c>
      <c r="D41" s="25">
        <v>1654613</v>
      </c>
      <c r="E41" s="23">
        <v>4395.3139730000003</v>
      </c>
      <c r="F41" s="24">
        <v>0.71981497880656198</v>
      </c>
      <c r="G41" s="24"/>
    </row>
    <row r="42" spans="1:7" x14ac:dyDescent="0.2">
      <c r="A42" s="22" t="s">
        <v>277</v>
      </c>
      <c r="B42" s="22" t="s">
        <v>276</v>
      </c>
      <c r="C42" s="22" t="s">
        <v>188</v>
      </c>
      <c r="D42" s="25">
        <v>283157</v>
      </c>
      <c r="E42" s="23">
        <v>4004.972608</v>
      </c>
      <c r="F42" s="24">
        <v>0.65588926994917596</v>
      </c>
      <c r="G42" s="24"/>
    </row>
    <row r="43" spans="1:7" x14ac:dyDescent="0.2">
      <c r="A43" s="22" t="s">
        <v>270</v>
      </c>
      <c r="B43" s="22" t="s">
        <v>269</v>
      </c>
      <c r="C43" s="22" t="s">
        <v>271</v>
      </c>
      <c r="D43" s="25">
        <v>129162</v>
      </c>
      <c r="E43" s="23">
        <v>3945.6407760000002</v>
      </c>
      <c r="F43" s="24">
        <v>0.64617257128874195</v>
      </c>
      <c r="G43" s="24"/>
    </row>
    <row r="44" spans="1:7" x14ac:dyDescent="0.2">
      <c r="A44" s="22" t="s">
        <v>226</v>
      </c>
      <c r="B44" s="22" t="s">
        <v>225</v>
      </c>
      <c r="C44" s="22" t="s">
        <v>227</v>
      </c>
      <c r="D44" s="25">
        <v>3303337</v>
      </c>
      <c r="E44" s="23">
        <v>3884.3939780000001</v>
      </c>
      <c r="F44" s="24">
        <v>0.63614226108219996</v>
      </c>
      <c r="G44" s="24"/>
    </row>
    <row r="45" spans="1:7" x14ac:dyDescent="0.2">
      <c r="A45" s="22" t="s">
        <v>566</v>
      </c>
      <c r="B45" s="22" t="s">
        <v>565</v>
      </c>
      <c r="C45" s="22" t="s">
        <v>148</v>
      </c>
      <c r="D45" s="25">
        <v>506717</v>
      </c>
      <c r="E45" s="23">
        <v>3776.8151600000001</v>
      </c>
      <c r="F45" s="24">
        <v>0.61852421489155396</v>
      </c>
      <c r="G45" s="24"/>
    </row>
    <row r="46" spans="1:7" x14ac:dyDescent="0.2">
      <c r="A46" s="22" t="s">
        <v>273</v>
      </c>
      <c r="B46" s="22" t="s">
        <v>272</v>
      </c>
      <c r="C46" s="22" t="s">
        <v>135</v>
      </c>
      <c r="D46" s="25">
        <v>1200000</v>
      </c>
      <c r="E46" s="23">
        <v>3605.4</v>
      </c>
      <c r="F46" s="24">
        <v>0.590451772167217</v>
      </c>
      <c r="G46" s="24"/>
    </row>
    <row r="47" spans="1:7" x14ac:dyDescent="0.2">
      <c r="A47" s="22" t="s">
        <v>223</v>
      </c>
      <c r="B47" s="22" t="s">
        <v>222</v>
      </c>
      <c r="C47" s="22" t="s">
        <v>224</v>
      </c>
      <c r="D47" s="25">
        <v>374730</v>
      </c>
      <c r="E47" s="23">
        <v>3277.201215</v>
      </c>
      <c r="F47" s="24">
        <v>0.536703074595136</v>
      </c>
      <c r="G47" s="22"/>
    </row>
    <row r="48" spans="1:7" x14ac:dyDescent="0.2">
      <c r="A48" s="22" t="s">
        <v>425</v>
      </c>
      <c r="B48" s="22" t="s">
        <v>424</v>
      </c>
      <c r="C48" s="22" t="s">
        <v>227</v>
      </c>
      <c r="D48" s="25">
        <v>677175</v>
      </c>
      <c r="E48" s="23">
        <v>3240.95955</v>
      </c>
      <c r="F48" s="24">
        <v>0.53076782321511196</v>
      </c>
      <c r="G48" s="22"/>
    </row>
    <row r="49" spans="1:7" x14ac:dyDescent="0.2">
      <c r="A49" s="22" t="s">
        <v>617</v>
      </c>
      <c r="B49" s="22" t="s">
        <v>616</v>
      </c>
      <c r="C49" s="22" t="s">
        <v>191</v>
      </c>
      <c r="D49" s="25">
        <v>294528</v>
      </c>
      <c r="E49" s="23">
        <v>2902.867968</v>
      </c>
      <c r="F49" s="24">
        <v>0.47539899486133202</v>
      </c>
      <c r="G49" s="22"/>
    </row>
    <row r="50" spans="1:7" x14ac:dyDescent="0.2">
      <c r="A50" s="22" t="s">
        <v>544</v>
      </c>
      <c r="B50" s="22" t="s">
        <v>543</v>
      </c>
      <c r="C50" s="22" t="s">
        <v>382</v>
      </c>
      <c r="D50" s="25">
        <v>110000</v>
      </c>
      <c r="E50" s="23">
        <v>1355.53</v>
      </c>
      <c r="F50" s="24">
        <v>0.221993423954576</v>
      </c>
      <c r="G50" s="22"/>
    </row>
    <row r="51" spans="1:7" x14ac:dyDescent="0.2">
      <c r="A51" s="22" t="s">
        <v>261</v>
      </c>
      <c r="B51" s="22" t="s">
        <v>260</v>
      </c>
      <c r="C51" s="22" t="s">
        <v>154</v>
      </c>
      <c r="D51" s="25">
        <v>128560</v>
      </c>
      <c r="E51" s="23">
        <v>1121.23604</v>
      </c>
      <c r="F51" s="24">
        <v>0.18362340013195499</v>
      </c>
      <c r="G51" s="22"/>
    </row>
    <row r="52" spans="1:7" ht="10.5" x14ac:dyDescent="0.25">
      <c r="A52" s="21" t="s">
        <v>33</v>
      </c>
      <c r="B52" s="21"/>
      <c r="C52" s="21"/>
      <c r="D52" s="21"/>
      <c r="E52" s="26">
        <f>SUM(E7:E51)</f>
        <v>579589.07798400009</v>
      </c>
      <c r="F52" s="27">
        <f>SUM(F7:F51)</f>
        <v>94.918566102073527</v>
      </c>
      <c r="G52" s="22"/>
    </row>
    <row r="53" spans="1:7" x14ac:dyDescent="0.2">
      <c r="A53" s="22"/>
      <c r="B53" s="22"/>
      <c r="C53" s="22"/>
      <c r="D53" s="22"/>
      <c r="E53" s="23"/>
      <c r="F53" s="24"/>
      <c r="G53" s="22"/>
    </row>
    <row r="54" spans="1:7" ht="10.5" x14ac:dyDescent="0.25">
      <c r="A54" s="21" t="s">
        <v>1847</v>
      </c>
      <c r="B54" s="22"/>
      <c r="C54" s="22"/>
      <c r="D54" s="22"/>
      <c r="E54" s="23"/>
      <c r="F54" s="24"/>
      <c r="G54" s="22"/>
    </row>
    <row r="55" spans="1:7" x14ac:dyDescent="0.2">
      <c r="A55" s="22" t="s">
        <v>381</v>
      </c>
      <c r="B55" s="22" t="s">
        <v>380</v>
      </c>
      <c r="C55" s="22" t="s">
        <v>382</v>
      </c>
      <c r="D55" s="25">
        <v>3000</v>
      </c>
      <c r="E55" s="23">
        <v>2.9999999999999997E-4</v>
      </c>
      <c r="F55" s="24">
        <v>4.91306184196386E-8</v>
      </c>
      <c r="G55" s="22"/>
    </row>
    <row r="56" spans="1:7" ht="10.5" x14ac:dyDescent="0.25">
      <c r="A56" s="21" t="s">
        <v>33</v>
      </c>
      <c r="B56" s="21"/>
      <c r="C56" s="21"/>
      <c r="D56" s="21"/>
      <c r="E56" s="26">
        <f>SUM(E54:E55)</f>
        <v>2.9999999999999997E-4</v>
      </c>
      <c r="F56" s="27">
        <f>SUM(F54:F55)</f>
        <v>4.91306184196386E-8</v>
      </c>
      <c r="G56" s="21"/>
    </row>
    <row r="57" spans="1:7" x14ac:dyDescent="0.2">
      <c r="A57" s="22"/>
      <c r="B57" s="22"/>
      <c r="C57" s="22"/>
      <c r="D57" s="22"/>
      <c r="E57" s="23"/>
      <c r="F57" s="24"/>
      <c r="G57" s="22"/>
    </row>
    <row r="58" spans="1:7" ht="10.5" x14ac:dyDescent="0.25">
      <c r="A58" s="21" t="s">
        <v>34</v>
      </c>
      <c r="B58" s="22"/>
      <c r="C58" s="22"/>
      <c r="D58" s="22"/>
      <c r="E58" s="23"/>
      <c r="F58" s="24"/>
      <c r="G58" s="22"/>
    </row>
    <row r="59" spans="1:7" ht="10.5" x14ac:dyDescent="0.25">
      <c r="A59" s="21" t="s">
        <v>41</v>
      </c>
      <c r="B59" s="22"/>
      <c r="C59" s="22"/>
      <c r="D59" s="22"/>
      <c r="E59" s="23"/>
      <c r="F59" s="24"/>
      <c r="G59" s="22"/>
    </row>
    <row r="60" spans="1:7" x14ac:dyDescent="0.2">
      <c r="A60" s="22" t="s">
        <v>295</v>
      </c>
      <c r="B60" s="22" t="s">
        <v>1222</v>
      </c>
      <c r="C60" s="22" t="s">
        <v>42</v>
      </c>
      <c r="D60" s="25">
        <v>1500000</v>
      </c>
      <c r="E60" s="23">
        <v>1492.854</v>
      </c>
      <c r="F60" s="24">
        <v>0.244482800767437</v>
      </c>
      <c r="G60" s="60">
        <v>5.1393000000000004</v>
      </c>
    </row>
    <row r="61" spans="1:7" ht="10.5" x14ac:dyDescent="0.25">
      <c r="A61" s="21" t="s">
        <v>33</v>
      </c>
      <c r="B61" s="21"/>
      <c r="C61" s="21"/>
      <c r="D61" s="21"/>
      <c r="E61" s="26">
        <f>SUM(E59:E60)</f>
        <v>1492.854</v>
      </c>
      <c r="F61" s="27">
        <f>SUM(F59:F60)</f>
        <v>0.244482800767437</v>
      </c>
      <c r="G61" s="24"/>
    </row>
    <row r="62" spans="1:7" x14ac:dyDescent="0.2">
      <c r="A62" s="22"/>
      <c r="B62" s="22"/>
      <c r="C62" s="22"/>
      <c r="D62" s="22"/>
      <c r="E62" s="23"/>
      <c r="F62" s="24"/>
      <c r="G62" s="22"/>
    </row>
    <row r="63" spans="1:7" ht="10.5" x14ac:dyDescent="0.25">
      <c r="A63" s="21" t="s">
        <v>43</v>
      </c>
      <c r="B63" s="21"/>
      <c r="C63" s="21"/>
      <c r="D63" s="21"/>
      <c r="E63" s="26">
        <f>E52+E56+E61</f>
        <v>581081.9322840001</v>
      </c>
      <c r="F63" s="27">
        <f>F52+F56+F61</f>
        <v>95.163048951971589</v>
      </c>
      <c r="G63" s="22"/>
    </row>
    <row r="64" spans="1:7" ht="10.5" x14ac:dyDescent="0.25">
      <c r="A64" s="21"/>
      <c r="B64" s="21"/>
      <c r="C64" s="21"/>
      <c r="D64" s="21"/>
      <c r="E64" s="26"/>
      <c r="F64" s="27"/>
      <c r="G64" s="22"/>
    </row>
    <row r="65" spans="1:7" ht="10.5" x14ac:dyDescent="0.25">
      <c r="A65" s="21" t="s">
        <v>45</v>
      </c>
      <c r="B65" s="21"/>
      <c r="C65" s="21"/>
      <c r="D65" s="21"/>
      <c r="E65" s="26">
        <f>E67-(E52+E56+E61)</f>
        <v>29535.254411299946</v>
      </c>
      <c r="F65" s="27">
        <f>F67-(F52+F56+F61)</f>
        <v>4.8369510480284106</v>
      </c>
      <c r="G65" s="24"/>
    </row>
    <row r="66" spans="1:7" ht="10.5" x14ac:dyDescent="0.25">
      <c r="A66" s="21"/>
      <c r="B66" s="21"/>
      <c r="C66" s="21"/>
      <c r="D66" s="21"/>
      <c r="E66" s="26"/>
      <c r="F66" s="27"/>
      <c r="G66" s="60"/>
    </row>
    <row r="67" spans="1:7" ht="10.5" x14ac:dyDescent="0.25">
      <c r="A67" s="28" t="s">
        <v>44</v>
      </c>
      <c r="B67" s="28"/>
      <c r="C67" s="28"/>
      <c r="D67" s="28"/>
      <c r="E67" s="29">
        <v>610617.18669530004</v>
      </c>
      <c r="F67" s="30">
        <v>100</v>
      </c>
      <c r="G67" s="64"/>
    </row>
    <row r="68" spans="1:7" ht="10.5" x14ac:dyDescent="0.25">
      <c r="A68" s="6" t="s">
        <v>1220</v>
      </c>
      <c r="B68" s="11"/>
      <c r="C68" s="11"/>
      <c r="D68" s="11"/>
      <c r="E68" s="12"/>
      <c r="F68" s="13"/>
      <c r="G68" s="13" t="s">
        <v>108</v>
      </c>
    </row>
    <row r="69" spans="1:7" x14ac:dyDescent="0.2">
      <c r="G69" s="10"/>
    </row>
    <row r="70" spans="1:7" ht="10.5" x14ac:dyDescent="0.25">
      <c r="A70" s="11" t="s">
        <v>47</v>
      </c>
    </row>
    <row r="71" spans="1:7" ht="10.5" x14ac:dyDescent="0.25">
      <c r="A71" s="11" t="s">
        <v>386</v>
      </c>
    </row>
    <row r="72" spans="1:7" ht="10.5" x14ac:dyDescent="0.25">
      <c r="A72" s="11"/>
      <c r="E72" s="75"/>
    </row>
    <row r="73" spans="1:7" ht="23.25" customHeight="1" x14ac:dyDescent="0.2">
      <c r="A73" s="179" t="s">
        <v>1003</v>
      </c>
      <c r="B73" s="179"/>
      <c r="C73" s="179"/>
      <c r="D73" s="179"/>
      <c r="E73" s="75"/>
      <c r="G73" s="9"/>
    </row>
    <row r="75" spans="1:7" ht="10.5" x14ac:dyDescent="0.25">
      <c r="A75" s="11" t="s">
        <v>48</v>
      </c>
    </row>
    <row r="76" spans="1:7" ht="10.5" x14ac:dyDescent="0.25">
      <c r="A76" s="11" t="s">
        <v>1001</v>
      </c>
    </row>
    <row r="77" spans="1:7" ht="10.5" x14ac:dyDescent="0.25">
      <c r="A77" s="11" t="s">
        <v>49</v>
      </c>
      <c r="B77" s="11"/>
      <c r="C77" s="55" t="s">
        <v>999</v>
      </c>
      <c r="D77" s="11" t="s">
        <v>50</v>
      </c>
    </row>
    <row r="78" spans="1:7" x14ac:dyDescent="0.2">
      <c r="A78" s="6" t="s">
        <v>57</v>
      </c>
      <c r="C78" s="32">
        <v>1291.3136999999999</v>
      </c>
      <c r="D78" s="32">
        <v>1391.1098999999999</v>
      </c>
    </row>
    <row r="79" spans="1:7" x14ac:dyDescent="0.2">
      <c r="A79" s="6" t="s">
        <v>117</v>
      </c>
      <c r="C79" s="32">
        <v>54.565300000000001</v>
      </c>
      <c r="D79" s="32">
        <v>58.782299999999999</v>
      </c>
    </row>
    <row r="80" spans="1:7" x14ac:dyDescent="0.2">
      <c r="A80" s="6" t="s">
        <v>58</v>
      </c>
      <c r="C80" s="32">
        <v>1447.5800999999999</v>
      </c>
      <c r="D80" s="32">
        <v>1560.4177</v>
      </c>
    </row>
    <row r="81" spans="1:4" x14ac:dyDescent="0.2">
      <c r="A81" s="6" t="s">
        <v>118</v>
      </c>
      <c r="C81" s="32">
        <v>63.388800000000003</v>
      </c>
      <c r="D81" s="32">
        <v>68.3292</v>
      </c>
    </row>
    <row r="83" spans="1:4" x14ac:dyDescent="0.2">
      <c r="A83" s="6" t="s">
        <v>54</v>
      </c>
    </row>
    <row r="84" spans="1:4" x14ac:dyDescent="0.2">
      <c r="A84" s="6" t="s">
        <v>1000</v>
      </c>
    </row>
    <row r="86" spans="1:4" ht="10.5" x14ac:dyDescent="0.25">
      <c r="A86" s="11" t="s">
        <v>1002</v>
      </c>
      <c r="D86" s="31" t="s">
        <v>56</v>
      </c>
    </row>
    <row r="87" spans="1:4" ht="10.5" x14ac:dyDescent="0.25">
      <c r="A87" s="11"/>
      <c r="D87" s="31"/>
    </row>
    <row r="88" spans="1:4" ht="10.5" x14ac:dyDescent="0.25">
      <c r="A88" s="11" t="s">
        <v>1843</v>
      </c>
      <c r="D88" s="31" t="s">
        <v>56</v>
      </c>
    </row>
    <row r="90" spans="1:4" ht="10.5" x14ac:dyDescent="0.25">
      <c r="A90" s="11" t="s">
        <v>1008</v>
      </c>
      <c r="D90" s="31" t="s">
        <v>56</v>
      </c>
    </row>
    <row r="92" spans="1:4" ht="10.5" x14ac:dyDescent="0.25">
      <c r="A92" s="11" t="s">
        <v>1007</v>
      </c>
      <c r="D92" s="31" t="s">
        <v>56</v>
      </c>
    </row>
    <row r="94" spans="1:4" ht="10.5" x14ac:dyDescent="0.25">
      <c r="A94" s="11" t="s">
        <v>1833</v>
      </c>
      <c r="D94" s="36">
        <v>0.16661990984993447</v>
      </c>
    </row>
    <row r="96" spans="1:4" ht="10.5" x14ac:dyDescent="0.25">
      <c r="A96" s="11" t="s">
        <v>1817</v>
      </c>
      <c r="D96" s="31" t="s">
        <v>56</v>
      </c>
    </row>
    <row r="98" spans="1:9" ht="10.5" x14ac:dyDescent="0.25">
      <c r="A98" s="11" t="s">
        <v>1846</v>
      </c>
      <c r="D98" s="31"/>
    </row>
    <row r="99" spans="1:9" ht="10.5" x14ac:dyDescent="0.25">
      <c r="A99" s="11"/>
    </row>
    <row r="100" spans="1:9" ht="10.5" x14ac:dyDescent="0.25">
      <c r="A100" s="11" t="s">
        <v>1842</v>
      </c>
      <c r="D100" s="31" t="s">
        <v>56</v>
      </c>
    </row>
    <row r="101" spans="1:9" ht="10.5" x14ac:dyDescent="0.25">
      <c r="A101" s="11"/>
    </row>
    <row r="102" spans="1:9" ht="10.5" x14ac:dyDescent="0.25">
      <c r="A102" s="11" t="s">
        <v>1005</v>
      </c>
      <c r="D102" s="31" t="s">
        <v>56</v>
      </c>
    </row>
    <row r="103" spans="1:9" ht="10.5" x14ac:dyDescent="0.25">
      <c r="A103" s="11"/>
    </row>
    <row r="104" spans="1:9" ht="10.5" x14ac:dyDescent="0.25">
      <c r="A104" s="11" t="s">
        <v>1006</v>
      </c>
      <c r="D104" s="31" t="s">
        <v>56</v>
      </c>
    </row>
    <row r="106" spans="1:9" ht="10.5" x14ac:dyDescent="0.25">
      <c r="A106" s="119" t="s">
        <v>1345</v>
      </c>
      <c r="B106" s="118"/>
      <c r="C106" s="118"/>
      <c r="D106" s="118"/>
      <c r="E106" s="10"/>
      <c r="G106" s="118"/>
      <c r="H106" s="118"/>
      <c r="I106" s="118"/>
    </row>
    <row r="107" spans="1:9" x14ac:dyDescent="0.2">
      <c r="A107" s="120"/>
      <c r="B107" s="118"/>
      <c r="C107" s="118"/>
      <c r="D107" s="118"/>
      <c r="E107" s="10"/>
      <c r="G107" s="118"/>
      <c r="H107" s="118"/>
      <c r="I107" s="118"/>
    </row>
    <row r="108" spans="1:9" ht="10.5" x14ac:dyDescent="0.25">
      <c r="A108" s="119" t="s">
        <v>1305</v>
      </c>
      <c r="B108" s="118"/>
      <c r="C108" s="118"/>
      <c r="D108" s="118"/>
      <c r="E108" s="10"/>
      <c r="G108" s="118"/>
      <c r="H108" s="118"/>
      <c r="I108" s="118"/>
    </row>
    <row r="109" spans="1:9" x14ac:dyDescent="0.2">
      <c r="A109" s="120"/>
      <c r="B109" s="118"/>
      <c r="C109" s="118"/>
      <c r="D109" s="118"/>
      <c r="E109" s="10"/>
      <c r="G109" s="118"/>
      <c r="H109" s="118"/>
      <c r="I109" s="118"/>
    </row>
    <row r="110" spans="1:9" x14ac:dyDescent="0.2">
      <c r="A110" s="118"/>
      <c r="B110" s="118"/>
      <c r="C110" s="118"/>
      <c r="D110" s="118"/>
      <c r="E110" s="10"/>
      <c r="G110" s="118"/>
      <c r="H110" s="118"/>
      <c r="I110" s="118"/>
    </row>
    <row r="111" spans="1:9" x14ac:dyDescent="0.2">
      <c r="A111" s="118"/>
      <c r="B111" s="118"/>
      <c r="C111" s="118"/>
      <c r="D111" s="118"/>
      <c r="E111" s="10"/>
      <c r="G111" s="118"/>
      <c r="H111" s="118"/>
      <c r="I111" s="118"/>
    </row>
    <row r="112" spans="1:9" x14ac:dyDescent="0.2">
      <c r="A112" s="118"/>
      <c r="B112" s="118"/>
      <c r="C112" s="118"/>
      <c r="D112" s="118"/>
      <c r="E112" s="10"/>
      <c r="G112" s="118"/>
      <c r="H112" s="118"/>
      <c r="I112" s="118"/>
    </row>
    <row r="113" spans="1:9" x14ac:dyDescent="0.2">
      <c r="A113" s="118"/>
      <c r="B113" s="118"/>
      <c r="C113" s="118"/>
      <c r="D113" s="118"/>
      <c r="E113" s="10"/>
      <c r="G113" s="118"/>
      <c r="H113" s="118"/>
      <c r="I113" s="118"/>
    </row>
    <row r="114" spans="1:9" x14ac:dyDescent="0.2">
      <c r="A114" s="118"/>
      <c r="B114" s="118"/>
      <c r="C114" s="118"/>
      <c r="D114" s="118"/>
      <c r="E114" s="10"/>
      <c r="G114" s="118"/>
      <c r="H114" s="118"/>
      <c r="I114" s="118"/>
    </row>
    <row r="115" spans="1:9" x14ac:dyDescent="0.2">
      <c r="A115" s="118"/>
      <c r="B115" s="118"/>
      <c r="C115" s="118"/>
      <c r="D115" s="118"/>
      <c r="E115" s="10"/>
      <c r="G115" s="118"/>
      <c r="H115" s="118"/>
      <c r="I115" s="118"/>
    </row>
    <row r="116" spans="1:9" x14ac:dyDescent="0.2">
      <c r="A116" s="118"/>
      <c r="B116" s="118"/>
      <c r="C116" s="118"/>
      <c r="D116" s="118"/>
      <c r="E116" s="10"/>
      <c r="G116" s="118"/>
      <c r="H116" s="118"/>
      <c r="I116" s="118"/>
    </row>
    <row r="117" spans="1:9" x14ac:dyDescent="0.2">
      <c r="A117" s="118"/>
      <c r="B117" s="118"/>
      <c r="C117" s="118"/>
      <c r="D117" s="118"/>
      <c r="E117" s="10"/>
      <c r="G117" s="118"/>
      <c r="H117" s="118"/>
      <c r="I117" s="118"/>
    </row>
    <row r="118" spans="1:9" x14ac:dyDescent="0.2">
      <c r="A118" s="118"/>
      <c r="B118" s="118"/>
      <c r="C118" s="118"/>
      <c r="D118" s="118"/>
      <c r="E118" s="10"/>
      <c r="G118" s="118"/>
      <c r="H118" s="118"/>
      <c r="I118" s="118"/>
    </row>
    <row r="119" spans="1:9" x14ac:dyDescent="0.2">
      <c r="A119" s="118"/>
      <c r="B119" s="118"/>
      <c r="C119" s="118"/>
      <c r="D119" s="118"/>
      <c r="E119" s="10"/>
      <c r="G119" s="118"/>
      <c r="H119" s="118"/>
      <c r="I119" s="118"/>
    </row>
    <row r="120" spans="1:9" x14ac:dyDescent="0.2">
      <c r="A120" s="118"/>
      <c r="B120" s="118"/>
      <c r="C120" s="118"/>
      <c r="D120" s="118"/>
      <c r="E120" s="10"/>
      <c r="G120" s="118"/>
      <c r="H120" s="118"/>
      <c r="I120" s="118"/>
    </row>
    <row r="121" spans="1:9" x14ac:dyDescent="0.2">
      <c r="A121" s="118"/>
      <c r="B121" s="118"/>
      <c r="C121" s="118"/>
      <c r="D121" s="118"/>
      <c r="E121" s="10"/>
      <c r="G121" s="118"/>
      <c r="H121" s="118"/>
      <c r="I121" s="118"/>
    </row>
    <row r="122" spans="1:9" x14ac:dyDescent="0.2">
      <c r="A122" s="118"/>
      <c r="B122" s="118"/>
      <c r="C122" s="118"/>
      <c r="D122" s="118"/>
      <c r="E122" s="10"/>
      <c r="G122" s="118"/>
      <c r="H122" s="118"/>
      <c r="I122" s="118"/>
    </row>
    <row r="123" spans="1:9" x14ac:dyDescent="0.2">
      <c r="A123" s="118"/>
      <c r="B123" s="118"/>
      <c r="C123" s="118"/>
      <c r="D123" s="118"/>
      <c r="E123" s="10"/>
      <c r="G123" s="118"/>
      <c r="H123" s="118"/>
      <c r="I123" s="118"/>
    </row>
    <row r="124" spans="1:9" x14ac:dyDescent="0.2">
      <c r="A124" s="118"/>
      <c r="B124" s="118"/>
      <c r="C124" s="118"/>
      <c r="D124" s="118"/>
      <c r="E124" s="10"/>
      <c r="G124" s="118"/>
      <c r="H124" s="118"/>
      <c r="I124" s="118"/>
    </row>
    <row r="125" spans="1:9" x14ac:dyDescent="0.2">
      <c r="A125" s="118"/>
      <c r="B125" s="118"/>
      <c r="C125" s="118"/>
      <c r="D125" s="118"/>
      <c r="E125" s="10"/>
      <c r="G125" s="118"/>
      <c r="H125" s="118"/>
      <c r="I125" s="118"/>
    </row>
    <row r="126" spans="1:9" x14ac:dyDescent="0.2">
      <c r="A126" s="118"/>
      <c r="B126" s="118"/>
      <c r="C126" s="118"/>
      <c r="D126" s="118"/>
      <c r="E126" s="10"/>
      <c r="G126" s="118"/>
      <c r="H126" s="118"/>
      <c r="I126" s="118"/>
    </row>
    <row r="127" spans="1:9" ht="10.5" x14ac:dyDescent="0.25">
      <c r="A127" s="119" t="s">
        <v>1317</v>
      </c>
      <c r="B127" s="118"/>
      <c r="C127" s="118"/>
      <c r="D127" s="118"/>
      <c r="E127" s="10"/>
      <c r="G127" s="118"/>
      <c r="H127" s="118"/>
      <c r="I127" s="118"/>
    </row>
    <row r="128" spans="1:9" x14ac:dyDescent="0.2">
      <c r="A128" s="118"/>
      <c r="B128" s="118"/>
      <c r="C128" s="118"/>
      <c r="D128" s="118"/>
      <c r="E128" s="10"/>
      <c r="G128" s="118"/>
      <c r="H128" s="118"/>
      <c r="I128" s="118"/>
    </row>
    <row r="129" spans="1:9" ht="10.5" x14ac:dyDescent="0.25">
      <c r="A129" s="119" t="s">
        <v>1306</v>
      </c>
      <c r="B129" s="118"/>
      <c r="C129" s="118"/>
      <c r="D129" s="118"/>
      <c r="E129" s="10"/>
      <c r="G129" s="118"/>
      <c r="H129" s="118"/>
      <c r="I129" s="118"/>
    </row>
    <row r="130" spans="1:9" x14ac:dyDescent="0.2">
      <c r="A130" s="118"/>
      <c r="B130" s="118"/>
      <c r="C130" s="118"/>
      <c r="D130" s="118"/>
      <c r="E130" s="10"/>
      <c r="G130" s="118"/>
      <c r="H130" s="118"/>
      <c r="I130" s="118"/>
    </row>
    <row r="131" spans="1:9" x14ac:dyDescent="0.2">
      <c r="A131" s="118"/>
      <c r="B131" s="118"/>
      <c r="C131" s="118"/>
      <c r="D131" s="118"/>
      <c r="E131" s="10"/>
      <c r="G131" s="118"/>
      <c r="H131" s="118"/>
      <c r="I131" s="118"/>
    </row>
    <row r="132" spans="1:9" x14ac:dyDescent="0.2">
      <c r="A132" s="118"/>
      <c r="B132" s="118"/>
      <c r="C132" s="118"/>
      <c r="D132" s="118"/>
      <c r="E132" s="10"/>
      <c r="G132" s="118"/>
      <c r="H132" s="118"/>
      <c r="I132" s="118"/>
    </row>
    <row r="133" spans="1:9" x14ac:dyDescent="0.2">
      <c r="A133" s="118"/>
      <c r="B133" s="118"/>
      <c r="C133" s="118"/>
      <c r="D133" s="118"/>
      <c r="E133" s="10"/>
      <c r="G133" s="118"/>
      <c r="H133" s="118"/>
      <c r="I133" s="118"/>
    </row>
    <row r="134" spans="1:9" x14ac:dyDescent="0.2">
      <c r="A134" s="118"/>
      <c r="B134" s="118"/>
      <c r="C134" s="118"/>
      <c r="D134" s="118"/>
      <c r="E134" s="10"/>
      <c r="G134" s="118"/>
      <c r="H134" s="118"/>
      <c r="I134" s="118"/>
    </row>
    <row r="135" spans="1:9" x14ac:dyDescent="0.2">
      <c r="A135" s="118"/>
      <c r="B135" s="118"/>
      <c r="C135" s="118"/>
      <c r="D135" s="118"/>
      <c r="E135" s="10"/>
      <c r="G135" s="118"/>
      <c r="H135" s="118"/>
      <c r="I135" s="118"/>
    </row>
    <row r="136" spans="1:9" x14ac:dyDescent="0.2">
      <c r="A136" s="118"/>
      <c r="B136" s="118"/>
      <c r="C136" s="118"/>
      <c r="D136" s="118"/>
      <c r="E136" s="10"/>
      <c r="G136" s="118"/>
      <c r="H136" s="118"/>
      <c r="I136" s="118"/>
    </row>
    <row r="137" spans="1:9" x14ac:dyDescent="0.2">
      <c r="A137" s="118"/>
      <c r="B137" s="118"/>
      <c r="C137" s="118"/>
      <c r="D137" s="118"/>
      <c r="E137" s="10"/>
      <c r="G137" s="118"/>
      <c r="H137" s="118"/>
      <c r="I137" s="118"/>
    </row>
    <row r="138" spans="1:9" x14ac:dyDescent="0.2">
      <c r="A138" s="118"/>
      <c r="B138" s="118"/>
      <c r="C138" s="118"/>
      <c r="D138" s="118"/>
      <c r="E138" s="10"/>
      <c r="G138" s="118"/>
      <c r="H138" s="118"/>
      <c r="I138" s="118"/>
    </row>
    <row r="139" spans="1:9" x14ac:dyDescent="0.2">
      <c r="A139" s="118"/>
      <c r="B139" s="118"/>
      <c r="C139" s="118"/>
      <c r="D139" s="118"/>
      <c r="E139" s="10"/>
      <c r="G139" s="118"/>
      <c r="H139" s="118"/>
      <c r="I139" s="118"/>
    </row>
    <row r="140" spans="1:9" x14ac:dyDescent="0.2">
      <c r="A140" s="118"/>
      <c r="B140" s="118"/>
      <c r="C140" s="118"/>
      <c r="D140" s="118"/>
      <c r="E140" s="10"/>
      <c r="G140" s="118"/>
      <c r="H140" s="118"/>
      <c r="I140" s="118"/>
    </row>
    <row r="141" spans="1:9" x14ac:dyDescent="0.2">
      <c r="A141" s="118"/>
      <c r="B141" s="118"/>
      <c r="C141" s="118"/>
      <c r="D141" s="118"/>
      <c r="E141" s="10"/>
      <c r="G141" s="118"/>
      <c r="H141" s="118"/>
      <c r="I141" s="118"/>
    </row>
    <row r="142" spans="1:9" x14ac:dyDescent="0.2">
      <c r="A142" s="118"/>
      <c r="B142" s="118"/>
      <c r="C142" s="118"/>
      <c r="D142" s="118"/>
      <c r="E142" s="10"/>
      <c r="G142" s="118"/>
      <c r="H142" s="118"/>
      <c r="I142" s="118"/>
    </row>
    <row r="143" spans="1:9" x14ac:dyDescent="0.2">
      <c r="A143" s="118"/>
      <c r="B143" s="118"/>
      <c r="C143" s="118"/>
      <c r="D143" s="118"/>
      <c r="E143" s="10"/>
      <c r="G143" s="118"/>
      <c r="H143" s="118"/>
      <c r="I143" s="118"/>
    </row>
    <row r="144" spans="1:9" x14ac:dyDescent="0.2">
      <c r="A144" s="118"/>
      <c r="B144" s="118"/>
      <c r="C144" s="118"/>
      <c r="D144" s="118"/>
      <c r="E144" s="10"/>
      <c r="G144" s="118"/>
      <c r="H144" s="118"/>
      <c r="I144" s="118"/>
    </row>
    <row r="145" spans="1:9" x14ac:dyDescent="0.2">
      <c r="A145" s="118"/>
      <c r="B145" s="118"/>
      <c r="C145" s="118"/>
      <c r="D145" s="118"/>
      <c r="E145" s="10"/>
      <c r="G145" s="118"/>
      <c r="H145" s="118"/>
      <c r="I145" s="118"/>
    </row>
    <row r="146" spans="1:9" x14ac:dyDescent="0.2">
      <c r="A146" s="118"/>
      <c r="B146" s="118"/>
      <c r="C146" s="118"/>
      <c r="D146" s="118"/>
      <c r="E146" s="10"/>
      <c r="G146" s="118"/>
      <c r="H146" s="118"/>
      <c r="I146" s="118"/>
    </row>
    <row r="147" spans="1:9" ht="10.5" x14ac:dyDescent="0.25">
      <c r="A147" s="119" t="s">
        <v>1334</v>
      </c>
      <c r="B147" s="118"/>
      <c r="C147" s="118"/>
      <c r="D147" s="118"/>
      <c r="E147" s="10"/>
      <c r="G147" s="118"/>
      <c r="H147" s="118"/>
      <c r="I147" s="118"/>
    </row>
    <row r="148" spans="1:9" x14ac:dyDescent="0.2">
      <c r="A148" s="118"/>
      <c r="B148" s="118"/>
      <c r="C148" s="118"/>
      <c r="D148" s="118"/>
      <c r="E148" s="10"/>
      <c r="G148" s="118"/>
      <c r="H148" s="118"/>
      <c r="I148" s="118"/>
    </row>
    <row r="149" spans="1:9" x14ac:dyDescent="0.2">
      <c r="A149" s="118" t="s">
        <v>1304</v>
      </c>
      <c r="B149" s="118"/>
      <c r="C149" s="118"/>
      <c r="D149" s="118"/>
      <c r="E149" s="10"/>
      <c r="G149" s="118"/>
      <c r="H149" s="118"/>
      <c r="I149" s="118"/>
    </row>
    <row r="150" spans="1:9" x14ac:dyDescent="0.2">
      <c r="A150" s="118"/>
      <c r="B150" s="118"/>
      <c r="C150" s="118"/>
      <c r="D150" s="118"/>
      <c r="E150" s="10"/>
      <c r="G150" s="118"/>
      <c r="H150" s="118"/>
      <c r="I150" s="118"/>
    </row>
    <row r="151" spans="1:9" x14ac:dyDescent="0.2">
      <c r="A151" s="118"/>
      <c r="B151" s="118"/>
      <c r="C151" s="118"/>
      <c r="D151" s="118"/>
      <c r="E151" s="10"/>
      <c r="G151" s="118"/>
      <c r="H151" s="118"/>
      <c r="I151" s="118"/>
    </row>
    <row r="152" spans="1:9" x14ac:dyDescent="0.2">
      <c r="A152" s="118"/>
      <c r="B152" s="118"/>
      <c r="C152" s="118"/>
      <c r="D152" s="118"/>
      <c r="E152" s="10"/>
      <c r="G152" s="118"/>
      <c r="H152" s="118"/>
      <c r="I152" s="118"/>
    </row>
    <row r="153" spans="1:9" x14ac:dyDescent="0.2">
      <c r="A153" s="118"/>
      <c r="B153" s="118"/>
      <c r="C153" s="118"/>
      <c r="D153" s="118"/>
      <c r="E153" s="10"/>
      <c r="G153" s="118"/>
      <c r="H153" s="118"/>
      <c r="I153" s="118"/>
    </row>
    <row r="154" spans="1:9" x14ac:dyDescent="0.2">
      <c r="A154" s="118"/>
      <c r="B154" s="118"/>
      <c r="C154" s="118"/>
      <c r="D154" s="118"/>
      <c r="E154" s="10"/>
      <c r="G154" s="118"/>
      <c r="H154" s="118"/>
      <c r="I154" s="118"/>
    </row>
    <row r="155" spans="1:9" x14ac:dyDescent="0.2">
      <c r="A155" s="118"/>
      <c r="B155" s="118"/>
      <c r="C155" s="118"/>
      <c r="D155" s="118"/>
      <c r="E155" s="10"/>
      <c r="G155" s="118"/>
      <c r="H155" s="118"/>
      <c r="I155" s="118"/>
    </row>
    <row r="156" spans="1:9" x14ac:dyDescent="0.2">
      <c r="A156" s="118"/>
      <c r="B156" s="118"/>
      <c r="C156" s="118"/>
      <c r="D156" s="118"/>
      <c r="E156" s="10"/>
      <c r="G156" s="118"/>
      <c r="H156" s="118"/>
      <c r="I156" s="118"/>
    </row>
    <row r="157" spans="1:9" x14ac:dyDescent="0.2">
      <c r="A157" s="118"/>
      <c r="B157" s="118"/>
      <c r="C157" s="118"/>
      <c r="D157" s="118"/>
      <c r="E157" s="10"/>
      <c r="G157" s="118"/>
      <c r="H157" s="118"/>
      <c r="I157" s="118"/>
    </row>
    <row r="158" spans="1:9" x14ac:dyDescent="0.2">
      <c r="A158" s="118"/>
      <c r="B158" s="118"/>
      <c r="C158" s="118"/>
      <c r="D158" s="118"/>
      <c r="E158" s="10"/>
      <c r="G158" s="118"/>
      <c r="H158" s="118"/>
      <c r="I158" s="118"/>
    </row>
    <row r="159" spans="1:9" x14ac:dyDescent="0.2">
      <c r="A159" s="118"/>
      <c r="B159" s="118"/>
      <c r="C159" s="118"/>
      <c r="D159" s="118"/>
      <c r="E159" s="10"/>
      <c r="G159" s="118"/>
      <c r="H159" s="118"/>
      <c r="I159" s="118"/>
    </row>
    <row r="160" spans="1:9" x14ac:dyDescent="0.2">
      <c r="A160" s="118"/>
      <c r="B160" s="118"/>
      <c r="C160" s="118"/>
      <c r="D160" s="118"/>
      <c r="E160" s="10"/>
      <c r="G160" s="118"/>
      <c r="H160" s="118"/>
      <c r="I160" s="118"/>
    </row>
    <row r="161" spans="1:9" x14ac:dyDescent="0.2">
      <c r="A161" s="118"/>
      <c r="B161" s="118"/>
      <c r="C161" s="118"/>
      <c r="D161" s="118"/>
      <c r="E161" s="10"/>
      <c r="G161" s="118"/>
      <c r="H161" s="118"/>
      <c r="I161" s="118"/>
    </row>
    <row r="162" spans="1:9" x14ac:dyDescent="0.2">
      <c r="A162" s="118"/>
      <c r="B162" s="118"/>
      <c r="C162" s="118"/>
      <c r="D162" s="118"/>
      <c r="E162" s="10"/>
      <c r="G162" s="118"/>
      <c r="H162" s="118"/>
      <c r="I162" s="118"/>
    </row>
    <row r="163" spans="1:9" x14ac:dyDescent="0.2">
      <c r="A163" s="118"/>
      <c r="B163" s="118"/>
      <c r="C163" s="118"/>
      <c r="D163" s="118"/>
      <c r="E163" s="10"/>
      <c r="G163" s="118"/>
      <c r="H163" s="118"/>
      <c r="I163" s="118"/>
    </row>
    <row r="164" spans="1:9" x14ac:dyDescent="0.2">
      <c r="A164" s="118"/>
      <c r="B164" s="118"/>
      <c r="C164" s="118"/>
      <c r="D164" s="118"/>
      <c r="E164" s="10"/>
      <c r="G164" s="118"/>
      <c r="H164" s="118"/>
      <c r="I164" s="118"/>
    </row>
    <row r="165" spans="1:9" x14ac:dyDescent="0.2">
      <c r="A165" s="118"/>
      <c r="B165" s="118"/>
      <c r="C165" s="118"/>
      <c r="D165" s="118"/>
      <c r="E165" s="10"/>
      <c r="G165" s="118"/>
      <c r="H165" s="118"/>
      <c r="I165" s="118"/>
    </row>
    <row r="166" spans="1:9" x14ac:dyDescent="0.2">
      <c r="A166" s="118"/>
      <c r="B166" s="118"/>
      <c r="C166" s="118"/>
      <c r="D166" s="118"/>
      <c r="E166" s="10"/>
      <c r="G166" s="118"/>
      <c r="H166" s="118"/>
      <c r="I166" s="118"/>
    </row>
    <row r="167" spans="1:9" x14ac:dyDescent="0.2">
      <c r="A167" s="118"/>
      <c r="B167" s="118"/>
      <c r="C167" s="118"/>
      <c r="D167" s="118"/>
      <c r="E167" s="10"/>
      <c r="G167" s="118"/>
      <c r="H167" s="118"/>
      <c r="I167" s="118"/>
    </row>
    <row r="168" spans="1:9" x14ac:dyDescent="0.2">
      <c r="A168" s="118"/>
      <c r="B168" s="118"/>
      <c r="C168" s="118"/>
      <c r="D168" s="118"/>
      <c r="E168" s="10"/>
      <c r="G168" s="118"/>
      <c r="H168" s="118"/>
      <c r="I168" s="118"/>
    </row>
    <row r="169" spans="1:9" x14ac:dyDescent="0.2">
      <c r="A169" s="118"/>
      <c r="B169" s="118"/>
      <c r="C169" s="118"/>
      <c r="D169" s="118"/>
      <c r="E169" s="10"/>
      <c r="G169" s="118"/>
      <c r="H169" s="118"/>
      <c r="I169" s="118"/>
    </row>
    <row r="170" spans="1:9" x14ac:dyDescent="0.2">
      <c r="A170" s="118"/>
      <c r="B170" s="118"/>
      <c r="C170" s="118"/>
      <c r="D170" s="118"/>
      <c r="E170" s="10"/>
      <c r="G170" s="118"/>
      <c r="H170" s="118"/>
      <c r="I170" s="118"/>
    </row>
    <row r="171" spans="1:9" x14ac:dyDescent="0.2">
      <c r="A171" s="118"/>
      <c r="B171" s="118"/>
      <c r="C171" s="118"/>
      <c r="D171" s="118"/>
      <c r="E171" s="10"/>
      <c r="G171" s="118"/>
      <c r="H171" s="118"/>
      <c r="I171" s="118"/>
    </row>
    <row r="172" spans="1:9" x14ac:dyDescent="0.2">
      <c r="A172" s="118"/>
      <c r="B172" s="118"/>
      <c r="C172" s="118"/>
      <c r="D172" s="118"/>
      <c r="E172" s="10"/>
      <c r="G172" s="118"/>
      <c r="H172" s="118"/>
      <c r="I172" s="118"/>
    </row>
    <row r="173" spans="1:9" x14ac:dyDescent="0.2">
      <c r="A173" s="118"/>
      <c r="B173" s="118"/>
      <c r="C173" s="118"/>
      <c r="D173" s="118"/>
      <c r="E173" s="10"/>
      <c r="G173" s="118"/>
      <c r="H173" s="118"/>
      <c r="I173" s="118"/>
    </row>
    <row r="174" spans="1:9" x14ac:dyDescent="0.2">
      <c r="A174" s="118"/>
      <c r="B174" s="118"/>
      <c r="C174" s="118"/>
      <c r="D174" s="118"/>
      <c r="E174" s="10"/>
      <c r="G174" s="118"/>
      <c r="H174" s="118"/>
      <c r="I174" s="118"/>
    </row>
    <row r="175" spans="1:9" x14ac:dyDescent="0.2">
      <c r="A175" s="118"/>
      <c r="B175" s="118"/>
      <c r="C175" s="118"/>
      <c r="D175" s="118"/>
      <c r="E175" s="10"/>
      <c r="G175" s="118"/>
      <c r="H175" s="118"/>
      <c r="I175" s="118"/>
    </row>
    <row r="176" spans="1:9" x14ac:dyDescent="0.2">
      <c r="A176" s="118"/>
      <c r="B176" s="118"/>
      <c r="C176" s="118"/>
      <c r="D176" s="118"/>
      <c r="E176" s="10"/>
      <c r="G176" s="118"/>
      <c r="H176" s="118"/>
      <c r="I176" s="118"/>
    </row>
    <row r="177" spans="1:9" x14ac:dyDescent="0.2">
      <c r="A177" s="118"/>
      <c r="B177" s="118"/>
      <c r="C177" s="118"/>
      <c r="D177" s="118"/>
      <c r="E177" s="10"/>
      <c r="G177" s="118"/>
      <c r="H177" s="118"/>
      <c r="I177" s="118"/>
    </row>
    <row r="178" spans="1:9" x14ac:dyDescent="0.2">
      <c r="A178" s="118"/>
      <c r="B178" s="118"/>
      <c r="C178" s="118"/>
      <c r="D178" s="118"/>
      <c r="E178" s="10"/>
      <c r="G178" s="118"/>
      <c r="H178" s="118"/>
      <c r="I178" s="118"/>
    </row>
    <row r="179" spans="1:9" x14ac:dyDescent="0.2">
      <c r="A179" s="118"/>
      <c r="B179" s="118"/>
      <c r="C179" s="118"/>
      <c r="D179" s="118"/>
      <c r="E179" s="10"/>
      <c r="G179" s="118"/>
      <c r="H179" s="118"/>
      <c r="I179" s="118"/>
    </row>
    <row r="180" spans="1:9" x14ac:dyDescent="0.2">
      <c r="A180" s="118"/>
      <c r="B180" s="118"/>
      <c r="C180" s="118"/>
      <c r="D180" s="118"/>
      <c r="E180" s="10"/>
      <c r="G180" s="118"/>
      <c r="H180" s="118"/>
      <c r="I180" s="118"/>
    </row>
    <row r="181" spans="1:9" x14ac:dyDescent="0.2">
      <c r="A181" s="118"/>
      <c r="B181" s="118"/>
      <c r="C181" s="118"/>
      <c r="D181" s="118"/>
      <c r="E181" s="10"/>
      <c r="G181" s="118"/>
      <c r="H181" s="118"/>
      <c r="I181" s="118"/>
    </row>
    <row r="182" spans="1:9" x14ac:dyDescent="0.2">
      <c r="A182" s="118"/>
      <c r="B182" s="118"/>
      <c r="C182" s="118"/>
      <c r="D182" s="118"/>
      <c r="E182" s="10"/>
      <c r="G182" s="118"/>
      <c r="H182" s="118"/>
      <c r="I182" s="118"/>
    </row>
    <row r="183" spans="1:9" x14ac:dyDescent="0.2">
      <c r="A183" s="118"/>
      <c r="B183" s="118"/>
      <c r="C183" s="118"/>
      <c r="D183" s="118"/>
      <c r="E183" s="10"/>
      <c r="G183" s="118"/>
      <c r="H183" s="118"/>
      <c r="I183" s="118"/>
    </row>
    <row r="184" spans="1:9" x14ac:dyDescent="0.2">
      <c r="A184" s="118"/>
      <c r="B184" s="118"/>
      <c r="C184" s="118"/>
      <c r="D184" s="118"/>
      <c r="E184" s="10"/>
      <c r="G184" s="118"/>
      <c r="H184" s="118"/>
      <c r="I184" s="118"/>
    </row>
    <row r="185" spans="1:9" x14ac:dyDescent="0.2">
      <c r="A185" s="118"/>
      <c r="B185" s="118"/>
      <c r="C185" s="118"/>
      <c r="D185" s="118"/>
      <c r="E185" s="10"/>
      <c r="G185" s="118"/>
      <c r="H185" s="118"/>
      <c r="I185" s="118"/>
    </row>
    <row r="186" spans="1:9" x14ac:dyDescent="0.2">
      <c r="A186" s="118"/>
      <c r="B186" s="118"/>
      <c r="C186" s="118"/>
      <c r="D186" s="118"/>
      <c r="E186" s="10"/>
      <c r="G186" s="118"/>
      <c r="H186" s="118"/>
      <c r="I186" s="118"/>
    </row>
    <row r="187" spans="1:9" x14ac:dyDescent="0.2">
      <c r="A187" s="118"/>
      <c r="B187" s="118"/>
      <c r="C187" s="118"/>
      <c r="D187" s="118"/>
      <c r="E187" s="10"/>
      <c r="G187" s="118"/>
      <c r="H187" s="118"/>
      <c r="I187" s="118"/>
    </row>
    <row r="188" spans="1:9" x14ac:dyDescent="0.2">
      <c r="A188" s="118"/>
      <c r="B188" s="118"/>
      <c r="C188" s="118"/>
      <c r="D188" s="118"/>
      <c r="E188" s="10"/>
      <c r="G188" s="118"/>
      <c r="H188" s="118"/>
      <c r="I188" s="118"/>
    </row>
    <row r="189" spans="1:9" x14ac:dyDescent="0.2">
      <c r="A189" s="118"/>
      <c r="B189" s="118"/>
      <c r="C189" s="118"/>
      <c r="D189" s="118"/>
      <c r="E189" s="10"/>
      <c r="G189" s="118"/>
      <c r="H189" s="118"/>
      <c r="I189" s="118"/>
    </row>
    <row r="190" spans="1:9" x14ac:dyDescent="0.2">
      <c r="A190" s="118"/>
      <c r="B190" s="118"/>
      <c r="C190" s="118"/>
      <c r="D190" s="118"/>
      <c r="E190" s="10"/>
      <c r="G190" s="118"/>
      <c r="H190" s="118"/>
      <c r="I190" s="118"/>
    </row>
    <row r="191" spans="1:9" x14ac:dyDescent="0.2">
      <c r="A191" s="118"/>
      <c r="B191" s="118"/>
      <c r="C191" s="118"/>
      <c r="D191" s="118"/>
      <c r="E191" s="10"/>
      <c r="G191" s="118"/>
      <c r="H191" s="118"/>
      <c r="I191" s="118"/>
    </row>
    <row r="192" spans="1:9" x14ac:dyDescent="0.2">
      <c r="A192" s="118"/>
      <c r="B192" s="118"/>
      <c r="C192" s="118"/>
      <c r="D192" s="118"/>
      <c r="E192" s="10"/>
      <c r="G192" s="118"/>
      <c r="H192" s="118"/>
      <c r="I192" s="118"/>
    </row>
    <row r="193" spans="1:9" x14ac:dyDescent="0.2">
      <c r="A193" s="118"/>
      <c r="B193" s="118"/>
      <c r="C193" s="118"/>
      <c r="D193" s="118"/>
      <c r="E193" s="10"/>
      <c r="G193" s="118"/>
      <c r="H193" s="118"/>
      <c r="I193" s="118"/>
    </row>
    <row r="194" spans="1:9" x14ac:dyDescent="0.2">
      <c r="A194" s="118"/>
      <c r="B194" s="118"/>
      <c r="C194" s="118"/>
      <c r="D194" s="118"/>
      <c r="E194" s="10"/>
      <c r="G194" s="118"/>
      <c r="H194" s="118"/>
      <c r="I194" s="118"/>
    </row>
    <row r="195" spans="1:9" x14ac:dyDescent="0.2">
      <c r="A195" s="118"/>
      <c r="B195" s="118"/>
      <c r="C195" s="118"/>
      <c r="D195" s="118"/>
      <c r="E195" s="10"/>
      <c r="G195" s="118"/>
      <c r="H195" s="118"/>
      <c r="I195" s="118"/>
    </row>
    <row r="196" spans="1:9" x14ac:dyDescent="0.2">
      <c r="A196" s="118"/>
      <c r="B196" s="118"/>
      <c r="C196" s="118"/>
      <c r="D196" s="118"/>
      <c r="E196" s="10"/>
      <c r="G196" s="118"/>
      <c r="H196" s="118"/>
      <c r="I196" s="118"/>
    </row>
    <row r="197" spans="1:9" x14ac:dyDescent="0.2">
      <c r="A197" s="118"/>
      <c r="B197" s="118"/>
      <c r="C197" s="118"/>
      <c r="D197" s="118"/>
      <c r="E197" s="10"/>
      <c r="G197" s="118"/>
      <c r="H197" s="118"/>
      <c r="I197" s="118"/>
    </row>
    <row r="198" spans="1:9" x14ac:dyDescent="0.2">
      <c r="A198" s="118"/>
      <c r="B198" s="118"/>
      <c r="C198" s="118"/>
      <c r="D198" s="118"/>
      <c r="E198" s="10"/>
      <c r="G198" s="118"/>
      <c r="H198" s="118"/>
      <c r="I198" s="118"/>
    </row>
    <row r="199" spans="1:9" x14ac:dyDescent="0.2">
      <c r="A199" s="118"/>
      <c r="B199" s="118"/>
      <c r="C199" s="118"/>
      <c r="D199" s="118"/>
      <c r="E199" s="10"/>
      <c r="G199" s="118"/>
      <c r="H199" s="118"/>
      <c r="I199" s="118"/>
    </row>
    <row r="200" spans="1:9" x14ac:dyDescent="0.2">
      <c r="A200" s="118"/>
      <c r="B200" s="118"/>
      <c r="C200" s="118"/>
      <c r="D200" s="118"/>
      <c r="E200" s="10"/>
      <c r="G200" s="118"/>
      <c r="H200" s="118"/>
      <c r="I200" s="118"/>
    </row>
    <row r="201" spans="1:9" x14ac:dyDescent="0.2">
      <c r="A201" s="118"/>
      <c r="B201" s="118"/>
      <c r="C201" s="118"/>
      <c r="D201" s="118"/>
      <c r="E201" s="10"/>
      <c r="G201" s="118"/>
      <c r="H201" s="118"/>
      <c r="I201" s="118"/>
    </row>
    <row r="202" spans="1:9" x14ac:dyDescent="0.2">
      <c r="A202" s="118"/>
      <c r="B202" s="118"/>
      <c r="C202" s="118"/>
      <c r="D202" s="118"/>
      <c r="E202" s="10"/>
      <c r="G202" s="118"/>
      <c r="H202" s="118"/>
      <c r="I202" s="118"/>
    </row>
    <row r="203" spans="1:9" x14ac:dyDescent="0.2">
      <c r="A203" s="118"/>
      <c r="B203" s="118"/>
      <c r="C203" s="118"/>
      <c r="D203" s="118"/>
      <c r="E203" s="10"/>
      <c r="G203" s="118"/>
      <c r="H203" s="118"/>
      <c r="I203" s="118"/>
    </row>
    <row r="204" spans="1:9" x14ac:dyDescent="0.2">
      <c r="A204" s="118"/>
      <c r="B204" s="118"/>
      <c r="C204" s="118"/>
      <c r="D204" s="118"/>
      <c r="E204" s="10"/>
      <c r="G204" s="118"/>
      <c r="H204" s="118"/>
      <c r="I204" s="118"/>
    </row>
    <row r="205" spans="1:9" x14ac:dyDescent="0.2">
      <c r="A205" s="118"/>
      <c r="B205" s="118"/>
      <c r="C205" s="118"/>
      <c r="D205" s="118"/>
      <c r="E205" s="10"/>
      <c r="G205" s="118"/>
      <c r="H205" s="118"/>
      <c r="I205" s="118"/>
    </row>
    <row r="206" spans="1:9" x14ac:dyDescent="0.2">
      <c r="A206" s="118"/>
      <c r="B206" s="118"/>
      <c r="C206" s="118"/>
      <c r="D206" s="118"/>
      <c r="E206" s="10"/>
      <c r="G206" s="118"/>
      <c r="H206" s="118"/>
      <c r="I206" s="118"/>
    </row>
    <row r="207" spans="1:9" x14ac:dyDescent="0.2">
      <c r="A207" s="118"/>
      <c r="B207" s="118"/>
      <c r="C207" s="118"/>
      <c r="D207" s="118"/>
      <c r="E207" s="10"/>
      <c r="G207" s="118"/>
      <c r="H207" s="118"/>
      <c r="I207" s="118"/>
    </row>
    <row r="208" spans="1:9" x14ac:dyDescent="0.2">
      <c r="A208" s="118"/>
      <c r="B208" s="118"/>
      <c r="C208" s="118"/>
      <c r="D208" s="118"/>
      <c r="E208" s="10"/>
      <c r="G208" s="118"/>
      <c r="H208" s="118"/>
      <c r="I208" s="118"/>
    </row>
    <row r="209" spans="1:9" x14ac:dyDescent="0.2">
      <c r="A209" s="118"/>
      <c r="B209" s="118"/>
      <c r="C209" s="118"/>
      <c r="D209" s="118"/>
      <c r="E209" s="10"/>
      <c r="G209" s="118"/>
      <c r="H209" s="118"/>
      <c r="I209" s="118"/>
    </row>
    <row r="210" spans="1:9" x14ac:dyDescent="0.2">
      <c r="A210" s="118"/>
      <c r="B210" s="118"/>
      <c r="C210" s="118"/>
      <c r="D210" s="118"/>
      <c r="E210" s="10"/>
      <c r="G210" s="118"/>
      <c r="H210" s="118"/>
      <c r="I210" s="118"/>
    </row>
    <row r="211" spans="1:9" x14ac:dyDescent="0.2">
      <c r="A211" s="118"/>
      <c r="B211" s="118"/>
      <c r="C211" s="118"/>
      <c r="D211" s="118"/>
      <c r="E211" s="10"/>
      <c r="G211" s="118"/>
      <c r="H211" s="118"/>
      <c r="I211" s="118"/>
    </row>
    <row r="212" spans="1:9" x14ac:dyDescent="0.2">
      <c r="A212" s="118"/>
      <c r="B212" s="118"/>
      <c r="C212" s="118"/>
      <c r="D212" s="118"/>
      <c r="E212" s="10"/>
      <c r="G212" s="118"/>
      <c r="H212" s="118"/>
      <c r="I212" s="118"/>
    </row>
    <row r="213" spans="1:9" x14ac:dyDescent="0.2">
      <c r="A213" s="118"/>
      <c r="B213" s="118"/>
      <c r="C213" s="118"/>
      <c r="D213" s="118"/>
      <c r="E213" s="10"/>
      <c r="G213" s="118"/>
      <c r="H213" s="118"/>
      <c r="I213" s="118"/>
    </row>
    <row r="214" spans="1:9" x14ac:dyDescent="0.2">
      <c r="A214" s="118"/>
      <c r="B214" s="118"/>
      <c r="C214" s="118"/>
      <c r="D214" s="118"/>
      <c r="E214" s="10"/>
      <c r="G214" s="118"/>
      <c r="H214" s="118"/>
      <c r="I214" s="118"/>
    </row>
    <row r="215" spans="1:9" x14ac:dyDescent="0.2">
      <c r="A215" s="118"/>
      <c r="B215" s="118"/>
      <c r="C215" s="118"/>
      <c r="D215" s="118"/>
      <c r="E215" s="10"/>
      <c r="G215" s="118"/>
      <c r="H215" s="118"/>
      <c r="I215" s="118"/>
    </row>
    <row r="216" spans="1:9" x14ac:dyDescent="0.2">
      <c r="A216" s="118"/>
      <c r="B216" s="118"/>
      <c r="C216" s="118"/>
      <c r="D216" s="118"/>
      <c r="E216" s="10"/>
      <c r="G216" s="118"/>
      <c r="H216" s="118"/>
      <c r="I216" s="118"/>
    </row>
    <row r="217" spans="1:9" x14ac:dyDescent="0.2">
      <c r="A217" s="118"/>
      <c r="B217" s="118"/>
      <c r="C217" s="118"/>
      <c r="D217" s="118"/>
      <c r="E217" s="10"/>
      <c r="G217" s="118"/>
      <c r="H217" s="118"/>
      <c r="I217" s="118"/>
    </row>
    <row r="218" spans="1:9" x14ac:dyDescent="0.2">
      <c r="A218" s="118"/>
      <c r="B218" s="118"/>
      <c r="C218" s="118"/>
      <c r="D218" s="118"/>
      <c r="E218" s="10"/>
      <c r="G218" s="118"/>
      <c r="H218" s="118"/>
      <c r="I218" s="118"/>
    </row>
    <row r="219" spans="1:9" x14ac:dyDescent="0.2">
      <c r="A219" s="118"/>
      <c r="B219" s="118"/>
      <c r="C219" s="118"/>
      <c r="D219" s="118"/>
      <c r="E219" s="10"/>
      <c r="G219" s="118"/>
      <c r="H219" s="118"/>
      <c r="I219" s="118"/>
    </row>
    <row r="220" spans="1:9" x14ac:dyDescent="0.2">
      <c r="A220" s="118"/>
      <c r="B220" s="118"/>
      <c r="C220" s="118"/>
      <c r="D220" s="118"/>
      <c r="E220" s="10"/>
      <c r="G220" s="118"/>
      <c r="H220" s="118"/>
      <c r="I220" s="118"/>
    </row>
    <row r="221" spans="1:9" x14ac:dyDescent="0.2">
      <c r="A221" s="118"/>
      <c r="B221" s="118"/>
      <c r="C221" s="118"/>
      <c r="D221" s="118"/>
      <c r="E221" s="10"/>
      <c r="G221" s="118"/>
      <c r="H221" s="118"/>
      <c r="I221" s="118"/>
    </row>
    <row r="222" spans="1:9" x14ac:dyDescent="0.2">
      <c r="A222" s="118"/>
      <c r="B222" s="118"/>
      <c r="C222" s="118"/>
      <c r="D222" s="118"/>
      <c r="E222" s="10"/>
      <c r="G222" s="118"/>
      <c r="H222" s="118"/>
      <c r="I222" s="118"/>
    </row>
    <row r="223" spans="1:9" x14ac:dyDescent="0.2">
      <c r="A223" s="118"/>
      <c r="B223" s="118"/>
      <c r="C223" s="118"/>
      <c r="D223" s="118"/>
      <c r="E223" s="10"/>
      <c r="G223" s="118"/>
      <c r="H223" s="118"/>
      <c r="I223" s="118"/>
    </row>
    <row r="224" spans="1:9" x14ac:dyDescent="0.2">
      <c r="A224" s="118"/>
      <c r="B224" s="118"/>
      <c r="C224" s="118"/>
      <c r="D224" s="118"/>
      <c r="E224" s="10"/>
      <c r="G224" s="118"/>
      <c r="H224" s="118"/>
      <c r="I224" s="118"/>
    </row>
    <row r="225" spans="1:9" x14ac:dyDescent="0.2">
      <c r="A225" s="118"/>
      <c r="B225" s="118"/>
      <c r="C225" s="118"/>
      <c r="D225" s="118"/>
      <c r="E225" s="10"/>
      <c r="G225" s="118"/>
      <c r="H225" s="118"/>
      <c r="I225" s="118"/>
    </row>
    <row r="226" spans="1:9" x14ac:dyDescent="0.2">
      <c r="A226" s="118"/>
      <c r="B226" s="118"/>
      <c r="C226" s="118"/>
      <c r="D226" s="118"/>
      <c r="E226" s="10"/>
      <c r="G226" s="118"/>
      <c r="H226" s="118"/>
      <c r="I226" s="118"/>
    </row>
    <row r="227" spans="1:9" x14ac:dyDescent="0.2">
      <c r="A227" s="118"/>
      <c r="B227" s="118"/>
      <c r="C227" s="118"/>
      <c r="D227" s="118"/>
      <c r="E227" s="10"/>
      <c r="G227" s="118"/>
      <c r="H227" s="118"/>
      <c r="I227" s="118"/>
    </row>
    <row r="228" spans="1:9" x14ac:dyDescent="0.2">
      <c r="A228" s="118"/>
      <c r="B228" s="118"/>
      <c r="C228" s="118"/>
      <c r="D228" s="118"/>
      <c r="E228" s="10"/>
      <c r="G228" s="118"/>
      <c r="H228" s="118"/>
      <c r="I228" s="118"/>
    </row>
    <row r="229" spans="1:9" x14ac:dyDescent="0.2">
      <c r="A229" s="118"/>
      <c r="B229" s="118"/>
      <c r="C229" s="118"/>
      <c r="D229" s="118"/>
      <c r="E229" s="10"/>
      <c r="G229" s="118"/>
      <c r="H229" s="118"/>
      <c r="I229" s="118"/>
    </row>
    <row r="230" spans="1:9" x14ac:dyDescent="0.2">
      <c r="A230" s="118"/>
      <c r="B230" s="118"/>
      <c r="C230" s="118"/>
      <c r="D230" s="118"/>
      <c r="E230" s="10"/>
      <c r="G230" s="118"/>
      <c r="H230" s="118"/>
      <c r="I230" s="118"/>
    </row>
    <row r="231" spans="1:9" x14ac:dyDescent="0.2">
      <c r="A231" s="118"/>
      <c r="B231" s="118"/>
      <c r="C231" s="118"/>
      <c r="D231" s="118"/>
      <c r="E231" s="10"/>
      <c r="G231" s="118"/>
      <c r="H231" s="118"/>
      <c r="I231" s="118"/>
    </row>
    <row r="232" spans="1:9" x14ac:dyDescent="0.2">
      <c r="A232" s="118"/>
      <c r="B232" s="118"/>
      <c r="C232" s="118"/>
      <c r="D232" s="118"/>
      <c r="E232" s="10"/>
      <c r="G232" s="118"/>
      <c r="H232" s="118"/>
      <c r="I232" s="118"/>
    </row>
    <row r="233" spans="1:9" x14ac:dyDescent="0.2">
      <c r="A233" s="118"/>
      <c r="B233" s="118"/>
      <c r="C233" s="118"/>
      <c r="D233" s="118"/>
      <c r="E233" s="10"/>
      <c r="G233" s="118"/>
      <c r="H233" s="118"/>
      <c r="I233" s="118"/>
    </row>
    <row r="234" spans="1:9" x14ac:dyDescent="0.2">
      <c r="A234" s="118"/>
      <c r="B234" s="118"/>
      <c r="C234" s="118"/>
      <c r="D234" s="118"/>
      <c r="E234" s="10"/>
      <c r="G234" s="118"/>
      <c r="H234" s="118"/>
      <c r="I234" s="118"/>
    </row>
    <row r="235" spans="1:9" x14ac:dyDescent="0.2">
      <c r="A235" s="118"/>
      <c r="B235" s="118"/>
      <c r="C235" s="118"/>
      <c r="D235" s="118"/>
      <c r="E235" s="10"/>
      <c r="G235" s="118"/>
      <c r="H235" s="118"/>
      <c r="I235" s="118"/>
    </row>
    <row r="236" spans="1:9" x14ac:dyDescent="0.2">
      <c r="A236" s="118"/>
      <c r="B236" s="118"/>
      <c r="C236" s="118"/>
      <c r="D236" s="118"/>
      <c r="E236" s="10"/>
      <c r="G236" s="118"/>
      <c r="H236" s="118"/>
      <c r="I236" s="118"/>
    </row>
    <row r="237" spans="1:9" x14ac:dyDescent="0.2">
      <c r="A237" s="118"/>
      <c r="B237" s="118"/>
      <c r="C237" s="118"/>
      <c r="D237" s="118"/>
      <c r="E237" s="10"/>
      <c r="G237" s="118"/>
      <c r="H237" s="118"/>
      <c r="I237" s="118"/>
    </row>
    <row r="238" spans="1:9" x14ac:dyDescent="0.2">
      <c r="A238" s="118"/>
      <c r="B238" s="118"/>
      <c r="C238" s="118"/>
      <c r="D238" s="118"/>
      <c r="E238" s="10"/>
      <c r="G238" s="118"/>
      <c r="H238" s="118"/>
      <c r="I238" s="118"/>
    </row>
    <row r="239" spans="1:9" x14ac:dyDescent="0.2">
      <c r="A239" s="118"/>
      <c r="B239" s="118"/>
      <c r="C239" s="118"/>
      <c r="D239" s="118"/>
      <c r="E239" s="10"/>
      <c r="G239" s="118"/>
      <c r="H239" s="118"/>
      <c r="I239" s="118"/>
    </row>
    <row r="240" spans="1:9" x14ac:dyDescent="0.2">
      <c r="A240" s="118"/>
      <c r="B240" s="118"/>
      <c r="C240" s="118"/>
      <c r="D240" s="118"/>
      <c r="E240" s="10"/>
      <c r="G240" s="118"/>
      <c r="H240" s="118"/>
      <c r="I240" s="118"/>
    </row>
    <row r="241" spans="1:9" x14ac:dyDescent="0.2">
      <c r="A241" s="118"/>
      <c r="B241" s="118"/>
      <c r="C241" s="118"/>
      <c r="D241" s="118"/>
      <c r="E241" s="10"/>
      <c r="G241" s="118"/>
      <c r="H241" s="118"/>
      <c r="I241" s="118"/>
    </row>
    <row r="242" spans="1:9" x14ac:dyDescent="0.2">
      <c r="A242" s="118"/>
      <c r="B242" s="118"/>
      <c r="C242" s="118"/>
      <c r="D242" s="118"/>
      <c r="E242" s="10"/>
      <c r="G242" s="118"/>
      <c r="H242" s="118"/>
      <c r="I242" s="118"/>
    </row>
    <row r="243" spans="1:9" x14ac:dyDescent="0.2">
      <c r="A243" s="118"/>
      <c r="B243" s="118"/>
      <c r="C243" s="118"/>
      <c r="D243" s="118"/>
      <c r="E243" s="10"/>
      <c r="G243" s="118"/>
      <c r="H243" s="118"/>
      <c r="I243" s="118"/>
    </row>
    <row r="244" spans="1:9" x14ac:dyDescent="0.2">
      <c r="A244" s="118"/>
      <c r="B244" s="118"/>
      <c r="C244" s="118"/>
      <c r="D244" s="118"/>
      <c r="E244" s="10"/>
      <c r="G244" s="118"/>
      <c r="H244" s="118"/>
      <c r="I244" s="118"/>
    </row>
    <row r="245" spans="1:9" x14ac:dyDescent="0.2">
      <c r="A245" s="118"/>
      <c r="B245" s="118"/>
      <c r="C245" s="118"/>
      <c r="D245" s="118"/>
      <c r="E245" s="10"/>
      <c r="G245" s="118"/>
      <c r="H245" s="118"/>
      <c r="I245" s="118"/>
    </row>
    <row r="246" spans="1:9" x14ac:dyDescent="0.2">
      <c r="A246" s="118"/>
      <c r="B246" s="118"/>
      <c r="C246" s="118"/>
      <c r="D246" s="118"/>
      <c r="E246" s="10"/>
      <c r="G246" s="118"/>
      <c r="H246" s="118"/>
      <c r="I246" s="118"/>
    </row>
    <row r="247" spans="1:9" x14ac:dyDescent="0.2">
      <c r="A247" s="118"/>
      <c r="B247" s="118"/>
      <c r="C247" s="118"/>
      <c r="D247" s="118"/>
      <c r="E247" s="10"/>
      <c r="G247" s="118"/>
      <c r="H247" s="118"/>
      <c r="I247" s="118"/>
    </row>
    <row r="248" spans="1:9" x14ac:dyDescent="0.2">
      <c r="A248" s="118"/>
      <c r="B248" s="118"/>
      <c r="C248" s="118"/>
      <c r="D248" s="118"/>
      <c r="E248" s="10"/>
      <c r="G248" s="118"/>
      <c r="H248" s="118"/>
      <c r="I248" s="118"/>
    </row>
    <row r="249" spans="1:9" x14ac:dyDescent="0.2">
      <c r="A249" s="118"/>
      <c r="B249" s="118"/>
      <c r="C249" s="118"/>
      <c r="D249" s="118"/>
      <c r="E249" s="10"/>
      <c r="G249" s="118"/>
      <c r="H249" s="118"/>
      <c r="I249" s="118"/>
    </row>
    <row r="250" spans="1:9" x14ac:dyDescent="0.2">
      <c r="A250" s="118"/>
      <c r="B250" s="118"/>
      <c r="C250" s="118"/>
      <c r="D250" s="118"/>
      <c r="E250" s="10"/>
      <c r="G250" s="118"/>
      <c r="H250" s="118"/>
      <c r="I250" s="118"/>
    </row>
    <row r="251" spans="1:9" x14ac:dyDescent="0.2">
      <c r="A251" s="118"/>
      <c r="B251" s="118"/>
      <c r="C251" s="118"/>
      <c r="D251" s="118"/>
      <c r="E251" s="10"/>
      <c r="G251" s="118"/>
      <c r="H251" s="118"/>
      <c r="I251" s="118"/>
    </row>
  </sheetData>
  <mergeCells count="2">
    <mergeCell ref="A1:F1"/>
    <mergeCell ref="A73:D73"/>
  </mergeCells>
  <conditionalFormatting sqref="F2:F3">
    <cfRule type="cellIs" dxfId="25" priority="6" stopIfTrue="1" operator="between">
      <formula>0.009</formula>
      <formula>-0.009</formula>
    </cfRule>
  </conditionalFormatting>
  <conditionalFormatting sqref="F5:F143">
    <cfRule type="cellIs" dxfId="24" priority="2" stopIfTrue="1" operator="between">
      <formula>0.009</formula>
      <formula>-0.009</formula>
    </cfRule>
  </conditionalFormatting>
  <conditionalFormatting sqref="F243:F65538">
    <cfRule type="cellIs" dxfId="23" priority="3" stopIfTrue="1" operator="between">
      <formula>0.009</formula>
      <formula>-0.009</formula>
    </cfRule>
  </conditionalFormatting>
  <conditionalFormatting sqref="G68:G69">
    <cfRule type="cellIs" dxfId="2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92"/>
  <sheetViews>
    <sheetView workbookViewId="0">
      <selection sqref="A1:E1"/>
    </sheetView>
  </sheetViews>
  <sheetFormatPr defaultColWidth="9.1796875" defaultRowHeight="10" x14ac:dyDescent="0.2"/>
  <cols>
    <col min="1" max="1" width="38.81640625" style="6" customWidth="1"/>
    <col min="2" max="2" width="33.54296875" style="6" bestFit="1" customWidth="1"/>
    <col min="3" max="3" width="19" style="6" customWidth="1"/>
    <col min="4" max="4" width="33.1796875" style="9" customWidth="1"/>
    <col min="5" max="5" width="27.26953125" style="10" customWidth="1"/>
    <col min="6" max="16384" width="9.1796875" style="6"/>
  </cols>
  <sheetData>
    <row r="1" spans="1:7" s="1" customFormat="1" ht="14" x14ac:dyDescent="0.25">
      <c r="A1" s="177" t="s">
        <v>28</v>
      </c>
      <c r="B1" s="178"/>
      <c r="C1" s="178"/>
      <c r="D1" s="178"/>
      <c r="E1" s="178"/>
    </row>
    <row r="2" spans="1:7" s="1" customFormat="1" ht="11.5" x14ac:dyDescent="0.25">
      <c r="D2" s="5"/>
      <c r="E2" s="8"/>
    </row>
    <row r="3" spans="1:7" s="1" customFormat="1" ht="11.5" x14ac:dyDescent="0.25">
      <c r="A3" s="7" t="s">
        <v>7</v>
      </c>
      <c r="B3" s="2"/>
      <c r="C3" s="3"/>
      <c r="D3" s="4"/>
      <c r="E3" s="8"/>
    </row>
    <row r="4" spans="1:7" s="1" customFormat="1" ht="25.5" customHeight="1" x14ac:dyDescent="0.25">
      <c r="A4" s="14" t="s">
        <v>2</v>
      </c>
      <c r="B4" s="14" t="s">
        <v>0</v>
      </c>
      <c r="C4" s="15" t="s">
        <v>1</v>
      </c>
      <c r="D4" s="56" t="s">
        <v>6</v>
      </c>
      <c r="E4" s="56" t="s">
        <v>3</v>
      </c>
    </row>
    <row r="5" spans="1:7" ht="10.5" x14ac:dyDescent="0.25">
      <c r="A5" s="17" t="s">
        <v>587</v>
      </c>
      <c r="B5" s="18"/>
      <c r="C5" s="18"/>
      <c r="D5" s="19"/>
      <c r="E5" s="20"/>
    </row>
    <row r="6" spans="1:7" x14ac:dyDescent="0.2">
      <c r="A6" s="22" t="s">
        <v>962</v>
      </c>
      <c r="B6" s="22" t="s">
        <v>588</v>
      </c>
      <c r="C6" s="25">
        <v>4998249.6349999998</v>
      </c>
      <c r="D6" s="23">
        <v>508065.12783000001</v>
      </c>
      <c r="E6" s="24">
        <v>97.892696854771302</v>
      </c>
    </row>
    <row r="7" spans="1:7" ht="10.5" x14ac:dyDescent="0.25">
      <c r="A7" s="21" t="s">
        <v>33</v>
      </c>
      <c r="B7" s="21"/>
      <c r="C7" s="21"/>
      <c r="D7" s="26">
        <f>SUM(D6:D6)</f>
        <v>508065.12783000001</v>
      </c>
      <c r="E7" s="27">
        <f>SUM(E6:E6)</f>
        <v>97.892696854771302</v>
      </c>
    </row>
    <row r="8" spans="1:7" x14ac:dyDescent="0.2">
      <c r="A8" s="22"/>
      <c r="B8" s="22"/>
      <c r="C8" s="22"/>
      <c r="D8" s="23"/>
      <c r="E8" s="24"/>
    </row>
    <row r="9" spans="1:7" ht="10.5" x14ac:dyDescent="0.25">
      <c r="A9" s="21" t="s">
        <v>43</v>
      </c>
      <c r="B9" s="21"/>
      <c r="C9" s="21"/>
      <c r="D9" s="26">
        <f>D7</f>
        <v>508065.12783000001</v>
      </c>
      <c r="E9" s="27">
        <f>E7</f>
        <v>97.892696854771302</v>
      </c>
    </row>
    <row r="10" spans="1:7" ht="10.5" x14ac:dyDescent="0.25">
      <c r="A10" s="21"/>
      <c r="B10" s="21"/>
      <c r="C10" s="21"/>
      <c r="D10" s="26"/>
      <c r="E10" s="27"/>
    </row>
    <row r="11" spans="1:7" ht="10.5" x14ac:dyDescent="0.25">
      <c r="A11" s="21" t="s">
        <v>45</v>
      </c>
      <c r="B11" s="21"/>
      <c r="C11" s="21"/>
      <c r="D11" s="26">
        <f>D13-(D7)</f>
        <v>10936.9470477</v>
      </c>
      <c r="E11" s="27">
        <f>E13-(E7)</f>
        <v>2.1073031452286983</v>
      </c>
    </row>
    <row r="12" spans="1:7" ht="10.5" x14ac:dyDescent="0.25">
      <c r="A12" s="21"/>
      <c r="B12" s="21"/>
      <c r="C12" s="21"/>
      <c r="D12" s="26"/>
      <c r="E12" s="27"/>
    </row>
    <row r="13" spans="1:7" ht="10.5" x14ac:dyDescent="0.25">
      <c r="A13" s="28" t="s">
        <v>44</v>
      </c>
      <c r="B13" s="28"/>
      <c r="C13" s="28"/>
      <c r="D13" s="29">
        <v>519002.07487770001</v>
      </c>
      <c r="E13" s="30">
        <v>100</v>
      </c>
    </row>
    <row r="15" spans="1:7" ht="24" customHeight="1" x14ac:dyDescent="0.2">
      <c r="A15" s="179" t="s">
        <v>1003</v>
      </c>
      <c r="B15" s="179"/>
      <c r="C15" s="179"/>
      <c r="D15" s="179"/>
      <c r="E15" s="9"/>
      <c r="F15" s="10"/>
      <c r="G15" s="9"/>
    </row>
    <row r="17" spans="1:4" ht="10.5" x14ac:dyDescent="0.25">
      <c r="A17" s="11" t="s">
        <v>48</v>
      </c>
    </row>
    <row r="18" spans="1:4" ht="10.5" x14ac:dyDescent="0.25">
      <c r="A18" s="11" t="s">
        <v>1001</v>
      </c>
    </row>
    <row r="19" spans="1:4" ht="10.5" x14ac:dyDescent="0.25">
      <c r="A19" s="11" t="s">
        <v>49</v>
      </c>
      <c r="B19" s="11"/>
      <c r="C19" s="55" t="s">
        <v>999</v>
      </c>
      <c r="D19" s="55" t="s">
        <v>50</v>
      </c>
    </row>
    <row r="20" spans="1:4" x14ac:dyDescent="0.2">
      <c r="A20" s="6" t="s">
        <v>57</v>
      </c>
      <c r="C20" s="32">
        <v>77.075900000000004</v>
      </c>
      <c r="D20" s="32">
        <v>87.583699999999993</v>
      </c>
    </row>
    <row r="21" spans="1:4" x14ac:dyDescent="0.2">
      <c r="A21" s="6" t="s">
        <v>117</v>
      </c>
      <c r="C21" s="32">
        <v>77.075900000000004</v>
      </c>
      <c r="D21" s="32">
        <v>87.583699999999993</v>
      </c>
    </row>
    <row r="22" spans="1:4" x14ac:dyDescent="0.2">
      <c r="A22" s="6" t="s">
        <v>58</v>
      </c>
      <c r="C22" s="32">
        <v>87.665700000000001</v>
      </c>
      <c r="D22" s="32">
        <v>99.689499999999995</v>
      </c>
    </row>
    <row r="23" spans="1:4" x14ac:dyDescent="0.2">
      <c r="A23" s="6" t="s">
        <v>118</v>
      </c>
      <c r="C23" s="32">
        <v>87.665700000000001</v>
      </c>
      <c r="D23" s="32">
        <v>99.689499999999995</v>
      </c>
    </row>
    <row r="25" spans="1:4" x14ac:dyDescent="0.2">
      <c r="A25" s="6" t="s">
        <v>54</v>
      </c>
    </row>
    <row r="26" spans="1:4" x14ac:dyDescent="0.2">
      <c r="A26" s="6" t="s">
        <v>1000</v>
      </c>
    </row>
    <row r="28" spans="1:4" ht="10.5" x14ac:dyDescent="0.25">
      <c r="A28" s="11" t="s">
        <v>1002</v>
      </c>
      <c r="D28" s="55" t="s">
        <v>56</v>
      </c>
    </row>
    <row r="30" spans="1:4" ht="10.5" x14ac:dyDescent="0.25">
      <c r="A30" s="11" t="s">
        <v>1837</v>
      </c>
      <c r="D30" s="36">
        <v>8.8881927194436345E-3</v>
      </c>
    </row>
    <row r="32" spans="1:4" ht="10.5" x14ac:dyDescent="0.25">
      <c r="A32" s="11" t="s">
        <v>1008</v>
      </c>
      <c r="D32" s="31" t="s">
        <v>56</v>
      </c>
    </row>
    <row r="34" spans="1:5" ht="10.5" x14ac:dyDescent="0.25">
      <c r="A34" s="11" t="s">
        <v>64</v>
      </c>
      <c r="D34" s="55" t="s">
        <v>56</v>
      </c>
    </row>
    <row r="36" spans="1:5" ht="10.5" x14ac:dyDescent="0.25">
      <c r="A36" s="11" t="s">
        <v>1838</v>
      </c>
      <c r="D36" s="6"/>
      <c r="E36" s="9"/>
    </row>
    <row r="37" spans="1:5" x14ac:dyDescent="0.2">
      <c r="D37" s="6"/>
      <c r="E37" s="9"/>
    </row>
    <row r="38" spans="1:5" x14ac:dyDescent="0.2">
      <c r="A38" s="66" t="s">
        <v>1018</v>
      </c>
      <c r="B38" s="67" t="s">
        <v>1019</v>
      </c>
      <c r="C38" s="67" t="s">
        <v>1020</v>
      </c>
      <c r="D38" s="6"/>
      <c r="E38" s="9"/>
    </row>
    <row r="39" spans="1:5" x14ac:dyDescent="0.2">
      <c r="A39" s="68" t="s">
        <v>1024</v>
      </c>
      <c r="B39" s="69">
        <f>D9</f>
        <v>508065.12783000001</v>
      </c>
      <c r="C39" s="70">
        <v>0.97889999999999999</v>
      </c>
      <c r="D39" s="6"/>
      <c r="E39" s="9"/>
    </row>
    <row r="41" spans="1:5" ht="10.5" x14ac:dyDescent="0.25">
      <c r="A41" s="11" t="s">
        <v>1025</v>
      </c>
      <c r="D41" s="55" t="s">
        <v>56</v>
      </c>
    </row>
    <row r="43" spans="1:5" ht="10.5" x14ac:dyDescent="0.25">
      <c r="A43" s="11" t="s">
        <v>1004</v>
      </c>
      <c r="D43" s="55" t="s">
        <v>56</v>
      </c>
    </row>
    <row r="45" spans="1:5" ht="10.5" x14ac:dyDescent="0.25">
      <c r="A45" s="11" t="s">
        <v>1842</v>
      </c>
      <c r="D45" s="55" t="s">
        <v>56</v>
      </c>
    </row>
    <row r="46" spans="1:5" ht="10.5" x14ac:dyDescent="0.25">
      <c r="A46" s="11"/>
    </row>
    <row r="47" spans="1:5" ht="10.5" x14ac:dyDescent="0.25">
      <c r="A47" s="11" t="s">
        <v>1005</v>
      </c>
      <c r="D47" s="55" t="s">
        <v>56</v>
      </c>
    </row>
    <row r="48" spans="1:5" ht="10.5" x14ac:dyDescent="0.25">
      <c r="A48" s="11"/>
    </row>
    <row r="49" spans="1:9" ht="10.5" x14ac:dyDescent="0.25">
      <c r="A49" s="11" t="s">
        <v>1006</v>
      </c>
      <c r="D49" s="55" t="s">
        <v>56</v>
      </c>
    </row>
    <row r="51" spans="1:9" ht="10.5" x14ac:dyDescent="0.25">
      <c r="A51" s="119" t="s">
        <v>1345</v>
      </c>
      <c r="B51" s="118"/>
      <c r="C51" s="118"/>
      <c r="D51" s="118"/>
      <c r="F51" s="118"/>
      <c r="G51" s="118"/>
      <c r="H51" s="118"/>
      <c r="I51" s="118"/>
    </row>
    <row r="52" spans="1:9" x14ac:dyDescent="0.2">
      <c r="A52" s="120"/>
      <c r="B52" s="118"/>
      <c r="C52" s="118"/>
      <c r="D52" s="118"/>
      <c r="F52" s="118"/>
      <c r="G52" s="118"/>
      <c r="H52" s="118"/>
      <c r="I52" s="118"/>
    </row>
    <row r="53" spans="1:9" ht="10.5" x14ac:dyDescent="0.25">
      <c r="A53" s="119" t="s">
        <v>1305</v>
      </c>
      <c r="B53" s="118"/>
      <c r="C53" s="118"/>
      <c r="D53" s="118"/>
      <c r="F53" s="118"/>
      <c r="G53" s="118"/>
      <c r="H53" s="118"/>
      <c r="I53" s="118"/>
    </row>
    <row r="54" spans="1:9" x14ac:dyDescent="0.2">
      <c r="A54" s="120"/>
      <c r="B54" s="118"/>
      <c r="C54" s="118"/>
      <c r="D54" s="118"/>
      <c r="F54" s="118"/>
      <c r="G54" s="118"/>
      <c r="H54" s="118"/>
      <c r="I54" s="118"/>
    </row>
    <row r="55" spans="1:9" x14ac:dyDescent="0.2">
      <c r="A55" s="118"/>
      <c r="B55" s="118"/>
      <c r="C55" s="118"/>
      <c r="D55" s="118"/>
      <c r="F55" s="118"/>
      <c r="G55" s="118"/>
      <c r="H55" s="118"/>
      <c r="I55" s="118"/>
    </row>
    <row r="56" spans="1:9" x14ac:dyDescent="0.2">
      <c r="A56" s="118"/>
      <c r="B56" s="118"/>
      <c r="C56" s="118"/>
      <c r="D56" s="118"/>
      <c r="F56" s="118"/>
      <c r="G56" s="118"/>
      <c r="H56" s="118"/>
      <c r="I56" s="118"/>
    </row>
    <row r="57" spans="1:9" x14ac:dyDescent="0.2">
      <c r="A57" s="118"/>
      <c r="B57" s="118"/>
      <c r="C57" s="118"/>
      <c r="D57" s="118"/>
      <c r="F57" s="118"/>
      <c r="G57" s="118"/>
      <c r="H57" s="118"/>
      <c r="I57" s="118"/>
    </row>
    <row r="58" spans="1:9" x14ac:dyDescent="0.2">
      <c r="A58" s="118"/>
      <c r="B58" s="118"/>
      <c r="C58" s="118"/>
      <c r="D58" s="118"/>
      <c r="F58" s="118"/>
      <c r="G58" s="118"/>
      <c r="H58" s="118"/>
      <c r="I58" s="118"/>
    </row>
    <row r="59" spans="1:9" x14ac:dyDescent="0.2">
      <c r="A59" s="118"/>
      <c r="B59" s="118"/>
      <c r="C59" s="118"/>
      <c r="D59" s="118"/>
      <c r="F59" s="118"/>
      <c r="G59" s="118"/>
      <c r="H59" s="118"/>
      <c r="I59" s="118"/>
    </row>
    <row r="60" spans="1:9" x14ac:dyDescent="0.2">
      <c r="A60" s="118"/>
      <c r="B60" s="118"/>
      <c r="C60" s="118"/>
      <c r="D60" s="118"/>
      <c r="F60" s="118"/>
      <c r="G60" s="118"/>
      <c r="H60" s="118"/>
      <c r="I60" s="118"/>
    </row>
    <row r="61" spans="1:9" x14ac:dyDescent="0.2">
      <c r="A61" s="118"/>
      <c r="B61" s="118"/>
      <c r="C61" s="118"/>
      <c r="D61" s="118"/>
      <c r="F61" s="118"/>
      <c r="G61" s="118"/>
      <c r="H61" s="118"/>
      <c r="I61" s="118"/>
    </row>
    <row r="62" spans="1:9" x14ac:dyDescent="0.2">
      <c r="A62" s="118"/>
      <c r="B62" s="118"/>
      <c r="C62" s="118"/>
      <c r="D62" s="118"/>
      <c r="F62" s="118"/>
      <c r="G62" s="118"/>
      <c r="H62" s="118"/>
      <c r="I62" s="118"/>
    </row>
    <row r="63" spans="1:9" x14ac:dyDescent="0.2">
      <c r="A63" s="118"/>
      <c r="B63" s="118"/>
      <c r="C63" s="118"/>
      <c r="D63" s="118"/>
      <c r="F63" s="118"/>
      <c r="G63" s="118"/>
      <c r="H63" s="118"/>
      <c r="I63" s="118"/>
    </row>
    <row r="64" spans="1:9" x14ac:dyDescent="0.2">
      <c r="A64" s="118"/>
      <c r="B64" s="118"/>
      <c r="C64" s="118"/>
      <c r="D64" s="118"/>
      <c r="F64" s="118"/>
      <c r="G64" s="118"/>
      <c r="H64" s="118"/>
      <c r="I64" s="118"/>
    </row>
    <row r="65" spans="1:9" x14ac:dyDescent="0.2">
      <c r="A65" s="118"/>
      <c r="B65" s="118"/>
      <c r="C65" s="118"/>
      <c r="D65" s="118"/>
      <c r="F65" s="118"/>
      <c r="G65" s="118"/>
      <c r="H65" s="118"/>
      <c r="I65" s="118"/>
    </row>
    <row r="66" spans="1:9" x14ac:dyDescent="0.2">
      <c r="A66" s="118"/>
      <c r="B66" s="118"/>
      <c r="C66" s="118"/>
      <c r="D66" s="118"/>
      <c r="F66" s="118"/>
      <c r="G66" s="118"/>
      <c r="H66" s="118"/>
      <c r="I66" s="118"/>
    </row>
    <row r="67" spans="1:9" x14ac:dyDescent="0.2">
      <c r="A67" s="118"/>
      <c r="B67" s="118"/>
      <c r="C67" s="118"/>
      <c r="D67" s="118"/>
      <c r="F67" s="118"/>
      <c r="G67" s="118"/>
      <c r="H67" s="118"/>
      <c r="I67" s="118"/>
    </row>
    <row r="68" spans="1:9" x14ac:dyDescent="0.2">
      <c r="A68" s="118"/>
      <c r="B68" s="118"/>
      <c r="C68" s="118"/>
      <c r="D68" s="118"/>
      <c r="F68" s="118"/>
      <c r="G68" s="118"/>
      <c r="H68" s="118"/>
      <c r="I68" s="118"/>
    </row>
    <row r="69" spans="1:9" x14ac:dyDescent="0.2">
      <c r="A69" s="118"/>
      <c r="B69" s="118"/>
      <c r="C69" s="118"/>
      <c r="D69" s="118"/>
      <c r="F69" s="118"/>
      <c r="G69" s="118"/>
      <c r="H69" s="118"/>
      <c r="I69" s="118"/>
    </row>
    <row r="70" spans="1:9" x14ac:dyDescent="0.2">
      <c r="A70" s="118"/>
      <c r="B70" s="118"/>
      <c r="C70" s="118"/>
      <c r="D70" s="118"/>
      <c r="F70" s="118"/>
      <c r="G70" s="118"/>
      <c r="H70" s="118"/>
      <c r="I70" s="118"/>
    </row>
    <row r="71" spans="1:9" ht="10.5" x14ac:dyDescent="0.25">
      <c r="A71" s="119" t="s">
        <v>1335</v>
      </c>
      <c r="B71" s="118"/>
      <c r="C71" s="118"/>
      <c r="D71" s="118"/>
      <c r="F71" s="118"/>
      <c r="G71" s="118"/>
      <c r="H71" s="118"/>
      <c r="I71" s="118"/>
    </row>
    <row r="72" spans="1:9" x14ac:dyDescent="0.2">
      <c r="A72" s="118"/>
      <c r="B72" s="118"/>
      <c r="C72" s="118"/>
      <c r="D72" s="118"/>
      <c r="F72" s="118"/>
      <c r="G72" s="118"/>
      <c r="H72" s="118"/>
      <c r="I72" s="118"/>
    </row>
    <row r="73" spans="1:9" ht="10.5" x14ac:dyDescent="0.25">
      <c r="A73" s="119" t="s">
        <v>1306</v>
      </c>
      <c r="B73" s="118"/>
      <c r="C73" s="118"/>
      <c r="D73" s="118"/>
      <c r="F73" s="118"/>
      <c r="G73" s="118"/>
      <c r="H73" s="118"/>
      <c r="I73" s="118"/>
    </row>
    <row r="74" spans="1:9" x14ac:dyDescent="0.2">
      <c r="A74" s="118"/>
      <c r="B74" s="118"/>
      <c r="C74" s="118"/>
      <c r="D74" s="118"/>
      <c r="F74" s="118"/>
      <c r="G74" s="118"/>
      <c r="H74" s="118"/>
      <c r="I74" s="118"/>
    </row>
    <row r="75" spans="1:9" x14ac:dyDescent="0.2">
      <c r="A75" s="118"/>
      <c r="B75" s="118"/>
      <c r="C75" s="118"/>
      <c r="D75" s="118"/>
      <c r="F75" s="118"/>
      <c r="G75" s="118"/>
      <c r="H75" s="118"/>
      <c r="I75" s="118"/>
    </row>
    <row r="76" spans="1:9" x14ac:dyDescent="0.2">
      <c r="A76" s="118"/>
      <c r="B76" s="118"/>
      <c r="C76" s="118"/>
      <c r="D76" s="118"/>
      <c r="F76" s="118"/>
      <c r="G76" s="118"/>
      <c r="H76" s="118"/>
      <c r="I76" s="118"/>
    </row>
    <row r="77" spans="1:9" x14ac:dyDescent="0.2">
      <c r="A77" s="118"/>
      <c r="B77" s="118"/>
      <c r="C77" s="118"/>
      <c r="D77" s="118"/>
      <c r="F77" s="118"/>
      <c r="G77" s="118"/>
      <c r="H77" s="118"/>
      <c r="I77" s="118"/>
    </row>
    <row r="78" spans="1:9" x14ac:dyDescent="0.2">
      <c r="A78" s="118"/>
      <c r="B78" s="118"/>
      <c r="C78" s="118"/>
      <c r="D78" s="118"/>
      <c r="F78" s="118"/>
      <c r="G78" s="118"/>
      <c r="H78" s="118"/>
      <c r="I78" s="118"/>
    </row>
    <row r="79" spans="1:9" x14ac:dyDescent="0.2">
      <c r="A79" s="118"/>
      <c r="B79" s="118"/>
      <c r="C79" s="118"/>
      <c r="D79" s="118"/>
      <c r="F79" s="118"/>
      <c r="G79" s="118"/>
      <c r="H79" s="118"/>
      <c r="I79" s="118"/>
    </row>
    <row r="80" spans="1:9" x14ac:dyDescent="0.2">
      <c r="A80" s="118"/>
      <c r="B80" s="118"/>
      <c r="C80" s="118"/>
      <c r="D80" s="118"/>
      <c r="F80" s="118"/>
      <c r="G80" s="118"/>
      <c r="H80" s="118"/>
      <c r="I80" s="118"/>
    </row>
    <row r="81" spans="1:9" x14ac:dyDescent="0.2">
      <c r="A81" s="118"/>
      <c r="B81" s="118"/>
      <c r="C81" s="118"/>
      <c r="D81" s="118"/>
      <c r="F81" s="118"/>
      <c r="G81" s="118"/>
      <c r="H81" s="118"/>
      <c r="I81" s="118"/>
    </row>
    <row r="82" spans="1:9" x14ac:dyDescent="0.2">
      <c r="A82" s="118"/>
      <c r="B82" s="118"/>
      <c r="C82" s="118"/>
      <c r="D82" s="118"/>
      <c r="F82" s="118"/>
      <c r="G82" s="118"/>
      <c r="H82" s="118"/>
      <c r="I82" s="118"/>
    </row>
    <row r="83" spans="1:9" x14ac:dyDescent="0.2">
      <c r="A83" s="118"/>
      <c r="B83" s="118"/>
      <c r="C83" s="118"/>
      <c r="D83" s="118"/>
      <c r="F83" s="118"/>
      <c r="G83" s="118"/>
      <c r="H83" s="118"/>
      <c r="I83" s="118"/>
    </row>
    <row r="84" spans="1:9" x14ac:dyDescent="0.2">
      <c r="A84" s="118"/>
      <c r="B84" s="118"/>
      <c r="C84" s="118"/>
      <c r="D84" s="118"/>
      <c r="F84" s="118"/>
      <c r="G84" s="118"/>
      <c r="H84" s="118"/>
      <c r="I84" s="118"/>
    </row>
    <row r="85" spans="1:9" x14ac:dyDescent="0.2">
      <c r="A85" s="118"/>
      <c r="B85" s="118"/>
      <c r="C85" s="118"/>
      <c r="D85" s="118"/>
      <c r="F85" s="118"/>
      <c r="G85" s="118"/>
      <c r="H85" s="118"/>
      <c r="I85" s="118"/>
    </row>
    <row r="86" spans="1:9" x14ac:dyDescent="0.2">
      <c r="A86" s="118"/>
      <c r="B86" s="118"/>
      <c r="C86" s="118"/>
      <c r="D86" s="118"/>
      <c r="F86" s="118"/>
      <c r="G86" s="118"/>
      <c r="H86" s="118"/>
      <c r="I86" s="118"/>
    </row>
    <row r="87" spans="1:9" x14ac:dyDescent="0.2">
      <c r="A87" s="118"/>
      <c r="B87" s="118"/>
      <c r="C87" s="118"/>
      <c r="D87" s="118"/>
      <c r="F87" s="118"/>
      <c r="G87" s="118"/>
      <c r="H87" s="118"/>
      <c r="I87" s="118"/>
    </row>
    <row r="88" spans="1:9" x14ac:dyDescent="0.2">
      <c r="A88" s="118"/>
      <c r="B88" s="118"/>
      <c r="C88" s="118"/>
      <c r="D88" s="118"/>
      <c r="F88" s="118"/>
      <c r="G88" s="118"/>
      <c r="H88" s="118"/>
      <c r="I88" s="118"/>
    </row>
    <row r="89" spans="1:9" x14ac:dyDescent="0.2">
      <c r="A89" s="118"/>
      <c r="B89" s="118"/>
      <c r="C89" s="118"/>
      <c r="D89" s="118"/>
      <c r="F89" s="118"/>
      <c r="G89" s="118"/>
      <c r="H89" s="118"/>
      <c r="I89" s="118"/>
    </row>
    <row r="90" spans="1:9" x14ac:dyDescent="0.2">
      <c r="A90" s="118"/>
      <c r="B90" s="118"/>
      <c r="C90" s="118"/>
      <c r="D90" s="118"/>
      <c r="F90" s="118"/>
      <c r="G90" s="118"/>
      <c r="H90" s="118"/>
      <c r="I90" s="118"/>
    </row>
    <row r="91" spans="1:9" ht="10.5" x14ac:dyDescent="0.25">
      <c r="A91" s="119" t="s">
        <v>1336</v>
      </c>
      <c r="B91" s="118"/>
      <c r="C91" s="118"/>
      <c r="D91" s="118"/>
      <c r="F91" s="118"/>
      <c r="G91" s="118"/>
      <c r="H91" s="118"/>
      <c r="I91" s="118"/>
    </row>
    <row r="92" spans="1:9" ht="10.5" x14ac:dyDescent="0.25">
      <c r="A92" s="119" t="s">
        <v>1337</v>
      </c>
      <c r="B92" s="118"/>
      <c r="C92" s="118"/>
      <c r="D92" s="118"/>
      <c r="F92" s="118"/>
      <c r="G92" s="118"/>
      <c r="H92" s="118"/>
      <c r="I92" s="118"/>
    </row>
    <row r="93" spans="1:9" x14ac:dyDescent="0.2">
      <c r="A93" s="118" t="s">
        <v>1304</v>
      </c>
      <c r="B93" s="118"/>
      <c r="C93" s="118"/>
      <c r="D93" s="118"/>
      <c r="F93" s="118"/>
      <c r="G93" s="118"/>
      <c r="H93" s="118"/>
      <c r="I93" s="118"/>
    </row>
    <row r="94" spans="1:9" x14ac:dyDescent="0.2">
      <c r="A94" s="118"/>
      <c r="B94" s="118"/>
      <c r="C94" s="118"/>
      <c r="D94" s="118"/>
      <c r="F94" s="118"/>
      <c r="G94" s="118"/>
      <c r="H94" s="118"/>
      <c r="I94" s="118"/>
    </row>
    <row r="95" spans="1:9" x14ac:dyDescent="0.2">
      <c r="A95" s="118"/>
      <c r="B95" s="118"/>
      <c r="C95" s="118"/>
      <c r="D95" s="118"/>
      <c r="F95" s="118"/>
      <c r="G95" s="118"/>
      <c r="H95" s="118"/>
      <c r="I95" s="118"/>
    </row>
    <row r="96" spans="1:9" x14ac:dyDescent="0.2">
      <c r="A96" s="118"/>
      <c r="B96" s="118"/>
      <c r="C96" s="118"/>
      <c r="D96" s="118"/>
      <c r="F96" s="118"/>
      <c r="G96" s="118"/>
      <c r="H96" s="118"/>
      <c r="I96" s="118"/>
    </row>
    <row r="97" spans="1:9" x14ac:dyDescent="0.2">
      <c r="A97" s="118"/>
      <c r="B97" s="118"/>
      <c r="C97" s="118"/>
      <c r="D97" s="118"/>
      <c r="F97" s="118"/>
      <c r="G97" s="118"/>
      <c r="H97" s="118"/>
      <c r="I97" s="118"/>
    </row>
    <row r="98" spans="1:9" x14ac:dyDescent="0.2">
      <c r="A98" s="118"/>
      <c r="B98" s="118"/>
      <c r="C98" s="118"/>
      <c r="D98" s="118"/>
      <c r="F98" s="118"/>
      <c r="G98" s="118"/>
      <c r="H98" s="118"/>
      <c r="I98" s="118"/>
    </row>
    <row r="99" spans="1:9" x14ac:dyDescent="0.2">
      <c r="A99" s="118"/>
      <c r="B99" s="118"/>
      <c r="C99" s="118"/>
      <c r="D99" s="118"/>
      <c r="F99" s="118"/>
      <c r="G99" s="118"/>
      <c r="H99" s="118"/>
      <c r="I99" s="118"/>
    </row>
    <row r="100" spans="1:9" x14ac:dyDescent="0.2">
      <c r="A100" s="118"/>
      <c r="B100" s="118"/>
      <c r="C100" s="118"/>
      <c r="D100" s="118"/>
      <c r="F100" s="118"/>
      <c r="G100" s="118"/>
      <c r="H100" s="118"/>
      <c r="I100" s="118"/>
    </row>
    <row r="101" spans="1:9" x14ac:dyDescent="0.2">
      <c r="A101" s="118"/>
      <c r="B101" s="118"/>
      <c r="C101" s="118"/>
      <c r="D101" s="118"/>
      <c r="F101" s="118"/>
      <c r="G101" s="118"/>
      <c r="H101" s="118"/>
      <c r="I101" s="118"/>
    </row>
    <row r="102" spans="1:9" x14ac:dyDescent="0.2">
      <c r="A102" s="118"/>
      <c r="B102" s="118"/>
      <c r="C102" s="118"/>
      <c r="D102" s="118"/>
      <c r="F102" s="118"/>
      <c r="G102" s="118"/>
      <c r="H102" s="118"/>
      <c r="I102" s="118"/>
    </row>
    <row r="103" spans="1:9" x14ac:dyDescent="0.2">
      <c r="A103" s="118"/>
      <c r="B103" s="118"/>
      <c r="C103" s="118"/>
      <c r="D103" s="118"/>
      <c r="F103" s="118"/>
      <c r="G103" s="118"/>
      <c r="H103" s="118"/>
      <c r="I103" s="118"/>
    </row>
    <row r="104" spans="1:9" x14ac:dyDescent="0.2">
      <c r="A104" s="118"/>
      <c r="B104" s="118"/>
      <c r="C104" s="118"/>
      <c r="D104" s="118"/>
      <c r="F104" s="118"/>
      <c r="G104" s="118"/>
      <c r="H104" s="118"/>
      <c r="I104" s="118"/>
    </row>
    <row r="105" spans="1:9" x14ac:dyDescent="0.2">
      <c r="A105" s="118"/>
      <c r="B105" s="118"/>
      <c r="C105" s="118"/>
      <c r="D105" s="118"/>
      <c r="F105" s="118"/>
      <c r="G105" s="118"/>
      <c r="H105" s="118"/>
      <c r="I105" s="118"/>
    </row>
    <row r="106" spans="1:9" x14ac:dyDescent="0.2">
      <c r="A106" s="118"/>
      <c r="B106" s="118"/>
      <c r="C106" s="118"/>
      <c r="D106" s="118"/>
      <c r="F106" s="118"/>
      <c r="G106" s="118"/>
      <c r="H106" s="118"/>
      <c r="I106" s="118"/>
    </row>
    <row r="107" spans="1:9" x14ac:dyDescent="0.2">
      <c r="A107" s="118"/>
      <c r="B107" s="118"/>
      <c r="C107" s="118"/>
      <c r="D107" s="118"/>
      <c r="F107" s="118"/>
      <c r="G107" s="118"/>
      <c r="H107" s="118"/>
      <c r="I107" s="118"/>
    </row>
    <row r="108" spans="1:9" x14ac:dyDescent="0.2">
      <c r="A108" s="118"/>
      <c r="B108" s="118"/>
      <c r="C108" s="118"/>
      <c r="D108" s="118"/>
      <c r="F108" s="118"/>
      <c r="G108" s="118"/>
      <c r="H108" s="118"/>
      <c r="I108" s="118"/>
    </row>
    <row r="109" spans="1:9" x14ac:dyDescent="0.2">
      <c r="A109" s="118"/>
      <c r="B109" s="118"/>
      <c r="C109" s="118"/>
      <c r="D109" s="118"/>
      <c r="F109" s="118"/>
      <c r="G109" s="118"/>
      <c r="H109" s="118"/>
      <c r="I109" s="118"/>
    </row>
    <row r="110" spans="1:9" x14ac:dyDescent="0.2">
      <c r="A110" s="118"/>
      <c r="B110" s="118"/>
      <c r="C110" s="118"/>
      <c r="D110" s="118"/>
      <c r="F110" s="118"/>
      <c r="G110" s="118"/>
      <c r="H110" s="118"/>
      <c r="I110" s="118"/>
    </row>
    <row r="111" spans="1:9" x14ac:dyDescent="0.2">
      <c r="A111" s="118"/>
      <c r="B111" s="118"/>
      <c r="C111" s="118"/>
      <c r="D111" s="118"/>
      <c r="F111" s="118"/>
      <c r="G111" s="118"/>
      <c r="H111" s="118"/>
      <c r="I111" s="118"/>
    </row>
    <row r="112" spans="1:9" x14ac:dyDescent="0.2">
      <c r="A112" s="118"/>
      <c r="B112" s="118"/>
      <c r="C112" s="118"/>
      <c r="D112" s="118"/>
      <c r="F112" s="118"/>
      <c r="G112" s="118"/>
      <c r="H112" s="118"/>
      <c r="I112" s="118"/>
    </row>
    <row r="113" spans="1:9" x14ac:dyDescent="0.2">
      <c r="A113" s="118"/>
      <c r="B113" s="118"/>
      <c r="C113" s="118"/>
      <c r="D113" s="118"/>
      <c r="F113" s="118"/>
      <c r="G113" s="118"/>
      <c r="H113" s="118"/>
      <c r="I113" s="118"/>
    </row>
    <row r="114" spans="1:9" x14ac:dyDescent="0.2">
      <c r="A114" s="118"/>
      <c r="B114" s="118"/>
      <c r="C114" s="118"/>
      <c r="D114" s="118"/>
      <c r="F114" s="118"/>
      <c r="G114" s="118"/>
      <c r="H114" s="118"/>
      <c r="I114" s="118"/>
    </row>
    <row r="115" spans="1:9" x14ac:dyDescent="0.2">
      <c r="A115" s="118"/>
      <c r="B115" s="118"/>
      <c r="C115" s="118"/>
      <c r="D115" s="118"/>
      <c r="F115" s="118"/>
      <c r="G115" s="118"/>
      <c r="H115" s="118"/>
      <c r="I115" s="118"/>
    </row>
    <row r="116" spans="1:9" x14ac:dyDescent="0.2">
      <c r="A116" s="118"/>
      <c r="B116" s="118"/>
      <c r="C116" s="118"/>
      <c r="D116" s="118"/>
      <c r="F116" s="118"/>
      <c r="G116" s="118"/>
      <c r="H116" s="118"/>
      <c r="I116" s="118"/>
    </row>
    <row r="117" spans="1:9" x14ac:dyDescent="0.2">
      <c r="A117" s="118"/>
      <c r="B117" s="118"/>
      <c r="C117" s="118"/>
      <c r="D117" s="118"/>
      <c r="F117" s="118"/>
      <c r="G117" s="118"/>
      <c r="H117" s="118"/>
      <c r="I117" s="118"/>
    </row>
    <row r="118" spans="1:9" x14ac:dyDescent="0.2">
      <c r="A118" s="118"/>
      <c r="B118" s="118"/>
      <c r="C118" s="118"/>
      <c r="D118" s="118"/>
      <c r="F118" s="118"/>
      <c r="G118" s="118"/>
      <c r="H118" s="118"/>
      <c r="I118" s="118"/>
    </row>
    <row r="119" spans="1:9" x14ac:dyDescent="0.2">
      <c r="A119" s="118"/>
      <c r="B119" s="118"/>
      <c r="C119" s="118"/>
      <c r="D119" s="118"/>
      <c r="F119" s="118"/>
      <c r="G119" s="118"/>
      <c r="H119" s="118"/>
      <c r="I119" s="118"/>
    </row>
    <row r="120" spans="1:9" x14ac:dyDescent="0.2">
      <c r="A120" s="118"/>
      <c r="B120" s="118"/>
      <c r="C120" s="118"/>
      <c r="D120" s="118"/>
      <c r="F120" s="118"/>
      <c r="G120" s="118"/>
      <c r="H120" s="118"/>
      <c r="I120" s="118"/>
    </row>
    <row r="121" spans="1:9" x14ac:dyDescent="0.2">
      <c r="A121" s="118"/>
      <c r="B121" s="118"/>
      <c r="C121" s="118"/>
      <c r="D121" s="118"/>
      <c r="F121" s="118"/>
      <c r="G121" s="118"/>
      <c r="H121" s="118"/>
      <c r="I121" s="118"/>
    </row>
    <row r="122" spans="1:9" x14ac:dyDescent="0.2">
      <c r="A122" s="118"/>
      <c r="B122" s="118"/>
      <c r="C122" s="118"/>
      <c r="D122" s="118"/>
      <c r="F122" s="118"/>
      <c r="G122" s="118"/>
      <c r="H122" s="118"/>
      <c r="I122" s="118"/>
    </row>
    <row r="123" spans="1:9" x14ac:dyDescent="0.2">
      <c r="A123" s="118"/>
      <c r="B123" s="118"/>
      <c r="C123" s="118"/>
      <c r="D123" s="118"/>
      <c r="F123" s="118"/>
      <c r="G123" s="118"/>
      <c r="H123" s="118"/>
      <c r="I123" s="118"/>
    </row>
    <row r="124" spans="1:9" x14ac:dyDescent="0.2">
      <c r="A124" s="118"/>
      <c r="B124" s="118"/>
      <c r="C124" s="118"/>
      <c r="D124" s="118"/>
      <c r="F124" s="118"/>
      <c r="G124" s="118"/>
      <c r="H124" s="118"/>
      <c r="I124" s="118"/>
    </row>
    <row r="125" spans="1:9" x14ac:dyDescent="0.2">
      <c r="A125" s="118"/>
      <c r="B125" s="118"/>
      <c r="C125" s="118"/>
      <c r="D125" s="118"/>
      <c r="F125" s="118"/>
      <c r="G125" s="118"/>
      <c r="H125" s="118"/>
      <c r="I125" s="118"/>
    </row>
    <row r="126" spans="1:9" x14ac:dyDescent="0.2">
      <c r="A126" s="118"/>
      <c r="B126" s="118"/>
      <c r="C126" s="118"/>
      <c r="D126" s="118"/>
      <c r="F126" s="118"/>
      <c r="G126" s="118"/>
      <c r="H126" s="118"/>
      <c r="I126" s="118"/>
    </row>
    <row r="127" spans="1:9" x14ac:dyDescent="0.2">
      <c r="A127" s="118"/>
      <c r="B127" s="118"/>
      <c r="C127" s="118"/>
      <c r="D127" s="118"/>
      <c r="F127" s="118"/>
      <c r="G127" s="118"/>
      <c r="H127" s="118"/>
      <c r="I127" s="118"/>
    </row>
    <row r="128" spans="1:9" x14ac:dyDescent="0.2">
      <c r="A128" s="118"/>
      <c r="B128" s="118"/>
      <c r="C128" s="118"/>
      <c r="D128" s="118"/>
      <c r="F128" s="118"/>
      <c r="G128" s="118"/>
      <c r="H128" s="118"/>
      <c r="I128" s="118"/>
    </row>
    <row r="129" spans="1:9" x14ac:dyDescent="0.2">
      <c r="A129" s="118"/>
      <c r="B129" s="118"/>
      <c r="C129" s="118"/>
      <c r="D129" s="118"/>
      <c r="F129" s="118"/>
      <c r="G129" s="118"/>
      <c r="H129" s="118"/>
      <c r="I129" s="118"/>
    </row>
    <row r="130" spans="1:9" x14ac:dyDescent="0.2">
      <c r="A130" s="118"/>
      <c r="B130" s="118"/>
      <c r="C130" s="118"/>
      <c r="D130" s="118"/>
      <c r="F130" s="118"/>
      <c r="G130" s="118"/>
      <c r="H130" s="118"/>
      <c r="I130" s="118"/>
    </row>
    <row r="131" spans="1:9" x14ac:dyDescent="0.2">
      <c r="A131" s="118"/>
      <c r="B131" s="118"/>
      <c r="C131" s="118"/>
      <c r="D131" s="118"/>
      <c r="F131" s="118"/>
      <c r="G131" s="118"/>
      <c r="H131" s="118"/>
      <c r="I131" s="118"/>
    </row>
    <row r="132" spans="1:9" x14ac:dyDescent="0.2">
      <c r="A132" s="118"/>
      <c r="B132" s="118"/>
      <c r="C132" s="118"/>
      <c r="D132" s="118"/>
      <c r="F132" s="118"/>
      <c r="G132" s="118"/>
      <c r="H132" s="118"/>
      <c r="I132" s="118"/>
    </row>
    <row r="133" spans="1:9" x14ac:dyDescent="0.2">
      <c r="A133" s="118"/>
      <c r="B133" s="118"/>
      <c r="C133" s="118"/>
      <c r="D133" s="118"/>
      <c r="F133" s="118"/>
      <c r="G133" s="118"/>
      <c r="H133" s="118"/>
      <c r="I133" s="118"/>
    </row>
    <row r="134" spans="1:9" x14ac:dyDescent="0.2">
      <c r="A134" s="118"/>
      <c r="B134" s="118"/>
      <c r="C134" s="118"/>
      <c r="D134" s="118"/>
      <c r="F134" s="118"/>
      <c r="G134" s="118"/>
      <c r="H134" s="118"/>
      <c r="I134" s="118"/>
    </row>
    <row r="135" spans="1:9" x14ac:dyDescent="0.2">
      <c r="A135" s="118"/>
      <c r="B135" s="118"/>
      <c r="C135" s="118"/>
      <c r="D135" s="118"/>
      <c r="F135" s="118"/>
      <c r="G135" s="118"/>
      <c r="H135" s="118"/>
      <c r="I135" s="118"/>
    </row>
    <row r="136" spans="1:9" x14ac:dyDescent="0.2">
      <c r="A136" s="118"/>
      <c r="B136" s="118"/>
      <c r="C136" s="118"/>
      <c r="D136" s="118"/>
      <c r="F136" s="118"/>
      <c r="G136" s="118"/>
      <c r="H136" s="118"/>
      <c r="I136" s="118"/>
    </row>
    <row r="137" spans="1:9" x14ac:dyDescent="0.2">
      <c r="A137" s="118"/>
      <c r="B137" s="118"/>
      <c r="C137" s="118"/>
      <c r="D137" s="118"/>
      <c r="F137" s="118"/>
      <c r="G137" s="118"/>
      <c r="H137" s="118"/>
      <c r="I137" s="118"/>
    </row>
    <row r="138" spans="1:9" x14ac:dyDescent="0.2">
      <c r="A138" s="118"/>
      <c r="B138" s="118"/>
      <c r="C138" s="118"/>
      <c r="D138" s="118"/>
      <c r="F138" s="118"/>
      <c r="G138" s="118"/>
      <c r="H138" s="118"/>
      <c r="I138" s="118"/>
    </row>
    <row r="139" spans="1:9" x14ac:dyDescent="0.2">
      <c r="A139" s="118"/>
      <c r="B139" s="118"/>
      <c r="C139" s="118"/>
      <c r="D139" s="118"/>
      <c r="F139" s="118"/>
      <c r="G139" s="118"/>
      <c r="H139" s="118"/>
      <c r="I139" s="118"/>
    </row>
    <row r="140" spans="1:9" x14ac:dyDescent="0.2">
      <c r="A140" s="118"/>
      <c r="B140" s="118"/>
      <c r="C140" s="118"/>
      <c r="D140" s="118"/>
      <c r="F140" s="118"/>
      <c r="G140" s="118"/>
      <c r="H140" s="118"/>
      <c r="I140" s="118"/>
    </row>
    <row r="141" spans="1:9" x14ac:dyDescent="0.2">
      <c r="A141" s="118"/>
      <c r="B141" s="118"/>
      <c r="C141" s="118"/>
      <c r="D141" s="118"/>
      <c r="F141" s="118"/>
      <c r="G141" s="118"/>
      <c r="H141" s="118"/>
      <c r="I141" s="118"/>
    </row>
    <row r="142" spans="1:9" x14ac:dyDescent="0.2">
      <c r="A142" s="118"/>
      <c r="B142" s="118"/>
      <c r="C142" s="118"/>
      <c r="D142" s="118"/>
      <c r="F142" s="118"/>
      <c r="G142" s="118"/>
      <c r="H142" s="118"/>
      <c r="I142" s="118"/>
    </row>
    <row r="143" spans="1:9" x14ac:dyDescent="0.2">
      <c r="A143" s="118"/>
      <c r="B143" s="118"/>
      <c r="C143" s="118"/>
      <c r="D143" s="118"/>
      <c r="F143" s="118"/>
      <c r="G143" s="118"/>
      <c r="H143" s="118"/>
      <c r="I143" s="118"/>
    </row>
    <row r="144" spans="1:9" x14ac:dyDescent="0.2">
      <c r="A144" s="118"/>
      <c r="B144" s="118"/>
      <c r="C144" s="118"/>
      <c r="D144" s="118"/>
      <c r="F144" s="118"/>
      <c r="G144" s="118"/>
      <c r="H144" s="118"/>
      <c r="I144" s="118"/>
    </row>
    <row r="145" spans="1:9" x14ac:dyDescent="0.2">
      <c r="A145" s="118"/>
      <c r="B145" s="118"/>
      <c r="C145" s="118"/>
      <c r="D145" s="118"/>
      <c r="F145" s="118"/>
      <c r="G145" s="118"/>
      <c r="H145" s="118"/>
      <c r="I145" s="118"/>
    </row>
    <row r="146" spans="1:9" x14ac:dyDescent="0.2">
      <c r="A146" s="118"/>
      <c r="B146" s="118"/>
      <c r="C146" s="118"/>
      <c r="D146" s="118"/>
      <c r="F146" s="118"/>
      <c r="G146" s="118"/>
      <c r="H146" s="118"/>
      <c r="I146" s="118"/>
    </row>
    <row r="147" spans="1:9" x14ac:dyDescent="0.2">
      <c r="A147" s="118"/>
      <c r="B147" s="118"/>
      <c r="C147" s="118"/>
      <c r="D147" s="118"/>
      <c r="F147" s="118"/>
      <c r="G147" s="118"/>
      <c r="H147" s="118"/>
      <c r="I147" s="118"/>
    </row>
    <row r="148" spans="1:9" x14ac:dyDescent="0.2">
      <c r="A148" s="118"/>
      <c r="B148" s="118"/>
      <c r="C148" s="118"/>
      <c r="D148" s="118"/>
      <c r="F148" s="118"/>
      <c r="G148" s="118"/>
      <c r="H148" s="118"/>
      <c r="I148" s="118"/>
    </row>
    <row r="149" spans="1:9" x14ac:dyDescent="0.2">
      <c r="A149" s="118"/>
      <c r="B149" s="118"/>
      <c r="C149" s="118"/>
      <c r="D149" s="118"/>
      <c r="F149" s="118"/>
      <c r="G149" s="118"/>
      <c r="H149" s="118"/>
      <c r="I149" s="118"/>
    </row>
    <row r="150" spans="1:9" x14ac:dyDescent="0.2">
      <c r="A150" s="118"/>
      <c r="B150" s="118"/>
      <c r="C150" s="118"/>
      <c r="D150" s="118"/>
      <c r="F150" s="118"/>
      <c r="G150" s="118"/>
      <c r="H150" s="118"/>
      <c r="I150" s="118"/>
    </row>
    <row r="151" spans="1:9" x14ac:dyDescent="0.2">
      <c r="A151" s="118"/>
      <c r="B151" s="118"/>
      <c r="C151" s="118"/>
      <c r="D151" s="118"/>
      <c r="F151" s="118"/>
      <c r="G151" s="118"/>
      <c r="H151" s="118"/>
      <c r="I151" s="118"/>
    </row>
    <row r="152" spans="1:9" x14ac:dyDescent="0.2">
      <c r="A152" s="118"/>
      <c r="B152" s="118"/>
      <c r="C152" s="118"/>
      <c r="D152" s="118"/>
      <c r="F152" s="118"/>
      <c r="G152" s="118"/>
      <c r="H152" s="118"/>
      <c r="I152" s="118"/>
    </row>
    <row r="153" spans="1:9" x14ac:dyDescent="0.2">
      <c r="A153" s="118"/>
      <c r="B153" s="118"/>
      <c r="C153" s="118"/>
      <c r="D153" s="118"/>
      <c r="F153" s="118"/>
      <c r="G153" s="118"/>
      <c r="H153" s="118"/>
      <c r="I153" s="118"/>
    </row>
    <row r="154" spans="1:9" x14ac:dyDescent="0.2">
      <c r="A154" s="118"/>
      <c r="B154" s="118"/>
      <c r="C154" s="118"/>
      <c r="D154" s="118"/>
      <c r="F154" s="118"/>
      <c r="G154" s="118"/>
      <c r="H154" s="118"/>
      <c r="I154" s="118"/>
    </row>
    <row r="155" spans="1:9" x14ac:dyDescent="0.2">
      <c r="A155" s="118"/>
      <c r="B155" s="118"/>
      <c r="C155" s="118"/>
      <c r="D155" s="118"/>
      <c r="F155" s="118"/>
      <c r="G155" s="118"/>
      <c r="H155" s="118"/>
      <c r="I155" s="118"/>
    </row>
    <row r="156" spans="1:9" x14ac:dyDescent="0.2">
      <c r="A156" s="118"/>
      <c r="B156" s="118"/>
      <c r="C156" s="118"/>
      <c r="D156" s="118"/>
      <c r="F156" s="118"/>
      <c r="G156" s="118"/>
      <c r="H156" s="118"/>
      <c r="I156" s="118"/>
    </row>
    <row r="157" spans="1:9" x14ac:dyDescent="0.2">
      <c r="A157" s="118"/>
      <c r="B157" s="118"/>
      <c r="C157" s="118"/>
      <c r="D157" s="118"/>
      <c r="F157" s="118"/>
      <c r="G157" s="118"/>
      <c r="H157" s="118"/>
      <c r="I157" s="118"/>
    </row>
    <row r="158" spans="1:9" x14ac:dyDescent="0.2">
      <c r="A158" s="118"/>
      <c r="B158" s="118"/>
      <c r="C158" s="118"/>
      <c r="D158" s="118"/>
      <c r="F158" s="118"/>
      <c r="G158" s="118"/>
      <c r="H158" s="118"/>
      <c r="I158" s="118"/>
    </row>
    <row r="159" spans="1:9" x14ac:dyDescent="0.2">
      <c r="A159" s="118"/>
      <c r="B159" s="118"/>
      <c r="C159" s="118"/>
      <c r="D159" s="118"/>
      <c r="F159" s="118"/>
      <c r="G159" s="118"/>
      <c r="H159" s="118"/>
      <c r="I159" s="118"/>
    </row>
    <row r="160" spans="1:9" x14ac:dyDescent="0.2">
      <c r="A160" s="118"/>
      <c r="B160" s="118"/>
      <c r="C160" s="118"/>
      <c r="D160" s="118"/>
      <c r="F160" s="118"/>
      <c r="G160" s="118"/>
      <c r="H160" s="118"/>
      <c r="I160" s="118"/>
    </row>
    <row r="161" spans="1:9" x14ac:dyDescent="0.2">
      <c r="A161" s="118"/>
      <c r="B161" s="118"/>
      <c r="C161" s="118"/>
      <c r="D161" s="118"/>
      <c r="F161" s="118"/>
      <c r="G161" s="118"/>
      <c r="H161" s="118"/>
      <c r="I161" s="118"/>
    </row>
    <row r="162" spans="1:9" x14ac:dyDescent="0.2">
      <c r="A162" s="118"/>
      <c r="B162" s="118"/>
      <c r="C162" s="118"/>
      <c r="D162" s="118"/>
      <c r="F162" s="118"/>
      <c r="G162" s="118"/>
      <c r="H162" s="118"/>
      <c r="I162" s="118"/>
    </row>
    <row r="163" spans="1:9" x14ac:dyDescent="0.2">
      <c r="A163" s="118"/>
      <c r="B163" s="118"/>
      <c r="C163" s="118"/>
      <c r="D163" s="118"/>
      <c r="F163" s="118"/>
      <c r="G163" s="118"/>
      <c r="H163" s="118"/>
      <c r="I163" s="118"/>
    </row>
    <row r="164" spans="1:9" x14ac:dyDescent="0.2">
      <c r="A164" s="118"/>
      <c r="B164" s="118"/>
      <c r="C164" s="118"/>
      <c r="D164" s="118"/>
      <c r="F164" s="118"/>
      <c r="G164" s="118"/>
      <c r="H164" s="118"/>
      <c r="I164" s="118"/>
    </row>
    <row r="165" spans="1:9" x14ac:dyDescent="0.2">
      <c r="A165" s="118"/>
      <c r="B165" s="118"/>
      <c r="C165" s="118"/>
      <c r="D165" s="118"/>
      <c r="F165" s="118"/>
      <c r="G165" s="118"/>
      <c r="H165" s="118"/>
      <c r="I165" s="118"/>
    </row>
    <row r="166" spans="1:9" x14ac:dyDescent="0.2">
      <c r="A166" s="118"/>
      <c r="B166" s="118"/>
      <c r="C166" s="118"/>
      <c r="D166" s="118"/>
      <c r="F166" s="118"/>
      <c r="G166" s="118"/>
      <c r="H166" s="118"/>
      <c r="I166" s="118"/>
    </row>
    <row r="167" spans="1:9" x14ac:dyDescent="0.2">
      <c r="A167" s="118"/>
      <c r="B167" s="118"/>
      <c r="C167" s="118"/>
      <c r="D167" s="118"/>
      <c r="F167" s="118"/>
      <c r="G167" s="118"/>
      <c r="H167" s="118"/>
      <c r="I167" s="118"/>
    </row>
    <row r="168" spans="1:9" x14ac:dyDescent="0.2">
      <c r="A168" s="118"/>
      <c r="B168" s="118"/>
      <c r="C168" s="118"/>
      <c r="D168" s="118"/>
      <c r="F168" s="118"/>
      <c r="G168" s="118"/>
      <c r="H168" s="118"/>
      <c r="I168" s="118"/>
    </row>
    <row r="169" spans="1:9" x14ac:dyDescent="0.2">
      <c r="A169" s="118"/>
      <c r="B169" s="118"/>
      <c r="C169" s="118"/>
      <c r="D169" s="118"/>
      <c r="F169" s="118"/>
      <c r="G169" s="118"/>
      <c r="H169" s="118"/>
      <c r="I169" s="118"/>
    </row>
    <row r="170" spans="1:9" x14ac:dyDescent="0.2">
      <c r="A170" s="118"/>
      <c r="B170" s="118"/>
      <c r="C170" s="118"/>
      <c r="D170" s="118"/>
      <c r="F170" s="118"/>
      <c r="G170" s="118"/>
      <c r="H170" s="118"/>
      <c r="I170" s="118"/>
    </row>
    <row r="171" spans="1:9" x14ac:dyDescent="0.2">
      <c r="A171" s="118"/>
      <c r="B171" s="118"/>
      <c r="C171" s="118"/>
      <c r="D171" s="118"/>
      <c r="F171" s="118"/>
      <c r="G171" s="118"/>
      <c r="H171" s="118"/>
      <c r="I171" s="118"/>
    </row>
    <row r="172" spans="1:9" x14ac:dyDescent="0.2">
      <c r="A172" s="118"/>
      <c r="B172" s="118"/>
      <c r="C172" s="118"/>
      <c r="D172" s="118"/>
      <c r="F172" s="118"/>
      <c r="G172" s="118"/>
      <c r="H172" s="118"/>
      <c r="I172" s="118"/>
    </row>
    <row r="173" spans="1:9" x14ac:dyDescent="0.2">
      <c r="A173" s="118"/>
      <c r="B173" s="118"/>
      <c r="C173" s="118"/>
      <c r="D173" s="118"/>
      <c r="F173" s="118"/>
      <c r="G173" s="118"/>
      <c r="H173" s="118"/>
      <c r="I173" s="118"/>
    </row>
    <row r="174" spans="1:9" x14ac:dyDescent="0.2">
      <c r="A174" s="118"/>
      <c r="B174" s="118"/>
      <c r="C174" s="118"/>
      <c r="D174" s="118"/>
      <c r="F174" s="118"/>
      <c r="G174" s="118"/>
      <c r="H174" s="118"/>
      <c r="I174" s="118"/>
    </row>
    <row r="175" spans="1:9" x14ac:dyDescent="0.2">
      <c r="A175" s="118"/>
      <c r="B175" s="118"/>
      <c r="C175" s="118"/>
      <c r="D175" s="118"/>
      <c r="F175" s="118"/>
      <c r="G175" s="118"/>
      <c r="H175" s="118"/>
      <c r="I175" s="118"/>
    </row>
    <row r="176" spans="1:9" x14ac:dyDescent="0.2">
      <c r="A176" s="118"/>
      <c r="B176" s="118"/>
      <c r="C176" s="118"/>
      <c r="D176" s="118"/>
      <c r="F176" s="118"/>
      <c r="G176" s="118"/>
      <c r="H176" s="118"/>
      <c r="I176" s="118"/>
    </row>
    <row r="177" spans="1:9" x14ac:dyDescent="0.2">
      <c r="A177" s="118"/>
      <c r="B177" s="118"/>
      <c r="C177" s="118"/>
      <c r="D177" s="118"/>
      <c r="F177" s="118"/>
      <c r="G177" s="118"/>
      <c r="H177" s="118"/>
      <c r="I177" s="118"/>
    </row>
    <row r="178" spans="1:9" x14ac:dyDescent="0.2">
      <c r="A178" s="118"/>
      <c r="B178" s="118"/>
      <c r="C178" s="118"/>
      <c r="D178" s="118"/>
      <c r="F178" s="118"/>
      <c r="G178" s="118"/>
      <c r="H178" s="118"/>
      <c r="I178" s="118"/>
    </row>
    <row r="179" spans="1:9" x14ac:dyDescent="0.2">
      <c r="A179" s="118"/>
      <c r="B179" s="118"/>
      <c r="C179" s="118"/>
      <c r="D179" s="118"/>
      <c r="F179" s="118"/>
      <c r="G179" s="118"/>
      <c r="H179" s="118"/>
      <c r="I179" s="118"/>
    </row>
    <row r="180" spans="1:9" x14ac:dyDescent="0.2">
      <c r="A180" s="118"/>
      <c r="B180" s="118"/>
      <c r="C180" s="118"/>
      <c r="D180" s="118"/>
      <c r="F180" s="118"/>
      <c r="G180" s="118"/>
      <c r="H180" s="118"/>
      <c r="I180" s="118"/>
    </row>
    <row r="181" spans="1:9" x14ac:dyDescent="0.2">
      <c r="A181" s="118"/>
      <c r="B181" s="118"/>
      <c r="C181" s="118"/>
      <c r="D181" s="118"/>
      <c r="F181" s="118"/>
      <c r="G181" s="118"/>
      <c r="H181" s="118"/>
      <c r="I181" s="118"/>
    </row>
    <row r="182" spans="1:9" x14ac:dyDescent="0.2">
      <c r="A182" s="118"/>
      <c r="B182" s="118"/>
      <c r="C182" s="118"/>
      <c r="D182" s="118"/>
      <c r="F182" s="118"/>
      <c r="G182" s="118"/>
      <c r="H182" s="118"/>
      <c r="I182" s="118"/>
    </row>
    <row r="183" spans="1:9" x14ac:dyDescent="0.2">
      <c r="A183" s="118"/>
      <c r="B183" s="118"/>
      <c r="C183" s="118"/>
      <c r="D183" s="118"/>
      <c r="F183" s="118"/>
      <c r="G183" s="118"/>
      <c r="H183" s="118"/>
      <c r="I183" s="118"/>
    </row>
    <row r="184" spans="1:9" x14ac:dyDescent="0.2">
      <c r="A184" s="118"/>
      <c r="B184" s="118"/>
      <c r="C184" s="118"/>
      <c r="D184" s="118"/>
      <c r="F184" s="118"/>
      <c r="G184" s="118"/>
      <c r="H184" s="118"/>
      <c r="I184" s="118"/>
    </row>
    <row r="185" spans="1:9" x14ac:dyDescent="0.2">
      <c r="A185" s="118"/>
      <c r="B185" s="118"/>
      <c r="C185" s="118"/>
      <c r="D185" s="118"/>
      <c r="F185" s="118"/>
      <c r="G185" s="118"/>
      <c r="H185" s="118"/>
      <c r="I185" s="118"/>
    </row>
    <row r="186" spans="1:9" x14ac:dyDescent="0.2">
      <c r="A186" s="118"/>
      <c r="B186" s="118"/>
      <c r="C186" s="118"/>
      <c r="D186" s="118"/>
      <c r="F186" s="118"/>
      <c r="G186" s="118"/>
      <c r="H186" s="118"/>
      <c r="I186" s="118"/>
    </row>
    <row r="187" spans="1:9" x14ac:dyDescent="0.2">
      <c r="A187" s="118"/>
      <c r="B187" s="118"/>
      <c r="C187" s="118"/>
      <c r="D187" s="118"/>
      <c r="F187" s="118"/>
      <c r="G187" s="118"/>
      <c r="H187" s="118"/>
      <c r="I187" s="118"/>
    </row>
    <row r="188" spans="1:9" x14ac:dyDescent="0.2">
      <c r="A188" s="118"/>
      <c r="B188" s="118"/>
      <c r="C188" s="118"/>
      <c r="D188" s="118"/>
      <c r="F188" s="118"/>
      <c r="G188" s="118"/>
      <c r="H188" s="118"/>
      <c r="I188" s="118"/>
    </row>
    <row r="189" spans="1:9" x14ac:dyDescent="0.2">
      <c r="A189" s="118"/>
      <c r="B189" s="118"/>
      <c r="C189" s="118"/>
      <c r="D189" s="118"/>
      <c r="F189" s="10"/>
      <c r="G189" s="118"/>
      <c r="H189" s="118"/>
      <c r="I189" s="118"/>
    </row>
    <row r="190" spans="1:9" x14ac:dyDescent="0.2">
      <c r="A190" s="118"/>
      <c r="B190" s="118"/>
      <c r="C190" s="118"/>
      <c r="D190" s="118"/>
      <c r="F190" s="10"/>
      <c r="G190" s="118"/>
      <c r="H190" s="118"/>
      <c r="I190" s="118"/>
    </row>
    <row r="191" spans="1:9" x14ac:dyDescent="0.2">
      <c r="A191" s="118"/>
      <c r="B191" s="118"/>
      <c r="C191" s="118"/>
      <c r="D191" s="118"/>
      <c r="F191" s="10"/>
      <c r="G191" s="118"/>
      <c r="H191" s="118"/>
      <c r="I191" s="118"/>
    </row>
    <row r="192" spans="1:9" x14ac:dyDescent="0.2">
      <c r="A192" s="118"/>
      <c r="B192" s="118"/>
      <c r="C192" s="118"/>
      <c r="D192" s="118"/>
      <c r="F192" s="10"/>
      <c r="G192" s="118"/>
      <c r="H192" s="118"/>
      <c r="I192" s="118"/>
    </row>
    <row r="193" spans="1:9" x14ac:dyDescent="0.2">
      <c r="A193" s="118"/>
      <c r="B193" s="118"/>
      <c r="C193" s="118"/>
      <c r="D193" s="118"/>
      <c r="F193" s="10"/>
      <c r="G193" s="118"/>
      <c r="H193" s="118"/>
      <c r="I193" s="118"/>
    </row>
    <row r="194" spans="1:9" x14ac:dyDescent="0.2">
      <c r="A194" s="118"/>
      <c r="B194" s="118"/>
      <c r="C194" s="118"/>
      <c r="D194" s="118"/>
      <c r="F194" s="10"/>
      <c r="G194" s="118"/>
      <c r="H194" s="118"/>
      <c r="I194" s="118"/>
    </row>
    <row r="195" spans="1:9" x14ac:dyDescent="0.2">
      <c r="A195" s="118"/>
      <c r="B195" s="118"/>
      <c r="C195" s="118"/>
      <c r="D195" s="118"/>
      <c r="F195" s="10"/>
      <c r="G195" s="118"/>
      <c r="H195" s="118"/>
      <c r="I195" s="118"/>
    </row>
    <row r="196" spans="1:9" x14ac:dyDescent="0.2">
      <c r="A196" s="118"/>
      <c r="B196" s="118"/>
      <c r="C196" s="118"/>
      <c r="D196" s="118"/>
      <c r="F196" s="10"/>
      <c r="G196" s="118"/>
      <c r="H196" s="118"/>
      <c r="I196" s="118"/>
    </row>
    <row r="197" spans="1:9" x14ac:dyDescent="0.2">
      <c r="A197" s="118"/>
      <c r="B197" s="118"/>
      <c r="C197" s="118"/>
      <c r="D197" s="118"/>
      <c r="F197" s="10"/>
      <c r="G197" s="118"/>
      <c r="H197" s="118"/>
      <c r="I197" s="118"/>
    </row>
    <row r="198" spans="1:9" x14ac:dyDescent="0.2">
      <c r="A198" s="118"/>
      <c r="B198" s="118"/>
      <c r="C198" s="118"/>
      <c r="D198" s="118"/>
      <c r="F198" s="10"/>
      <c r="G198" s="118"/>
      <c r="H198" s="118"/>
      <c r="I198" s="118"/>
    </row>
    <row r="199" spans="1:9" x14ac:dyDescent="0.2">
      <c r="A199" s="118"/>
      <c r="B199" s="118"/>
      <c r="C199" s="118"/>
      <c r="D199" s="118"/>
      <c r="F199" s="10"/>
      <c r="G199" s="118"/>
      <c r="H199" s="118"/>
      <c r="I199" s="118"/>
    </row>
    <row r="200" spans="1:9" x14ac:dyDescent="0.2">
      <c r="A200" s="118"/>
      <c r="B200" s="118"/>
      <c r="C200" s="118"/>
      <c r="D200" s="118"/>
      <c r="F200" s="10"/>
      <c r="G200" s="118"/>
      <c r="H200" s="118"/>
      <c r="I200" s="118"/>
    </row>
    <row r="201" spans="1:9" x14ac:dyDescent="0.2">
      <c r="A201" s="118"/>
      <c r="B201" s="118"/>
      <c r="C201" s="118"/>
      <c r="D201" s="118"/>
      <c r="F201" s="10"/>
      <c r="G201" s="118"/>
      <c r="H201" s="118"/>
      <c r="I201" s="118"/>
    </row>
    <row r="202" spans="1:9" x14ac:dyDescent="0.2">
      <c r="A202" s="118"/>
      <c r="B202" s="118"/>
      <c r="C202" s="118"/>
      <c r="D202" s="118"/>
      <c r="F202" s="10"/>
      <c r="G202" s="118"/>
      <c r="H202" s="118"/>
      <c r="I202" s="118"/>
    </row>
    <row r="203" spans="1:9" x14ac:dyDescent="0.2">
      <c r="A203" s="118"/>
      <c r="B203" s="118"/>
      <c r="C203" s="118"/>
      <c r="D203" s="118"/>
      <c r="F203" s="10"/>
      <c r="G203" s="118"/>
      <c r="H203" s="118"/>
      <c r="I203" s="118"/>
    </row>
    <row r="204" spans="1:9" x14ac:dyDescent="0.2">
      <c r="A204" s="118"/>
      <c r="B204" s="118"/>
      <c r="C204" s="118"/>
      <c r="D204" s="118"/>
      <c r="F204" s="10"/>
      <c r="G204" s="118"/>
      <c r="H204" s="118"/>
      <c r="I204" s="118"/>
    </row>
    <row r="205" spans="1:9" x14ac:dyDescent="0.2">
      <c r="A205" s="118"/>
      <c r="B205" s="118"/>
      <c r="C205" s="118"/>
      <c r="D205" s="118"/>
      <c r="F205" s="10"/>
      <c r="G205" s="118"/>
      <c r="H205" s="118"/>
      <c r="I205" s="118"/>
    </row>
    <row r="206" spans="1:9" x14ac:dyDescent="0.2">
      <c r="A206" s="118"/>
      <c r="B206" s="118"/>
      <c r="C206" s="118"/>
      <c r="D206" s="118"/>
      <c r="F206" s="10"/>
      <c r="G206" s="118"/>
      <c r="H206" s="118"/>
      <c r="I206" s="118"/>
    </row>
    <row r="207" spans="1:9" x14ac:dyDescent="0.2">
      <c r="A207" s="118"/>
      <c r="B207" s="118"/>
      <c r="C207" s="118"/>
      <c r="D207" s="118"/>
      <c r="F207" s="10"/>
      <c r="G207" s="118"/>
      <c r="H207" s="118"/>
      <c r="I207" s="118"/>
    </row>
    <row r="208" spans="1:9" x14ac:dyDescent="0.2">
      <c r="A208" s="118"/>
      <c r="B208" s="118"/>
      <c r="C208" s="118"/>
      <c r="D208" s="118"/>
      <c r="F208" s="10"/>
      <c r="G208" s="118"/>
      <c r="H208" s="118"/>
      <c r="I208" s="118"/>
    </row>
    <row r="209" spans="1:9" x14ac:dyDescent="0.2">
      <c r="A209" s="118"/>
      <c r="B209" s="118"/>
      <c r="C209" s="118"/>
      <c r="D209" s="118"/>
      <c r="F209" s="10"/>
      <c r="G209" s="118"/>
      <c r="H209" s="118"/>
      <c r="I209" s="118"/>
    </row>
    <row r="210" spans="1:9" x14ac:dyDescent="0.2">
      <c r="A210" s="118"/>
      <c r="B210" s="118"/>
      <c r="C210" s="118"/>
      <c r="D210" s="118"/>
      <c r="F210" s="10"/>
      <c r="G210" s="118"/>
      <c r="H210" s="118"/>
      <c r="I210" s="118"/>
    </row>
    <row r="211" spans="1:9" x14ac:dyDescent="0.2">
      <c r="A211" s="118"/>
      <c r="B211" s="118"/>
      <c r="C211" s="118"/>
      <c r="D211" s="118"/>
      <c r="F211" s="10"/>
      <c r="G211" s="118"/>
      <c r="H211" s="118"/>
      <c r="I211" s="118"/>
    </row>
    <row r="212" spans="1:9" x14ac:dyDescent="0.2">
      <c r="A212" s="118"/>
      <c r="B212" s="118"/>
      <c r="C212" s="118"/>
      <c r="D212" s="118"/>
      <c r="F212" s="10"/>
      <c r="G212" s="118"/>
      <c r="H212" s="118"/>
      <c r="I212" s="118"/>
    </row>
    <row r="213" spans="1:9" x14ac:dyDescent="0.2">
      <c r="A213" s="118"/>
      <c r="B213" s="118"/>
      <c r="C213" s="118"/>
      <c r="D213" s="118"/>
      <c r="F213" s="10"/>
      <c r="G213" s="118"/>
      <c r="H213" s="118"/>
      <c r="I213" s="118"/>
    </row>
    <row r="214" spans="1:9" x14ac:dyDescent="0.2">
      <c r="A214" s="118"/>
      <c r="B214" s="118"/>
      <c r="C214" s="118"/>
      <c r="D214" s="118"/>
      <c r="F214" s="10"/>
      <c r="G214" s="118"/>
      <c r="H214" s="118"/>
      <c r="I214" s="118"/>
    </row>
    <row r="215" spans="1:9" x14ac:dyDescent="0.2">
      <c r="A215" s="118"/>
      <c r="B215" s="118"/>
      <c r="C215" s="118"/>
      <c r="D215" s="118"/>
      <c r="F215" s="10"/>
      <c r="G215" s="118"/>
      <c r="H215" s="118"/>
      <c r="I215" s="118"/>
    </row>
    <row r="216" spans="1:9" x14ac:dyDescent="0.2">
      <c r="A216" s="118"/>
      <c r="B216" s="118"/>
      <c r="C216" s="118"/>
      <c r="D216" s="118"/>
      <c r="F216" s="10"/>
      <c r="G216" s="118"/>
      <c r="H216" s="118"/>
      <c r="I216" s="118"/>
    </row>
    <row r="217" spans="1:9" x14ac:dyDescent="0.2">
      <c r="A217" s="118"/>
      <c r="B217" s="118"/>
      <c r="C217" s="118"/>
      <c r="D217" s="118"/>
      <c r="F217" s="10"/>
      <c r="G217" s="118"/>
      <c r="H217" s="118"/>
      <c r="I217" s="118"/>
    </row>
    <row r="218" spans="1:9" x14ac:dyDescent="0.2">
      <c r="A218" s="118"/>
      <c r="B218" s="118"/>
      <c r="C218" s="118"/>
      <c r="D218" s="118"/>
      <c r="F218" s="10"/>
      <c r="G218" s="118"/>
      <c r="H218" s="118"/>
      <c r="I218" s="118"/>
    </row>
    <row r="219" spans="1:9" x14ac:dyDescent="0.2">
      <c r="A219" s="118"/>
      <c r="B219" s="118"/>
      <c r="C219" s="118"/>
      <c r="D219" s="118"/>
      <c r="F219" s="10"/>
      <c r="G219" s="118"/>
      <c r="H219" s="118"/>
      <c r="I219" s="118"/>
    </row>
    <row r="220" spans="1:9" x14ac:dyDescent="0.2">
      <c r="A220" s="118"/>
      <c r="B220" s="118"/>
      <c r="C220" s="118"/>
      <c r="D220" s="118"/>
      <c r="F220" s="10"/>
      <c r="G220" s="118"/>
      <c r="H220" s="118"/>
      <c r="I220" s="118"/>
    </row>
    <row r="221" spans="1:9" x14ac:dyDescent="0.2">
      <c r="A221" s="118"/>
      <c r="B221" s="118"/>
      <c r="C221" s="118"/>
      <c r="D221" s="118"/>
      <c r="F221" s="10"/>
      <c r="G221" s="118"/>
      <c r="H221" s="118"/>
      <c r="I221" s="118"/>
    </row>
    <row r="222" spans="1:9" x14ac:dyDescent="0.2">
      <c r="A222" s="118"/>
      <c r="B222" s="118"/>
      <c r="C222" s="118"/>
      <c r="D222" s="118"/>
      <c r="F222" s="10"/>
      <c r="G222" s="118"/>
      <c r="H222" s="118"/>
      <c r="I222" s="118"/>
    </row>
    <row r="223" spans="1:9" x14ac:dyDescent="0.2">
      <c r="A223" s="118"/>
      <c r="B223" s="118"/>
      <c r="C223" s="118"/>
      <c r="D223" s="118"/>
      <c r="F223" s="10"/>
      <c r="G223" s="118"/>
      <c r="H223" s="118"/>
      <c r="I223" s="118"/>
    </row>
    <row r="224" spans="1:9" x14ac:dyDescent="0.2">
      <c r="A224" s="118"/>
      <c r="B224" s="118"/>
      <c r="C224" s="118"/>
      <c r="D224" s="118"/>
      <c r="F224" s="10"/>
      <c r="G224" s="118"/>
      <c r="H224" s="118"/>
      <c r="I224" s="118"/>
    </row>
    <row r="225" spans="1:9" x14ac:dyDescent="0.2">
      <c r="A225" s="118"/>
      <c r="B225" s="118"/>
      <c r="C225" s="118"/>
      <c r="D225" s="118"/>
      <c r="F225" s="10"/>
      <c r="G225" s="118"/>
      <c r="H225" s="118"/>
      <c r="I225" s="118"/>
    </row>
    <row r="226" spans="1:9" x14ac:dyDescent="0.2">
      <c r="A226" s="118"/>
      <c r="B226" s="118"/>
      <c r="C226" s="118"/>
      <c r="D226" s="118"/>
      <c r="F226" s="10"/>
      <c r="G226" s="118"/>
      <c r="H226" s="118"/>
      <c r="I226" s="118"/>
    </row>
    <row r="227" spans="1:9" x14ac:dyDescent="0.2">
      <c r="A227" s="118"/>
      <c r="B227" s="118"/>
      <c r="C227" s="118"/>
      <c r="D227" s="118"/>
      <c r="F227" s="10"/>
      <c r="G227" s="118"/>
      <c r="H227" s="118"/>
      <c r="I227" s="118"/>
    </row>
    <row r="228" spans="1:9" x14ac:dyDescent="0.2">
      <c r="A228" s="118"/>
      <c r="B228" s="118"/>
      <c r="C228" s="118"/>
      <c r="D228" s="118"/>
      <c r="F228" s="10"/>
      <c r="G228" s="118"/>
      <c r="H228" s="118"/>
      <c r="I228" s="118"/>
    </row>
    <row r="229" spans="1:9" x14ac:dyDescent="0.2">
      <c r="A229" s="118"/>
      <c r="B229" s="118"/>
      <c r="C229" s="118"/>
      <c r="D229" s="118"/>
      <c r="F229" s="10"/>
      <c r="G229" s="118"/>
      <c r="H229" s="118"/>
      <c r="I229" s="118"/>
    </row>
    <row r="230" spans="1:9" x14ac:dyDescent="0.2">
      <c r="A230" s="118"/>
      <c r="B230" s="118"/>
      <c r="C230" s="118"/>
      <c r="D230" s="118"/>
      <c r="F230" s="10"/>
      <c r="G230" s="118"/>
      <c r="H230" s="118"/>
      <c r="I230" s="118"/>
    </row>
    <row r="231" spans="1:9" x14ac:dyDescent="0.2">
      <c r="A231" s="118"/>
      <c r="B231" s="118"/>
      <c r="C231" s="118"/>
      <c r="D231" s="118"/>
      <c r="F231" s="10"/>
      <c r="G231" s="118"/>
      <c r="H231" s="118"/>
      <c r="I231" s="118"/>
    </row>
    <row r="232" spans="1:9" x14ac:dyDescent="0.2">
      <c r="A232" s="118"/>
      <c r="B232" s="118"/>
      <c r="C232" s="118"/>
      <c r="D232" s="118"/>
      <c r="F232" s="10"/>
      <c r="G232" s="118"/>
      <c r="H232" s="118"/>
      <c r="I232" s="118"/>
    </row>
    <row r="233" spans="1:9" x14ac:dyDescent="0.2">
      <c r="A233" s="118"/>
      <c r="B233" s="118"/>
      <c r="C233" s="118"/>
      <c r="D233" s="118"/>
      <c r="F233" s="10"/>
      <c r="G233" s="118"/>
      <c r="H233" s="118"/>
      <c r="I233" s="118"/>
    </row>
    <row r="234" spans="1:9" x14ac:dyDescent="0.2">
      <c r="A234" s="118"/>
      <c r="B234" s="118"/>
      <c r="C234" s="118"/>
      <c r="D234" s="118"/>
      <c r="F234" s="10"/>
      <c r="G234" s="118"/>
      <c r="H234" s="118"/>
      <c r="I234" s="118"/>
    </row>
    <row r="235" spans="1:9" x14ac:dyDescent="0.2">
      <c r="A235" s="118"/>
      <c r="B235" s="118"/>
      <c r="C235" s="118"/>
      <c r="D235" s="118"/>
      <c r="F235" s="10"/>
      <c r="G235" s="118"/>
      <c r="H235" s="118"/>
      <c r="I235" s="118"/>
    </row>
    <row r="236" spans="1:9" x14ac:dyDescent="0.2">
      <c r="A236" s="118"/>
      <c r="B236" s="118"/>
      <c r="C236" s="118"/>
      <c r="D236" s="118"/>
      <c r="F236" s="10"/>
      <c r="G236" s="118"/>
      <c r="H236" s="118"/>
      <c r="I236" s="118"/>
    </row>
    <row r="237" spans="1:9" x14ac:dyDescent="0.2">
      <c r="A237" s="118"/>
      <c r="B237" s="118"/>
      <c r="C237" s="118"/>
      <c r="D237" s="118"/>
      <c r="F237" s="10"/>
      <c r="G237" s="118"/>
      <c r="H237" s="118"/>
      <c r="I237" s="118"/>
    </row>
    <row r="238" spans="1:9" x14ac:dyDescent="0.2">
      <c r="A238" s="118"/>
      <c r="B238" s="118"/>
      <c r="C238" s="118"/>
      <c r="D238" s="118"/>
      <c r="F238" s="10"/>
      <c r="G238" s="118"/>
      <c r="H238" s="118"/>
      <c r="I238" s="118"/>
    </row>
    <row r="239" spans="1:9" x14ac:dyDescent="0.2">
      <c r="A239" s="118"/>
      <c r="B239" s="118"/>
      <c r="C239" s="118"/>
      <c r="D239" s="118"/>
      <c r="F239" s="10"/>
      <c r="G239" s="118"/>
      <c r="H239" s="118"/>
      <c r="I239" s="118"/>
    </row>
    <row r="240" spans="1:9" x14ac:dyDescent="0.2">
      <c r="A240" s="118"/>
      <c r="B240" s="118"/>
      <c r="C240" s="118"/>
      <c r="D240" s="118"/>
      <c r="F240" s="10"/>
      <c r="G240" s="118"/>
      <c r="H240" s="118"/>
      <c r="I240" s="118"/>
    </row>
    <row r="241" spans="1:9" x14ac:dyDescent="0.2">
      <c r="A241" s="118"/>
      <c r="B241" s="118"/>
      <c r="C241" s="118"/>
      <c r="D241" s="118"/>
      <c r="F241" s="10"/>
      <c r="G241" s="118"/>
      <c r="H241" s="118"/>
      <c r="I241" s="118"/>
    </row>
    <row r="242" spans="1:9" x14ac:dyDescent="0.2">
      <c r="A242" s="118"/>
      <c r="B242" s="118"/>
      <c r="C242" s="118"/>
      <c r="D242" s="118"/>
      <c r="F242" s="10"/>
      <c r="G242" s="118"/>
      <c r="H242" s="118"/>
      <c r="I242" s="118"/>
    </row>
    <row r="243" spans="1:9" x14ac:dyDescent="0.2">
      <c r="A243" s="118"/>
      <c r="B243" s="118"/>
      <c r="C243" s="118"/>
      <c r="D243" s="118"/>
      <c r="F243" s="10"/>
      <c r="G243" s="118"/>
      <c r="H243" s="118"/>
      <c r="I243" s="118"/>
    </row>
    <row r="244" spans="1:9" x14ac:dyDescent="0.2">
      <c r="A244" s="118"/>
      <c r="B244" s="118"/>
      <c r="C244" s="118"/>
      <c r="D244" s="118"/>
      <c r="F244" s="10"/>
      <c r="G244" s="118"/>
      <c r="H244" s="118"/>
      <c r="I244" s="118"/>
    </row>
    <row r="245" spans="1:9" x14ac:dyDescent="0.2">
      <c r="A245" s="118"/>
      <c r="B245" s="118"/>
      <c r="C245" s="118"/>
      <c r="D245" s="118"/>
      <c r="F245" s="10"/>
      <c r="G245" s="118"/>
      <c r="H245" s="118"/>
      <c r="I245" s="118"/>
    </row>
    <row r="246" spans="1:9" x14ac:dyDescent="0.2">
      <c r="A246" s="118"/>
      <c r="B246" s="118"/>
      <c r="C246" s="118"/>
      <c r="D246" s="118"/>
      <c r="F246" s="10"/>
      <c r="G246" s="118"/>
      <c r="H246" s="118"/>
      <c r="I246" s="118"/>
    </row>
    <row r="247" spans="1:9" x14ac:dyDescent="0.2">
      <c r="A247" s="118"/>
      <c r="B247" s="118"/>
      <c r="C247" s="118"/>
      <c r="D247" s="118"/>
      <c r="F247" s="10"/>
      <c r="G247" s="118"/>
      <c r="H247" s="118"/>
      <c r="I247" s="118"/>
    </row>
    <row r="248" spans="1:9" x14ac:dyDescent="0.2">
      <c r="A248" s="118"/>
      <c r="B248" s="118"/>
      <c r="C248" s="118"/>
      <c r="D248" s="118"/>
      <c r="F248" s="10"/>
      <c r="G248" s="118"/>
      <c r="H248" s="118"/>
      <c r="I248" s="118"/>
    </row>
    <row r="249" spans="1:9" x14ac:dyDescent="0.2">
      <c r="A249" s="118"/>
      <c r="B249" s="118"/>
      <c r="C249" s="118"/>
      <c r="D249" s="118"/>
      <c r="F249" s="10"/>
      <c r="G249" s="118"/>
      <c r="H249" s="118"/>
      <c r="I249" s="118"/>
    </row>
    <row r="250" spans="1:9" x14ac:dyDescent="0.2">
      <c r="A250" s="118"/>
      <c r="B250" s="118"/>
      <c r="C250" s="118"/>
      <c r="D250" s="118"/>
      <c r="F250" s="10"/>
      <c r="G250" s="118"/>
      <c r="H250" s="118"/>
      <c r="I250" s="118"/>
    </row>
    <row r="251" spans="1:9" x14ac:dyDescent="0.2">
      <c r="A251" s="118"/>
      <c r="B251" s="118"/>
      <c r="C251" s="118"/>
      <c r="D251" s="118"/>
      <c r="F251" s="10"/>
      <c r="G251" s="118"/>
      <c r="H251" s="118"/>
      <c r="I251" s="118"/>
    </row>
    <row r="252" spans="1:9" x14ac:dyDescent="0.2">
      <c r="A252" s="118"/>
      <c r="B252" s="118"/>
      <c r="C252" s="118"/>
      <c r="D252" s="118"/>
      <c r="F252" s="10"/>
      <c r="G252" s="118"/>
      <c r="H252" s="118"/>
      <c r="I252" s="118"/>
    </row>
    <row r="253" spans="1:9" x14ac:dyDescent="0.2">
      <c r="A253" s="118"/>
      <c r="B253" s="118"/>
      <c r="C253" s="118"/>
      <c r="D253" s="118"/>
      <c r="F253" s="10"/>
      <c r="G253" s="118"/>
      <c r="H253" s="118"/>
      <c r="I253" s="118"/>
    </row>
    <row r="254" spans="1:9" x14ac:dyDescent="0.2">
      <c r="A254" s="118"/>
      <c r="B254" s="118"/>
      <c r="C254" s="118"/>
      <c r="D254" s="118"/>
      <c r="F254" s="10"/>
      <c r="G254" s="118"/>
      <c r="H254" s="118"/>
      <c r="I254" s="118"/>
    </row>
    <row r="255" spans="1:9" x14ac:dyDescent="0.2">
      <c r="A255" s="118"/>
      <c r="B255" s="118"/>
      <c r="C255" s="118"/>
      <c r="D255" s="118"/>
      <c r="F255" s="10"/>
      <c r="G255" s="118"/>
      <c r="H255" s="118"/>
      <c r="I255" s="118"/>
    </row>
    <row r="256" spans="1:9" x14ac:dyDescent="0.2">
      <c r="A256" s="118"/>
      <c r="B256" s="118"/>
      <c r="C256" s="118"/>
      <c r="D256" s="118"/>
      <c r="F256" s="10"/>
      <c r="G256" s="118"/>
      <c r="H256" s="118"/>
      <c r="I256" s="118"/>
    </row>
    <row r="257" spans="1:9" x14ac:dyDescent="0.2">
      <c r="A257" s="118"/>
      <c r="B257" s="118"/>
      <c r="C257" s="118"/>
      <c r="D257" s="118"/>
      <c r="F257" s="10"/>
      <c r="G257" s="118"/>
      <c r="H257" s="118"/>
      <c r="I257" s="118"/>
    </row>
    <row r="258" spans="1:9" x14ac:dyDescent="0.2">
      <c r="A258" s="118"/>
      <c r="B258" s="118"/>
      <c r="C258" s="118"/>
      <c r="D258" s="118"/>
      <c r="F258" s="10"/>
      <c r="G258" s="118"/>
      <c r="H258" s="118"/>
      <c r="I258" s="118"/>
    </row>
    <row r="259" spans="1:9" x14ac:dyDescent="0.2">
      <c r="A259" s="118"/>
      <c r="B259" s="118"/>
      <c r="C259" s="118"/>
      <c r="D259" s="118"/>
      <c r="F259" s="10"/>
      <c r="G259" s="118"/>
      <c r="H259" s="118"/>
      <c r="I259" s="118"/>
    </row>
    <row r="260" spans="1:9" x14ac:dyDescent="0.2">
      <c r="A260" s="118"/>
      <c r="B260" s="118"/>
      <c r="C260" s="118"/>
      <c r="D260" s="118"/>
      <c r="F260" s="10"/>
      <c r="G260" s="118"/>
      <c r="H260" s="118"/>
      <c r="I260" s="118"/>
    </row>
    <row r="261" spans="1:9" x14ac:dyDescent="0.2">
      <c r="A261" s="118"/>
      <c r="B261" s="118"/>
      <c r="C261" s="118"/>
      <c r="D261" s="118"/>
      <c r="F261" s="10"/>
      <c r="G261" s="118"/>
      <c r="H261" s="118"/>
      <c r="I261" s="118"/>
    </row>
    <row r="262" spans="1:9" x14ac:dyDescent="0.2">
      <c r="A262" s="118"/>
      <c r="B262" s="118"/>
      <c r="C262" s="118"/>
      <c r="D262" s="118"/>
      <c r="F262" s="10"/>
      <c r="G262" s="118"/>
      <c r="H262" s="118"/>
      <c r="I262" s="118"/>
    </row>
    <row r="263" spans="1:9" x14ac:dyDescent="0.2">
      <c r="A263" s="118"/>
      <c r="B263" s="118"/>
      <c r="C263" s="118"/>
      <c r="D263" s="118"/>
      <c r="F263" s="10"/>
      <c r="G263" s="118"/>
      <c r="H263" s="118"/>
      <c r="I263" s="118"/>
    </row>
    <row r="264" spans="1:9" x14ac:dyDescent="0.2">
      <c r="A264" s="118"/>
      <c r="B264" s="118"/>
      <c r="C264" s="118"/>
      <c r="D264" s="118"/>
      <c r="F264" s="10"/>
      <c r="G264" s="118"/>
      <c r="H264" s="118"/>
      <c r="I264" s="118"/>
    </row>
    <row r="265" spans="1:9" x14ac:dyDescent="0.2">
      <c r="A265" s="118"/>
      <c r="B265" s="118"/>
      <c r="C265" s="118"/>
      <c r="D265" s="118"/>
      <c r="F265" s="10"/>
      <c r="G265" s="118"/>
      <c r="H265" s="118"/>
      <c r="I265" s="118"/>
    </row>
    <row r="266" spans="1:9" x14ac:dyDescent="0.2">
      <c r="A266" s="118"/>
      <c r="B266" s="118"/>
      <c r="C266" s="118"/>
      <c r="D266" s="118"/>
      <c r="F266" s="10"/>
      <c r="G266" s="118"/>
      <c r="H266" s="118"/>
      <c r="I266" s="118"/>
    </row>
    <row r="267" spans="1:9" x14ac:dyDescent="0.2">
      <c r="A267" s="118"/>
      <c r="B267" s="118"/>
      <c r="C267" s="118"/>
      <c r="D267" s="118"/>
      <c r="F267" s="10"/>
      <c r="G267" s="118"/>
      <c r="H267" s="118"/>
      <c r="I267" s="118"/>
    </row>
    <row r="268" spans="1:9" x14ac:dyDescent="0.2">
      <c r="A268" s="118"/>
      <c r="B268" s="118"/>
      <c r="C268" s="118"/>
      <c r="D268" s="118"/>
      <c r="F268" s="10"/>
      <c r="G268" s="118"/>
      <c r="H268" s="118"/>
      <c r="I268" s="118"/>
    </row>
    <row r="269" spans="1:9" x14ac:dyDescent="0.2">
      <c r="A269" s="118"/>
      <c r="B269" s="118"/>
      <c r="C269" s="118"/>
      <c r="D269" s="118"/>
      <c r="F269" s="10"/>
      <c r="G269" s="118"/>
      <c r="H269" s="118"/>
      <c r="I269" s="118"/>
    </row>
    <row r="270" spans="1:9" x14ac:dyDescent="0.2">
      <c r="A270" s="118"/>
      <c r="B270" s="118"/>
      <c r="C270" s="118"/>
      <c r="D270" s="118"/>
      <c r="F270" s="10"/>
      <c r="G270" s="118"/>
      <c r="H270" s="118"/>
      <c r="I270" s="118"/>
    </row>
    <row r="271" spans="1:9" x14ac:dyDescent="0.2">
      <c r="A271" s="118"/>
      <c r="B271" s="118"/>
      <c r="C271" s="118"/>
      <c r="D271" s="118"/>
      <c r="F271" s="10"/>
      <c r="G271" s="118"/>
      <c r="H271" s="118"/>
      <c r="I271" s="118"/>
    </row>
    <row r="272" spans="1:9" x14ac:dyDescent="0.2">
      <c r="A272" s="118"/>
      <c r="B272" s="118"/>
      <c r="C272" s="118"/>
      <c r="D272" s="118"/>
      <c r="F272" s="10"/>
      <c r="G272" s="118"/>
      <c r="H272" s="118"/>
      <c r="I272" s="118"/>
    </row>
    <row r="273" spans="1:9" x14ac:dyDescent="0.2">
      <c r="A273" s="118"/>
      <c r="B273" s="118"/>
      <c r="C273" s="118"/>
      <c r="D273" s="118"/>
      <c r="F273" s="10"/>
      <c r="G273" s="118"/>
      <c r="H273" s="118"/>
      <c r="I273" s="118"/>
    </row>
    <row r="274" spans="1:9" x14ac:dyDescent="0.2">
      <c r="A274" s="118"/>
      <c r="B274" s="118"/>
      <c r="C274" s="118"/>
      <c r="D274" s="118"/>
      <c r="F274" s="10"/>
      <c r="G274" s="118"/>
      <c r="H274" s="118"/>
      <c r="I274" s="118"/>
    </row>
    <row r="275" spans="1:9" x14ac:dyDescent="0.2">
      <c r="A275" s="118"/>
      <c r="B275" s="118"/>
      <c r="C275" s="118"/>
      <c r="D275" s="118"/>
      <c r="F275" s="10"/>
      <c r="G275" s="118"/>
      <c r="H275" s="118"/>
      <c r="I275" s="118"/>
    </row>
    <row r="276" spans="1:9" x14ac:dyDescent="0.2">
      <c r="A276" s="118"/>
      <c r="B276" s="118"/>
      <c r="C276" s="118"/>
      <c r="D276" s="118"/>
      <c r="F276" s="10"/>
      <c r="G276" s="118"/>
      <c r="H276" s="118"/>
      <c r="I276" s="118"/>
    </row>
    <row r="277" spans="1:9" x14ac:dyDescent="0.2">
      <c r="A277" s="118"/>
      <c r="B277" s="118"/>
      <c r="C277" s="118"/>
      <c r="D277" s="118"/>
      <c r="F277" s="10"/>
      <c r="G277" s="118"/>
      <c r="H277" s="118"/>
      <c r="I277" s="118"/>
    </row>
    <row r="278" spans="1:9" x14ac:dyDescent="0.2">
      <c r="A278" s="118"/>
      <c r="B278" s="118"/>
      <c r="C278" s="118"/>
      <c r="D278" s="118"/>
      <c r="F278" s="10"/>
      <c r="G278" s="118"/>
      <c r="H278" s="118"/>
      <c r="I278" s="118"/>
    </row>
    <row r="279" spans="1:9" x14ac:dyDescent="0.2">
      <c r="A279" s="118"/>
      <c r="B279" s="118"/>
      <c r="C279" s="118"/>
      <c r="D279" s="118"/>
      <c r="F279" s="10"/>
      <c r="G279" s="118"/>
      <c r="H279" s="118"/>
      <c r="I279" s="118"/>
    </row>
    <row r="280" spans="1:9" x14ac:dyDescent="0.2">
      <c r="A280" s="118"/>
      <c r="B280" s="118"/>
      <c r="C280" s="118"/>
      <c r="D280" s="118"/>
      <c r="F280" s="10"/>
      <c r="G280" s="118"/>
      <c r="H280" s="118"/>
      <c r="I280" s="118"/>
    </row>
    <row r="281" spans="1:9" x14ac:dyDescent="0.2">
      <c r="A281" s="118"/>
      <c r="B281" s="118"/>
      <c r="C281" s="118"/>
      <c r="D281" s="118"/>
      <c r="F281" s="10"/>
      <c r="G281" s="118"/>
      <c r="H281" s="118"/>
      <c r="I281" s="118"/>
    </row>
    <row r="282" spans="1:9" x14ac:dyDescent="0.2">
      <c r="A282" s="118"/>
      <c r="B282" s="118"/>
      <c r="C282" s="118"/>
      <c r="D282" s="118"/>
      <c r="F282" s="10"/>
      <c r="G282" s="118"/>
      <c r="H282" s="118"/>
      <c r="I282" s="118"/>
    </row>
    <row r="283" spans="1:9" x14ac:dyDescent="0.2">
      <c r="A283" s="118"/>
      <c r="B283" s="118"/>
      <c r="C283" s="118"/>
      <c r="D283" s="118"/>
      <c r="F283" s="10"/>
      <c r="G283" s="118"/>
      <c r="H283" s="118"/>
      <c r="I283" s="118"/>
    </row>
    <row r="284" spans="1:9" x14ac:dyDescent="0.2">
      <c r="A284" s="118"/>
      <c r="B284" s="118"/>
      <c r="C284" s="118"/>
      <c r="D284" s="118"/>
      <c r="F284" s="10"/>
      <c r="G284" s="118"/>
      <c r="H284" s="118"/>
      <c r="I284" s="118"/>
    </row>
    <row r="285" spans="1:9" x14ac:dyDescent="0.2">
      <c r="A285" s="118"/>
      <c r="B285" s="118"/>
      <c r="C285" s="118"/>
      <c r="D285" s="118"/>
      <c r="F285" s="10"/>
      <c r="G285" s="118"/>
      <c r="H285" s="118"/>
      <c r="I285" s="118"/>
    </row>
    <row r="286" spans="1:9" x14ac:dyDescent="0.2">
      <c r="A286" s="118"/>
      <c r="B286" s="118"/>
      <c r="C286" s="118"/>
      <c r="D286" s="118"/>
      <c r="F286" s="10"/>
      <c r="G286" s="118"/>
      <c r="H286" s="118"/>
      <c r="I286" s="118"/>
    </row>
    <row r="287" spans="1:9" x14ac:dyDescent="0.2">
      <c r="A287" s="118"/>
      <c r="B287" s="118"/>
      <c r="C287" s="118"/>
      <c r="D287" s="118"/>
      <c r="F287" s="10"/>
      <c r="G287" s="118"/>
      <c r="H287" s="118"/>
      <c r="I287" s="118"/>
    </row>
    <row r="288" spans="1:9" x14ac:dyDescent="0.2">
      <c r="A288" s="118"/>
      <c r="B288" s="118"/>
      <c r="C288" s="118"/>
      <c r="D288" s="118"/>
      <c r="F288" s="10"/>
      <c r="G288" s="118"/>
      <c r="H288" s="118"/>
      <c r="I288" s="118"/>
    </row>
    <row r="289" spans="1:9" x14ac:dyDescent="0.2">
      <c r="A289" s="118"/>
      <c r="B289" s="118"/>
      <c r="C289" s="118"/>
      <c r="D289" s="118"/>
      <c r="F289" s="10"/>
      <c r="G289" s="118"/>
      <c r="H289" s="118"/>
      <c r="I289" s="118"/>
    </row>
    <row r="290" spans="1:9" x14ac:dyDescent="0.2">
      <c r="A290" s="118"/>
      <c r="B290" s="118"/>
      <c r="C290" s="118"/>
      <c r="D290" s="118"/>
      <c r="F290" s="10"/>
      <c r="G290" s="118"/>
      <c r="H290" s="118"/>
      <c r="I290" s="118"/>
    </row>
    <row r="291" spans="1:9" x14ac:dyDescent="0.2">
      <c r="D291" s="6"/>
      <c r="E291" s="9"/>
      <c r="F291" s="10"/>
    </row>
    <row r="292" spans="1:9" x14ac:dyDescent="0.2">
      <c r="D292" s="6"/>
      <c r="E292" s="9"/>
      <c r="F292" s="10"/>
    </row>
    <row r="293" spans="1:9" x14ac:dyDescent="0.2">
      <c r="D293" s="6"/>
      <c r="E293" s="9"/>
      <c r="F293" s="10"/>
    </row>
    <row r="294" spans="1:9" x14ac:dyDescent="0.2">
      <c r="D294" s="6"/>
      <c r="E294" s="9"/>
      <c r="F294" s="10"/>
    </row>
    <row r="295" spans="1:9" x14ac:dyDescent="0.2">
      <c r="D295" s="6"/>
      <c r="E295" s="9"/>
      <c r="F295" s="10"/>
    </row>
    <row r="296" spans="1:9" x14ac:dyDescent="0.2">
      <c r="D296" s="6"/>
      <c r="E296" s="9"/>
      <c r="F296" s="10"/>
    </row>
    <row r="297" spans="1:9" x14ac:dyDescent="0.2">
      <c r="D297" s="6"/>
      <c r="E297" s="9"/>
      <c r="F297" s="10"/>
    </row>
    <row r="298" spans="1:9" x14ac:dyDescent="0.2">
      <c r="D298" s="6"/>
      <c r="E298" s="9"/>
      <c r="F298" s="10"/>
    </row>
    <row r="299" spans="1:9" x14ac:dyDescent="0.2">
      <c r="D299" s="6"/>
      <c r="E299" s="9"/>
      <c r="F299" s="10"/>
    </row>
    <row r="300" spans="1:9" x14ac:dyDescent="0.2">
      <c r="D300" s="6"/>
      <c r="E300" s="9"/>
      <c r="F300" s="10"/>
    </row>
    <row r="301" spans="1:9" x14ac:dyDescent="0.2">
      <c r="D301" s="6"/>
      <c r="E301" s="9"/>
      <c r="F301" s="10"/>
    </row>
    <row r="302" spans="1:9" x14ac:dyDescent="0.2">
      <c r="D302" s="6"/>
      <c r="E302" s="9"/>
      <c r="F302" s="10"/>
    </row>
    <row r="303" spans="1:9" x14ac:dyDescent="0.2">
      <c r="D303" s="6"/>
      <c r="E303" s="9"/>
      <c r="F303" s="10"/>
    </row>
    <row r="304" spans="1:9"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row r="373" spans="4:6" x14ac:dyDescent="0.2">
      <c r="D373" s="6"/>
      <c r="E373" s="9"/>
      <c r="F373" s="10"/>
    </row>
    <row r="374" spans="4:6" x14ac:dyDescent="0.2">
      <c r="D374" s="6"/>
      <c r="E374" s="9"/>
      <c r="F374" s="10"/>
    </row>
    <row r="375" spans="4:6" x14ac:dyDescent="0.2">
      <c r="D375" s="6"/>
      <c r="E375" s="9"/>
      <c r="F375" s="10"/>
    </row>
    <row r="376" spans="4:6" x14ac:dyDescent="0.2">
      <c r="D376" s="6"/>
      <c r="E376" s="9"/>
      <c r="F376" s="10"/>
    </row>
    <row r="377" spans="4:6" x14ac:dyDescent="0.2">
      <c r="D377" s="6"/>
      <c r="E377" s="9"/>
      <c r="F377" s="10"/>
    </row>
    <row r="378" spans="4:6" x14ac:dyDescent="0.2">
      <c r="D378" s="6"/>
      <c r="E378" s="9"/>
      <c r="F378" s="10"/>
    </row>
    <row r="379" spans="4:6" x14ac:dyDescent="0.2">
      <c r="D379" s="6"/>
      <c r="E379" s="9"/>
      <c r="F379" s="10"/>
    </row>
    <row r="380" spans="4:6" x14ac:dyDescent="0.2">
      <c r="D380" s="6"/>
      <c r="E380" s="9"/>
      <c r="F380" s="10"/>
    </row>
    <row r="381" spans="4:6" x14ac:dyDescent="0.2">
      <c r="D381" s="6"/>
      <c r="E381" s="9"/>
      <c r="F381" s="10"/>
    </row>
    <row r="382" spans="4:6" x14ac:dyDescent="0.2">
      <c r="D382" s="6"/>
      <c r="E382" s="9"/>
      <c r="F382" s="10"/>
    </row>
    <row r="383" spans="4:6" x14ac:dyDescent="0.2">
      <c r="D383" s="6"/>
      <c r="E383" s="9"/>
      <c r="F383" s="10"/>
    </row>
    <row r="384" spans="4:6" x14ac:dyDescent="0.2">
      <c r="D384" s="6"/>
      <c r="E384" s="9"/>
      <c r="F384" s="10"/>
    </row>
    <row r="385" spans="4:6" x14ac:dyDescent="0.2">
      <c r="D385" s="6"/>
      <c r="E385" s="9"/>
      <c r="F385" s="10"/>
    </row>
    <row r="386" spans="4:6" x14ac:dyDescent="0.2">
      <c r="D386" s="6"/>
      <c r="E386" s="9"/>
      <c r="F386" s="10"/>
    </row>
    <row r="387" spans="4:6" x14ac:dyDescent="0.2">
      <c r="D387" s="6"/>
      <c r="E387" s="9"/>
      <c r="F387" s="10"/>
    </row>
    <row r="388" spans="4:6" x14ac:dyDescent="0.2">
      <c r="D388" s="6"/>
      <c r="E388" s="9"/>
      <c r="F388" s="10"/>
    </row>
    <row r="389" spans="4:6" x14ac:dyDescent="0.2">
      <c r="D389" s="6"/>
      <c r="E389" s="9"/>
      <c r="F389" s="10"/>
    </row>
    <row r="390" spans="4:6" x14ac:dyDescent="0.2">
      <c r="D390" s="6"/>
      <c r="E390" s="9"/>
      <c r="F390" s="10"/>
    </row>
    <row r="391" spans="4:6" x14ac:dyDescent="0.2">
      <c r="D391" s="6"/>
      <c r="E391" s="9"/>
      <c r="F391" s="10"/>
    </row>
    <row r="392" spans="4:6" x14ac:dyDescent="0.2">
      <c r="D392" s="6"/>
      <c r="E392" s="9"/>
      <c r="F392" s="10"/>
    </row>
  </sheetData>
  <mergeCells count="2">
    <mergeCell ref="A1:E1"/>
    <mergeCell ref="A15:D15"/>
  </mergeCells>
  <conditionalFormatting sqref="E2:E3 E5:E14 E16:E35 E40:E50">
    <cfRule type="cellIs" dxfId="21" priority="4" stopIfTrue="1" operator="between">
      <formula>0.009</formula>
      <formula>-0.009</formula>
    </cfRule>
  </conditionalFormatting>
  <conditionalFormatting sqref="E393:E65536">
    <cfRule type="cellIs" dxfId="20" priority="2" stopIfTrue="1" operator="between">
      <formula>0.009</formula>
      <formula>-0.009</formula>
    </cfRule>
  </conditionalFormatting>
  <conditionalFormatting sqref="F15">
    <cfRule type="cellIs" dxfId="19" priority="3" stopIfTrue="1" operator="between">
      <formula>0.009</formula>
      <formula>-0.009</formula>
    </cfRule>
  </conditionalFormatting>
  <conditionalFormatting sqref="F189:F392">
    <cfRule type="cellIs" dxfId="18" priority="1" stopIfTrue="1" operator="between">
      <formula>0.009</formula>
      <formula>-0.009</formula>
    </cfRule>
  </conditionalFormatting>
  <hyperlinks>
    <hyperlink ref="A54" r:id="rId1" tooltip="https://www.franklintempletonindia.com/downloadsServlet/pdf/product-labels-jg9o5k7l" display="https://www.franklintempletonindia.com/downloadsServlet/pdf/product-labels-jg9o5k7l" xr:uid="{00000000-0004-0000-2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00"/>
  <sheetViews>
    <sheetView workbookViewId="0">
      <selection sqref="A1:E1"/>
    </sheetView>
  </sheetViews>
  <sheetFormatPr defaultColWidth="9.1796875" defaultRowHeight="10" x14ac:dyDescent="0.2"/>
  <cols>
    <col min="1" max="1" width="32.26953125" style="6" bestFit="1" customWidth="1"/>
    <col min="2" max="2" width="85.453125" style="6" bestFit="1" customWidth="1"/>
    <col min="3" max="3" width="8.7265625" style="6" bestFit="1" customWidth="1"/>
    <col min="4" max="4" width="27" style="9" customWidth="1"/>
    <col min="5" max="5" width="27.26953125" style="10" customWidth="1"/>
    <col min="6" max="16384" width="9.1796875" style="6"/>
  </cols>
  <sheetData>
    <row r="1" spans="1:5" s="1" customFormat="1" ht="14" x14ac:dyDescent="0.25">
      <c r="A1" s="177" t="s">
        <v>1851</v>
      </c>
      <c r="B1" s="178"/>
      <c r="C1" s="178"/>
      <c r="D1" s="178"/>
      <c r="E1" s="178"/>
    </row>
    <row r="2" spans="1:5" s="1" customFormat="1" ht="11.5" x14ac:dyDescent="0.25">
      <c r="D2" s="5"/>
      <c r="E2" s="8"/>
    </row>
    <row r="3" spans="1:5" s="1" customFormat="1" ht="11.5" x14ac:dyDescent="0.25">
      <c r="A3" s="7" t="s">
        <v>7</v>
      </c>
      <c r="B3" s="2"/>
      <c r="C3" s="3"/>
      <c r="D3" s="4"/>
      <c r="E3" s="8"/>
    </row>
    <row r="4" spans="1:5" s="1" customFormat="1" ht="25.5" customHeight="1" x14ac:dyDescent="0.25">
      <c r="A4" s="14" t="s">
        <v>2</v>
      </c>
      <c r="B4" s="14" t="s">
        <v>0</v>
      </c>
      <c r="C4" s="15" t="s">
        <v>1</v>
      </c>
      <c r="D4" s="56" t="s">
        <v>6</v>
      </c>
      <c r="E4" s="56" t="s">
        <v>3</v>
      </c>
    </row>
    <row r="5" spans="1:5" ht="10.5" x14ac:dyDescent="0.25">
      <c r="A5" s="17" t="s">
        <v>239</v>
      </c>
      <c r="B5" s="18"/>
      <c r="C5" s="18"/>
      <c r="D5" s="19"/>
      <c r="E5" s="20"/>
    </row>
    <row r="6" spans="1:5" x14ac:dyDescent="0.2">
      <c r="A6" s="22" t="s">
        <v>511</v>
      </c>
      <c r="B6" s="22" t="s">
        <v>982</v>
      </c>
      <c r="C6" s="25">
        <v>4823210.9079999998</v>
      </c>
      <c r="D6" s="23">
        <v>2633.4442170000002</v>
      </c>
      <c r="E6" s="24">
        <v>19.489482941010699</v>
      </c>
    </row>
    <row r="7" spans="1:5" x14ac:dyDescent="0.2">
      <c r="A7" s="22" t="s">
        <v>963</v>
      </c>
      <c r="B7" s="22" t="s">
        <v>983</v>
      </c>
      <c r="C7" s="25">
        <v>23755968.296999998</v>
      </c>
      <c r="D7" s="23">
        <v>2621.851197</v>
      </c>
      <c r="E7" s="24">
        <v>19.403685807330699</v>
      </c>
    </row>
    <row r="8" spans="1:5" x14ac:dyDescent="0.2">
      <c r="A8" s="22" t="s">
        <v>964</v>
      </c>
      <c r="B8" s="22" t="s">
        <v>984</v>
      </c>
      <c r="C8" s="25">
        <v>2020076.7860000001</v>
      </c>
      <c r="D8" s="23">
        <v>2291.5831859999998</v>
      </c>
      <c r="E8" s="24">
        <v>16.9594522348882</v>
      </c>
    </row>
    <row r="9" spans="1:5" x14ac:dyDescent="0.2">
      <c r="A9" s="22" t="s">
        <v>965</v>
      </c>
      <c r="B9" s="22" t="s">
        <v>985</v>
      </c>
      <c r="C9" s="25">
        <v>2173334.0449999999</v>
      </c>
      <c r="D9" s="23">
        <v>1437.4735639999999</v>
      </c>
      <c r="E9" s="24">
        <v>10.6383937517564</v>
      </c>
    </row>
    <row r="10" spans="1:5" x14ac:dyDescent="0.2">
      <c r="A10" s="22" t="s">
        <v>966</v>
      </c>
      <c r="B10" s="22" t="s">
        <v>986</v>
      </c>
      <c r="C10" s="25">
        <v>3347423.5669999998</v>
      </c>
      <c r="D10" s="23">
        <v>1010.419804</v>
      </c>
      <c r="E10" s="24">
        <v>7.4778722883870303</v>
      </c>
    </row>
    <row r="11" spans="1:5" x14ac:dyDescent="0.2">
      <c r="A11" s="22" t="s">
        <v>967</v>
      </c>
      <c r="B11" s="22" t="s">
        <v>987</v>
      </c>
      <c r="C11" s="25">
        <v>2329213.747</v>
      </c>
      <c r="D11" s="23">
        <v>983.18441470000005</v>
      </c>
      <c r="E11" s="24">
        <v>7.2763097674391499</v>
      </c>
    </row>
    <row r="12" spans="1:5" x14ac:dyDescent="0.2">
      <c r="A12" s="22" t="s">
        <v>968</v>
      </c>
      <c r="B12" s="22" t="s">
        <v>988</v>
      </c>
      <c r="C12" s="25">
        <v>5399085.4709999999</v>
      </c>
      <c r="D12" s="23">
        <v>860.8571829</v>
      </c>
      <c r="E12" s="24">
        <v>6.3709955473782802</v>
      </c>
    </row>
    <row r="13" spans="1:5" x14ac:dyDescent="0.2">
      <c r="A13" s="22" t="s">
        <v>969</v>
      </c>
      <c r="B13" s="22" t="s">
        <v>989</v>
      </c>
      <c r="C13" s="25">
        <v>2994043.2119999998</v>
      </c>
      <c r="D13" s="23">
        <v>565.08972770000003</v>
      </c>
      <c r="E13" s="24">
        <v>4.1820922338335302</v>
      </c>
    </row>
    <row r="14" spans="1:5" x14ac:dyDescent="0.2">
      <c r="A14" s="22" t="s">
        <v>970</v>
      </c>
      <c r="B14" s="22" t="s">
        <v>990</v>
      </c>
      <c r="C14" s="25">
        <v>13740.731</v>
      </c>
      <c r="D14" s="23">
        <v>563.35261649999995</v>
      </c>
      <c r="E14" s="24">
        <v>4.1692362944973302</v>
      </c>
    </row>
    <row r="15" spans="1:5" x14ac:dyDescent="0.2">
      <c r="A15" s="22" t="s">
        <v>971</v>
      </c>
      <c r="B15" s="22" t="s">
        <v>991</v>
      </c>
      <c r="C15" s="25">
        <v>918075.98600000003</v>
      </c>
      <c r="D15" s="23">
        <v>100.78362749999999</v>
      </c>
      <c r="E15" s="24">
        <v>0.74587522158796704</v>
      </c>
    </row>
    <row r="16" spans="1:5" x14ac:dyDescent="0.2">
      <c r="A16" s="22" t="s">
        <v>973</v>
      </c>
      <c r="B16" s="22" t="s">
        <v>972</v>
      </c>
      <c r="C16" s="25">
        <v>23973.544999999998</v>
      </c>
      <c r="D16" s="23">
        <v>2.3973545E-5</v>
      </c>
      <c r="E16" s="24">
        <v>1.7742240116455501E-7</v>
      </c>
    </row>
    <row r="17" spans="1:7" ht="10.5" x14ac:dyDescent="0.25">
      <c r="A17" s="21" t="s">
        <v>33</v>
      </c>
      <c r="B17" s="21"/>
      <c r="C17" s="21"/>
      <c r="D17" s="26">
        <f>SUM(D6:D16)</f>
        <v>13068.039561273545</v>
      </c>
      <c r="E17" s="27">
        <f>SUM(E6:E16)</f>
        <v>96.713396265531685</v>
      </c>
    </row>
    <row r="18" spans="1:7" x14ac:dyDescent="0.2">
      <c r="A18" s="22"/>
      <c r="B18" s="22"/>
      <c r="C18" s="22"/>
      <c r="D18" s="23"/>
      <c r="E18" s="24"/>
    </row>
    <row r="19" spans="1:7" ht="10.5" x14ac:dyDescent="0.25">
      <c r="A19" s="21" t="s">
        <v>43</v>
      </c>
      <c r="B19" s="21"/>
      <c r="C19" s="21"/>
      <c r="D19" s="26">
        <f>D17</f>
        <v>13068.039561273545</v>
      </c>
      <c r="E19" s="27">
        <f>E17</f>
        <v>96.713396265531685</v>
      </c>
    </row>
    <row r="20" spans="1:7" ht="10.5" x14ac:dyDescent="0.25">
      <c r="A20" s="21"/>
      <c r="B20" s="21"/>
      <c r="C20" s="21"/>
      <c r="D20" s="26"/>
      <c r="E20" s="27"/>
    </row>
    <row r="21" spans="1:7" ht="10.5" x14ac:dyDescent="0.25">
      <c r="A21" s="21" t="s">
        <v>45</v>
      </c>
      <c r="B21" s="21"/>
      <c r="C21" s="21"/>
      <c r="D21" s="26">
        <f>D23-(D17)</f>
        <v>444.09016002645512</v>
      </c>
      <c r="E21" s="27">
        <f>E23-(E17)</f>
        <v>3.286603734468315</v>
      </c>
    </row>
    <row r="22" spans="1:7" ht="10.5" x14ac:dyDescent="0.25">
      <c r="A22" s="21"/>
      <c r="B22" s="21"/>
      <c r="C22" s="21"/>
      <c r="D22" s="26"/>
      <c r="E22" s="27"/>
    </row>
    <row r="23" spans="1:7" ht="10.5" x14ac:dyDescent="0.25">
      <c r="A23" s="28" t="s">
        <v>44</v>
      </c>
      <c r="B23" s="28"/>
      <c r="C23" s="28"/>
      <c r="D23" s="29">
        <v>13512.1297213</v>
      </c>
      <c r="E23" s="30">
        <v>100</v>
      </c>
    </row>
    <row r="24" spans="1:7" ht="10.5" x14ac:dyDescent="0.25">
      <c r="E24" s="13" t="s">
        <v>108</v>
      </c>
    </row>
    <row r="25" spans="1:7" ht="23.25" customHeight="1" x14ac:dyDescent="0.2">
      <c r="A25" s="179" t="s">
        <v>1003</v>
      </c>
      <c r="B25" s="179"/>
      <c r="C25" s="179"/>
      <c r="D25" s="179"/>
      <c r="E25" s="9"/>
      <c r="F25" s="10"/>
      <c r="G25" s="9"/>
    </row>
    <row r="26" spans="1:7" ht="10.5" x14ac:dyDescent="0.25">
      <c r="E26" s="13"/>
    </row>
    <row r="27" spans="1:7" ht="10.5" x14ac:dyDescent="0.25">
      <c r="A27" s="11" t="s">
        <v>48</v>
      </c>
    </row>
    <row r="28" spans="1:7" ht="10.5" x14ac:dyDescent="0.25">
      <c r="A28" s="11" t="s">
        <v>1001</v>
      </c>
    </row>
    <row r="29" spans="1:7" ht="10.5" x14ac:dyDescent="0.25">
      <c r="A29" s="11" t="s">
        <v>49</v>
      </c>
      <c r="B29" s="11"/>
      <c r="C29" s="55" t="s">
        <v>999</v>
      </c>
      <c r="D29" s="55" t="s">
        <v>50</v>
      </c>
    </row>
    <row r="30" spans="1:7" x14ac:dyDescent="0.2">
      <c r="A30" s="6" t="s">
        <v>57</v>
      </c>
      <c r="C30" s="32">
        <v>21.776800000000001</v>
      </c>
      <c r="D30" s="32">
        <v>21.924800000000001</v>
      </c>
    </row>
    <row r="31" spans="1:7" x14ac:dyDescent="0.2">
      <c r="A31" s="6" t="s">
        <v>117</v>
      </c>
      <c r="C31" s="32">
        <v>21.776800000000001</v>
      </c>
      <c r="D31" s="32">
        <v>21.924800000000001</v>
      </c>
    </row>
    <row r="32" spans="1:7" x14ac:dyDescent="0.2">
      <c r="A32" s="6" t="s">
        <v>58</v>
      </c>
      <c r="C32" s="32">
        <v>24.616800000000001</v>
      </c>
      <c r="D32" s="32">
        <v>24.791</v>
      </c>
    </row>
    <row r="33" spans="1:4" x14ac:dyDescent="0.2">
      <c r="A33" s="6" t="s">
        <v>118</v>
      </c>
      <c r="C33" s="32">
        <v>24.616800000000001</v>
      </c>
      <c r="D33" s="32">
        <v>24.791</v>
      </c>
    </row>
    <row r="35" spans="1:4" x14ac:dyDescent="0.2">
      <c r="A35" s="6" t="s">
        <v>54</v>
      </c>
    </row>
    <row r="36" spans="1:4" x14ac:dyDescent="0.2">
      <c r="A36" s="6" t="s">
        <v>1000</v>
      </c>
    </row>
    <row r="37" spans="1:4" ht="10.5" x14ac:dyDescent="0.25">
      <c r="D37" s="55" t="s">
        <v>56</v>
      </c>
    </row>
    <row r="38" spans="1:4" ht="10.5" x14ac:dyDescent="0.25">
      <c r="A38" s="11" t="s">
        <v>1002</v>
      </c>
    </row>
    <row r="40" spans="1:4" ht="10.5" x14ac:dyDescent="0.25">
      <c r="A40" s="11" t="s">
        <v>1837</v>
      </c>
      <c r="D40" s="36">
        <v>0.92480784426380425</v>
      </c>
    </row>
    <row r="42" spans="1:4" ht="10.5" x14ac:dyDescent="0.25">
      <c r="A42" s="11" t="s">
        <v>1008</v>
      </c>
      <c r="D42" s="31" t="s">
        <v>56</v>
      </c>
    </row>
    <row r="44" spans="1:4" ht="10.5" x14ac:dyDescent="0.25">
      <c r="A44" s="11" t="s">
        <v>64</v>
      </c>
      <c r="D44" s="55" t="s">
        <v>56</v>
      </c>
    </row>
    <row r="46" spans="1:4" ht="10.5" x14ac:dyDescent="0.25">
      <c r="A46" s="11" t="s">
        <v>1009</v>
      </c>
      <c r="D46" s="55" t="s">
        <v>56</v>
      </c>
    </row>
    <row r="48" spans="1:4" ht="10.5" x14ac:dyDescent="0.25">
      <c r="A48" s="11" t="s">
        <v>1848</v>
      </c>
      <c r="D48" s="55" t="s">
        <v>56</v>
      </c>
    </row>
    <row r="50" spans="1:9" ht="10.5" x14ac:dyDescent="0.25">
      <c r="A50" s="11" t="s">
        <v>1004</v>
      </c>
      <c r="D50" s="55" t="s">
        <v>56</v>
      </c>
    </row>
    <row r="52" spans="1:9" ht="10.5" x14ac:dyDescent="0.25">
      <c r="A52" s="11" t="s">
        <v>1842</v>
      </c>
      <c r="D52" s="55" t="s">
        <v>56</v>
      </c>
    </row>
    <row r="53" spans="1:9" ht="10.5" x14ac:dyDescent="0.25">
      <c r="A53" s="11"/>
    </row>
    <row r="54" spans="1:9" ht="10.5" x14ac:dyDescent="0.25">
      <c r="A54" s="11" t="s">
        <v>1005</v>
      </c>
      <c r="D54" s="55" t="s">
        <v>56</v>
      </c>
    </row>
    <row r="55" spans="1:9" ht="10.5" x14ac:dyDescent="0.25">
      <c r="A55" s="11"/>
    </row>
    <row r="56" spans="1:9" ht="10.5" x14ac:dyDescent="0.25">
      <c r="A56" s="11" t="s">
        <v>1006</v>
      </c>
      <c r="D56" s="55" t="s">
        <v>56</v>
      </c>
    </row>
    <row r="58" spans="1:9" ht="10.5" x14ac:dyDescent="0.25">
      <c r="A58" s="119" t="s">
        <v>1345</v>
      </c>
      <c r="B58" s="118"/>
      <c r="C58" s="118"/>
      <c r="D58" s="118"/>
      <c r="F58" s="118"/>
      <c r="G58" s="118"/>
      <c r="H58" s="118"/>
      <c r="I58" s="118"/>
    </row>
    <row r="59" spans="1:9" ht="10.5" x14ac:dyDescent="0.25">
      <c r="A59" s="119"/>
      <c r="B59" s="118"/>
      <c r="C59" s="118"/>
      <c r="D59" s="118"/>
      <c r="F59" s="118"/>
      <c r="G59" s="118"/>
      <c r="H59" s="118"/>
      <c r="I59" s="118"/>
    </row>
    <row r="60" spans="1:9" ht="10.5" x14ac:dyDescent="0.25">
      <c r="A60" s="119" t="s">
        <v>1305</v>
      </c>
      <c r="B60" s="118"/>
      <c r="C60" s="118"/>
      <c r="D60" s="118"/>
      <c r="F60" s="118"/>
      <c r="G60" s="118"/>
      <c r="H60" s="118"/>
      <c r="I60" s="118"/>
    </row>
    <row r="61" spans="1:9" x14ac:dyDescent="0.2">
      <c r="A61" s="120"/>
      <c r="B61" s="118"/>
      <c r="C61" s="118"/>
      <c r="D61" s="118"/>
      <c r="F61" s="118"/>
      <c r="G61" s="118"/>
      <c r="H61" s="118"/>
      <c r="I61" s="118"/>
    </row>
    <row r="62" spans="1:9" x14ac:dyDescent="0.2">
      <c r="A62" s="118"/>
      <c r="B62" s="118"/>
      <c r="C62" s="118"/>
      <c r="D62" s="118"/>
      <c r="F62" s="118"/>
      <c r="G62" s="118"/>
      <c r="H62" s="118"/>
      <c r="I62" s="118"/>
    </row>
    <row r="63" spans="1:9" x14ac:dyDescent="0.2">
      <c r="A63" s="118"/>
      <c r="B63" s="118"/>
      <c r="C63" s="118"/>
      <c r="D63" s="118"/>
      <c r="F63" s="118"/>
      <c r="G63" s="118"/>
      <c r="H63" s="118"/>
      <c r="I63" s="118"/>
    </row>
    <row r="64" spans="1:9" x14ac:dyDescent="0.2">
      <c r="A64" s="118"/>
      <c r="B64" s="118"/>
      <c r="C64" s="118"/>
      <c r="D64" s="118"/>
      <c r="F64" s="118"/>
      <c r="G64" s="118"/>
      <c r="H64" s="118"/>
      <c r="I64" s="118"/>
    </row>
    <row r="65" spans="1:9" x14ac:dyDescent="0.2">
      <c r="A65" s="118"/>
      <c r="B65" s="118"/>
      <c r="C65" s="118"/>
      <c r="D65" s="118"/>
      <c r="F65" s="118"/>
      <c r="G65" s="118"/>
      <c r="H65" s="118"/>
      <c r="I65" s="118"/>
    </row>
    <row r="66" spans="1:9" x14ac:dyDescent="0.2">
      <c r="A66" s="118"/>
      <c r="B66" s="118"/>
      <c r="C66" s="118"/>
      <c r="D66" s="118"/>
      <c r="F66" s="118"/>
      <c r="G66" s="118"/>
      <c r="H66" s="118"/>
      <c r="I66" s="118"/>
    </row>
    <row r="67" spans="1:9" x14ac:dyDescent="0.2">
      <c r="A67" s="118"/>
      <c r="B67" s="118"/>
      <c r="C67" s="118"/>
      <c r="D67" s="118"/>
      <c r="F67" s="118"/>
      <c r="G67" s="118"/>
      <c r="H67" s="118"/>
      <c r="I67" s="118"/>
    </row>
    <row r="68" spans="1:9" x14ac:dyDescent="0.2">
      <c r="A68" s="118"/>
      <c r="B68" s="118"/>
      <c r="C68" s="118"/>
      <c r="D68" s="118"/>
      <c r="F68" s="118"/>
      <c r="G68" s="118"/>
      <c r="H68" s="118"/>
      <c r="I68" s="118"/>
    </row>
    <row r="69" spans="1:9" x14ac:dyDescent="0.2">
      <c r="A69" s="118"/>
      <c r="B69" s="118"/>
      <c r="C69" s="118"/>
      <c r="D69" s="118"/>
      <c r="F69" s="118"/>
      <c r="G69" s="118"/>
      <c r="H69" s="118"/>
      <c r="I69" s="118"/>
    </row>
    <row r="70" spans="1:9" x14ac:dyDescent="0.2">
      <c r="A70" s="118"/>
      <c r="B70" s="118"/>
      <c r="C70" s="118"/>
      <c r="D70" s="118"/>
      <c r="F70" s="118"/>
      <c r="G70" s="118"/>
      <c r="H70" s="118"/>
      <c r="I70" s="118"/>
    </row>
    <row r="71" spans="1:9" x14ac:dyDescent="0.2">
      <c r="A71" s="118"/>
      <c r="B71" s="118"/>
      <c r="C71" s="118"/>
      <c r="D71" s="118"/>
      <c r="F71" s="118"/>
      <c r="G71" s="118"/>
      <c r="H71" s="118"/>
      <c r="I71" s="118"/>
    </row>
    <row r="72" spans="1:9" ht="10.5" x14ac:dyDescent="0.25">
      <c r="A72" s="118"/>
      <c r="B72" s="121"/>
      <c r="C72" s="121"/>
      <c r="D72" s="121"/>
      <c r="E72" s="121"/>
      <c r="F72" s="118"/>
      <c r="G72" s="118"/>
      <c r="H72" s="118"/>
      <c r="I72" s="118"/>
    </row>
    <row r="73" spans="1:9" x14ac:dyDescent="0.2">
      <c r="A73" s="118"/>
      <c r="B73" s="118"/>
      <c r="C73" s="118"/>
      <c r="D73" s="118"/>
      <c r="F73" s="118"/>
      <c r="G73" s="118"/>
      <c r="H73" s="118"/>
      <c r="I73" s="118"/>
    </row>
    <row r="74" spans="1:9" x14ac:dyDescent="0.2">
      <c r="A74" s="118"/>
      <c r="B74" s="118"/>
      <c r="C74" s="118"/>
      <c r="D74" s="118"/>
      <c r="F74" s="118"/>
      <c r="G74" s="118"/>
      <c r="H74" s="118"/>
      <c r="I74" s="118"/>
    </row>
    <row r="75" spans="1:9" x14ac:dyDescent="0.2">
      <c r="A75" s="118"/>
      <c r="B75" s="118"/>
      <c r="C75" s="118"/>
      <c r="D75" s="118"/>
      <c r="F75" s="118"/>
      <c r="G75" s="118"/>
      <c r="H75" s="118"/>
      <c r="I75" s="118"/>
    </row>
    <row r="76" spans="1:9" x14ac:dyDescent="0.2">
      <c r="A76" s="118"/>
      <c r="B76" s="118"/>
      <c r="C76" s="118"/>
      <c r="D76" s="118"/>
      <c r="F76" s="118"/>
      <c r="G76" s="118"/>
      <c r="H76" s="118"/>
      <c r="I76" s="118"/>
    </row>
    <row r="77" spans="1:9" ht="10.5" x14ac:dyDescent="0.25">
      <c r="A77" s="122" t="s">
        <v>1338</v>
      </c>
      <c r="B77" s="118"/>
      <c r="C77" s="118"/>
      <c r="D77" s="118"/>
      <c r="F77" s="118"/>
      <c r="G77" s="118"/>
      <c r="H77" s="118"/>
      <c r="I77" s="118"/>
    </row>
    <row r="78" spans="1:9" x14ac:dyDescent="0.2">
      <c r="A78" s="118"/>
      <c r="B78" s="118"/>
      <c r="C78" s="118"/>
      <c r="D78" s="118"/>
      <c r="F78" s="118"/>
      <c r="G78" s="118"/>
      <c r="H78" s="118"/>
      <c r="I78" s="118"/>
    </row>
    <row r="79" spans="1:9" ht="10.5" x14ac:dyDescent="0.25">
      <c r="A79" s="119" t="s">
        <v>1306</v>
      </c>
      <c r="B79" s="118"/>
      <c r="C79" s="118"/>
      <c r="D79" s="118"/>
      <c r="F79" s="118"/>
      <c r="G79" s="118"/>
      <c r="H79" s="118"/>
      <c r="I79" s="118"/>
    </row>
    <row r="80" spans="1:9" x14ac:dyDescent="0.2">
      <c r="A80" s="118"/>
      <c r="B80" s="118"/>
      <c r="C80" s="118"/>
      <c r="D80" s="118"/>
      <c r="F80" s="118"/>
      <c r="G80" s="118"/>
      <c r="H80" s="118"/>
      <c r="I80" s="118"/>
    </row>
    <row r="81" spans="1:9" x14ac:dyDescent="0.2">
      <c r="A81" s="118"/>
      <c r="B81" s="118"/>
      <c r="C81" s="118"/>
      <c r="D81" s="118"/>
      <c r="F81" s="118"/>
      <c r="G81" s="118"/>
      <c r="H81" s="118"/>
      <c r="I81" s="118"/>
    </row>
    <row r="82" spans="1:9" x14ac:dyDescent="0.2">
      <c r="A82" s="118"/>
      <c r="B82" s="118"/>
      <c r="C82" s="118"/>
      <c r="D82" s="118"/>
      <c r="F82" s="118"/>
      <c r="G82" s="118"/>
      <c r="H82" s="118"/>
      <c r="I82" s="118"/>
    </row>
    <row r="83" spans="1:9" x14ac:dyDescent="0.2">
      <c r="A83" s="118"/>
      <c r="B83" s="118"/>
      <c r="C83" s="118"/>
      <c r="D83" s="118"/>
      <c r="F83" s="118"/>
      <c r="G83" s="118"/>
      <c r="H83" s="118"/>
      <c r="I83" s="118"/>
    </row>
    <row r="84" spans="1:9" x14ac:dyDescent="0.2">
      <c r="A84" s="118"/>
      <c r="B84" s="118"/>
      <c r="C84" s="118"/>
      <c r="D84" s="118"/>
      <c r="F84" s="118"/>
      <c r="G84" s="118"/>
      <c r="H84" s="118"/>
      <c r="I84" s="118"/>
    </row>
    <row r="85" spans="1:9" x14ac:dyDescent="0.2">
      <c r="A85" s="118"/>
      <c r="B85" s="118"/>
      <c r="C85" s="118"/>
      <c r="D85" s="118"/>
      <c r="F85" s="118"/>
      <c r="G85" s="118"/>
      <c r="H85" s="118"/>
      <c r="I85" s="118"/>
    </row>
    <row r="86" spans="1:9" x14ac:dyDescent="0.2">
      <c r="A86" s="118"/>
      <c r="B86" s="118"/>
      <c r="C86" s="118"/>
      <c r="D86" s="118"/>
      <c r="F86" s="118"/>
      <c r="G86" s="118"/>
      <c r="H86" s="118"/>
      <c r="I86" s="118"/>
    </row>
    <row r="87" spans="1:9" x14ac:dyDescent="0.2">
      <c r="A87" s="118"/>
      <c r="B87" s="118"/>
      <c r="C87" s="118"/>
      <c r="D87" s="118"/>
      <c r="F87" s="118"/>
      <c r="G87" s="118"/>
      <c r="H87" s="118"/>
      <c r="I87" s="118"/>
    </row>
    <row r="88" spans="1:9" x14ac:dyDescent="0.2">
      <c r="A88" s="118"/>
      <c r="B88" s="118"/>
      <c r="C88" s="118"/>
      <c r="D88" s="118"/>
      <c r="F88" s="118"/>
      <c r="G88" s="118"/>
      <c r="H88" s="118"/>
      <c r="I88" s="118"/>
    </row>
    <row r="89" spans="1:9" x14ac:dyDescent="0.2">
      <c r="A89" s="118"/>
      <c r="B89" s="118"/>
      <c r="C89" s="118"/>
      <c r="D89" s="118"/>
      <c r="F89" s="118"/>
      <c r="G89" s="118"/>
      <c r="H89" s="118"/>
      <c r="I89" s="118"/>
    </row>
    <row r="90" spans="1:9" x14ac:dyDescent="0.2">
      <c r="A90" s="118"/>
      <c r="B90" s="118"/>
      <c r="C90" s="118"/>
      <c r="D90" s="118"/>
      <c r="F90" s="118"/>
      <c r="G90" s="118"/>
      <c r="H90" s="118"/>
      <c r="I90" s="118"/>
    </row>
    <row r="91" spans="1:9" x14ac:dyDescent="0.2">
      <c r="A91" s="118"/>
      <c r="B91" s="118"/>
      <c r="C91" s="118"/>
      <c r="D91" s="118"/>
      <c r="F91" s="118"/>
      <c r="G91" s="118"/>
      <c r="H91" s="118"/>
      <c r="I91" s="118"/>
    </row>
    <row r="92" spans="1:9" x14ac:dyDescent="0.2">
      <c r="A92" s="118"/>
      <c r="B92" s="118"/>
      <c r="C92" s="118"/>
      <c r="D92" s="118"/>
      <c r="F92" s="118"/>
      <c r="G92" s="118"/>
      <c r="H92" s="118"/>
      <c r="I92" s="118"/>
    </row>
    <row r="93" spans="1:9" x14ac:dyDescent="0.2">
      <c r="A93" s="118"/>
      <c r="B93" s="118"/>
      <c r="C93" s="118"/>
      <c r="D93" s="118"/>
      <c r="F93" s="118"/>
      <c r="G93" s="118"/>
      <c r="H93" s="118"/>
      <c r="I93" s="118"/>
    </row>
    <row r="94" spans="1:9" x14ac:dyDescent="0.2">
      <c r="A94" s="118"/>
      <c r="B94" s="118"/>
      <c r="C94" s="118"/>
      <c r="D94" s="118"/>
      <c r="F94" s="118"/>
      <c r="G94" s="118"/>
      <c r="H94" s="118"/>
      <c r="I94" s="118"/>
    </row>
    <row r="95" spans="1:9" x14ac:dyDescent="0.2">
      <c r="A95" s="118"/>
      <c r="B95" s="118"/>
      <c r="C95" s="118"/>
      <c r="D95" s="118"/>
      <c r="F95" s="118"/>
      <c r="G95" s="118"/>
      <c r="H95" s="118"/>
      <c r="I95" s="118"/>
    </row>
    <row r="96" spans="1:9" ht="10.5" x14ac:dyDescent="0.25">
      <c r="A96" s="119" t="s">
        <v>1339</v>
      </c>
      <c r="B96" s="118"/>
      <c r="C96" s="118"/>
      <c r="D96" s="118"/>
      <c r="F96" s="118"/>
      <c r="G96" s="118"/>
      <c r="H96" s="118"/>
      <c r="I96" s="118"/>
    </row>
    <row r="97" spans="1:9" x14ac:dyDescent="0.2">
      <c r="A97" s="118"/>
      <c r="B97" s="118"/>
      <c r="C97" s="118"/>
      <c r="D97" s="118"/>
      <c r="F97" s="118"/>
      <c r="G97" s="118"/>
      <c r="H97" s="118"/>
      <c r="I97" s="118"/>
    </row>
    <row r="98" spans="1:9" x14ac:dyDescent="0.2">
      <c r="A98" s="118" t="s">
        <v>1304</v>
      </c>
      <c r="B98" s="118"/>
      <c r="C98" s="118"/>
      <c r="D98" s="118"/>
      <c r="F98" s="118"/>
      <c r="G98" s="118"/>
      <c r="H98" s="118"/>
      <c r="I98" s="118"/>
    </row>
    <row r="99" spans="1:9" x14ac:dyDescent="0.2">
      <c r="D99" s="6"/>
      <c r="E99" s="9"/>
      <c r="F99" s="10"/>
    </row>
    <row r="100" spans="1:9" x14ac:dyDescent="0.2">
      <c r="D100" s="6"/>
      <c r="E100" s="9"/>
      <c r="F100" s="10"/>
    </row>
    <row r="101" spans="1:9" x14ac:dyDescent="0.2">
      <c r="D101" s="6"/>
      <c r="E101" s="9"/>
      <c r="F101" s="10"/>
    </row>
    <row r="102" spans="1:9" x14ac:dyDescent="0.2">
      <c r="D102" s="6"/>
      <c r="E102" s="9"/>
      <c r="F102" s="10"/>
    </row>
    <row r="103" spans="1:9" x14ac:dyDescent="0.2">
      <c r="D103" s="6"/>
      <c r="E103" s="9"/>
      <c r="F103" s="10"/>
    </row>
    <row r="104" spans="1:9" x14ac:dyDescent="0.2">
      <c r="D104" s="6"/>
      <c r="E104" s="9"/>
      <c r="F104" s="10"/>
    </row>
    <row r="105" spans="1:9" x14ac:dyDescent="0.2">
      <c r="D105" s="6"/>
      <c r="E105" s="9"/>
      <c r="F105" s="10"/>
    </row>
    <row r="106" spans="1:9" x14ac:dyDescent="0.2">
      <c r="D106" s="6"/>
      <c r="E106" s="9"/>
      <c r="F106" s="10"/>
    </row>
    <row r="107" spans="1:9" x14ac:dyDescent="0.2">
      <c r="D107" s="6"/>
      <c r="E107" s="9"/>
      <c r="F107" s="10"/>
    </row>
    <row r="108" spans="1:9" x14ac:dyDescent="0.2">
      <c r="D108" s="6"/>
      <c r="E108" s="9"/>
      <c r="F108" s="10"/>
    </row>
    <row r="109" spans="1:9" x14ac:dyDescent="0.2">
      <c r="D109" s="6"/>
      <c r="E109" s="9"/>
      <c r="F109" s="10"/>
    </row>
    <row r="110" spans="1:9" x14ac:dyDescent="0.2">
      <c r="D110" s="6"/>
      <c r="E110" s="9"/>
      <c r="F110" s="10"/>
    </row>
    <row r="111" spans="1:9" x14ac:dyDescent="0.2">
      <c r="D111" s="6"/>
      <c r="E111" s="9"/>
      <c r="F111" s="10"/>
    </row>
    <row r="112" spans="1:9" x14ac:dyDescent="0.2">
      <c r="D112" s="6"/>
      <c r="E112" s="9"/>
      <c r="F112" s="10"/>
    </row>
    <row r="113" spans="4:6" x14ac:dyDescent="0.2">
      <c r="D113" s="6"/>
      <c r="E113" s="9"/>
      <c r="F113" s="10"/>
    </row>
    <row r="114" spans="4:6" x14ac:dyDescent="0.2">
      <c r="D114" s="6"/>
      <c r="E114" s="9"/>
      <c r="F114" s="10"/>
    </row>
    <row r="115" spans="4:6" x14ac:dyDescent="0.2">
      <c r="D115" s="6"/>
      <c r="E115" s="9"/>
      <c r="F115" s="10"/>
    </row>
    <row r="116" spans="4:6" x14ac:dyDescent="0.2">
      <c r="D116" s="6"/>
      <c r="E116" s="9"/>
      <c r="F116" s="10"/>
    </row>
    <row r="117" spans="4:6" x14ac:dyDescent="0.2">
      <c r="D117" s="6"/>
      <c r="E117" s="9"/>
      <c r="F117" s="10"/>
    </row>
    <row r="118" spans="4:6" x14ac:dyDescent="0.2">
      <c r="D118" s="6"/>
      <c r="E118" s="9"/>
      <c r="F118" s="10"/>
    </row>
    <row r="119" spans="4:6" x14ac:dyDescent="0.2">
      <c r="D119" s="6"/>
      <c r="E119" s="9"/>
      <c r="F119" s="10"/>
    </row>
    <row r="120" spans="4:6" x14ac:dyDescent="0.2">
      <c r="D120" s="6"/>
      <c r="E120" s="9"/>
      <c r="F120" s="10"/>
    </row>
    <row r="121" spans="4:6" x14ac:dyDescent="0.2">
      <c r="D121" s="6"/>
      <c r="E121" s="9"/>
      <c r="F121" s="10"/>
    </row>
    <row r="122" spans="4:6" x14ac:dyDescent="0.2">
      <c r="D122" s="6"/>
      <c r="E122" s="9"/>
      <c r="F122" s="10"/>
    </row>
    <row r="123" spans="4:6" x14ac:dyDescent="0.2">
      <c r="D123" s="6"/>
      <c r="E123" s="9"/>
      <c r="F123" s="10"/>
    </row>
    <row r="124" spans="4:6" x14ac:dyDescent="0.2">
      <c r="D124" s="6"/>
      <c r="E124" s="9"/>
      <c r="F124" s="10"/>
    </row>
    <row r="125" spans="4:6" x14ac:dyDescent="0.2">
      <c r="D125" s="6"/>
      <c r="E125" s="9"/>
      <c r="F125" s="10"/>
    </row>
    <row r="126" spans="4:6" x14ac:dyDescent="0.2">
      <c r="D126" s="6"/>
      <c r="E126" s="9"/>
      <c r="F126" s="10"/>
    </row>
    <row r="127" spans="4:6" x14ac:dyDescent="0.2">
      <c r="D127" s="6"/>
      <c r="E127" s="9"/>
      <c r="F127" s="10"/>
    </row>
    <row r="128" spans="4:6" x14ac:dyDescent="0.2">
      <c r="D128" s="6"/>
      <c r="E128" s="9"/>
      <c r="F128" s="10"/>
    </row>
    <row r="129" spans="4:6" x14ac:dyDescent="0.2">
      <c r="D129" s="6"/>
      <c r="E129" s="9"/>
      <c r="F129" s="10"/>
    </row>
    <row r="130" spans="4:6" x14ac:dyDescent="0.2">
      <c r="D130" s="6"/>
      <c r="E130" s="9"/>
      <c r="F130" s="10"/>
    </row>
    <row r="131" spans="4:6" x14ac:dyDescent="0.2">
      <c r="D131" s="6"/>
      <c r="E131" s="9"/>
      <c r="F131" s="10"/>
    </row>
    <row r="132" spans="4:6" x14ac:dyDescent="0.2">
      <c r="D132" s="6"/>
      <c r="E132" s="9"/>
      <c r="F132" s="10"/>
    </row>
    <row r="133" spans="4:6" x14ac:dyDescent="0.2">
      <c r="D133" s="6"/>
      <c r="E133" s="9"/>
      <c r="F133" s="10"/>
    </row>
    <row r="134" spans="4:6" x14ac:dyDescent="0.2">
      <c r="D134" s="6"/>
      <c r="E134" s="9"/>
      <c r="F134" s="10"/>
    </row>
    <row r="135" spans="4:6" x14ac:dyDescent="0.2">
      <c r="D135" s="6"/>
      <c r="E135" s="9"/>
      <c r="F135" s="10"/>
    </row>
    <row r="136" spans="4:6" x14ac:dyDescent="0.2">
      <c r="D136" s="6"/>
      <c r="E136" s="9"/>
      <c r="F136" s="10"/>
    </row>
    <row r="137" spans="4:6" x14ac:dyDescent="0.2">
      <c r="D137" s="6"/>
      <c r="E137" s="9"/>
      <c r="F137" s="10"/>
    </row>
    <row r="138" spans="4:6" x14ac:dyDescent="0.2">
      <c r="D138" s="6"/>
      <c r="E138" s="9"/>
      <c r="F138" s="10"/>
    </row>
    <row r="139" spans="4:6" x14ac:dyDescent="0.2">
      <c r="D139" s="6"/>
      <c r="E139" s="9"/>
      <c r="F139" s="10"/>
    </row>
    <row r="140" spans="4:6" x14ac:dyDescent="0.2">
      <c r="D140" s="6"/>
      <c r="E140" s="9"/>
      <c r="F140" s="10"/>
    </row>
    <row r="141" spans="4:6" x14ac:dyDescent="0.2">
      <c r="D141" s="6"/>
      <c r="E141" s="9"/>
      <c r="F141" s="10"/>
    </row>
    <row r="142" spans="4:6" x14ac:dyDescent="0.2">
      <c r="D142" s="6"/>
      <c r="E142" s="9"/>
      <c r="F142" s="10"/>
    </row>
    <row r="143" spans="4:6" x14ac:dyDescent="0.2">
      <c r="D143" s="6"/>
      <c r="E143" s="9"/>
      <c r="F143" s="10"/>
    </row>
    <row r="144" spans="4:6" x14ac:dyDescent="0.2">
      <c r="D144" s="6"/>
      <c r="E144" s="9"/>
      <c r="F144" s="10"/>
    </row>
    <row r="145" spans="4:6" x14ac:dyDescent="0.2">
      <c r="D145" s="6"/>
      <c r="E145" s="9"/>
      <c r="F145" s="10"/>
    </row>
    <row r="146" spans="4:6" x14ac:dyDescent="0.2">
      <c r="D146" s="6"/>
      <c r="E146" s="9"/>
      <c r="F146" s="10"/>
    </row>
    <row r="147" spans="4:6" x14ac:dyDescent="0.2">
      <c r="D147" s="6"/>
      <c r="E147" s="9"/>
      <c r="F147" s="10"/>
    </row>
    <row r="148" spans="4:6" x14ac:dyDescent="0.2">
      <c r="D148" s="6"/>
      <c r="E148" s="9"/>
      <c r="F148" s="10"/>
    </row>
    <row r="149" spans="4:6" x14ac:dyDescent="0.2">
      <c r="D149" s="6"/>
      <c r="E149" s="9"/>
      <c r="F149" s="10"/>
    </row>
    <row r="150" spans="4:6" x14ac:dyDescent="0.2">
      <c r="D150" s="6"/>
      <c r="E150" s="9"/>
      <c r="F150" s="10"/>
    </row>
    <row r="151" spans="4:6" x14ac:dyDescent="0.2">
      <c r="D151" s="6"/>
      <c r="E151" s="9"/>
      <c r="F151" s="10"/>
    </row>
    <row r="152" spans="4:6" x14ac:dyDescent="0.2">
      <c r="D152" s="6"/>
      <c r="E152" s="9"/>
      <c r="F152" s="10"/>
    </row>
    <row r="153" spans="4:6" x14ac:dyDescent="0.2">
      <c r="D153" s="6"/>
      <c r="E153" s="9"/>
      <c r="F153" s="10"/>
    </row>
    <row r="154" spans="4:6" x14ac:dyDescent="0.2">
      <c r="D154" s="6"/>
      <c r="E154" s="9"/>
      <c r="F154" s="10"/>
    </row>
    <row r="155" spans="4:6" x14ac:dyDescent="0.2">
      <c r="D155" s="6"/>
      <c r="E155" s="9"/>
      <c r="F155" s="10"/>
    </row>
    <row r="156" spans="4:6" x14ac:dyDescent="0.2">
      <c r="D156" s="6"/>
      <c r="E156" s="9"/>
      <c r="F156" s="10"/>
    </row>
    <row r="157" spans="4:6" x14ac:dyDescent="0.2">
      <c r="D157" s="6"/>
      <c r="E157" s="9"/>
      <c r="F157" s="10"/>
    </row>
    <row r="158" spans="4:6" x14ac:dyDescent="0.2">
      <c r="D158" s="6"/>
      <c r="E158" s="9"/>
      <c r="F158" s="10"/>
    </row>
    <row r="159" spans="4:6" x14ac:dyDescent="0.2">
      <c r="D159" s="6"/>
      <c r="E159" s="9"/>
      <c r="F159" s="10"/>
    </row>
    <row r="160" spans="4:6" x14ac:dyDescent="0.2">
      <c r="D160" s="6"/>
      <c r="E160" s="9"/>
      <c r="F160" s="10"/>
    </row>
    <row r="161" spans="4:6" x14ac:dyDescent="0.2">
      <c r="D161" s="6"/>
      <c r="E161" s="9"/>
      <c r="F161" s="10"/>
    </row>
    <row r="162" spans="4:6" x14ac:dyDescent="0.2">
      <c r="D162" s="6"/>
      <c r="E162" s="9"/>
      <c r="F162" s="10"/>
    </row>
    <row r="163" spans="4:6" x14ac:dyDescent="0.2">
      <c r="D163" s="6"/>
      <c r="E163" s="9"/>
      <c r="F163" s="10"/>
    </row>
    <row r="164" spans="4:6" x14ac:dyDescent="0.2">
      <c r="D164" s="6"/>
      <c r="E164" s="9"/>
      <c r="F164" s="10"/>
    </row>
    <row r="165" spans="4:6" x14ac:dyDescent="0.2">
      <c r="D165" s="6"/>
      <c r="E165" s="9"/>
      <c r="F165" s="10"/>
    </row>
    <row r="166" spans="4:6" x14ac:dyDescent="0.2">
      <c r="D166" s="6"/>
      <c r="E166" s="9"/>
      <c r="F166" s="10"/>
    </row>
    <row r="167" spans="4:6" x14ac:dyDescent="0.2">
      <c r="D167" s="6"/>
      <c r="E167" s="9"/>
      <c r="F167" s="10"/>
    </row>
    <row r="168" spans="4:6" x14ac:dyDescent="0.2">
      <c r="D168" s="6"/>
      <c r="E168" s="9"/>
      <c r="F168" s="10"/>
    </row>
    <row r="169" spans="4:6" x14ac:dyDescent="0.2">
      <c r="D169" s="6"/>
      <c r="E169" s="9"/>
      <c r="F169" s="10"/>
    </row>
    <row r="170" spans="4:6" x14ac:dyDescent="0.2">
      <c r="D170" s="6"/>
      <c r="E170" s="9"/>
      <c r="F170" s="10"/>
    </row>
    <row r="171" spans="4:6" x14ac:dyDescent="0.2">
      <c r="D171" s="6"/>
      <c r="E171" s="9"/>
      <c r="F171" s="10"/>
    </row>
    <row r="172" spans="4:6" x14ac:dyDescent="0.2">
      <c r="D172" s="6"/>
      <c r="E172" s="9"/>
      <c r="F172" s="10"/>
    </row>
    <row r="173" spans="4:6" x14ac:dyDescent="0.2">
      <c r="D173" s="6"/>
      <c r="E173" s="9"/>
      <c r="F173" s="10"/>
    </row>
    <row r="174" spans="4:6" x14ac:dyDescent="0.2">
      <c r="D174" s="6"/>
      <c r="E174" s="9"/>
      <c r="F174" s="10"/>
    </row>
    <row r="175" spans="4:6" x14ac:dyDescent="0.2">
      <c r="D175" s="6"/>
      <c r="E175" s="9"/>
      <c r="F175" s="10"/>
    </row>
    <row r="176" spans="4:6" x14ac:dyDescent="0.2">
      <c r="D176" s="6"/>
      <c r="E176" s="9"/>
      <c r="F176" s="10"/>
    </row>
    <row r="177" spans="4:6" x14ac:dyDescent="0.2">
      <c r="D177" s="6"/>
      <c r="E177" s="9"/>
      <c r="F177" s="10"/>
    </row>
    <row r="178" spans="4:6" x14ac:dyDescent="0.2">
      <c r="D178" s="6"/>
      <c r="E178" s="9"/>
      <c r="F178" s="10"/>
    </row>
    <row r="179" spans="4:6" x14ac:dyDescent="0.2">
      <c r="D179" s="6"/>
      <c r="E179" s="9"/>
      <c r="F179" s="10"/>
    </row>
    <row r="180" spans="4:6" x14ac:dyDescent="0.2">
      <c r="D180" s="6"/>
      <c r="E180" s="9"/>
      <c r="F180" s="10"/>
    </row>
    <row r="181" spans="4:6" x14ac:dyDescent="0.2">
      <c r="D181" s="6"/>
      <c r="E181" s="9"/>
      <c r="F181" s="10"/>
    </row>
    <row r="182" spans="4:6" x14ac:dyDescent="0.2">
      <c r="D182" s="6"/>
      <c r="E182" s="9"/>
      <c r="F182" s="10"/>
    </row>
    <row r="183" spans="4:6" x14ac:dyDescent="0.2">
      <c r="D183" s="6"/>
      <c r="E183" s="9"/>
      <c r="F183" s="10"/>
    </row>
    <row r="184" spans="4:6" x14ac:dyDescent="0.2">
      <c r="D184" s="6"/>
      <c r="E184" s="9"/>
      <c r="F184" s="10"/>
    </row>
    <row r="185" spans="4:6" x14ac:dyDescent="0.2">
      <c r="D185" s="6"/>
      <c r="E185" s="9"/>
      <c r="F185" s="10"/>
    </row>
    <row r="186" spans="4:6" x14ac:dyDescent="0.2">
      <c r="D186" s="6"/>
      <c r="E186" s="9"/>
      <c r="F186" s="10"/>
    </row>
    <row r="187" spans="4:6" x14ac:dyDescent="0.2">
      <c r="D187" s="6"/>
      <c r="E187" s="9"/>
      <c r="F187" s="10"/>
    </row>
    <row r="188" spans="4:6" x14ac:dyDescent="0.2">
      <c r="D188" s="6"/>
      <c r="E188" s="9"/>
      <c r="F188" s="10"/>
    </row>
    <row r="189" spans="4:6" x14ac:dyDescent="0.2">
      <c r="D189" s="6"/>
      <c r="E189" s="9"/>
      <c r="F189" s="10"/>
    </row>
    <row r="190" spans="4:6" x14ac:dyDescent="0.2">
      <c r="D190" s="6"/>
      <c r="E190" s="9"/>
      <c r="F190" s="10"/>
    </row>
    <row r="191" spans="4:6" x14ac:dyDescent="0.2">
      <c r="D191" s="6"/>
      <c r="E191" s="9"/>
      <c r="F191" s="10"/>
    </row>
    <row r="192" spans="4:6" x14ac:dyDescent="0.2">
      <c r="D192" s="6"/>
      <c r="E192" s="9"/>
      <c r="F192" s="10"/>
    </row>
    <row r="193" spans="4:6" x14ac:dyDescent="0.2">
      <c r="D193" s="6"/>
      <c r="E193" s="9"/>
      <c r="F193" s="10"/>
    </row>
    <row r="194" spans="4:6" x14ac:dyDescent="0.2">
      <c r="D194" s="6"/>
      <c r="E194" s="9"/>
      <c r="F194" s="10"/>
    </row>
    <row r="195" spans="4:6" x14ac:dyDescent="0.2">
      <c r="D195" s="6"/>
      <c r="E195" s="9"/>
      <c r="F195" s="10"/>
    </row>
    <row r="196" spans="4:6" x14ac:dyDescent="0.2">
      <c r="D196" s="6"/>
      <c r="E196" s="9"/>
      <c r="F196" s="10"/>
    </row>
    <row r="197" spans="4:6" x14ac:dyDescent="0.2">
      <c r="D197" s="6"/>
      <c r="E197" s="9"/>
      <c r="F197" s="10"/>
    </row>
    <row r="198" spans="4:6" x14ac:dyDescent="0.2">
      <c r="D198" s="6"/>
      <c r="E198" s="9"/>
      <c r="F198" s="10"/>
    </row>
    <row r="199" spans="4:6" x14ac:dyDescent="0.2">
      <c r="D199" s="6"/>
      <c r="E199" s="9"/>
      <c r="F199" s="10"/>
    </row>
    <row r="200" spans="4:6" x14ac:dyDescent="0.2">
      <c r="D200" s="6"/>
      <c r="E200" s="9"/>
      <c r="F200" s="10"/>
    </row>
  </sheetData>
  <mergeCells count="2">
    <mergeCell ref="A1:E1"/>
    <mergeCell ref="A25:D25"/>
  </mergeCells>
  <conditionalFormatting sqref="E2:E3 E5:E24">
    <cfRule type="cellIs" dxfId="17" priority="5" stopIfTrue="1" operator="between">
      <formula>0.009</formula>
      <formula>-0.009</formula>
    </cfRule>
  </conditionalFormatting>
  <conditionalFormatting sqref="E26:E57">
    <cfRule type="cellIs" dxfId="16" priority="3" stopIfTrue="1" operator="between">
      <formula>0.009</formula>
      <formula>-0.009</formula>
    </cfRule>
  </conditionalFormatting>
  <conditionalFormatting sqref="E201:E65536">
    <cfRule type="cellIs" dxfId="15" priority="2" stopIfTrue="1" operator="between">
      <formula>0.009</formula>
      <formula>-0.009</formula>
    </cfRule>
  </conditionalFormatting>
  <conditionalFormatting sqref="F25">
    <cfRule type="cellIs" dxfId="14" priority="4" stopIfTrue="1" operator="between">
      <formula>0.009</formula>
      <formula>-0.009</formula>
    </cfRule>
  </conditionalFormatting>
  <conditionalFormatting sqref="F99:F200">
    <cfRule type="cellIs" dxfId="1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96"/>
  <sheetViews>
    <sheetView workbookViewId="0">
      <selection sqref="A1:E1"/>
    </sheetView>
  </sheetViews>
  <sheetFormatPr defaultColWidth="9.1796875" defaultRowHeight="10" x14ac:dyDescent="0.2"/>
  <cols>
    <col min="1" max="1" width="32.26953125" style="6" bestFit="1" customWidth="1"/>
    <col min="2" max="2" width="85.453125" style="6" customWidth="1"/>
    <col min="3" max="3" width="24.7265625" style="6" bestFit="1" customWidth="1"/>
    <col min="4" max="4" width="26.1796875" style="9" customWidth="1"/>
    <col min="5" max="5" width="27.26953125" style="10" customWidth="1"/>
    <col min="6" max="16384" width="9.1796875" style="6"/>
  </cols>
  <sheetData>
    <row r="1" spans="1:5" s="1" customFormat="1" ht="14" x14ac:dyDescent="0.25">
      <c r="A1" s="177" t="s">
        <v>29</v>
      </c>
      <c r="B1" s="178"/>
      <c r="C1" s="178"/>
      <c r="D1" s="178"/>
      <c r="E1" s="178"/>
    </row>
    <row r="2" spans="1:5" s="1" customFormat="1" ht="11.5" x14ac:dyDescent="0.25">
      <c r="D2" s="5"/>
      <c r="E2" s="8"/>
    </row>
    <row r="3" spans="1:5" s="1" customFormat="1" ht="11.5" x14ac:dyDescent="0.25">
      <c r="A3" s="7" t="s">
        <v>7</v>
      </c>
      <c r="B3" s="2"/>
      <c r="C3" s="3"/>
      <c r="D3" s="4"/>
      <c r="E3" s="8"/>
    </row>
    <row r="4" spans="1:5" s="1" customFormat="1" ht="25.5" customHeight="1" x14ac:dyDescent="0.25">
      <c r="A4" s="14" t="s">
        <v>2</v>
      </c>
      <c r="B4" s="14" t="s">
        <v>0</v>
      </c>
      <c r="C4" s="15" t="s">
        <v>1</v>
      </c>
      <c r="D4" s="56" t="s">
        <v>6</v>
      </c>
      <c r="E4" s="56" t="s">
        <v>3</v>
      </c>
    </row>
    <row r="5" spans="1:5" ht="10.5" x14ac:dyDescent="0.25">
      <c r="A5" s="17" t="s">
        <v>239</v>
      </c>
      <c r="B5" s="18"/>
      <c r="C5" s="18"/>
      <c r="D5" s="19"/>
      <c r="E5" s="20"/>
    </row>
    <row r="6" spans="1:5" x14ac:dyDescent="0.2">
      <c r="A6" s="22" t="s">
        <v>975</v>
      </c>
      <c r="B6" s="22" t="s">
        <v>974</v>
      </c>
      <c r="C6" s="25">
        <v>4333546.9579999996</v>
      </c>
      <c r="D6" s="23">
        <v>75813.527600000001</v>
      </c>
      <c r="E6" s="24">
        <v>61.522628367303099</v>
      </c>
    </row>
    <row r="7" spans="1:5" x14ac:dyDescent="0.2">
      <c r="A7" s="22" t="s">
        <v>976</v>
      </c>
      <c r="B7" s="22" t="s">
        <v>992</v>
      </c>
      <c r="C7" s="25">
        <v>34922274.840000004</v>
      </c>
      <c r="D7" s="23">
        <v>24057.396379999998</v>
      </c>
      <c r="E7" s="24">
        <v>19.522561524648602</v>
      </c>
    </row>
    <row r="8" spans="1:5" x14ac:dyDescent="0.2">
      <c r="A8" s="22" t="s">
        <v>964</v>
      </c>
      <c r="B8" s="22" t="s">
        <v>984</v>
      </c>
      <c r="C8" s="25">
        <v>17779473.212000001</v>
      </c>
      <c r="D8" s="23">
        <v>20169.105530000001</v>
      </c>
      <c r="E8" s="24">
        <v>16.367216027329501</v>
      </c>
    </row>
    <row r="9" spans="1:5" x14ac:dyDescent="0.2">
      <c r="A9" s="22" t="s">
        <v>978</v>
      </c>
      <c r="B9" s="22" t="s">
        <v>977</v>
      </c>
      <c r="C9" s="25">
        <v>1483902.88</v>
      </c>
      <c r="D9" s="23">
        <v>1.48390288E-3</v>
      </c>
      <c r="E9" s="24">
        <v>1.2041862225576101E-6</v>
      </c>
    </row>
    <row r="10" spans="1:5" x14ac:dyDescent="0.2">
      <c r="A10" s="22" t="s">
        <v>973</v>
      </c>
      <c r="B10" s="22" t="s">
        <v>972</v>
      </c>
      <c r="C10" s="25">
        <v>1370528.45</v>
      </c>
      <c r="D10" s="23">
        <v>1.3705284499999999E-3</v>
      </c>
      <c r="E10" s="24">
        <v>1.11218294630793E-6</v>
      </c>
    </row>
    <row r="11" spans="1:5" ht="10.5" x14ac:dyDescent="0.25">
      <c r="A11" s="21" t="s">
        <v>33</v>
      </c>
      <c r="B11" s="21"/>
      <c r="C11" s="21"/>
      <c r="D11" s="26">
        <f>SUM(D6:D10)</f>
        <v>120040.03236443132</v>
      </c>
      <c r="E11" s="27">
        <f>SUM(E6:E10)</f>
        <v>97.412408235650375</v>
      </c>
    </row>
    <row r="12" spans="1:5" x14ac:dyDescent="0.2">
      <c r="A12" s="22"/>
      <c r="B12" s="22"/>
      <c r="C12" s="22"/>
      <c r="D12" s="23"/>
      <c r="E12" s="24"/>
    </row>
    <row r="13" spans="1:5" ht="10.5" x14ac:dyDescent="0.25">
      <c r="A13" s="21" t="s">
        <v>43</v>
      </c>
      <c r="B13" s="21"/>
      <c r="C13" s="21"/>
      <c r="D13" s="26">
        <f>D11</f>
        <v>120040.03236443132</v>
      </c>
      <c r="E13" s="27">
        <f>E11</f>
        <v>97.412408235650375</v>
      </c>
    </row>
    <row r="14" spans="1:5" ht="10.5" x14ac:dyDescent="0.25">
      <c r="A14" s="21"/>
      <c r="B14" s="21"/>
      <c r="C14" s="21"/>
      <c r="D14" s="26"/>
      <c r="E14" s="27"/>
    </row>
    <row r="15" spans="1:5" ht="10.5" x14ac:dyDescent="0.25">
      <c r="A15" s="21" t="s">
        <v>45</v>
      </c>
      <c r="B15" s="21"/>
      <c r="C15" s="21"/>
      <c r="D15" s="26">
        <f>D17-(D11)</f>
        <v>3188.6553752686887</v>
      </c>
      <c r="E15" s="27">
        <f>E17-(E11)</f>
        <v>2.5875917643496251</v>
      </c>
    </row>
    <row r="16" spans="1:5" ht="10.5" x14ac:dyDescent="0.25">
      <c r="A16" s="21"/>
      <c r="B16" s="21"/>
      <c r="C16" s="21"/>
      <c r="D16" s="26"/>
      <c r="E16" s="27"/>
    </row>
    <row r="17" spans="1:7" ht="10.5" x14ac:dyDescent="0.25">
      <c r="A17" s="28" t="s">
        <v>44</v>
      </c>
      <c r="B17" s="28"/>
      <c r="C17" s="28"/>
      <c r="D17" s="29">
        <v>123228.68773970001</v>
      </c>
      <c r="E17" s="30">
        <v>100</v>
      </c>
    </row>
    <row r="18" spans="1:7" ht="10.5" x14ac:dyDescent="0.25">
      <c r="E18" s="13" t="s">
        <v>108</v>
      </c>
    </row>
    <row r="19" spans="1:7" ht="23.25" customHeight="1" x14ac:dyDescent="0.2">
      <c r="A19" s="179" t="s">
        <v>1003</v>
      </c>
      <c r="B19" s="179"/>
      <c r="C19" s="179"/>
      <c r="D19" s="179"/>
      <c r="E19" s="9"/>
      <c r="F19" s="10"/>
      <c r="G19" s="9"/>
    </row>
    <row r="20" spans="1:7" ht="10.5" x14ac:dyDescent="0.25">
      <c r="E20" s="13"/>
    </row>
    <row r="21" spans="1:7" ht="10.5" x14ac:dyDescent="0.25">
      <c r="A21" s="11" t="s">
        <v>48</v>
      </c>
    </row>
    <row r="22" spans="1:7" ht="10.5" x14ac:dyDescent="0.25">
      <c r="A22" s="11" t="s">
        <v>1001</v>
      </c>
    </row>
    <row r="23" spans="1:7" ht="10.5" x14ac:dyDescent="0.25">
      <c r="A23" s="11" t="s">
        <v>49</v>
      </c>
      <c r="B23" s="11"/>
      <c r="C23" s="55" t="s">
        <v>999</v>
      </c>
      <c r="D23" s="55" t="s">
        <v>50</v>
      </c>
    </row>
    <row r="24" spans="1:7" x14ac:dyDescent="0.2">
      <c r="A24" s="6" t="s">
        <v>57</v>
      </c>
      <c r="C24" s="32">
        <v>155.45570000000001</v>
      </c>
      <c r="D24" s="32">
        <v>163.01249999999999</v>
      </c>
    </row>
    <row r="25" spans="1:7" x14ac:dyDescent="0.2">
      <c r="A25" s="6" t="s">
        <v>117</v>
      </c>
      <c r="C25" s="32">
        <v>39.057899999999997</v>
      </c>
      <c r="D25" s="32">
        <v>40.145899999999997</v>
      </c>
    </row>
    <row r="26" spans="1:7" x14ac:dyDescent="0.2">
      <c r="A26" s="6" t="s">
        <v>58</v>
      </c>
      <c r="C26" s="32">
        <v>176.85679999999999</v>
      </c>
      <c r="D26" s="32">
        <v>185.5829</v>
      </c>
    </row>
    <row r="27" spans="1:7" x14ac:dyDescent="0.2">
      <c r="A27" s="6" t="s">
        <v>118</v>
      </c>
      <c r="C27" s="32">
        <v>46.410899999999998</v>
      </c>
      <c r="D27" s="32">
        <v>47.666899999999998</v>
      </c>
    </row>
    <row r="28" spans="1:7" x14ac:dyDescent="0.2">
      <c r="C28" s="32"/>
      <c r="D28" s="32"/>
    </row>
    <row r="29" spans="1:7" x14ac:dyDescent="0.2">
      <c r="A29" s="6" t="s">
        <v>1000</v>
      </c>
      <c r="C29" s="32"/>
      <c r="D29" s="32"/>
    </row>
    <row r="31" spans="1:7" ht="10.5" x14ac:dyDescent="0.25">
      <c r="A31" s="11" t="s">
        <v>1002</v>
      </c>
    </row>
    <row r="32" spans="1:7" ht="10.5" x14ac:dyDescent="0.25">
      <c r="A32" s="180" t="s">
        <v>51</v>
      </c>
      <c r="B32" s="181"/>
      <c r="C32" s="33" t="s">
        <v>52</v>
      </c>
    </row>
    <row r="33" spans="1:4" x14ac:dyDescent="0.2">
      <c r="A33" s="175" t="s">
        <v>117</v>
      </c>
      <c r="B33" s="176"/>
      <c r="C33" s="34">
        <v>0.82</v>
      </c>
    </row>
    <row r="34" spans="1:4" x14ac:dyDescent="0.2">
      <c r="A34" s="175" t="s">
        <v>118</v>
      </c>
      <c r="B34" s="176"/>
      <c r="C34" s="34">
        <v>1.0449999999999999</v>
      </c>
    </row>
    <row r="35" spans="1:4" x14ac:dyDescent="0.2">
      <c r="A35" s="6" t="s">
        <v>53</v>
      </c>
    </row>
    <row r="36" spans="1:4" x14ac:dyDescent="0.2">
      <c r="A36" s="6" t="s">
        <v>54</v>
      </c>
    </row>
    <row r="38" spans="1:4" ht="10.5" x14ac:dyDescent="0.25">
      <c r="A38" s="11" t="s">
        <v>1837</v>
      </c>
      <c r="D38" s="36">
        <v>0.39266318237989728</v>
      </c>
    </row>
    <row r="40" spans="1:4" ht="10.5" x14ac:dyDescent="0.25">
      <c r="A40" s="11" t="s">
        <v>1008</v>
      </c>
      <c r="D40" s="31" t="s">
        <v>56</v>
      </c>
    </row>
    <row r="42" spans="1:4" ht="10.5" x14ac:dyDescent="0.25">
      <c r="A42" s="11" t="s">
        <v>64</v>
      </c>
      <c r="D42" s="55" t="s">
        <v>56</v>
      </c>
    </row>
    <row r="44" spans="1:4" ht="10.5" x14ac:dyDescent="0.25">
      <c r="A44" s="11" t="s">
        <v>1009</v>
      </c>
      <c r="D44" s="55" t="s">
        <v>56</v>
      </c>
    </row>
    <row r="46" spans="1:4" ht="10.5" x14ac:dyDescent="0.25">
      <c r="A46" s="11" t="s">
        <v>1849</v>
      </c>
      <c r="D46" s="55" t="s">
        <v>56</v>
      </c>
    </row>
    <row r="48" spans="1:4" ht="10.5" x14ac:dyDescent="0.25">
      <c r="A48" s="11" t="s">
        <v>1004</v>
      </c>
      <c r="D48" s="55" t="s">
        <v>56</v>
      </c>
    </row>
    <row r="50" spans="1:9" ht="10.5" x14ac:dyDescent="0.25">
      <c r="A50" s="11" t="s">
        <v>1842</v>
      </c>
      <c r="D50" s="55" t="s">
        <v>56</v>
      </c>
    </row>
    <row r="51" spans="1:9" ht="10.5" x14ac:dyDescent="0.25">
      <c r="A51" s="11"/>
    </row>
    <row r="52" spans="1:9" ht="10.5" x14ac:dyDescent="0.25">
      <c r="A52" s="11" t="s">
        <v>1005</v>
      </c>
      <c r="D52" s="55" t="s">
        <v>56</v>
      </c>
    </row>
    <row r="53" spans="1:9" ht="10.5" x14ac:dyDescent="0.25">
      <c r="A53" s="11"/>
    </row>
    <row r="54" spans="1:9" ht="10.5" x14ac:dyDescent="0.25">
      <c r="A54" s="11" t="s">
        <v>1006</v>
      </c>
      <c r="D54" s="55" t="s">
        <v>56</v>
      </c>
    </row>
    <row r="56" spans="1:9" ht="10.5" x14ac:dyDescent="0.25">
      <c r="A56" s="119" t="s">
        <v>1345</v>
      </c>
      <c r="B56" s="118"/>
      <c r="C56" s="118"/>
      <c r="D56" s="118"/>
      <c r="F56" s="118"/>
      <c r="G56" s="118"/>
      <c r="H56" s="118"/>
      <c r="I56" s="118"/>
    </row>
    <row r="57" spans="1:9" x14ac:dyDescent="0.2">
      <c r="A57" s="120"/>
      <c r="B57" s="118"/>
      <c r="C57" s="118"/>
      <c r="D57" s="118"/>
      <c r="F57" s="118"/>
      <c r="G57" s="118"/>
      <c r="H57" s="118"/>
      <c r="I57" s="118"/>
    </row>
    <row r="58" spans="1:9" ht="10.5" x14ac:dyDescent="0.25">
      <c r="A58" s="119" t="s">
        <v>1305</v>
      </c>
      <c r="B58" s="118"/>
      <c r="C58" s="118"/>
      <c r="D58" s="118"/>
      <c r="F58" s="118"/>
      <c r="G58" s="118"/>
      <c r="H58" s="118"/>
      <c r="I58" s="118"/>
    </row>
    <row r="59" spans="1:9" x14ac:dyDescent="0.2">
      <c r="A59" s="120"/>
      <c r="B59" s="118"/>
      <c r="C59" s="118"/>
      <c r="D59" s="118"/>
      <c r="F59" s="118"/>
      <c r="G59" s="118"/>
      <c r="H59" s="118"/>
      <c r="I59" s="118"/>
    </row>
    <row r="60" spans="1:9" x14ac:dyDescent="0.2">
      <c r="A60" s="118"/>
      <c r="B60" s="118"/>
      <c r="C60" s="118"/>
      <c r="D60" s="118"/>
      <c r="F60" s="118"/>
      <c r="G60" s="118"/>
      <c r="H60" s="118"/>
      <c r="I60" s="118"/>
    </row>
    <row r="61" spans="1:9" x14ac:dyDescent="0.2">
      <c r="A61" s="118"/>
      <c r="B61" s="118"/>
      <c r="C61" s="118"/>
      <c r="D61" s="118"/>
      <c r="F61" s="118"/>
      <c r="G61" s="118"/>
      <c r="H61" s="118"/>
      <c r="I61" s="118"/>
    </row>
    <row r="62" spans="1:9" x14ac:dyDescent="0.2">
      <c r="A62" s="118"/>
      <c r="B62" s="118"/>
      <c r="C62" s="118"/>
      <c r="D62" s="118"/>
      <c r="F62" s="118"/>
      <c r="G62" s="118"/>
      <c r="H62" s="118"/>
      <c r="I62" s="118"/>
    </row>
    <row r="63" spans="1:9" x14ac:dyDescent="0.2">
      <c r="A63" s="118"/>
      <c r="B63" s="118"/>
      <c r="C63" s="118"/>
      <c r="D63" s="118"/>
      <c r="F63" s="118"/>
      <c r="G63" s="118"/>
      <c r="H63" s="118"/>
      <c r="I63" s="118"/>
    </row>
    <row r="64" spans="1:9" x14ac:dyDescent="0.2">
      <c r="A64" s="118"/>
      <c r="B64" s="118"/>
      <c r="C64" s="118"/>
      <c r="D64" s="118"/>
      <c r="F64" s="118"/>
      <c r="G64" s="118"/>
      <c r="H64" s="118"/>
      <c r="I64" s="118"/>
    </row>
    <row r="65" spans="1:9" x14ac:dyDescent="0.2">
      <c r="A65" s="118"/>
      <c r="B65" s="118"/>
      <c r="C65" s="118"/>
      <c r="D65" s="118"/>
      <c r="F65" s="118"/>
      <c r="G65" s="118"/>
      <c r="H65" s="118"/>
      <c r="I65" s="118"/>
    </row>
    <row r="66" spans="1:9" x14ac:dyDescent="0.2">
      <c r="A66" s="118"/>
      <c r="B66" s="118"/>
      <c r="C66" s="118"/>
      <c r="D66" s="118"/>
      <c r="F66" s="118"/>
      <c r="G66" s="118"/>
      <c r="H66" s="118"/>
      <c r="I66" s="118"/>
    </row>
    <row r="67" spans="1:9" x14ac:dyDescent="0.2">
      <c r="A67" s="118"/>
      <c r="B67" s="118"/>
      <c r="C67" s="118"/>
      <c r="D67" s="118"/>
      <c r="F67" s="118"/>
      <c r="G67" s="118"/>
      <c r="H67" s="118"/>
      <c r="I67" s="118"/>
    </row>
    <row r="68" spans="1:9" x14ac:dyDescent="0.2">
      <c r="A68" s="118"/>
      <c r="B68" s="118"/>
      <c r="C68" s="118"/>
      <c r="D68" s="118"/>
      <c r="F68" s="118"/>
      <c r="G68" s="118"/>
      <c r="H68" s="118"/>
      <c r="I68" s="118"/>
    </row>
    <row r="69" spans="1:9" x14ac:dyDescent="0.2">
      <c r="A69" s="118"/>
      <c r="B69" s="118"/>
      <c r="C69" s="118"/>
      <c r="D69" s="118"/>
      <c r="F69" s="118"/>
      <c r="G69" s="118"/>
      <c r="H69" s="118"/>
      <c r="I69" s="118"/>
    </row>
    <row r="70" spans="1:9" x14ac:dyDescent="0.2">
      <c r="A70" s="118"/>
      <c r="B70" s="118"/>
      <c r="C70" s="118"/>
      <c r="D70" s="118"/>
      <c r="F70" s="118"/>
      <c r="G70" s="118"/>
      <c r="H70" s="118"/>
      <c r="I70" s="118"/>
    </row>
    <row r="71" spans="1:9" x14ac:dyDescent="0.2">
      <c r="A71" s="118"/>
      <c r="B71" s="118"/>
      <c r="C71" s="118"/>
      <c r="D71" s="118"/>
      <c r="F71" s="118"/>
      <c r="G71" s="118"/>
      <c r="H71" s="118"/>
      <c r="I71" s="118"/>
    </row>
    <row r="72" spans="1:9" x14ac:dyDescent="0.2">
      <c r="A72" s="118"/>
      <c r="B72" s="118"/>
      <c r="C72" s="118"/>
      <c r="D72" s="118"/>
      <c r="F72" s="118"/>
      <c r="G72" s="118"/>
      <c r="H72" s="118"/>
      <c r="I72" s="118"/>
    </row>
    <row r="73" spans="1:9" x14ac:dyDescent="0.2">
      <c r="A73" s="118"/>
      <c r="B73" s="118"/>
      <c r="C73" s="118"/>
      <c r="D73" s="118"/>
      <c r="F73" s="118"/>
      <c r="G73" s="118"/>
      <c r="H73" s="118"/>
      <c r="I73" s="118"/>
    </row>
    <row r="74" spans="1:9" x14ac:dyDescent="0.2">
      <c r="A74" s="118"/>
      <c r="B74" s="118"/>
      <c r="C74" s="118"/>
      <c r="D74" s="118"/>
      <c r="F74" s="118"/>
      <c r="G74" s="118"/>
      <c r="H74" s="118"/>
      <c r="I74" s="118"/>
    </row>
    <row r="75" spans="1:9" x14ac:dyDescent="0.2">
      <c r="A75" s="118"/>
      <c r="B75" s="118"/>
      <c r="C75" s="118"/>
      <c r="D75" s="118"/>
      <c r="F75" s="118"/>
      <c r="G75" s="118"/>
      <c r="H75" s="118"/>
      <c r="I75" s="118"/>
    </row>
    <row r="76" spans="1:9" ht="10.5" x14ac:dyDescent="0.25">
      <c r="A76" s="119"/>
      <c r="B76" s="118"/>
      <c r="C76" s="118"/>
      <c r="D76" s="118"/>
      <c r="F76" s="118"/>
      <c r="G76" s="118"/>
      <c r="H76" s="118"/>
      <c r="I76" s="118"/>
    </row>
    <row r="77" spans="1:9" ht="10.5" x14ac:dyDescent="0.25">
      <c r="A77" s="119" t="s">
        <v>1340</v>
      </c>
      <c r="B77" s="118"/>
      <c r="C77" s="118"/>
      <c r="D77" s="118"/>
      <c r="F77" s="118"/>
      <c r="G77" s="118"/>
      <c r="H77" s="118"/>
      <c r="I77" s="118"/>
    </row>
    <row r="78" spans="1:9" x14ac:dyDescent="0.2">
      <c r="A78" s="118"/>
      <c r="B78" s="118"/>
      <c r="C78" s="118"/>
      <c r="D78" s="118"/>
      <c r="F78" s="118"/>
      <c r="G78" s="118"/>
      <c r="H78" s="118"/>
      <c r="I78" s="118"/>
    </row>
    <row r="79" spans="1:9" ht="10.5" x14ac:dyDescent="0.25">
      <c r="A79" s="119" t="s">
        <v>1306</v>
      </c>
      <c r="B79" s="118"/>
      <c r="C79" s="118"/>
      <c r="D79" s="118"/>
      <c r="F79" s="118"/>
      <c r="G79" s="118"/>
      <c r="H79" s="118"/>
      <c r="I79" s="118"/>
    </row>
    <row r="80" spans="1:9" x14ac:dyDescent="0.2">
      <c r="A80" s="118"/>
      <c r="B80" s="118"/>
      <c r="C80" s="118"/>
      <c r="D80" s="118"/>
      <c r="F80" s="118"/>
      <c r="G80" s="118"/>
      <c r="H80" s="118"/>
      <c r="I80" s="118"/>
    </row>
    <row r="81" spans="1:9" x14ac:dyDescent="0.2">
      <c r="A81" s="118"/>
      <c r="B81" s="118"/>
      <c r="C81" s="118"/>
      <c r="D81" s="118"/>
      <c r="F81" s="118"/>
      <c r="G81" s="118"/>
      <c r="H81" s="118"/>
      <c r="I81" s="118"/>
    </row>
    <row r="82" spans="1:9" x14ac:dyDescent="0.2">
      <c r="A82" s="118"/>
      <c r="B82" s="118"/>
      <c r="C82" s="118"/>
      <c r="D82" s="118"/>
      <c r="F82" s="118"/>
      <c r="G82" s="118"/>
      <c r="H82" s="118"/>
      <c r="I82" s="118"/>
    </row>
    <row r="83" spans="1:9" x14ac:dyDescent="0.2">
      <c r="A83" s="118"/>
      <c r="B83" s="118"/>
      <c r="C83" s="118"/>
      <c r="D83" s="118"/>
      <c r="F83" s="118"/>
      <c r="G83" s="118"/>
      <c r="H83" s="118"/>
      <c r="I83" s="118"/>
    </row>
    <row r="84" spans="1:9" x14ac:dyDescent="0.2">
      <c r="A84" s="118"/>
      <c r="B84" s="118"/>
      <c r="C84" s="118"/>
      <c r="D84" s="118"/>
      <c r="F84" s="118"/>
      <c r="G84" s="118"/>
      <c r="H84" s="118"/>
      <c r="I84" s="118"/>
    </row>
    <row r="85" spans="1:9" x14ac:dyDescent="0.2">
      <c r="A85" s="118"/>
      <c r="B85" s="118"/>
      <c r="C85" s="118"/>
      <c r="D85" s="118"/>
      <c r="F85" s="118"/>
      <c r="G85" s="118"/>
      <c r="H85" s="118"/>
      <c r="I85" s="118"/>
    </row>
    <row r="86" spans="1:9" x14ac:dyDescent="0.2">
      <c r="A86" s="118"/>
      <c r="B86" s="118"/>
      <c r="C86" s="118"/>
      <c r="D86" s="118"/>
      <c r="F86" s="118"/>
      <c r="G86" s="118"/>
      <c r="H86" s="118"/>
      <c r="I86" s="118"/>
    </row>
    <row r="87" spans="1:9" x14ac:dyDescent="0.2">
      <c r="A87" s="118"/>
      <c r="B87" s="118"/>
      <c r="C87" s="118"/>
      <c r="D87" s="118"/>
      <c r="F87" s="118"/>
      <c r="G87" s="118"/>
      <c r="H87" s="118"/>
      <c r="I87" s="118"/>
    </row>
    <row r="88" spans="1:9" x14ac:dyDescent="0.2">
      <c r="A88" s="118"/>
      <c r="B88" s="118"/>
      <c r="C88" s="118"/>
      <c r="D88" s="118"/>
      <c r="F88" s="118"/>
      <c r="G88" s="118"/>
      <c r="H88" s="118"/>
      <c r="I88" s="118"/>
    </row>
    <row r="89" spans="1:9" x14ac:dyDescent="0.2">
      <c r="A89" s="118"/>
      <c r="B89" s="118"/>
      <c r="C89" s="118"/>
      <c r="D89" s="118"/>
      <c r="F89" s="118"/>
      <c r="G89" s="118"/>
      <c r="H89" s="118"/>
      <c r="I89" s="118"/>
    </row>
    <row r="90" spans="1:9" x14ac:dyDescent="0.2">
      <c r="A90" s="118"/>
      <c r="B90" s="123"/>
      <c r="C90" s="123"/>
      <c r="D90" s="123"/>
      <c r="E90" s="123"/>
      <c r="F90" s="118"/>
      <c r="G90" s="118"/>
      <c r="H90" s="118"/>
      <c r="I90" s="118"/>
    </row>
    <row r="91" spans="1:9" x14ac:dyDescent="0.2">
      <c r="A91" s="118"/>
      <c r="B91" s="118"/>
      <c r="C91" s="118"/>
      <c r="D91" s="118"/>
      <c r="F91" s="118"/>
      <c r="G91" s="118"/>
      <c r="H91" s="118"/>
      <c r="I91" s="118"/>
    </row>
    <row r="92" spans="1:9" x14ac:dyDescent="0.2">
      <c r="A92" s="118"/>
      <c r="B92" s="118"/>
      <c r="C92" s="118"/>
      <c r="D92" s="118"/>
      <c r="F92" s="118"/>
      <c r="G92" s="118"/>
      <c r="H92" s="118"/>
      <c r="I92" s="118"/>
    </row>
    <row r="93" spans="1:9" x14ac:dyDescent="0.2">
      <c r="A93" s="118"/>
      <c r="B93" s="118"/>
      <c r="C93" s="118"/>
      <c r="D93" s="118"/>
      <c r="F93" s="118"/>
      <c r="G93" s="118"/>
      <c r="H93" s="118"/>
      <c r="I93" s="118"/>
    </row>
    <row r="94" spans="1:9" x14ac:dyDescent="0.2">
      <c r="A94" s="118"/>
      <c r="B94" s="118"/>
      <c r="C94" s="118"/>
      <c r="D94" s="118"/>
      <c r="F94" s="118"/>
      <c r="G94" s="118"/>
      <c r="H94" s="118"/>
      <c r="I94" s="118"/>
    </row>
    <row r="95" spans="1:9" x14ac:dyDescent="0.2">
      <c r="A95" s="124" t="s">
        <v>1341</v>
      </c>
      <c r="B95" s="118"/>
      <c r="C95" s="118"/>
      <c r="D95" s="118"/>
      <c r="F95" s="118"/>
      <c r="G95" s="118"/>
      <c r="H95" s="118"/>
      <c r="I95" s="118"/>
    </row>
    <row r="96" spans="1:9" x14ac:dyDescent="0.2">
      <c r="A96" s="118"/>
      <c r="B96" s="118"/>
      <c r="C96" s="118"/>
      <c r="D96" s="118"/>
      <c r="F96" s="118"/>
      <c r="G96" s="118"/>
      <c r="H96" s="118"/>
      <c r="I96" s="118"/>
    </row>
    <row r="97" spans="1:9" x14ac:dyDescent="0.2">
      <c r="A97" s="6" t="s">
        <v>1342</v>
      </c>
      <c r="B97" s="118"/>
      <c r="C97" s="118"/>
      <c r="D97" s="118"/>
      <c r="F97" s="118"/>
      <c r="G97" s="118"/>
      <c r="H97" s="118"/>
      <c r="I97" s="118"/>
    </row>
    <row r="98" spans="1:9" x14ac:dyDescent="0.2">
      <c r="A98" s="118"/>
      <c r="B98" s="118"/>
      <c r="C98" s="118"/>
      <c r="D98" s="118"/>
      <c r="F98" s="118"/>
      <c r="G98" s="118"/>
      <c r="H98" s="118"/>
      <c r="I98" s="118"/>
    </row>
    <row r="99" spans="1:9" x14ac:dyDescent="0.2">
      <c r="A99" s="118" t="s">
        <v>1304</v>
      </c>
      <c r="B99" s="118"/>
      <c r="C99" s="118"/>
      <c r="D99" s="118"/>
      <c r="F99" s="118"/>
      <c r="G99" s="118"/>
      <c r="H99" s="118"/>
      <c r="I99" s="118"/>
    </row>
    <row r="100" spans="1:9" x14ac:dyDescent="0.2">
      <c r="A100" s="118"/>
      <c r="B100" s="118"/>
      <c r="C100" s="118"/>
      <c r="D100" s="118"/>
      <c r="F100" s="118"/>
      <c r="G100" s="118"/>
      <c r="H100" s="118"/>
      <c r="I100" s="118"/>
    </row>
    <row r="101" spans="1:9" x14ac:dyDescent="0.2">
      <c r="A101" s="118"/>
      <c r="B101" s="118"/>
      <c r="C101" s="118"/>
      <c r="D101" s="118"/>
      <c r="F101" s="118"/>
      <c r="G101" s="118"/>
      <c r="H101" s="118"/>
      <c r="I101" s="118"/>
    </row>
    <row r="102" spans="1:9" x14ac:dyDescent="0.2">
      <c r="A102" s="118"/>
      <c r="B102" s="118"/>
      <c r="C102" s="118"/>
      <c r="D102" s="118"/>
      <c r="F102" s="118"/>
      <c r="G102" s="118"/>
      <c r="H102" s="118"/>
      <c r="I102" s="118"/>
    </row>
    <row r="103" spans="1:9" x14ac:dyDescent="0.2">
      <c r="A103" s="118"/>
      <c r="B103" s="118"/>
      <c r="C103" s="118"/>
      <c r="D103" s="118"/>
      <c r="F103" s="118"/>
      <c r="G103" s="118"/>
      <c r="H103" s="118"/>
      <c r="I103" s="118"/>
    </row>
    <row r="104" spans="1:9" x14ac:dyDescent="0.2">
      <c r="A104" s="118"/>
      <c r="B104" s="118"/>
      <c r="C104" s="118"/>
      <c r="D104" s="118"/>
      <c r="F104" s="118"/>
      <c r="G104" s="118"/>
      <c r="H104" s="118"/>
      <c r="I104" s="118"/>
    </row>
    <row r="105" spans="1:9" x14ac:dyDescent="0.2">
      <c r="A105" s="118"/>
      <c r="B105" s="118"/>
      <c r="C105" s="118"/>
      <c r="D105" s="118"/>
      <c r="F105" s="118"/>
      <c r="G105" s="118"/>
      <c r="H105" s="118"/>
      <c r="I105" s="118"/>
    </row>
    <row r="106" spans="1:9" x14ac:dyDescent="0.2">
      <c r="A106" s="118"/>
      <c r="B106" s="118"/>
      <c r="C106" s="118"/>
      <c r="D106" s="118"/>
      <c r="F106" s="118"/>
      <c r="G106" s="118"/>
      <c r="H106" s="118"/>
      <c r="I106" s="118"/>
    </row>
    <row r="107" spans="1:9" x14ac:dyDescent="0.2">
      <c r="A107" s="118"/>
      <c r="B107" s="118"/>
      <c r="C107" s="118"/>
      <c r="D107" s="118"/>
      <c r="F107" s="118"/>
      <c r="G107" s="118"/>
      <c r="H107" s="118"/>
      <c r="I107" s="118"/>
    </row>
    <row r="108" spans="1:9" x14ac:dyDescent="0.2">
      <c r="A108" s="118"/>
      <c r="B108" s="118"/>
      <c r="C108" s="118"/>
      <c r="D108" s="118"/>
      <c r="F108" s="118"/>
      <c r="G108" s="118"/>
      <c r="H108" s="118"/>
      <c r="I108" s="118"/>
    </row>
    <row r="109" spans="1:9" x14ac:dyDescent="0.2">
      <c r="A109" s="118"/>
      <c r="B109" s="118"/>
      <c r="C109" s="118"/>
      <c r="D109" s="118"/>
      <c r="F109" s="118"/>
      <c r="G109" s="118"/>
      <c r="H109" s="118"/>
      <c r="I109" s="118"/>
    </row>
    <row r="110" spans="1:9" x14ac:dyDescent="0.2">
      <c r="A110" s="118"/>
      <c r="B110" s="118"/>
      <c r="C110" s="118"/>
      <c r="D110" s="118"/>
      <c r="F110" s="118"/>
      <c r="G110" s="118"/>
      <c r="H110" s="118"/>
      <c r="I110" s="118"/>
    </row>
    <row r="111" spans="1:9" x14ac:dyDescent="0.2">
      <c r="A111" s="118"/>
      <c r="B111" s="118"/>
      <c r="C111" s="118"/>
      <c r="D111" s="118"/>
      <c r="F111" s="118"/>
      <c r="G111" s="118"/>
      <c r="H111" s="118"/>
      <c r="I111" s="118"/>
    </row>
    <row r="112" spans="1:9" x14ac:dyDescent="0.2">
      <c r="A112" s="118"/>
      <c r="B112" s="118"/>
      <c r="C112" s="118"/>
      <c r="D112" s="118"/>
      <c r="F112" s="118"/>
      <c r="G112" s="118"/>
      <c r="H112" s="118"/>
      <c r="I112" s="118"/>
    </row>
    <row r="113" spans="1:9" x14ac:dyDescent="0.2">
      <c r="A113" s="118"/>
      <c r="B113" s="118"/>
      <c r="C113" s="118"/>
      <c r="D113" s="118"/>
      <c r="F113" s="118"/>
      <c r="G113" s="118"/>
      <c r="H113" s="118"/>
      <c r="I113" s="118"/>
    </row>
    <row r="114" spans="1:9" x14ac:dyDescent="0.2">
      <c r="A114" s="118"/>
      <c r="B114" s="118"/>
      <c r="C114" s="118"/>
      <c r="D114" s="118"/>
      <c r="F114" s="118"/>
      <c r="G114" s="118"/>
      <c r="H114" s="118"/>
      <c r="I114" s="118"/>
    </row>
    <row r="115" spans="1:9" x14ac:dyDescent="0.2">
      <c r="A115" s="118"/>
      <c r="B115" s="118"/>
      <c r="C115" s="118"/>
      <c r="D115" s="118"/>
      <c r="F115" s="118"/>
      <c r="G115" s="118"/>
      <c r="H115" s="118"/>
      <c r="I115" s="118"/>
    </row>
    <row r="116" spans="1:9" x14ac:dyDescent="0.2">
      <c r="A116" s="118"/>
      <c r="B116" s="118"/>
      <c r="C116" s="118"/>
      <c r="D116" s="118"/>
      <c r="F116" s="118"/>
      <c r="G116" s="118"/>
      <c r="H116" s="118"/>
      <c r="I116" s="118"/>
    </row>
    <row r="117" spans="1:9" x14ac:dyDescent="0.2">
      <c r="A117" s="118"/>
      <c r="B117" s="118"/>
      <c r="C117" s="118"/>
      <c r="D117" s="118"/>
      <c r="F117" s="118"/>
      <c r="G117" s="118"/>
      <c r="H117" s="118"/>
      <c r="I117" s="118"/>
    </row>
    <row r="118" spans="1:9" x14ac:dyDescent="0.2">
      <c r="A118" s="118"/>
      <c r="B118" s="118"/>
      <c r="C118" s="118"/>
      <c r="D118" s="118"/>
      <c r="F118" s="118"/>
      <c r="G118" s="118"/>
      <c r="H118" s="118"/>
      <c r="I118" s="118"/>
    </row>
    <row r="119" spans="1:9" x14ac:dyDescent="0.2">
      <c r="A119" s="118"/>
      <c r="B119" s="118"/>
      <c r="C119" s="118"/>
      <c r="D119" s="118"/>
      <c r="F119" s="118"/>
      <c r="G119" s="118"/>
      <c r="H119" s="118"/>
      <c r="I119" s="118"/>
    </row>
    <row r="120" spans="1:9" x14ac:dyDescent="0.2">
      <c r="A120" s="118"/>
      <c r="B120" s="118"/>
      <c r="C120" s="118"/>
      <c r="D120" s="118"/>
      <c r="F120" s="118"/>
      <c r="G120" s="118"/>
      <c r="H120" s="118"/>
      <c r="I120" s="118"/>
    </row>
    <row r="121" spans="1:9" x14ac:dyDescent="0.2">
      <c r="A121" s="118"/>
      <c r="B121" s="118"/>
      <c r="C121" s="118"/>
      <c r="D121" s="118"/>
      <c r="F121" s="118"/>
      <c r="G121" s="118"/>
      <c r="H121" s="118"/>
      <c r="I121" s="118"/>
    </row>
    <row r="122" spans="1:9" x14ac:dyDescent="0.2">
      <c r="A122" s="118"/>
      <c r="B122" s="118"/>
      <c r="C122" s="118"/>
      <c r="D122" s="118"/>
      <c r="F122" s="118"/>
      <c r="G122" s="118"/>
      <c r="H122" s="118"/>
      <c r="I122" s="118"/>
    </row>
    <row r="123" spans="1:9" x14ac:dyDescent="0.2">
      <c r="A123" s="118"/>
      <c r="B123" s="118"/>
      <c r="C123" s="118"/>
      <c r="D123" s="118"/>
      <c r="F123" s="118"/>
      <c r="G123" s="118"/>
      <c r="H123" s="118"/>
      <c r="I123" s="118"/>
    </row>
    <row r="124" spans="1:9" x14ac:dyDescent="0.2">
      <c r="A124" s="118"/>
      <c r="B124" s="118"/>
      <c r="C124" s="118"/>
      <c r="D124" s="118"/>
      <c r="F124" s="118"/>
      <c r="G124" s="118"/>
      <c r="H124" s="118"/>
      <c r="I124" s="118"/>
    </row>
    <row r="125" spans="1:9" x14ac:dyDescent="0.2">
      <c r="A125" s="118"/>
      <c r="B125" s="118"/>
      <c r="C125" s="118"/>
      <c r="D125" s="118"/>
      <c r="F125" s="118"/>
      <c r="G125" s="118"/>
      <c r="H125" s="118"/>
      <c r="I125" s="118"/>
    </row>
    <row r="126" spans="1:9" x14ac:dyDescent="0.2">
      <c r="A126" s="118"/>
      <c r="B126" s="118"/>
      <c r="C126" s="118"/>
      <c r="D126" s="118"/>
      <c r="F126" s="118"/>
      <c r="G126" s="118"/>
      <c r="H126" s="118"/>
      <c r="I126" s="118"/>
    </row>
    <row r="127" spans="1:9" x14ac:dyDescent="0.2">
      <c r="A127" s="118"/>
      <c r="B127" s="118"/>
      <c r="C127" s="118"/>
      <c r="D127" s="118"/>
      <c r="F127" s="118"/>
      <c r="G127" s="118"/>
      <c r="H127" s="118"/>
      <c r="I127" s="118"/>
    </row>
    <row r="128" spans="1:9" x14ac:dyDescent="0.2">
      <c r="A128" s="118"/>
      <c r="B128" s="118"/>
      <c r="C128" s="118"/>
      <c r="D128" s="118"/>
      <c r="F128" s="118"/>
      <c r="G128" s="118"/>
      <c r="H128" s="118"/>
      <c r="I128" s="118"/>
    </row>
    <row r="129" spans="1:9" x14ac:dyDescent="0.2">
      <c r="A129" s="118"/>
      <c r="B129" s="118"/>
      <c r="C129" s="118"/>
      <c r="D129" s="118"/>
      <c r="F129" s="118"/>
      <c r="G129" s="118"/>
      <c r="H129" s="118"/>
      <c r="I129" s="118"/>
    </row>
    <row r="130" spans="1:9" x14ac:dyDescent="0.2">
      <c r="A130" s="118"/>
      <c r="B130" s="118"/>
      <c r="C130" s="118"/>
      <c r="D130" s="118"/>
      <c r="F130" s="118"/>
      <c r="G130" s="118"/>
      <c r="H130" s="118"/>
      <c r="I130" s="118"/>
    </row>
    <row r="131" spans="1:9" x14ac:dyDescent="0.2">
      <c r="A131" s="118"/>
      <c r="B131" s="118"/>
      <c r="C131" s="118"/>
      <c r="D131" s="118"/>
      <c r="F131" s="118"/>
      <c r="G131" s="118"/>
      <c r="H131" s="118"/>
      <c r="I131" s="118"/>
    </row>
    <row r="132" spans="1:9" x14ac:dyDescent="0.2">
      <c r="A132" s="118"/>
      <c r="B132" s="118"/>
      <c r="C132" s="118"/>
      <c r="D132" s="118"/>
      <c r="F132" s="118"/>
      <c r="G132" s="118"/>
      <c r="H132" s="118"/>
      <c r="I132" s="118"/>
    </row>
    <row r="133" spans="1:9" x14ac:dyDescent="0.2">
      <c r="A133" s="118"/>
      <c r="B133" s="118"/>
      <c r="C133" s="118"/>
      <c r="D133" s="118"/>
      <c r="F133" s="118"/>
      <c r="G133" s="118"/>
      <c r="H133" s="118"/>
      <c r="I133" s="118"/>
    </row>
    <row r="134" spans="1:9" x14ac:dyDescent="0.2">
      <c r="A134" s="118"/>
      <c r="B134" s="118"/>
      <c r="C134" s="118"/>
      <c r="D134" s="118"/>
      <c r="F134" s="118"/>
      <c r="G134" s="118"/>
      <c r="H134" s="118"/>
      <c r="I134" s="118"/>
    </row>
    <row r="135" spans="1:9" x14ac:dyDescent="0.2">
      <c r="A135" s="118"/>
      <c r="B135" s="118"/>
      <c r="C135" s="118"/>
      <c r="D135" s="118"/>
      <c r="F135" s="118"/>
      <c r="G135" s="118"/>
      <c r="H135" s="118"/>
      <c r="I135" s="118"/>
    </row>
    <row r="136" spans="1:9" x14ac:dyDescent="0.2">
      <c r="A136" s="118"/>
      <c r="B136" s="118"/>
      <c r="C136" s="118"/>
      <c r="D136" s="118"/>
      <c r="F136" s="118"/>
      <c r="G136" s="118"/>
      <c r="H136" s="118"/>
      <c r="I136" s="118"/>
    </row>
    <row r="137" spans="1:9" x14ac:dyDescent="0.2">
      <c r="A137" s="118"/>
      <c r="B137" s="118"/>
      <c r="C137" s="118"/>
      <c r="D137" s="118"/>
      <c r="F137" s="118"/>
      <c r="G137" s="118"/>
      <c r="H137" s="118"/>
      <c r="I137" s="118"/>
    </row>
    <row r="138" spans="1:9" x14ac:dyDescent="0.2">
      <c r="A138" s="118"/>
      <c r="B138" s="118"/>
      <c r="C138" s="118"/>
      <c r="D138" s="118"/>
      <c r="F138" s="118"/>
      <c r="G138" s="118"/>
      <c r="H138" s="118"/>
      <c r="I138" s="118"/>
    </row>
    <row r="139" spans="1:9" x14ac:dyDescent="0.2">
      <c r="A139" s="118"/>
      <c r="B139" s="118"/>
      <c r="C139" s="118"/>
      <c r="D139" s="118"/>
      <c r="F139" s="118"/>
      <c r="G139" s="118"/>
      <c r="H139" s="118"/>
      <c r="I139" s="118"/>
    </row>
    <row r="140" spans="1:9" x14ac:dyDescent="0.2">
      <c r="A140" s="118"/>
      <c r="B140" s="118"/>
      <c r="C140" s="118"/>
      <c r="D140" s="118"/>
      <c r="F140" s="118"/>
      <c r="G140" s="118"/>
      <c r="H140" s="118"/>
      <c r="I140" s="118"/>
    </row>
    <row r="141" spans="1:9" x14ac:dyDescent="0.2">
      <c r="A141" s="118"/>
      <c r="B141" s="118"/>
      <c r="C141" s="118"/>
      <c r="D141" s="118"/>
      <c r="F141" s="118"/>
      <c r="G141" s="118"/>
      <c r="H141" s="118"/>
      <c r="I141" s="118"/>
    </row>
    <row r="142" spans="1:9" x14ac:dyDescent="0.2">
      <c r="A142" s="118"/>
      <c r="B142" s="118"/>
      <c r="C142" s="118"/>
      <c r="D142" s="118"/>
      <c r="F142" s="118"/>
      <c r="G142" s="118"/>
      <c r="H142" s="118"/>
      <c r="I142" s="118"/>
    </row>
    <row r="143" spans="1:9" x14ac:dyDescent="0.2">
      <c r="A143" s="118"/>
      <c r="B143" s="118"/>
      <c r="C143" s="118"/>
      <c r="D143" s="118"/>
      <c r="F143" s="118"/>
      <c r="G143" s="118"/>
      <c r="H143" s="118"/>
      <c r="I143" s="118"/>
    </row>
    <row r="144" spans="1:9" x14ac:dyDescent="0.2">
      <c r="A144" s="118"/>
      <c r="B144" s="118"/>
      <c r="C144" s="118"/>
      <c r="D144" s="118"/>
      <c r="F144" s="118"/>
      <c r="G144" s="118"/>
      <c r="H144" s="118"/>
      <c r="I144" s="118"/>
    </row>
    <row r="145" spans="1:9" x14ac:dyDescent="0.2">
      <c r="A145" s="118"/>
      <c r="B145" s="118"/>
      <c r="C145" s="118"/>
      <c r="D145" s="118"/>
      <c r="F145" s="118"/>
      <c r="G145" s="118"/>
      <c r="H145" s="118"/>
      <c r="I145" s="118"/>
    </row>
    <row r="146" spans="1:9" x14ac:dyDescent="0.2">
      <c r="A146" s="118"/>
      <c r="B146" s="118"/>
      <c r="C146" s="118"/>
      <c r="D146" s="118"/>
      <c r="F146" s="118"/>
      <c r="G146" s="118"/>
      <c r="H146" s="118"/>
      <c r="I146" s="118"/>
    </row>
    <row r="147" spans="1:9" x14ac:dyDescent="0.2">
      <c r="A147" s="118"/>
      <c r="B147" s="118"/>
      <c r="C147" s="118"/>
      <c r="D147" s="118"/>
      <c r="F147" s="118"/>
      <c r="G147" s="118"/>
      <c r="H147" s="118"/>
      <c r="I147" s="118"/>
    </row>
    <row r="148" spans="1:9" x14ac:dyDescent="0.2">
      <c r="A148" s="118"/>
      <c r="B148" s="118"/>
      <c r="C148" s="118"/>
      <c r="D148" s="118"/>
      <c r="F148" s="118"/>
      <c r="G148" s="118"/>
      <c r="H148" s="118"/>
      <c r="I148" s="118"/>
    </row>
    <row r="149" spans="1:9" x14ac:dyDescent="0.2">
      <c r="A149" s="118"/>
      <c r="B149" s="118"/>
      <c r="C149" s="118"/>
      <c r="D149" s="118"/>
      <c r="F149" s="118"/>
      <c r="G149" s="118"/>
      <c r="H149" s="118"/>
      <c r="I149" s="118"/>
    </row>
    <row r="150" spans="1:9" x14ac:dyDescent="0.2">
      <c r="A150" s="118"/>
      <c r="B150" s="118"/>
      <c r="C150" s="118"/>
      <c r="D150" s="118"/>
      <c r="F150" s="118"/>
      <c r="G150" s="118"/>
      <c r="H150" s="118"/>
      <c r="I150" s="118"/>
    </row>
    <row r="151" spans="1:9" x14ac:dyDescent="0.2">
      <c r="A151" s="118"/>
      <c r="B151" s="118"/>
      <c r="C151" s="118"/>
      <c r="D151" s="118"/>
      <c r="F151" s="118"/>
      <c r="G151" s="118"/>
      <c r="H151" s="118"/>
      <c r="I151" s="118"/>
    </row>
    <row r="152" spans="1:9" x14ac:dyDescent="0.2">
      <c r="A152" s="118"/>
      <c r="B152" s="118"/>
      <c r="C152" s="118"/>
      <c r="D152" s="118"/>
      <c r="F152" s="118"/>
      <c r="G152" s="118"/>
      <c r="H152" s="118"/>
      <c r="I152" s="118"/>
    </row>
    <row r="153" spans="1:9" x14ac:dyDescent="0.2">
      <c r="A153" s="118"/>
      <c r="B153" s="118"/>
      <c r="C153" s="118"/>
      <c r="D153" s="118"/>
      <c r="F153" s="118"/>
      <c r="G153" s="118"/>
      <c r="H153" s="118"/>
      <c r="I153" s="118"/>
    </row>
    <row r="154" spans="1:9" x14ac:dyDescent="0.2">
      <c r="A154" s="118"/>
      <c r="B154" s="118"/>
      <c r="C154" s="118"/>
      <c r="D154" s="118"/>
      <c r="F154" s="118"/>
      <c r="G154" s="118"/>
      <c r="H154" s="118"/>
      <c r="I154" s="118"/>
    </row>
    <row r="155" spans="1:9" x14ac:dyDescent="0.2">
      <c r="A155" s="118"/>
      <c r="B155" s="118"/>
      <c r="C155" s="118"/>
      <c r="D155" s="118"/>
      <c r="F155" s="118"/>
      <c r="G155" s="118"/>
      <c r="H155" s="118"/>
      <c r="I155" s="118"/>
    </row>
    <row r="156" spans="1:9" x14ac:dyDescent="0.2">
      <c r="A156" s="118"/>
      <c r="B156" s="118"/>
      <c r="C156" s="118"/>
      <c r="D156" s="118"/>
      <c r="F156" s="118"/>
      <c r="G156" s="118"/>
      <c r="H156" s="118"/>
      <c r="I156" s="118"/>
    </row>
    <row r="157" spans="1:9" x14ac:dyDescent="0.2">
      <c r="A157" s="118"/>
      <c r="B157" s="118"/>
      <c r="C157" s="118"/>
      <c r="D157" s="118"/>
      <c r="F157" s="118"/>
      <c r="G157" s="118"/>
      <c r="H157" s="118"/>
      <c r="I157" s="118"/>
    </row>
    <row r="158" spans="1:9" x14ac:dyDescent="0.2">
      <c r="A158" s="118"/>
      <c r="B158" s="118"/>
      <c r="C158" s="118"/>
      <c r="D158" s="118"/>
      <c r="F158" s="118"/>
      <c r="G158" s="118"/>
      <c r="H158" s="118"/>
      <c r="I158" s="118"/>
    </row>
    <row r="159" spans="1:9" x14ac:dyDescent="0.2">
      <c r="A159" s="118"/>
      <c r="B159" s="118"/>
      <c r="C159" s="118"/>
      <c r="D159" s="118"/>
      <c r="F159" s="118"/>
      <c r="G159" s="118"/>
      <c r="H159" s="118"/>
      <c r="I159" s="118"/>
    </row>
    <row r="160" spans="1:9" x14ac:dyDescent="0.2">
      <c r="A160" s="118"/>
      <c r="B160" s="118"/>
      <c r="C160" s="118"/>
      <c r="D160" s="118"/>
      <c r="F160" s="118"/>
      <c r="G160" s="118"/>
      <c r="H160" s="118"/>
      <c r="I160" s="118"/>
    </row>
    <row r="161" spans="1:9" x14ac:dyDescent="0.2">
      <c r="A161" s="118"/>
      <c r="B161" s="118"/>
      <c r="C161" s="118"/>
      <c r="D161" s="118"/>
      <c r="F161" s="118"/>
      <c r="G161" s="118"/>
      <c r="H161" s="118"/>
      <c r="I161" s="118"/>
    </row>
    <row r="162" spans="1:9" x14ac:dyDescent="0.2">
      <c r="A162" s="118"/>
      <c r="B162" s="118"/>
      <c r="C162" s="118"/>
      <c r="D162" s="118"/>
      <c r="F162" s="118"/>
      <c r="G162" s="118"/>
      <c r="H162" s="118"/>
      <c r="I162" s="118"/>
    </row>
    <row r="163" spans="1:9" x14ac:dyDescent="0.2">
      <c r="A163" s="118"/>
      <c r="B163" s="118"/>
      <c r="C163" s="118"/>
      <c r="D163" s="118"/>
      <c r="F163" s="118"/>
      <c r="G163" s="118"/>
      <c r="H163" s="118"/>
      <c r="I163" s="118"/>
    </row>
    <row r="164" spans="1:9" x14ac:dyDescent="0.2">
      <c r="A164" s="118"/>
      <c r="B164" s="118"/>
      <c r="C164" s="118"/>
      <c r="D164" s="118"/>
      <c r="F164" s="118"/>
      <c r="G164" s="118"/>
      <c r="H164" s="118"/>
      <c r="I164" s="118"/>
    </row>
    <row r="165" spans="1:9" x14ac:dyDescent="0.2">
      <c r="A165" s="118"/>
      <c r="B165" s="118"/>
      <c r="C165" s="118"/>
      <c r="D165" s="118"/>
      <c r="F165" s="118"/>
      <c r="G165" s="118"/>
      <c r="H165" s="118"/>
      <c r="I165" s="118"/>
    </row>
    <row r="166" spans="1:9" x14ac:dyDescent="0.2">
      <c r="A166" s="118"/>
      <c r="B166" s="118"/>
      <c r="C166" s="118"/>
      <c r="D166" s="118"/>
      <c r="F166" s="118"/>
      <c r="G166" s="118"/>
      <c r="H166" s="118"/>
      <c r="I166" s="118"/>
    </row>
    <row r="167" spans="1:9" x14ac:dyDescent="0.2">
      <c r="A167" s="118"/>
      <c r="B167" s="118"/>
      <c r="C167" s="118"/>
      <c r="D167" s="118"/>
      <c r="F167" s="118"/>
      <c r="G167" s="118"/>
      <c r="H167" s="118"/>
      <c r="I167" s="118"/>
    </row>
    <row r="168" spans="1:9" x14ac:dyDescent="0.2">
      <c r="A168" s="118"/>
      <c r="B168" s="118"/>
      <c r="C168" s="118"/>
      <c r="D168" s="118"/>
      <c r="F168" s="118"/>
      <c r="G168" s="118"/>
      <c r="H168" s="118"/>
      <c r="I168" s="118"/>
    </row>
    <row r="169" spans="1:9" x14ac:dyDescent="0.2">
      <c r="A169" s="118"/>
      <c r="B169" s="118"/>
      <c r="C169" s="118"/>
      <c r="D169" s="118"/>
      <c r="F169" s="118"/>
      <c r="G169" s="118"/>
      <c r="H169" s="118"/>
      <c r="I169" s="118"/>
    </row>
    <row r="170" spans="1:9" x14ac:dyDescent="0.2">
      <c r="A170" s="118"/>
      <c r="B170" s="118"/>
      <c r="C170" s="118"/>
      <c r="D170" s="118"/>
      <c r="F170" s="118"/>
      <c r="G170" s="118"/>
      <c r="H170" s="118"/>
      <c r="I170" s="118"/>
    </row>
    <row r="171" spans="1:9" x14ac:dyDescent="0.2">
      <c r="A171" s="118"/>
      <c r="B171" s="118"/>
      <c r="C171" s="118"/>
      <c r="D171" s="118"/>
      <c r="F171" s="118"/>
      <c r="G171" s="118"/>
      <c r="H171" s="118"/>
      <c r="I171" s="118"/>
    </row>
    <row r="172" spans="1:9" x14ac:dyDescent="0.2">
      <c r="A172" s="118"/>
      <c r="B172" s="118"/>
      <c r="C172" s="118"/>
      <c r="D172" s="118"/>
      <c r="F172" s="118"/>
      <c r="G172" s="118"/>
      <c r="H172" s="118"/>
      <c r="I172" s="118"/>
    </row>
    <row r="173" spans="1:9" x14ac:dyDescent="0.2">
      <c r="A173" s="118"/>
      <c r="B173" s="118"/>
      <c r="C173" s="118"/>
      <c r="D173" s="118"/>
      <c r="F173" s="118"/>
      <c r="G173" s="118"/>
      <c r="H173" s="118"/>
      <c r="I173" s="118"/>
    </row>
    <row r="174" spans="1:9" x14ac:dyDescent="0.2">
      <c r="A174" s="118"/>
      <c r="B174" s="118"/>
      <c r="C174" s="118"/>
      <c r="D174" s="118"/>
      <c r="F174" s="118"/>
      <c r="G174" s="118"/>
      <c r="H174" s="118"/>
      <c r="I174" s="118"/>
    </row>
    <row r="175" spans="1:9" x14ac:dyDescent="0.2">
      <c r="A175" s="118"/>
      <c r="B175" s="118"/>
      <c r="C175" s="118"/>
      <c r="D175" s="118"/>
      <c r="F175" s="118"/>
      <c r="G175" s="118"/>
      <c r="H175" s="118"/>
      <c r="I175" s="118"/>
    </row>
    <row r="176" spans="1:9" x14ac:dyDescent="0.2">
      <c r="A176" s="118"/>
      <c r="B176" s="118"/>
      <c r="C176" s="118"/>
      <c r="D176" s="118"/>
      <c r="F176" s="118"/>
      <c r="G176" s="118"/>
      <c r="H176" s="118"/>
      <c r="I176" s="118"/>
    </row>
    <row r="177" spans="1:9" x14ac:dyDescent="0.2">
      <c r="A177" s="118"/>
      <c r="B177" s="118"/>
      <c r="C177" s="118"/>
      <c r="D177" s="118"/>
      <c r="F177" s="118"/>
      <c r="G177" s="118"/>
      <c r="H177" s="118"/>
      <c r="I177" s="118"/>
    </row>
    <row r="178" spans="1:9" x14ac:dyDescent="0.2">
      <c r="A178" s="118"/>
      <c r="B178" s="118"/>
      <c r="C178" s="118"/>
      <c r="D178" s="118"/>
      <c r="F178" s="118"/>
      <c r="G178" s="118"/>
      <c r="H178" s="118"/>
      <c r="I178" s="118"/>
    </row>
    <row r="179" spans="1:9" x14ac:dyDescent="0.2">
      <c r="A179" s="118"/>
      <c r="B179" s="118"/>
      <c r="C179" s="118"/>
      <c r="D179" s="118"/>
      <c r="F179" s="118"/>
      <c r="G179" s="118"/>
      <c r="H179" s="118"/>
      <c r="I179" s="118"/>
    </row>
    <row r="180" spans="1:9" x14ac:dyDescent="0.2">
      <c r="A180" s="118"/>
      <c r="B180" s="118"/>
      <c r="C180" s="118"/>
      <c r="D180" s="118"/>
      <c r="F180" s="118"/>
      <c r="G180" s="118"/>
      <c r="H180" s="118"/>
      <c r="I180" s="118"/>
    </row>
    <row r="181" spans="1:9" x14ac:dyDescent="0.2">
      <c r="A181" s="118"/>
      <c r="B181" s="118"/>
      <c r="C181" s="118"/>
      <c r="D181" s="118"/>
      <c r="F181" s="118"/>
      <c r="G181" s="118"/>
      <c r="H181" s="118"/>
      <c r="I181" s="118"/>
    </row>
    <row r="182" spans="1:9" x14ac:dyDescent="0.2">
      <c r="A182" s="118"/>
      <c r="B182" s="118"/>
      <c r="C182" s="118"/>
      <c r="D182" s="118"/>
      <c r="F182" s="118"/>
      <c r="G182" s="118"/>
      <c r="H182" s="118"/>
      <c r="I182" s="118"/>
    </row>
    <row r="183" spans="1:9" x14ac:dyDescent="0.2">
      <c r="A183" s="118"/>
      <c r="B183" s="118"/>
      <c r="C183" s="118"/>
      <c r="D183" s="118"/>
      <c r="F183" s="118"/>
      <c r="G183" s="118"/>
      <c r="H183" s="118"/>
      <c r="I183" s="118"/>
    </row>
    <row r="184" spans="1:9" x14ac:dyDescent="0.2">
      <c r="A184" s="118"/>
      <c r="B184" s="118"/>
      <c r="C184" s="118"/>
      <c r="D184" s="118"/>
      <c r="F184" s="118"/>
      <c r="G184" s="118"/>
      <c r="H184" s="118"/>
      <c r="I184" s="118"/>
    </row>
    <row r="185" spans="1:9" x14ac:dyDescent="0.2">
      <c r="A185" s="118"/>
      <c r="B185" s="118"/>
      <c r="C185" s="118"/>
      <c r="D185" s="118"/>
      <c r="F185" s="118"/>
      <c r="G185" s="118"/>
      <c r="H185" s="118"/>
      <c r="I185" s="118"/>
    </row>
    <row r="186" spans="1:9" x14ac:dyDescent="0.2">
      <c r="A186" s="118"/>
      <c r="B186" s="118"/>
      <c r="C186" s="118"/>
      <c r="D186" s="118"/>
      <c r="F186" s="118"/>
      <c r="G186" s="118"/>
      <c r="H186" s="118"/>
      <c r="I186" s="118"/>
    </row>
    <row r="187" spans="1:9" x14ac:dyDescent="0.2">
      <c r="A187" s="118"/>
      <c r="B187" s="118"/>
      <c r="C187" s="118"/>
      <c r="D187" s="118"/>
      <c r="F187" s="118"/>
      <c r="G187" s="118"/>
      <c r="H187" s="118"/>
      <c r="I187" s="118"/>
    </row>
    <row r="188" spans="1:9" x14ac:dyDescent="0.2">
      <c r="A188" s="118"/>
      <c r="B188" s="118"/>
      <c r="C188" s="118"/>
      <c r="D188" s="118"/>
      <c r="F188" s="118"/>
      <c r="G188" s="118"/>
      <c r="H188" s="118"/>
      <c r="I188" s="118"/>
    </row>
    <row r="189" spans="1:9" x14ac:dyDescent="0.2">
      <c r="A189" s="118"/>
      <c r="B189" s="118"/>
      <c r="C189" s="118"/>
      <c r="D189" s="118"/>
      <c r="F189" s="118"/>
      <c r="G189" s="118"/>
      <c r="H189" s="118"/>
      <c r="I189" s="118"/>
    </row>
    <row r="190" spans="1:9" x14ac:dyDescent="0.2">
      <c r="A190" s="118"/>
      <c r="B190" s="118"/>
      <c r="C190" s="118"/>
      <c r="D190" s="118"/>
      <c r="F190" s="118"/>
      <c r="G190" s="118"/>
      <c r="H190" s="118"/>
      <c r="I190" s="118"/>
    </row>
    <row r="191" spans="1:9" x14ac:dyDescent="0.2">
      <c r="A191" s="118"/>
      <c r="B191" s="118"/>
      <c r="C191" s="118"/>
      <c r="D191" s="118"/>
      <c r="F191" s="118"/>
      <c r="G191" s="118"/>
      <c r="H191" s="118"/>
      <c r="I191" s="118"/>
    </row>
    <row r="192" spans="1:9" x14ac:dyDescent="0.2">
      <c r="A192" s="118"/>
      <c r="B192" s="118"/>
      <c r="C192" s="118"/>
      <c r="D192" s="118"/>
      <c r="F192" s="118"/>
      <c r="G192" s="118"/>
      <c r="H192" s="118"/>
      <c r="I192" s="118"/>
    </row>
    <row r="193" spans="1:9" x14ac:dyDescent="0.2">
      <c r="A193" s="118"/>
      <c r="B193" s="118"/>
      <c r="C193" s="118"/>
      <c r="D193" s="118"/>
      <c r="F193" s="10"/>
      <c r="G193" s="118"/>
      <c r="H193" s="118"/>
      <c r="I193" s="118"/>
    </row>
    <row r="194" spans="1:9" x14ac:dyDescent="0.2">
      <c r="A194" s="118"/>
      <c r="B194" s="118"/>
      <c r="C194" s="118"/>
      <c r="D194" s="118"/>
      <c r="F194" s="10"/>
      <c r="G194" s="118"/>
      <c r="H194" s="118"/>
      <c r="I194" s="118"/>
    </row>
    <row r="195" spans="1:9" x14ac:dyDescent="0.2">
      <c r="A195" s="118"/>
      <c r="B195" s="118"/>
      <c r="C195" s="118"/>
      <c r="D195" s="118"/>
      <c r="F195" s="10"/>
      <c r="G195" s="118"/>
      <c r="H195" s="118"/>
      <c r="I195" s="118"/>
    </row>
    <row r="196" spans="1:9" x14ac:dyDescent="0.2">
      <c r="A196" s="118"/>
      <c r="B196" s="118"/>
      <c r="C196" s="118"/>
      <c r="D196" s="118"/>
      <c r="F196" s="10"/>
      <c r="G196" s="118"/>
      <c r="H196" s="118"/>
      <c r="I196" s="118"/>
    </row>
    <row r="197" spans="1:9" x14ac:dyDescent="0.2">
      <c r="A197" s="118"/>
      <c r="B197" s="118"/>
      <c r="C197" s="118"/>
      <c r="D197" s="118"/>
      <c r="F197" s="10"/>
      <c r="G197" s="118"/>
      <c r="H197" s="118"/>
      <c r="I197" s="118"/>
    </row>
    <row r="198" spans="1:9" x14ac:dyDescent="0.2">
      <c r="A198" s="118"/>
      <c r="B198" s="118"/>
      <c r="C198" s="118"/>
      <c r="D198" s="118"/>
      <c r="F198" s="10"/>
      <c r="G198" s="118"/>
      <c r="H198" s="118"/>
      <c r="I198" s="118"/>
    </row>
    <row r="199" spans="1:9" x14ac:dyDescent="0.2">
      <c r="A199" s="118"/>
      <c r="B199" s="118"/>
      <c r="C199" s="118"/>
      <c r="D199" s="118"/>
      <c r="F199" s="10"/>
      <c r="G199" s="118"/>
      <c r="H199" s="118"/>
      <c r="I199" s="118"/>
    </row>
    <row r="200" spans="1:9" x14ac:dyDescent="0.2">
      <c r="A200" s="118"/>
      <c r="B200" s="118"/>
      <c r="C200" s="118"/>
      <c r="D200" s="118"/>
      <c r="F200" s="10"/>
      <c r="G200" s="118"/>
      <c r="H200" s="118"/>
      <c r="I200" s="118"/>
    </row>
    <row r="201" spans="1:9" x14ac:dyDescent="0.2">
      <c r="A201" s="118"/>
      <c r="B201" s="118"/>
      <c r="C201" s="118"/>
      <c r="D201" s="118"/>
      <c r="F201" s="10"/>
      <c r="G201" s="118"/>
      <c r="H201" s="118"/>
      <c r="I201" s="118"/>
    </row>
    <row r="202" spans="1:9" x14ac:dyDescent="0.2">
      <c r="A202" s="118"/>
      <c r="B202" s="118"/>
      <c r="C202" s="118"/>
      <c r="D202" s="118"/>
      <c r="F202" s="10"/>
      <c r="G202" s="118"/>
      <c r="H202" s="118"/>
      <c r="I202" s="118"/>
    </row>
    <row r="203" spans="1:9" x14ac:dyDescent="0.2">
      <c r="A203" s="118"/>
      <c r="B203" s="118"/>
      <c r="C203" s="118"/>
      <c r="D203" s="118"/>
      <c r="F203" s="10"/>
      <c r="G203" s="118"/>
      <c r="H203" s="118"/>
      <c r="I203" s="118"/>
    </row>
    <row r="204" spans="1:9" x14ac:dyDescent="0.2">
      <c r="A204" s="118"/>
      <c r="B204" s="118"/>
      <c r="C204" s="118"/>
      <c r="D204" s="118"/>
      <c r="F204" s="10"/>
      <c r="G204" s="118"/>
      <c r="H204" s="118"/>
      <c r="I204" s="118"/>
    </row>
    <row r="205" spans="1:9" x14ac:dyDescent="0.2">
      <c r="A205" s="118"/>
      <c r="B205" s="118"/>
      <c r="C205" s="118"/>
      <c r="D205" s="118"/>
      <c r="F205" s="10"/>
      <c r="G205" s="118"/>
      <c r="H205" s="118"/>
      <c r="I205" s="118"/>
    </row>
    <row r="206" spans="1:9" x14ac:dyDescent="0.2">
      <c r="A206" s="118"/>
      <c r="B206" s="118"/>
      <c r="C206" s="118"/>
      <c r="D206" s="118"/>
      <c r="F206" s="10"/>
      <c r="G206" s="118"/>
      <c r="H206" s="118"/>
      <c r="I206" s="118"/>
    </row>
    <row r="207" spans="1:9" x14ac:dyDescent="0.2">
      <c r="A207" s="118"/>
      <c r="B207" s="118"/>
      <c r="C207" s="118"/>
      <c r="D207" s="118"/>
      <c r="F207" s="10"/>
      <c r="G207" s="118"/>
      <c r="H207" s="118"/>
      <c r="I207" s="118"/>
    </row>
    <row r="208" spans="1:9" x14ac:dyDescent="0.2">
      <c r="A208" s="118"/>
      <c r="B208" s="118"/>
      <c r="C208" s="118"/>
      <c r="D208" s="118"/>
      <c r="F208" s="10"/>
      <c r="G208" s="118"/>
      <c r="H208" s="118"/>
      <c r="I208" s="118"/>
    </row>
    <row r="209" spans="1:9" x14ac:dyDescent="0.2">
      <c r="A209" s="118"/>
      <c r="B209" s="118"/>
      <c r="C209" s="118"/>
      <c r="D209" s="118"/>
      <c r="F209" s="10"/>
      <c r="G209" s="118"/>
      <c r="H209" s="118"/>
      <c r="I209" s="118"/>
    </row>
    <row r="210" spans="1:9" x14ac:dyDescent="0.2">
      <c r="A210" s="118"/>
      <c r="B210" s="118"/>
      <c r="C210" s="118"/>
      <c r="D210" s="118"/>
      <c r="F210" s="10"/>
      <c r="G210" s="118"/>
      <c r="H210" s="118"/>
      <c r="I210" s="118"/>
    </row>
    <row r="211" spans="1:9" x14ac:dyDescent="0.2">
      <c r="A211" s="118"/>
      <c r="B211" s="118"/>
      <c r="C211" s="118"/>
      <c r="D211" s="118"/>
      <c r="F211" s="10"/>
      <c r="G211" s="118"/>
      <c r="H211" s="118"/>
      <c r="I211" s="118"/>
    </row>
    <row r="212" spans="1:9" x14ac:dyDescent="0.2">
      <c r="A212" s="118"/>
      <c r="B212" s="118"/>
      <c r="C212" s="118"/>
      <c r="D212" s="118"/>
      <c r="F212" s="10"/>
      <c r="G212" s="118"/>
      <c r="H212" s="118"/>
      <c r="I212" s="118"/>
    </row>
    <row r="213" spans="1:9" x14ac:dyDescent="0.2">
      <c r="A213" s="118"/>
      <c r="B213" s="118"/>
      <c r="C213" s="118"/>
      <c r="D213" s="118"/>
      <c r="F213" s="10"/>
      <c r="G213" s="118"/>
      <c r="H213" s="118"/>
      <c r="I213" s="118"/>
    </row>
    <row r="214" spans="1:9" x14ac:dyDescent="0.2">
      <c r="A214" s="118"/>
      <c r="B214" s="118"/>
      <c r="C214" s="118"/>
      <c r="D214" s="118"/>
      <c r="F214" s="10"/>
      <c r="G214" s="118"/>
      <c r="H214" s="118"/>
      <c r="I214" s="118"/>
    </row>
    <row r="215" spans="1:9" x14ac:dyDescent="0.2">
      <c r="A215" s="118"/>
      <c r="B215" s="118"/>
      <c r="C215" s="118"/>
      <c r="D215" s="118"/>
      <c r="F215" s="10"/>
      <c r="G215" s="118"/>
      <c r="H215" s="118"/>
      <c r="I215" s="118"/>
    </row>
    <row r="216" spans="1:9" x14ac:dyDescent="0.2">
      <c r="A216" s="118"/>
      <c r="B216" s="118"/>
      <c r="C216" s="118"/>
      <c r="D216" s="118"/>
      <c r="F216" s="10"/>
      <c r="G216" s="118"/>
      <c r="H216" s="118"/>
      <c r="I216" s="118"/>
    </row>
    <row r="217" spans="1:9" x14ac:dyDescent="0.2">
      <c r="A217" s="118"/>
      <c r="B217" s="118"/>
      <c r="C217" s="118"/>
      <c r="D217" s="118"/>
      <c r="F217" s="10"/>
      <c r="G217" s="118"/>
      <c r="H217" s="118"/>
      <c r="I217" s="118"/>
    </row>
    <row r="218" spans="1:9" x14ac:dyDescent="0.2">
      <c r="A218" s="118"/>
      <c r="B218" s="118"/>
      <c r="C218" s="118"/>
      <c r="D218" s="118"/>
      <c r="F218" s="10"/>
      <c r="G218" s="118"/>
      <c r="H218" s="118"/>
      <c r="I218" s="118"/>
    </row>
    <row r="219" spans="1:9" x14ac:dyDescent="0.2">
      <c r="A219" s="118"/>
      <c r="B219" s="118"/>
      <c r="C219" s="118"/>
      <c r="D219" s="118"/>
      <c r="F219" s="10"/>
      <c r="G219" s="118"/>
      <c r="H219" s="118"/>
      <c r="I219" s="118"/>
    </row>
    <row r="220" spans="1:9" x14ac:dyDescent="0.2">
      <c r="A220" s="118"/>
      <c r="B220" s="118"/>
      <c r="C220" s="118"/>
      <c r="D220" s="118"/>
      <c r="F220" s="10"/>
      <c r="G220" s="118"/>
      <c r="H220" s="118"/>
      <c r="I220" s="118"/>
    </row>
    <row r="221" spans="1:9" x14ac:dyDescent="0.2">
      <c r="A221" s="118"/>
      <c r="B221" s="118"/>
      <c r="C221" s="118"/>
      <c r="D221" s="118"/>
      <c r="F221" s="10"/>
      <c r="G221" s="118"/>
      <c r="H221" s="118"/>
      <c r="I221" s="118"/>
    </row>
    <row r="222" spans="1:9" x14ac:dyDescent="0.2">
      <c r="A222" s="118"/>
      <c r="B222" s="118"/>
      <c r="C222" s="118"/>
      <c r="D222" s="118"/>
      <c r="F222" s="10"/>
      <c r="G222" s="118"/>
      <c r="H222" s="118"/>
      <c r="I222" s="118"/>
    </row>
    <row r="223" spans="1:9" x14ac:dyDescent="0.2">
      <c r="A223" s="118"/>
      <c r="B223" s="118"/>
      <c r="C223" s="118"/>
      <c r="D223" s="118"/>
      <c r="F223" s="10"/>
      <c r="G223" s="118"/>
      <c r="H223" s="118"/>
      <c r="I223" s="118"/>
    </row>
    <row r="224" spans="1:9" x14ac:dyDescent="0.2">
      <c r="A224" s="118"/>
      <c r="B224" s="118"/>
      <c r="C224" s="118"/>
      <c r="D224" s="118"/>
      <c r="F224" s="10"/>
      <c r="G224" s="118"/>
      <c r="H224" s="118"/>
      <c r="I224" s="118"/>
    </row>
    <row r="225" spans="1:9" x14ac:dyDescent="0.2">
      <c r="A225" s="118"/>
      <c r="B225" s="118"/>
      <c r="C225" s="118"/>
      <c r="D225" s="118"/>
      <c r="F225" s="10"/>
      <c r="G225" s="118"/>
      <c r="H225" s="118"/>
      <c r="I225" s="118"/>
    </row>
    <row r="226" spans="1:9" x14ac:dyDescent="0.2">
      <c r="A226" s="118"/>
      <c r="B226" s="118"/>
      <c r="C226" s="118"/>
      <c r="D226" s="118"/>
      <c r="F226" s="10"/>
      <c r="G226" s="118"/>
      <c r="H226" s="118"/>
      <c r="I226" s="118"/>
    </row>
    <row r="227" spans="1:9" x14ac:dyDescent="0.2">
      <c r="A227" s="118"/>
      <c r="B227" s="118"/>
      <c r="C227" s="118"/>
      <c r="D227" s="118"/>
      <c r="F227" s="10"/>
      <c r="G227" s="118"/>
      <c r="H227" s="118"/>
      <c r="I227" s="118"/>
    </row>
    <row r="228" spans="1:9" x14ac:dyDescent="0.2">
      <c r="A228" s="118"/>
      <c r="B228" s="118"/>
      <c r="C228" s="118"/>
      <c r="D228" s="118"/>
      <c r="F228" s="10"/>
      <c r="G228" s="118"/>
      <c r="H228" s="118"/>
      <c r="I228" s="118"/>
    </row>
    <row r="229" spans="1:9" x14ac:dyDescent="0.2">
      <c r="A229" s="118"/>
      <c r="B229" s="118"/>
      <c r="C229" s="118"/>
      <c r="D229" s="118"/>
      <c r="F229" s="10"/>
      <c r="G229" s="118"/>
      <c r="H229" s="118"/>
      <c r="I229" s="118"/>
    </row>
    <row r="230" spans="1:9" x14ac:dyDescent="0.2">
      <c r="A230" s="118"/>
      <c r="B230" s="118"/>
      <c r="C230" s="118"/>
      <c r="D230" s="118"/>
      <c r="F230" s="10"/>
      <c r="G230" s="118"/>
      <c r="H230" s="118"/>
      <c r="I230" s="118"/>
    </row>
    <row r="231" spans="1:9" x14ac:dyDescent="0.2">
      <c r="A231" s="118"/>
      <c r="B231" s="118"/>
      <c r="C231" s="118"/>
      <c r="D231" s="118"/>
      <c r="F231" s="10"/>
      <c r="G231" s="118"/>
      <c r="H231" s="118"/>
      <c r="I231" s="118"/>
    </row>
    <row r="232" spans="1:9" x14ac:dyDescent="0.2">
      <c r="A232" s="118"/>
      <c r="B232" s="118"/>
      <c r="C232" s="118"/>
      <c r="D232" s="118"/>
      <c r="F232" s="10"/>
      <c r="G232" s="118"/>
      <c r="H232" s="118"/>
      <c r="I232" s="118"/>
    </row>
    <row r="233" spans="1:9" x14ac:dyDescent="0.2">
      <c r="A233" s="118"/>
      <c r="B233" s="118"/>
      <c r="C233" s="118"/>
      <c r="D233" s="118"/>
      <c r="F233" s="10"/>
      <c r="G233" s="118"/>
      <c r="H233" s="118"/>
      <c r="I233" s="118"/>
    </row>
    <row r="234" spans="1:9" x14ac:dyDescent="0.2">
      <c r="A234" s="118"/>
      <c r="B234" s="118"/>
      <c r="C234" s="118"/>
      <c r="D234" s="118"/>
      <c r="F234" s="10"/>
      <c r="G234" s="118"/>
      <c r="H234" s="118"/>
      <c r="I234" s="118"/>
    </row>
    <row r="235" spans="1:9" x14ac:dyDescent="0.2">
      <c r="A235" s="118"/>
      <c r="B235" s="118"/>
      <c r="C235" s="118"/>
      <c r="D235" s="118"/>
      <c r="F235" s="10"/>
      <c r="G235" s="118"/>
      <c r="H235" s="118"/>
      <c r="I235" s="118"/>
    </row>
    <row r="236" spans="1:9" x14ac:dyDescent="0.2">
      <c r="A236" s="118"/>
      <c r="B236" s="118"/>
      <c r="C236" s="118"/>
      <c r="D236" s="118"/>
      <c r="F236" s="10"/>
      <c r="G236" s="118"/>
      <c r="H236" s="118"/>
      <c r="I236" s="118"/>
    </row>
    <row r="237" spans="1:9" x14ac:dyDescent="0.2">
      <c r="A237" s="118"/>
      <c r="B237" s="118"/>
      <c r="C237" s="118"/>
      <c r="D237" s="118"/>
      <c r="F237" s="10"/>
      <c r="G237" s="118"/>
      <c r="H237" s="118"/>
      <c r="I237" s="118"/>
    </row>
    <row r="238" spans="1:9" x14ac:dyDescent="0.2">
      <c r="A238" s="118"/>
      <c r="B238" s="118"/>
      <c r="C238" s="118"/>
      <c r="D238" s="118"/>
      <c r="F238" s="10"/>
      <c r="G238" s="118"/>
      <c r="H238" s="118"/>
      <c r="I238" s="118"/>
    </row>
    <row r="239" spans="1:9" x14ac:dyDescent="0.2">
      <c r="A239" s="118"/>
      <c r="B239" s="118"/>
      <c r="C239" s="118"/>
      <c r="D239" s="118"/>
      <c r="F239" s="10"/>
      <c r="G239" s="118"/>
      <c r="H239" s="118"/>
      <c r="I239" s="118"/>
    </row>
    <row r="240" spans="1:9" x14ac:dyDescent="0.2">
      <c r="A240" s="118"/>
      <c r="B240" s="118"/>
      <c r="C240" s="118"/>
      <c r="D240" s="118"/>
      <c r="F240" s="10"/>
      <c r="G240" s="118"/>
      <c r="H240" s="118"/>
      <c r="I240" s="118"/>
    </row>
    <row r="241" spans="1:9" x14ac:dyDescent="0.2">
      <c r="A241" s="118"/>
      <c r="B241" s="118"/>
      <c r="C241" s="118"/>
      <c r="D241" s="118"/>
      <c r="F241" s="10"/>
      <c r="G241" s="118"/>
      <c r="H241" s="118"/>
      <c r="I241" s="118"/>
    </row>
    <row r="242" spans="1:9" x14ac:dyDescent="0.2">
      <c r="A242" s="118"/>
      <c r="B242" s="118"/>
      <c r="C242" s="118"/>
      <c r="D242" s="118"/>
      <c r="F242" s="10"/>
      <c r="G242" s="118"/>
      <c r="H242" s="118"/>
      <c r="I242" s="118"/>
    </row>
    <row r="243" spans="1:9" x14ac:dyDescent="0.2">
      <c r="A243" s="118"/>
      <c r="B243" s="118"/>
      <c r="C243" s="118"/>
      <c r="D243" s="118"/>
      <c r="F243" s="10"/>
      <c r="G243" s="118"/>
      <c r="H243" s="118"/>
      <c r="I243" s="118"/>
    </row>
    <row r="244" spans="1:9" x14ac:dyDescent="0.2">
      <c r="A244" s="118"/>
      <c r="B244" s="118"/>
      <c r="C244" s="118"/>
      <c r="D244" s="118"/>
      <c r="F244" s="10"/>
      <c r="G244" s="118"/>
      <c r="H244" s="118"/>
      <c r="I244" s="118"/>
    </row>
    <row r="245" spans="1:9" x14ac:dyDescent="0.2">
      <c r="A245" s="118"/>
      <c r="B245" s="118"/>
      <c r="C245" s="118"/>
      <c r="D245" s="118"/>
      <c r="F245" s="10"/>
      <c r="G245" s="118"/>
      <c r="H245" s="118"/>
      <c r="I245" s="118"/>
    </row>
    <row r="246" spans="1:9" x14ac:dyDescent="0.2">
      <c r="A246" s="118"/>
      <c r="B246" s="118"/>
      <c r="C246" s="118"/>
      <c r="D246" s="118"/>
      <c r="F246" s="10"/>
      <c r="G246" s="118"/>
      <c r="H246" s="118"/>
      <c r="I246" s="118"/>
    </row>
    <row r="247" spans="1:9" x14ac:dyDescent="0.2">
      <c r="A247" s="118"/>
      <c r="B247" s="118"/>
      <c r="C247" s="118"/>
      <c r="D247" s="118"/>
      <c r="F247" s="10"/>
      <c r="G247" s="118"/>
      <c r="H247" s="118"/>
      <c r="I247" s="118"/>
    </row>
    <row r="248" spans="1:9" x14ac:dyDescent="0.2">
      <c r="A248" s="118"/>
      <c r="B248" s="118"/>
      <c r="C248" s="118"/>
      <c r="D248" s="118"/>
      <c r="F248" s="10"/>
      <c r="G248" s="118"/>
      <c r="H248" s="118"/>
      <c r="I248" s="118"/>
    </row>
    <row r="249" spans="1:9" x14ac:dyDescent="0.2">
      <c r="A249" s="118"/>
      <c r="B249" s="118"/>
      <c r="C249" s="118"/>
      <c r="D249" s="118"/>
      <c r="F249" s="10"/>
      <c r="G249" s="118"/>
      <c r="H249" s="118"/>
      <c r="I249" s="118"/>
    </row>
    <row r="250" spans="1:9" x14ac:dyDescent="0.2">
      <c r="A250" s="118"/>
      <c r="B250" s="118"/>
      <c r="C250" s="118"/>
      <c r="D250" s="118"/>
      <c r="F250" s="10"/>
      <c r="G250" s="118"/>
      <c r="H250" s="118"/>
      <c r="I250" s="118"/>
    </row>
    <row r="251" spans="1:9" x14ac:dyDescent="0.2">
      <c r="A251" s="118"/>
      <c r="B251" s="118"/>
      <c r="C251" s="118"/>
      <c r="D251" s="118"/>
      <c r="F251" s="10"/>
      <c r="G251" s="118"/>
      <c r="H251" s="118"/>
      <c r="I251" s="118"/>
    </row>
    <row r="252" spans="1:9" x14ac:dyDescent="0.2">
      <c r="A252" s="118"/>
      <c r="B252" s="118"/>
      <c r="C252" s="118"/>
      <c r="D252" s="118"/>
      <c r="F252" s="10"/>
      <c r="G252" s="118"/>
      <c r="H252" s="118"/>
      <c r="I252" s="118"/>
    </row>
    <row r="253" spans="1:9" x14ac:dyDescent="0.2">
      <c r="A253" s="118"/>
      <c r="B253" s="118"/>
      <c r="C253" s="118"/>
      <c r="D253" s="118"/>
      <c r="F253" s="10"/>
      <c r="G253" s="118"/>
      <c r="H253" s="118"/>
      <c r="I253" s="118"/>
    </row>
    <row r="254" spans="1:9" x14ac:dyDescent="0.2">
      <c r="A254" s="118"/>
      <c r="B254" s="118"/>
      <c r="C254" s="118"/>
      <c r="D254" s="118"/>
      <c r="F254" s="10"/>
      <c r="G254" s="118"/>
      <c r="H254" s="118"/>
      <c r="I254" s="118"/>
    </row>
    <row r="255" spans="1:9" x14ac:dyDescent="0.2">
      <c r="A255" s="118"/>
      <c r="B255" s="118"/>
      <c r="C255" s="118"/>
      <c r="D255" s="118"/>
      <c r="F255" s="10"/>
      <c r="G255" s="118"/>
      <c r="H255" s="118"/>
      <c r="I255" s="118"/>
    </row>
    <row r="256" spans="1:9" x14ac:dyDescent="0.2">
      <c r="A256" s="118"/>
      <c r="B256" s="118"/>
      <c r="C256" s="118"/>
      <c r="D256" s="118"/>
      <c r="F256" s="10"/>
      <c r="G256" s="118"/>
      <c r="H256" s="118"/>
      <c r="I256" s="118"/>
    </row>
    <row r="257" spans="1:9" x14ac:dyDescent="0.2">
      <c r="A257" s="118"/>
      <c r="B257" s="118"/>
      <c r="C257" s="118"/>
      <c r="D257" s="118"/>
      <c r="F257" s="10"/>
      <c r="G257" s="118"/>
      <c r="H257" s="118"/>
      <c r="I257" s="118"/>
    </row>
    <row r="258" spans="1:9" x14ac:dyDescent="0.2">
      <c r="A258" s="118"/>
      <c r="B258" s="118"/>
      <c r="C258" s="118"/>
      <c r="D258" s="118"/>
      <c r="F258" s="10"/>
      <c r="G258" s="118"/>
      <c r="H258" s="118"/>
      <c r="I258" s="118"/>
    </row>
    <row r="259" spans="1:9" x14ac:dyDescent="0.2">
      <c r="A259" s="118"/>
      <c r="B259" s="118"/>
      <c r="C259" s="118"/>
      <c r="D259" s="118"/>
      <c r="F259" s="10"/>
      <c r="G259" s="118"/>
      <c r="H259" s="118"/>
      <c r="I259" s="118"/>
    </row>
    <row r="260" spans="1:9" x14ac:dyDescent="0.2">
      <c r="A260" s="118"/>
      <c r="B260" s="118"/>
      <c r="C260" s="118"/>
      <c r="D260" s="118"/>
      <c r="F260" s="10"/>
      <c r="G260" s="118"/>
      <c r="H260" s="118"/>
      <c r="I260" s="118"/>
    </row>
    <row r="261" spans="1:9" x14ac:dyDescent="0.2">
      <c r="A261" s="118"/>
      <c r="B261" s="118"/>
      <c r="C261" s="118"/>
      <c r="D261" s="118"/>
      <c r="F261" s="10"/>
      <c r="G261" s="118"/>
      <c r="H261" s="118"/>
      <c r="I261" s="118"/>
    </row>
    <row r="262" spans="1:9" x14ac:dyDescent="0.2">
      <c r="A262" s="118"/>
      <c r="B262" s="118"/>
      <c r="C262" s="118"/>
      <c r="D262" s="118"/>
      <c r="F262" s="10"/>
      <c r="G262" s="118"/>
      <c r="H262" s="118"/>
      <c r="I262" s="118"/>
    </row>
    <row r="263" spans="1:9" x14ac:dyDescent="0.2">
      <c r="A263" s="118"/>
      <c r="B263" s="118"/>
      <c r="C263" s="118"/>
      <c r="D263" s="118"/>
      <c r="F263" s="10"/>
      <c r="G263" s="118"/>
      <c r="H263" s="118"/>
      <c r="I263" s="118"/>
    </row>
    <row r="264" spans="1:9" x14ac:dyDescent="0.2">
      <c r="A264" s="118"/>
      <c r="B264" s="118"/>
      <c r="C264" s="118"/>
      <c r="D264" s="118"/>
      <c r="F264" s="10"/>
      <c r="G264" s="118"/>
      <c r="H264" s="118"/>
      <c r="I264" s="118"/>
    </row>
    <row r="265" spans="1:9" x14ac:dyDescent="0.2">
      <c r="A265" s="118"/>
      <c r="B265" s="118"/>
      <c r="C265" s="118"/>
      <c r="D265" s="118"/>
      <c r="F265" s="10"/>
      <c r="G265" s="118"/>
      <c r="H265" s="118"/>
      <c r="I265" s="118"/>
    </row>
    <row r="266" spans="1:9" x14ac:dyDescent="0.2">
      <c r="A266" s="118"/>
      <c r="B266" s="118"/>
      <c r="C266" s="118"/>
      <c r="D266" s="118"/>
      <c r="F266" s="10"/>
      <c r="G266" s="118"/>
      <c r="H266" s="118"/>
      <c r="I266" s="118"/>
    </row>
    <row r="267" spans="1:9" x14ac:dyDescent="0.2">
      <c r="A267" s="118"/>
      <c r="B267" s="118"/>
      <c r="C267" s="118"/>
      <c r="D267" s="118"/>
      <c r="F267" s="10"/>
      <c r="G267" s="118"/>
      <c r="H267" s="118"/>
      <c r="I267" s="118"/>
    </row>
    <row r="268" spans="1:9" x14ac:dyDescent="0.2">
      <c r="A268" s="118"/>
      <c r="B268" s="118"/>
      <c r="C268" s="118"/>
      <c r="D268" s="118"/>
      <c r="F268" s="10"/>
      <c r="G268" s="118"/>
      <c r="H268" s="118"/>
      <c r="I268" s="118"/>
    </row>
    <row r="269" spans="1:9" x14ac:dyDescent="0.2">
      <c r="A269" s="118"/>
      <c r="B269" s="118"/>
      <c r="C269" s="118"/>
      <c r="D269" s="118"/>
      <c r="F269" s="10"/>
      <c r="G269" s="118"/>
      <c r="H269" s="118"/>
      <c r="I269" s="118"/>
    </row>
    <row r="270" spans="1:9" x14ac:dyDescent="0.2">
      <c r="A270" s="118"/>
      <c r="B270" s="118"/>
      <c r="C270" s="118"/>
      <c r="D270" s="118"/>
      <c r="F270" s="10"/>
      <c r="G270" s="118"/>
      <c r="H270" s="118"/>
      <c r="I270" s="118"/>
    </row>
    <row r="271" spans="1:9" x14ac:dyDescent="0.2">
      <c r="A271" s="118"/>
      <c r="B271" s="118"/>
      <c r="C271" s="118"/>
      <c r="D271" s="118"/>
      <c r="F271" s="10"/>
      <c r="G271" s="118"/>
      <c r="H271" s="118"/>
      <c r="I271" s="118"/>
    </row>
    <row r="272" spans="1:9" x14ac:dyDescent="0.2">
      <c r="A272" s="118"/>
      <c r="B272" s="118"/>
      <c r="C272" s="118"/>
      <c r="D272" s="118"/>
      <c r="F272" s="10"/>
      <c r="G272" s="118"/>
      <c r="H272" s="118"/>
      <c r="I272" s="118"/>
    </row>
    <row r="273" spans="1:9" x14ac:dyDescent="0.2">
      <c r="A273" s="118"/>
      <c r="B273" s="118"/>
      <c r="C273" s="118"/>
      <c r="D273" s="118"/>
      <c r="F273" s="10"/>
      <c r="G273" s="118"/>
      <c r="H273" s="118"/>
      <c r="I273" s="118"/>
    </row>
    <row r="274" spans="1:9" x14ac:dyDescent="0.2">
      <c r="A274" s="118"/>
      <c r="B274" s="118"/>
      <c r="C274" s="118"/>
      <c r="D274" s="118"/>
      <c r="F274" s="10"/>
      <c r="G274" s="118"/>
      <c r="H274" s="118"/>
      <c r="I274" s="118"/>
    </row>
    <row r="275" spans="1:9" x14ac:dyDescent="0.2">
      <c r="A275" s="118"/>
      <c r="B275" s="118"/>
      <c r="C275" s="118"/>
      <c r="D275" s="118"/>
      <c r="F275" s="10"/>
      <c r="G275" s="118"/>
      <c r="H275" s="118"/>
      <c r="I275" s="118"/>
    </row>
    <row r="276" spans="1:9" x14ac:dyDescent="0.2">
      <c r="A276" s="118"/>
      <c r="B276" s="118"/>
      <c r="C276" s="118"/>
      <c r="D276" s="118"/>
      <c r="F276" s="10"/>
      <c r="G276" s="118"/>
      <c r="H276" s="118"/>
      <c r="I276" s="118"/>
    </row>
    <row r="277" spans="1:9" x14ac:dyDescent="0.2">
      <c r="A277" s="118"/>
      <c r="B277" s="118"/>
      <c r="C277" s="118"/>
      <c r="D277" s="118"/>
      <c r="F277" s="10"/>
      <c r="G277" s="118"/>
      <c r="H277" s="118"/>
      <c r="I277" s="118"/>
    </row>
    <row r="278" spans="1:9" x14ac:dyDescent="0.2">
      <c r="A278" s="118"/>
      <c r="B278" s="118"/>
      <c r="C278" s="118"/>
      <c r="D278" s="118"/>
      <c r="F278" s="10"/>
      <c r="G278" s="118"/>
      <c r="H278" s="118"/>
      <c r="I278" s="118"/>
    </row>
    <row r="279" spans="1:9" x14ac:dyDescent="0.2">
      <c r="A279" s="118"/>
      <c r="B279" s="118"/>
      <c r="C279" s="118"/>
      <c r="D279" s="118"/>
      <c r="F279" s="10"/>
      <c r="G279" s="118"/>
      <c r="H279" s="118"/>
      <c r="I279" s="118"/>
    </row>
    <row r="280" spans="1:9" x14ac:dyDescent="0.2">
      <c r="A280" s="118"/>
      <c r="B280" s="118"/>
      <c r="C280" s="118"/>
      <c r="D280" s="118"/>
      <c r="F280" s="10"/>
      <c r="G280" s="118"/>
      <c r="H280" s="118"/>
      <c r="I280" s="118"/>
    </row>
    <row r="281" spans="1:9" x14ac:dyDescent="0.2">
      <c r="A281" s="118"/>
      <c r="B281" s="118"/>
      <c r="C281" s="118"/>
      <c r="D281" s="118"/>
      <c r="F281" s="10"/>
      <c r="G281" s="118"/>
      <c r="H281" s="118"/>
      <c r="I281" s="118"/>
    </row>
    <row r="282" spans="1:9" x14ac:dyDescent="0.2">
      <c r="A282" s="118"/>
      <c r="B282" s="118"/>
      <c r="C282" s="118"/>
      <c r="D282" s="118"/>
      <c r="F282" s="10"/>
      <c r="G282" s="118"/>
      <c r="H282" s="118"/>
      <c r="I282" s="118"/>
    </row>
    <row r="283" spans="1:9" x14ac:dyDescent="0.2">
      <c r="A283" s="118"/>
      <c r="B283" s="118"/>
      <c r="C283" s="118"/>
      <c r="D283" s="118"/>
      <c r="F283" s="10"/>
      <c r="G283" s="118"/>
      <c r="H283" s="118"/>
      <c r="I283" s="118"/>
    </row>
    <row r="284" spans="1:9" x14ac:dyDescent="0.2">
      <c r="A284" s="118"/>
      <c r="B284" s="118"/>
      <c r="C284" s="118"/>
      <c r="D284" s="118"/>
      <c r="F284" s="10"/>
      <c r="G284" s="118"/>
      <c r="H284" s="118"/>
      <c r="I284" s="118"/>
    </row>
    <row r="285" spans="1:9" x14ac:dyDescent="0.2">
      <c r="A285" s="118"/>
      <c r="B285" s="118"/>
      <c r="C285" s="118"/>
      <c r="D285" s="118"/>
      <c r="F285" s="10"/>
      <c r="G285" s="118"/>
      <c r="H285" s="118"/>
      <c r="I285" s="118"/>
    </row>
    <row r="286" spans="1:9" x14ac:dyDescent="0.2">
      <c r="A286" s="118"/>
      <c r="B286" s="118"/>
      <c r="C286" s="118"/>
      <c r="D286" s="118"/>
      <c r="F286" s="10"/>
      <c r="G286" s="118"/>
      <c r="H286" s="118"/>
      <c r="I286" s="118"/>
    </row>
    <row r="287" spans="1:9" x14ac:dyDescent="0.2">
      <c r="A287" s="118"/>
      <c r="B287" s="118"/>
      <c r="C287" s="118"/>
      <c r="D287" s="118"/>
      <c r="F287" s="10"/>
      <c r="G287" s="118"/>
      <c r="H287" s="118"/>
      <c r="I287" s="118"/>
    </row>
    <row r="288" spans="1:9" x14ac:dyDescent="0.2">
      <c r="A288" s="118"/>
      <c r="B288" s="118"/>
      <c r="C288" s="118"/>
      <c r="D288" s="118"/>
      <c r="F288" s="10"/>
      <c r="G288" s="118"/>
      <c r="H288" s="118"/>
      <c r="I288" s="118"/>
    </row>
    <row r="289" spans="1:9" x14ac:dyDescent="0.2">
      <c r="A289" s="118"/>
      <c r="B289" s="118"/>
      <c r="C289" s="118"/>
      <c r="D289" s="118"/>
      <c r="F289" s="10"/>
      <c r="G289" s="118"/>
      <c r="H289" s="118"/>
      <c r="I289" s="118"/>
    </row>
    <row r="290" spans="1:9" x14ac:dyDescent="0.2">
      <c r="A290" s="118"/>
      <c r="B290" s="118"/>
      <c r="C290" s="118"/>
      <c r="D290" s="118"/>
      <c r="F290" s="10"/>
      <c r="G290" s="118"/>
      <c r="H290" s="118"/>
      <c r="I290" s="118"/>
    </row>
    <row r="291" spans="1:9" x14ac:dyDescent="0.2">
      <c r="A291" s="118"/>
      <c r="B291" s="118"/>
      <c r="C291" s="118"/>
      <c r="D291" s="118"/>
      <c r="F291" s="10"/>
      <c r="G291" s="118"/>
      <c r="H291" s="118"/>
      <c r="I291" s="118"/>
    </row>
    <row r="292" spans="1:9" x14ac:dyDescent="0.2">
      <c r="A292" s="118"/>
      <c r="B292" s="118"/>
      <c r="C292" s="118"/>
      <c r="D292" s="118"/>
      <c r="F292" s="10"/>
      <c r="G292" s="118"/>
      <c r="H292" s="118"/>
      <c r="I292" s="118"/>
    </row>
    <row r="293" spans="1:9" x14ac:dyDescent="0.2">
      <c r="A293" s="118"/>
      <c r="B293" s="118"/>
      <c r="C293" s="118"/>
      <c r="D293" s="118"/>
      <c r="F293" s="10"/>
      <c r="G293" s="118"/>
      <c r="H293" s="118"/>
      <c r="I293" s="118"/>
    </row>
    <row r="294" spans="1:9" x14ac:dyDescent="0.2">
      <c r="A294" s="118"/>
      <c r="B294" s="118"/>
      <c r="C294" s="118"/>
      <c r="D294" s="118"/>
      <c r="F294" s="10"/>
      <c r="G294" s="118"/>
      <c r="H294" s="118"/>
      <c r="I294" s="118"/>
    </row>
    <row r="295" spans="1:9" x14ac:dyDescent="0.2">
      <c r="D295" s="6"/>
      <c r="E295" s="9"/>
      <c r="F295" s="10"/>
    </row>
    <row r="296" spans="1:9" x14ac:dyDescent="0.2">
      <c r="D296" s="6"/>
      <c r="E296" s="9"/>
      <c r="F296" s="10"/>
    </row>
    <row r="297" spans="1:9" x14ac:dyDescent="0.2">
      <c r="D297" s="6"/>
      <c r="E297" s="9"/>
      <c r="F297" s="10"/>
    </row>
    <row r="298" spans="1:9" x14ac:dyDescent="0.2">
      <c r="D298" s="6"/>
      <c r="E298" s="9"/>
      <c r="F298" s="10"/>
    </row>
    <row r="299" spans="1:9" x14ac:dyDescent="0.2">
      <c r="D299" s="6"/>
      <c r="E299" s="9"/>
      <c r="F299" s="10"/>
    </row>
    <row r="300" spans="1:9" x14ac:dyDescent="0.2">
      <c r="D300" s="6"/>
      <c r="E300" s="9"/>
      <c r="F300" s="10"/>
    </row>
    <row r="301" spans="1:9" x14ac:dyDescent="0.2">
      <c r="D301" s="6"/>
      <c r="E301" s="9"/>
      <c r="F301" s="10"/>
    </row>
    <row r="302" spans="1:9" x14ac:dyDescent="0.2">
      <c r="D302" s="6"/>
      <c r="E302" s="9"/>
      <c r="F302" s="10"/>
    </row>
    <row r="303" spans="1:9" x14ac:dyDescent="0.2">
      <c r="D303" s="6"/>
      <c r="E303" s="9"/>
      <c r="F303" s="10"/>
    </row>
    <row r="304" spans="1:9"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row r="373" spans="4:6" x14ac:dyDescent="0.2">
      <c r="D373" s="6"/>
      <c r="E373" s="9"/>
      <c r="F373" s="10"/>
    </row>
    <row r="374" spans="4:6" x14ac:dyDescent="0.2">
      <c r="D374" s="6"/>
      <c r="E374" s="9"/>
      <c r="F374" s="10"/>
    </row>
    <row r="375" spans="4:6" x14ac:dyDescent="0.2">
      <c r="D375" s="6"/>
      <c r="E375" s="9"/>
      <c r="F375" s="10"/>
    </row>
    <row r="376" spans="4:6" x14ac:dyDescent="0.2">
      <c r="D376" s="6"/>
      <c r="E376" s="9"/>
      <c r="F376" s="10"/>
    </row>
    <row r="377" spans="4:6" x14ac:dyDescent="0.2">
      <c r="D377" s="6"/>
      <c r="E377" s="9"/>
      <c r="F377" s="10"/>
    </row>
    <row r="378" spans="4:6" x14ac:dyDescent="0.2">
      <c r="D378" s="6"/>
      <c r="E378" s="9"/>
      <c r="F378" s="10"/>
    </row>
    <row r="379" spans="4:6" x14ac:dyDescent="0.2">
      <c r="D379" s="6"/>
      <c r="E379" s="9"/>
      <c r="F379" s="10"/>
    </row>
    <row r="380" spans="4:6" x14ac:dyDescent="0.2">
      <c r="D380" s="6"/>
      <c r="E380" s="9"/>
      <c r="F380" s="10"/>
    </row>
    <row r="381" spans="4:6" x14ac:dyDescent="0.2">
      <c r="D381" s="6"/>
      <c r="E381" s="9"/>
      <c r="F381" s="10"/>
    </row>
    <row r="382" spans="4:6" x14ac:dyDescent="0.2">
      <c r="D382" s="6"/>
      <c r="E382" s="9"/>
      <c r="F382" s="10"/>
    </row>
    <row r="383" spans="4:6" x14ac:dyDescent="0.2">
      <c r="D383" s="6"/>
      <c r="E383" s="9"/>
      <c r="F383" s="10"/>
    </row>
    <row r="384" spans="4:6" x14ac:dyDescent="0.2">
      <c r="D384" s="6"/>
      <c r="E384" s="9"/>
      <c r="F384" s="10"/>
    </row>
    <row r="385" spans="4:6" x14ac:dyDescent="0.2">
      <c r="D385" s="6"/>
      <c r="E385" s="9"/>
      <c r="F385" s="10"/>
    </row>
    <row r="386" spans="4:6" x14ac:dyDescent="0.2">
      <c r="D386" s="6"/>
      <c r="E386" s="9"/>
      <c r="F386" s="10"/>
    </row>
    <row r="387" spans="4:6" x14ac:dyDescent="0.2">
      <c r="D387" s="6"/>
      <c r="E387" s="9"/>
      <c r="F387" s="10"/>
    </row>
    <row r="388" spans="4:6" x14ac:dyDescent="0.2">
      <c r="D388" s="6"/>
      <c r="E388" s="9"/>
      <c r="F388" s="10"/>
    </row>
    <row r="389" spans="4:6" x14ac:dyDescent="0.2">
      <c r="D389" s="6"/>
      <c r="E389" s="9"/>
      <c r="F389" s="10"/>
    </row>
    <row r="390" spans="4:6" x14ac:dyDescent="0.2">
      <c r="D390" s="6"/>
      <c r="E390" s="9"/>
      <c r="F390" s="10"/>
    </row>
    <row r="391" spans="4:6" x14ac:dyDescent="0.2">
      <c r="D391" s="6"/>
      <c r="E391" s="9"/>
      <c r="F391" s="10"/>
    </row>
    <row r="392" spans="4:6" x14ac:dyDescent="0.2">
      <c r="D392" s="6"/>
      <c r="E392" s="9"/>
      <c r="F392" s="10"/>
    </row>
    <row r="393" spans="4:6" x14ac:dyDescent="0.2">
      <c r="D393" s="6"/>
      <c r="E393" s="9"/>
      <c r="F393" s="10"/>
    </row>
    <row r="394" spans="4:6" x14ac:dyDescent="0.2">
      <c r="D394" s="6"/>
      <c r="E394" s="9"/>
      <c r="F394" s="10"/>
    </row>
    <row r="395" spans="4:6" x14ac:dyDescent="0.2">
      <c r="D395" s="6"/>
      <c r="E395" s="9"/>
      <c r="F395" s="10"/>
    </row>
    <row r="396" spans="4:6" x14ac:dyDescent="0.2">
      <c r="D396" s="6"/>
      <c r="E396" s="9"/>
      <c r="F396" s="10"/>
    </row>
  </sheetData>
  <mergeCells count="5">
    <mergeCell ref="A1:E1"/>
    <mergeCell ref="A32:B32"/>
    <mergeCell ref="A33:B33"/>
    <mergeCell ref="A34:B34"/>
    <mergeCell ref="A19:D19"/>
  </mergeCells>
  <conditionalFormatting sqref="E2:E3 E5:E18 E20:E55">
    <cfRule type="cellIs" dxfId="12" priority="4" stopIfTrue="1" operator="between">
      <formula>0.009</formula>
      <formula>-0.009</formula>
    </cfRule>
  </conditionalFormatting>
  <conditionalFormatting sqref="E397:E65536">
    <cfRule type="cellIs" dxfId="11" priority="2" stopIfTrue="1" operator="between">
      <formula>0.009</formula>
      <formula>-0.009</formula>
    </cfRule>
  </conditionalFormatting>
  <conditionalFormatting sqref="F19">
    <cfRule type="cellIs" dxfId="10" priority="3" stopIfTrue="1" operator="between">
      <formula>0.009</formula>
      <formula>-0.009</formula>
    </cfRule>
  </conditionalFormatting>
  <conditionalFormatting sqref="F193:F396">
    <cfRule type="cellIs" dxfId="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5"/>
  <sheetViews>
    <sheetView workbookViewId="0">
      <selection sqref="A1:G1"/>
    </sheetView>
  </sheetViews>
  <sheetFormatPr defaultColWidth="9.453125" defaultRowHeight="10" x14ac:dyDescent="0.2"/>
  <cols>
    <col min="1" max="1" width="38.54296875" style="6" bestFit="1" customWidth="1"/>
    <col min="2" max="2" width="60" style="6" customWidth="1"/>
    <col min="3" max="3" width="15.453125" style="6" bestFit="1" customWidth="1"/>
    <col min="4" max="4" width="14.54296875" style="6" bestFit="1" customWidth="1"/>
    <col min="5" max="5" width="26.453125" style="9" customWidth="1"/>
    <col min="6" max="6" width="13.54296875" style="10" bestFit="1" customWidth="1"/>
    <col min="7" max="7" width="11" style="9" customWidth="1"/>
    <col min="8" max="8" width="9.453125" style="6"/>
    <col min="9" max="9" width="9.453125" style="6" customWidth="1"/>
    <col min="10" max="10" width="9" style="6" customWidth="1"/>
    <col min="11" max="13" width="9.453125" style="6" customWidth="1"/>
    <col min="14" max="16384" width="9.453125" style="6"/>
  </cols>
  <sheetData>
    <row r="1" spans="1:7" s="1" customFormat="1" ht="15" customHeight="1" x14ac:dyDescent="0.25">
      <c r="A1" s="177" t="s">
        <v>1796</v>
      </c>
      <c r="B1" s="178"/>
      <c r="C1" s="178"/>
      <c r="D1" s="178"/>
      <c r="E1" s="178"/>
      <c r="F1" s="178"/>
      <c r="G1" s="178"/>
    </row>
    <row r="2" spans="1:7" s="1" customFormat="1" ht="11.5" x14ac:dyDescent="0.25">
      <c r="A2" s="7" t="s">
        <v>7</v>
      </c>
      <c r="B2" s="6"/>
      <c r="C2" s="6"/>
      <c r="D2" s="6"/>
      <c r="E2" s="9"/>
      <c r="F2" s="10"/>
      <c r="G2" s="9"/>
    </row>
    <row r="3" spans="1:7" s="1" customFormat="1" ht="21" x14ac:dyDescent="0.25">
      <c r="A3" s="145" t="s">
        <v>2</v>
      </c>
      <c r="B3" s="145" t="s">
        <v>0</v>
      </c>
      <c r="C3" s="146" t="s">
        <v>1347</v>
      </c>
      <c r="D3" s="146" t="s">
        <v>1</v>
      </c>
      <c r="E3" s="62" t="s">
        <v>6</v>
      </c>
      <c r="F3" s="147" t="s">
        <v>3</v>
      </c>
      <c r="G3" s="147" t="s">
        <v>5</v>
      </c>
    </row>
    <row r="4" spans="1:7" s="1" customFormat="1" ht="27" customHeight="1" x14ac:dyDescent="0.25">
      <c r="A4" s="126" t="s">
        <v>30</v>
      </c>
      <c r="B4" s="148"/>
      <c r="C4" s="148"/>
      <c r="D4" s="148"/>
      <c r="E4" s="149"/>
      <c r="F4" s="58"/>
      <c r="G4" s="150"/>
    </row>
    <row r="5" spans="1:7" ht="10.5" x14ac:dyDescent="0.25">
      <c r="A5" s="21" t="s">
        <v>31</v>
      </c>
      <c r="B5" s="22"/>
      <c r="C5" s="22"/>
      <c r="D5" s="22"/>
      <c r="E5" s="23"/>
      <c r="F5" s="24"/>
      <c r="G5" s="23"/>
    </row>
    <row r="6" spans="1:7" x14ac:dyDescent="0.2">
      <c r="A6" s="22" t="s">
        <v>1797</v>
      </c>
      <c r="B6" s="22" t="s">
        <v>1798</v>
      </c>
      <c r="C6" s="151" t="s">
        <v>1799</v>
      </c>
      <c r="D6" s="25">
        <v>682</v>
      </c>
      <c r="E6" s="23">
        <v>0</v>
      </c>
      <c r="F6" s="24">
        <v>100</v>
      </c>
      <c r="G6" s="23">
        <v>0</v>
      </c>
    </row>
    <row r="7" spans="1:7" ht="10.5" x14ac:dyDescent="0.25">
      <c r="A7" s="21" t="s">
        <v>33</v>
      </c>
      <c r="B7" s="21"/>
      <c r="C7" s="21"/>
      <c r="D7" s="21"/>
      <c r="E7" s="26">
        <v>0</v>
      </c>
      <c r="F7" s="27">
        <v>100</v>
      </c>
      <c r="G7" s="26"/>
    </row>
    <row r="8" spans="1:7" x14ac:dyDescent="0.2">
      <c r="A8" s="22"/>
      <c r="B8" s="22"/>
      <c r="C8" s="22"/>
      <c r="D8" s="22"/>
      <c r="E8" s="23"/>
      <c r="F8" s="24"/>
      <c r="G8" s="23"/>
    </row>
    <row r="9" spans="1:7" ht="10.5" x14ac:dyDescent="0.25">
      <c r="A9" s="21" t="s">
        <v>43</v>
      </c>
      <c r="B9" s="21"/>
      <c r="C9" s="21"/>
      <c r="D9" s="21"/>
      <c r="E9" s="26">
        <v>0</v>
      </c>
      <c r="F9" s="27">
        <v>100</v>
      </c>
      <c r="G9" s="26"/>
    </row>
    <row r="10" spans="1:7" ht="10.5" x14ac:dyDescent="0.25">
      <c r="A10" s="21"/>
      <c r="B10" s="21"/>
      <c r="C10" s="21"/>
      <c r="D10" s="21"/>
      <c r="E10" s="26"/>
      <c r="F10" s="27"/>
      <c r="G10" s="26"/>
    </row>
    <row r="11" spans="1:7" ht="10.5" x14ac:dyDescent="0.25">
      <c r="A11" s="21" t="s">
        <v>45</v>
      </c>
      <c r="B11" s="21"/>
      <c r="C11" s="21"/>
      <c r="D11" s="21"/>
      <c r="E11" s="152">
        <v>0</v>
      </c>
      <c r="F11" s="152">
        <v>0</v>
      </c>
      <c r="G11" s="26"/>
    </row>
    <row r="12" spans="1:7" ht="10.5" x14ac:dyDescent="0.25">
      <c r="A12" s="21"/>
      <c r="B12" s="21"/>
      <c r="C12" s="21"/>
      <c r="D12" s="21"/>
      <c r="E12" s="26"/>
      <c r="F12" s="27"/>
      <c r="G12" s="26"/>
    </row>
    <row r="13" spans="1:7" ht="10.5" x14ac:dyDescent="0.25">
      <c r="A13" s="28" t="s">
        <v>44</v>
      </c>
      <c r="B13" s="28"/>
      <c r="C13" s="28"/>
      <c r="D13" s="28"/>
      <c r="E13" s="29">
        <v>0</v>
      </c>
      <c r="F13" s="30">
        <v>100</v>
      </c>
      <c r="G13" s="29"/>
    </row>
    <row r="15" spans="1:7" ht="10.5" x14ac:dyDescent="0.25">
      <c r="A15" s="11" t="s">
        <v>47</v>
      </c>
    </row>
    <row r="16" spans="1:7" ht="10.5" x14ac:dyDescent="0.25">
      <c r="A16" s="11" t="s">
        <v>1800</v>
      </c>
    </row>
    <row r="17" spans="1:7" ht="23.25" customHeight="1" x14ac:dyDescent="0.2">
      <c r="A17" s="207" t="s">
        <v>1801</v>
      </c>
      <c r="B17" s="207"/>
      <c r="C17" s="207"/>
      <c r="D17" s="207"/>
      <c r="E17" s="207"/>
      <c r="F17" s="207"/>
      <c r="G17" s="207"/>
    </row>
    <row r="19" spans="1:7" ht="22.5" customHeight="1" x14ac:dyDescent="0.2">
      <c r="A19" s="179" t="s">
        <v>1003</v>
      </c>
      <c r="B19" s="179"/>
      <c r="C19" s="179"/>
      <c r="D19" s="179"/>
    </row>
    <row r="21" spans="1:7" ht="10.5" x14ac:dyDescent="0.25">
      <c r="A21" s="11" t="s">
        <v>48</v>
      </c>
    </row>
    <row r="22" spans="1:7" ht="10.5" x14ac:dyDescent="0.25">
      <c r="A22" s="11" t="s">
        <v>1001</v>
      </c>
    </row>
    <row r="23" spans="1:7" ht="10.5" x14ac:dyDescent="0.25">
      <c r="A23" s="11" t="s">
        <v>49</v>
      </c>
      <c r="B23" s="11"/>
      <c r="C23" s="55" t="s">
        <v>999</v>
      </c>
      <c r="D23" s="11" t="s">
        <v>50</v>
      </c>
    </row>
    <row r="24" spans="1:7" x14ac:dyDescent="0.2">
      <c r="A24" s="6" t="s">
        <v>57</v>
      </c>
      <c r="C24" s="32">
        <v>0</v>
      </c>
      <c r="D24" s="32">
        <v>0</v>
      </c>
    </row>
    <row r="25" spans="1:7" x14ac:dyDescent="0.2">
      <c r="A25" s="6" t="s">
        <v>117</v>
      </c>
      <c r="C25" s="32">
        <v>0</v>
      </c>
      <c r="D25" s="32">
        <v>0</v>
      </c>
    </row>
    <row r="26" spans="1:7" x14ac:dyDescent="0.2">
      <c r="A26" s="6" t="s">
        <v>58</v>
      </c>
      <c r="C26" s="32">
        <v>0</v>
      </c>
      <c r="D26" s="32">
        <v>0</v>
      </c>
    </row>
    <row r="27" spans="1:7" x14ac:dyDescent="0.2">
      <c r="A27" s="6" t="s">
        <v>118</v>
      </c>
      <c r="C27" s="32">
        <v>0</v>
      </c>
      <c r="D27" s="32">
        <v>0</v>
      </c>
    </row>
    <row r="28" spans="1:7" x14ac:dyDescent="0.2">
      <c r="C28" s="32"/>
      <c r="D28" s="32"/>
    </row>
    <row r="29" spans="1:7" ht="12.65" customHeight="1" x14ac:dyDescent="0.2">
      <c r="A29" s="6" t="s">
        <v>54</v>
      </c>
    </row>
    <row r="30" spans="1:7" ht="12.65" customHeight="1" x14ac:dyDescent="0.2">
      <c r="A30" s="6" t="s">
        <v>1000</v>
      </c>
    </row>
    <row r="32" spans="1:7" ht="14.5" x14ac:dyDescent="0.35">
      <c r="A32" s="208" t="s">
        <v>1810</v>
      </c>
      <c r="B32" s="209"/>
      <c r="C32" s="209"/>
      <c r="D32" s="31" t="s">
        <v>56</v>
      </c>
    </row>
    <row r="33" spans="1:9" ht="14.5" x14ac:dyDescent="0.35">
      <c r="A33" s="153"/>
      <c r="B33" s="154"/>
      <c r="C33" s="154"/>
      <c r="D33" s="31"/>
    </row>
    <row r="34" spans="1:9" ht="10.5" x14ac:dyDescent="0.25">
      <c r="A34" s="11" t="s">
        <v>1802</v>
      </c>
      <c r="B34" s="11"/>
      <c r="C34" s="11"/>
      <c r="D34" s="31" t="s">
        <v>56</v>
      </c>
    </row>
    <row r="36" spans="1:9" ht="14.5" x14ac:dyDescent="0.35">
      <c r="A36" s="11" t="s">
        <v>1803</v>
      </c>
      <c r="B36"/>
      <c r="C36"/>
      <c r="D36" s="55"/>
      <c r="E36" s="12"/>
    </row>
    <row r="37" spans="1:9" s="1" customFormat="1" ht="11.5" x14ac:dyDescent="0.25">
      <c r="A37" s="6"/>
      <c r="B37" s="6"/>
      <c r="C37" s="6"/>
      <c r="D37" s="6"/>
      <c r="E37" s="9"/>
      <c r="F37" s="10"/>
      <c r="G37" s="9"/>
    </row>
    <row r="39" spans="1:9" s="1" customFormat="1" ht="11.5" x14ac:dyDescent="0.25">
      <c r="A39" s="6"/>
      <c r="B39" s="6"/>
      <c r="C39" s="6"/>
      <c r="D39" s="6"/>
      <c r="E39" s="9"/>
      <c r="F39" s="10"/>
      <c r="G39" s="9"/>
    </row>
    <row r="43" spans="1:9" ht="10.5" x14ac:dyDescent="0.25">
      <c r="H43" s="11"/>
      <c r="I43" s="11"/>
    </row>
    <row r="45" spans="1:9" ht="10.5" x14ac:dyDescent="0.25">
      <c r="H45" s="11"/>
      <c r="I45" s="11"/>
    </row>
    <row r="46" spans="1:9" ht="10.5" x14ac:dyDescent="0.25">
      <c r="H46" s="11"/>
      <c r="I46" s="11"/>
    </row>
    <row r="47" spans="1:9" ht="10.5" x14ac:dyDescent="0.25">
      <c r="H47" s="11"/>
      <c r="I47" s="11"/>
    </row>
    <row r="48" spans="1:9" ht="10.5" x14ac:dyDescent="0.25">
      <c r="H48" s="11"/>
      <c r="I48" s="11"/>
    </row>
    <row r="49" spans="8:9" ht="10.5" x14ac:dyDescent="0.25">
      <c r="H49" s="11"/>
      <c r="I49" s="11"/>
    </row>
    <row r="53" spans="8:9" ht="25.5" customHeight="1" x14ac:dyDescent="0.2"/>
    <row r="65" spans="1:9" s="9" customFormat="1" ht="15.75" customHeight="1" x14ac:dyDescent="0.2">
      <c r="A65" s="6"/>
      <c r="B65" s="6"/>
      <c r="C65" s="6"/>
      <c r="D65" s="6"/>
      <c r="F65" s="10"/>
      <c r="H65" s="6"/>
      <c r="I65" s="6"/>
    </row>
  </sheetData>
  <mergeCells count="4">
    <mergeCell ref="A1:G1"/>
    <mergeCell ref="A17:G17"/>
    <mergeCell ref="A19:D19"/>
    <mergeCell ref="A32:C32"/>
  </mergeCells>
  <conditionalFormatting sqref="F2 F18:F65435">
    <cfRule type="cellIs" dxfId="8" priority="3" stopIfTrue="1" operator="between">
      <formula>0.009</formula>
      <formula>-0.009</formula>
    </cfRule>
  </conditionalFormatting>
  <conditionalFormatting sqref="F4:F10">
    <cfRule type="cellIs" dxfId="7" priority="2" stopIfTrue="1" operator="between">
      <formula>0.009</formula>
      <formula>-0.009</formula>
    </cfRule>
  </conditionalFormatting>
  <conditionalFormatting sqref="F12:F16">
    <cfRule type="cellIs" dxfId="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41"/>
  <sheetViews>
    <sheetView workbookViewId="0">
      <selection sqref="A1:G1"/>
    </sheetView>
  </sheetViews>
  <sheetFormatPr defaultColWidth="9.453125" defaultRowHeight="10" x14ac:dyDescent="0.2"/>
  <cols>
    <col min="1" max="1" width="38.54296875" style="6" bestFit="1" customWidth="1"/>
    <col min="2" max="2" width="48.54296875" style="6" bestFit="1" customWidth="1"/>
    <col min="3" max="4" width="15.453125" style="6" bestFit="1" customWidth="1"/>
    <col min="5" max="5" width="26.453125" style="9" customWidth="1"/>
    <col min="6" max="6" width="14.54296875" style="10" bestFit="1" customWidth="1"/>
    <col min="7" max="7" width="8.54296875" style="9" customWidth="1"/>
    <col min="8" max="16384" width="9.453125" style="6"/>
  </cols>
  <sheetData>
    <row r="1" spans="1:9" s="1" customFormat="1" ht="14" x14ac:dyDescent="0.25">
      <c r="A1" s="177" t="s">
        <v>1804</v>
      </c>
      <c r="B1" s="178"/>
      <c r="C1" s="178"/>
      <c r="D1" s="178"/>
      <c r="E1" s="178"/>
      <c r="F1" s="178"/>
      <c r="G1" s="178"/>
    </row>
    <row r="2" spans="1:9" ht="10.5" x14ac:dyDescent="0.2">
      <c r="A2" s="7" t="s">
        <v>7</v>
      </c>
    </row>
    <row r="3" spans="1:9" s="1" customFormat="1" ht="21" x14ac:dyDescent="0.25">
      <c r="A3" s="145" t="s">
        <v>2</v>
      </c>
      <c r="B3" s="145" t="s">
        <v>0</v>
      </c>
      <c r="C3" s="146" t="s">
        <v>1347</v>
      </c>
      <c r="D3" s="146" t="s">
        <v>1</v>
      </c>
      <c r="E3" s="62" t="s">
        <v>6</v>
      </c>
      <c r="F3" s="147" t="s">
        <v>3</v>
      </c>
      <c r="G3" s="147" t="s">
        <v>5</v>
      </c>
    </row>
    <row r="4" spans="1:9" ht="10.5" x14ac:dyDescent="0.25">
      <c r="A4" s="126" t="s">
        <v>30</v>
      </c>
      <c r="B4" s="148"/>
      <c r="C4" s="148"/>
      <c r="D4" s="148"/>
      <c r="E4" s="150"/>
      <c r="F4" s="58"/>
      <c r="G4" s="150"/>
    </row>
    <row r="5" spans="1:9" ht="10.5" x14ac:dyDescent="0.25">
      <c r="A5" s="21" t="s">
        <v>31</v>
      </c>
      <c r="B5" s="22"/>
      <c r="C5" s="22"/>
      <c r="D5" s="22"/>
      <c r="E5" s="23"/>
      <c r="F5" s="24"/>
      <c r="G5" s="23"/>
    </row>
    <row r="6" spans="1:9" x14ac:dyDescent="0.2">
      <c r="A6" s="22" t="s">
        <v>1797</v>
      </c>
      <c r="B6" s="22" t="s">
        <v>1798</v>
      </c>
      <c r="C6" s="151" t="s">
        <v>1799</v>
      </c>
      <c r="D6" s="25">
        <v>3523</v>
      </c>
      <c r="E6" s="23">
        <v>0</v>
      </c>
      <c r="F6" s="24">
        <v>100</v>
      </c>
      <c r="G6" s="23"/>
    </row>
    <row r="7" spans="1:9" ht="10.5" x14ac:dyDescent="0.25">
      <c r="A7" s="21" t="s">
        <v>33</v>
      </c>
      <c r="B7" s="21"/>
      <c r="C7" s="21"/>
      <c r="D7" s="21"/>
      <c r="E7" s="26">
        <f>SUM(E5:E6)</f>
        <v>0</v>
      </c>
      <c r="F7" s="27">
        <f>SUM(F5:F6)</f>
        <v>100</v>
      </c>
      <c r="G7" s="26"/>
      <c r="H7" s="11"/>
      <c r="I7" s="11"/>
    </row>
    <row r="8" spans="1:9" x14ac:dyDescent="0.2">
      <c r="A8" s="22"/>
      <c r="B8" s="22"/>
      <c r="C8" s="22"/>
      <c r="D8" s="22"/>
      <c r="E8" s="23"/>
      <c r="F8" s="24"/>
      <c r="G8" s="23"/>
    </row>
    <row r="9" spans="1:9" ht="10.5" x14ac:dyDescent="0.25">
      <c r="A9" s="21" t="s">
        <v>43</v>
      </c>
      <c r="B9" s="21"/>
      <c r="C9" s="21"/>
      <c r="D9" s="21"/>
      <c r="E9" s="26">
        <f>E7</f>
        <v>0</v>
      </c>
      <c r="F9" s="27">
        <f>F7</f>
        <v>100</v>
      </c>
      <c r="G9" s="26"/>
      <c r="H9" s="11"/>
      <c r="I9" s="11"/>
    </row>
    <row r="10" spans="1:9" ht="10.5" x14ac:dyDescent="0.25">
      <c r="A10" s="21"/>
      <c r="B10" s="21"/>
      <c r="C10" s="21"/>
      <c r="D10" s="21"/>
      <c r="E10" s="26"/>
      <c r="F10" s="27"/>
      <c r="G10" s="26"/>
      <c r="H10" s="11"/>
      <c r="I10" s="11"/>
    </row>
    <row r="11" spans="1:9" ht="10.5" x14ac:dyDescent="0.25">
      <c r="A11" s="21" t="s">
        <v>45</v>
      </c>
      <c r="B11" s="21"/>
      <c r="C11" s="21"/>
      <c r="D11" s="21"/>
      <c r="E11" s="152">
        <v>0</v>
      </c>
      <c r="F11" s="152">
        <v>0</v>
      </c>
      <c r="G11" s="26"/>
      <c r="H11" s="11"/>
      <c r="I11" s="11"/>
    </row>
    <row r="12" spans="1:9" ht="10.5" x14ac:dyDescent="0.25">
      <c r="A12" s="21"/>
      <c r="B12" s="21"/>
      <c r="C12" s="21"/>
      <c r="D12" s="21"/>
      <c r="E12" s="26"/>
      <c r="F12" s="27"/>
      <c r="G12" s="26"/>
      <c r="H12" s="11"/>
      <c r="I12" s="11"/>
    </row>
    <row r="13" spans="1:9" ht="10.5" x14ac:dyDescent="0.25">
      <c r="A13" s="28" t="s">
        <v>44</v>
      </c>
      <c r="B13" s="28"/>
      <c r="C13" s="28"/>
      <c r="D13" s="28"/>
      <c r="E13" s="29">
        <v>8.9999999999999996E-7</v>
      </c>
      <c r="F13" s="30">
        <v>100</v>
      </c>
      <c r="G13" s="29"/>
      <c r="H13" s="11"/>
      <c r="I13" s="11"/>
    </row>
    <row r="15" spans="1:9" ht="10.5" x14ac:dyDescent="0.25">
      <c r="A15" s="11" t="s">
        <v>47</v>
      </c>
    </row>
    <row r="16" spans="1:9" ht="10.5" x14ac:dyDescent="0.25">
      <c r="A16" s="11" t="s">
        <v>1800</v>
      </c>
    </row>
    <row r="17" spans="1:9" ht="25.5" customHeight="1" x14ac:dyDescent="0.2">
      <c r="A17" s="207" t="s">
        <v>1801</v>
      </c>
      <c r="B17" s="207"/>
      <c r="C17" s="207"/>
      <c r="D17" s="207"/>
      <c r="E17" s="207"/>
      <c r="F17" s="207"/>
      <c r="G17" s="207"/>
    </row>
    <row r="19" spans="1:9" ht="28.5" customHeight="1" x14ac:dyDescent="0.2">
      <c r="A19" s="179" t="s">
        <v>1003</v>
      </c>
      <c r="B19" s="179"/>
      <c r="C19" s="179"/>
      <c r="D19" s="179"/>
    </row>
    <row r="21" spans="1:9" ht="10.5" x14ac:dyDescent="0.25">
      <c r="A21" s="11" t="s">
        <v>48</v>
      </c>
    </row>
    <row r="22" spans="1:9" ht="10.5" x14ac:dyDescent="0.25">
      <c r="A22" s="11" t="s">
        <v>1001</v>
      </c>
    </row>
    <row r="23" spans="1:9" ht="10.5" x14ac:dyDescent="0.25">
      <c r="A23" s="11" t="s">
        <v>49</v>
      </c>
      <c r="B23" s="11"/>
      <c r="C23" s="55" t="s">
        <v>999</v>
      </c>
      <c r="D23" s="11" t="s">
        <v>50</v>
      </c>
    </row>
    <row r="24" spans="1:9" x14ac:dyDescent="0.2">
      <c r="A24" s="6" t="s">
        <v>1543</v>
      </c>
      <c r="C24" s="32">
        <v>0</v>
      </c>
      <c r="D24" s="32">
        <v>0</v>
      </c>
    </row>
    <row r="25" spans="1:9" x14ac:dyDescent="0.2">
      <c r="A25" s="6" t="s">
        <v>1545</v>
      </c>
      <c r="C25" s="32">
        <v>0</v>
      </c>
      <c r="D25" s="32">
        <v>0</v>
      </c>
    </row>
    <row r="26" spans="1:9" x14ac:dyDescent="0.2">
      <c r="A26" s="6" t="s">
        <v>1546</v>
      </c>
      <c r="C26" s="32">
        <v>0</v>
      </c>
      <c r="D26" s="32">
        <v>0</v>
      </c>
    </row>
    <row r="27" spans="1:9" s="9" customFormat="1" x14ac:dyDescent="0.2">
      <c r="A27" s="6" t="s">
        <v>1547</v>
      </c>
      <c r="B27" s="6"/>
      <c r="C27" s="32">
        <v>0</v>
      </c>
      <c r="D27" s="32">
        <v>0</v>
      </c>
      <c r="F27" s="10"/>
      <c r="H27" s="6"/>
      <c r="I27" s="6"/>
    </row>
    <row r="28" spans="1:9" s="9" customFormat="1" x14ac:dyDescent="0.2">
      <c r="A28" s="6" t="s">
        <v>1805</v>
      </c>
      <c r="B28" s="6"/>
      <c r="C28" s="32">
        <v>0</v>
      </c>
      <c r="D28" s="32">
        <v>0</v>
      </c>
      <c r="F28" s="10"/>
      <c r="H28" s="6"/>
      <c r="I28" s="6"/>
    </row>
    <row r="29" spans="1:9" s="9" customFormat="1" x14ac:dyDescent="0.2">
      <c r="A29" s="6" t="s">
        <v>1548</v>
      </c>
      <c r="B29" s="6"/>
      <c r="C29" s="32">
        <v>0</v>
      </c>
      <c r="D29" s="32">
        <v>0</v>
      </c>
      <c r="F29" s="10"/>
      <c r="H29" s="6"/>
      <c r="I29" s="6"/>
    </row>
    <row r="30" spans="1:9" s="9" customFormat="1" x14ac:dyDescent="0.2">
      <c r="A30" s="6" t="s">
        <v>1550</v>
      </c>
      <c r="B30" s="6"/>
      <c r="C30" s="32">
        <v>0</v>
      </c>
      <c r="D30" s="32">
        <v>0</v>
      </c>
      <c r="F30" s="10"/>
      <c r="H30" s="6"/>
      <c r="I30" s="6"/>
    </row>
    <row r="31" spans="1:9" s="9" customFormat="1" x14ac:dyDescent="0.2">
      <c r="A31" s="6" t="s">
        <v>1551</v>
      </c>
      <c r="B31" s="6"/>
      <c r="C31" s="32">
        <v>0</v>
      </c>
      <c r="D31" s="32">
        <v>0</v>
      </c>
      <c r="F31" s="10"/>
      <c r="H31" s="6"/>
      <c r="I31" s="6"/>
    </row>
    <row r="32" spans="1:9" s="9" customFormat="1" x14ac:dyDescent="0.2">
      <c r="A32" s="6" t="s">
        <v>1552</v>
      </c>
      <c r="B32" s="6"/>
      <c r="C32" s="32">
        <v>0</v>
      </c>
      <c r="D32" s="32">
        <v>0</v>
      </c>
      <c r="F32" s="10"/>
      <c r="H32" s="6"/>
      <c r="I32" s="6"/>
    </row>
    <row r="34" spans="1:9" s="9" customFormat="1" x14ac:dyDescent="0.2">
      <c r="A34" s="6" t="s">
        <v>54</v>
      </c>
      <c r="B34" s="6"/>
      <c r="C34" s="6"/>
      <c r="D34" s="6"/>
      <c r="F34" s="10"/>
      <c r="H34" s="6"/>
      <c r="I34" s="6"/>
    </row>
    <row r="35" spans="1:9" s="9" customFormat="1" x14ac:dyDescent="0.2">
      <c r="A35" s="6" t="s">
        <v>1000</v>
      </c>
      <c r="B35" s="6"/>
      <c r="C35" s="6"/>
      <c r="D35" s="6"/>
      <c r="F35" s="10"/>
      <c r="H35" s="6"/>
      <c r="I35" s="6"/>
    </row>
    <row r="37" spans="1:9" s="9" customFormat="1" ht="15" customHeight="1" x14ac:dyDescent="0.35">
      <c r="A37" s="208" t="s">
        <v>1810</v>
      </c>
      <c r="B37" s="209"/>
      <c r="C37" s="209"/>
      <c r="D37" s="31" t="s">
        <v>56</v>
      </c>
      <c r="F37" s="10"/>
      <c r="H37" s="6"/>
      <c r="I37" s="6"/>
    </row>
    <row r="38" spans="1:9" ht="14.5" x14ac:dyDescent="0.35">
      <c r="A38" s="155"/>
    </row>
    <row r="39" spans="1:9" ht="10.5" x14ac:dyDescent="0.25">
      <c r="A39" s="11" t="s">
        <v>1806</v>
      </c>
    </row>
    <row r="41" spans="1:9" ht="10.5" x14ac:dyDescent="0.25">
      <c r="A41" s="11" t="s">
        <v>1807</v>
      </c>
      <c r="B41" s="11"/>
      <c r="C41" s="11"/>
      <c r="D41" s="31" t="s">
        <v>56</v>
      </c>
    </row>
  </sheetData>
  <mergeCells count="4">
    <mergeCell ref="A1:G1"/>
    <mergeCell ref="A17:G17"/>
    <mergeCell ref="A19:D19"/>
    <mergeCell ref="A37:C37"/>
  </mergeCells>
  <conditionalFormatting sqref="F2 F18:F65440">
    <cfRule type="cellIs" dxfId="5" priority="3" stopIfTrue="1" operator="between">
      <formula>0.009</formula>
      <formula>-0.009</formula>
    </cfRule>
  </conditionalFormatting>
  <conditionalFormatting sqref="F4:F10">
    <cfRule type="cellIs" dxfId="4" priority="2" stopIfTrue="1" operator="between">
      <formula>0.009</formula>
      <formula>-0.009</formula>
    </cfRule>
  </conditionalFormatting>
  <conditionalFormatting sqref="F12:F16">
    <cfRule type="cellIs" dxfId="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5"/>
  <sheetViews>
    <sheetView workbookViewId="0">
      <selection sqref="A1:G1"/>
    </sheetView>
  </sheetViews>
  <sheetFormatPr defaultColWidth="9.1796875" defaultRowHeight="10" x14ac:dyDescent="0.2"/>
  <cols>
    <col min="1" max="1" width="45" style="6" bestFit="1" customWidth="1"/>
    <col min="2" max="2" width="49"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1578</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1579</v>
      </c>
      <c r="B7" s="22" t="s">
        <v>1580</v>
      </c>
      <c r="C7" s="22" t="s">
        <v>1581</v>
      </c>
      <c r="D7" s="25">
        <v>2500</v>
      </c>
      <c r="E7" s="23">
        <v>2506.9907877000001</v>
      </c>
      <c r="F7" s="24">
        <v>8.6562105654648605</v>
      </c>
      <c r="G7" s="23">
        <v>7.36</v>
      </c>
    </row>
    <row r="8" spans="1:7" x14ac:dyDescent="0.2">
      <c r="A8" s="22" t="s">
        <v>66</v>
      </c>
      <c r="B8" s="22" t="s">
        <v>65</v>
      </c>
      <c r="C8" s="22" t="s">
        <v>67</v>
      </c>
      <c r="D8" s="25">
        <v>2109</v>
      </c>
      <c r="E8" s="23">
        <v>2296.186404</v>
      </c>
      <c r="F8" s="24">
        <v>7.92833907013146</v>
      </c>
      <c r="G8" s="23">
        <v>8.8547999999999991</v>
      </c>
    </row>
    <row r="9" spans="1:7" x14ac:dyDescent="0.2">
      <c r="A9" s="22" t="s">
        <v>69</v>
      </c>
      <c r="B9" s="22" t="s">
        <v>68</v>
      </c>
      <c r="C9" s="22" t="s">
        <v>67</v>
      </c>
      <c r="D9" s="25">
        <v>2042</v>
      </c>
      <c r="E9" s="23">
        <v>2210.7284180000001</v>
      </c>
      <c r="F9" s="24">
        <v>7.6332672553701402</v>
      </c>
      <c r="G9" s="23">
        <v>8.9350000000000005</v>
      </c>
    </row>
    <row r="10" spans="1:7" x14ac:dyDescent="0.2">
      <c r="A10" s="22" t="s">
        <v>71</v>
      </c>
      <c r="B10" s="22" t="s">
        <v>70</v>
      </c>
      <c r="C10" s="22" t="s">
        <v>72</v>
      </c>
      <c r="D10" s="25">
        <v>2000</v>
      </c>
      <c r="E10" s="23">
        <v>2034.0124384000001</v>
      </c>
      <c r="F10" s="24">
        <v>7.0230971912418303</v>
      </c>
      <c r="G10" s="23">
        <v>7.7605000000000004</v>
      </c>
    </row>
    <row r="11" spans="1:7" x14ac:dyDescent="0.2">
      <c r="A11" s="22" t="s">
        <v>1582</v>
      </c>
      <c r="B11" s="22" t="s">
        <v>1583</v>
      </c>
      <c r="C11" s="22" t="s">
        <v>73</v>
      </c>
      <c r="D11" s="25">
        <v>100</v>
      </c>
      <c r="E11" s="23">
        <v>1020.8680548</v>
      </c>
      <c r="F11" s="24">
        <v>3.52488285368314</v>
      </c>
      <c r="G11" s="23">
        <v>7.2401</v>
      </c>
    </row>
    <row r="12" spans="1:7" x14ac:dyDescent="0.2">
      <c r="A12" s="22" t="s">
        <v>75</v>
      </c>
      <c r="B12" s="22" t="s">
        <v>74</v>
      </c>
      <c r="C12" s="22" t="s">
        <v>73</v>
      </c>
      <c r="D12" s="25">
        <v>1000</v>
      </c>
      <c r="E12" s="23">
        <v>996.18858899999998</v>
      </c>
      <c r="F12" s="24">
        <v>3.43966887776583</v>
      </c>
      <c r="G12" s="23">
        <v>8.032</v>
      </c>
    </row>
    <row r="13" spans="1:7" ht="10.5" x14ac:dyDescent="0.25">
      <c r="A13" s="21" t="s">
        <v>33</v>
      </c>
      <c r="B13" s="21"/>
      <c r="C13" s="21"/>
      <c r="D13" s="21"/>
      <c r="E13" s="26">
        <f>SUM(E6:E12)</f>
        <v>11064.974691899999</v>
      </c>
      <c r="F13" s="27">
        <f>SUM(F6:F12)</f>
        <v>38.205465813657263</v>
      </c>
      <c r="G13" s="26"/>
    </row>
    <row r="14" spans="1:7" x14ac:dyDescent="0.2">
      <c r="A14" s="22"/>
      <c r="B14" s="22"/>
      <c r="C14" s="22"/>
      <c r="D14" s="22"/>
      <c r="E14" s="23"/>
      <c r="F14" s="24"/>
      <c r="G14" s="23"/>
    </row>
    <row r="15" spans="1:7" ht="10.5" x14ac:dyDescent="0.25">
      <c r="A15" s="21" t="s">
        <v>34</v>
      </c>
      <c r="B15" s="22"/>
      <c r="C15" s="22"/>
      <c r="D15" s="22"/>
      <c r="E15" s="23"/>
      <c r="F15" s="24"/>
      <c r="G15" s="23"/>
    </row>
    <row r="16" spans="1:7" ht="10.5" x14ac:dyDescent="0.25">
      <c r="A16" s="21" t="s">
        <v>35</v>
      </c>
      <c r="B16" s="22"/>
      <c r="C16" s="22"/>
      <c r="D16" s="22"/>
      <c r="E16" s="23"/>
      <c r="F16" s="24"/>
      <c r="G16" s="23"/>
    </row>
    <row r="17" spans="1:7" x14ac:dyDescent="0.2">
      <c r="A17" s="22" t="s">
        <v>1478</v>
      </c>
      <c r="B17" s="22" t="s">
        <v>1479</v>
      </c>
      <c r="C17" s="22" t="s">
        <v>37</v>
      </c>
      <c r="D17" s="25">
        <v>500</v>
      </c>
      <c r="E17" s="23">
        <v>2361.61</v>
      </c>
      <c r="F17" s="24">
        <v>8.1542355615363906</v>
      </c>
      <c r="G17" s="23">
        <v>7.3</v>
      </c>
    </row>
    <row r="18" spans="1:7" x14ac:dyDescent="0.2">
      <c r="A18" s="22" t="s">
        <v>1584</v>
      </c>
      <c r="B18" s="22" t="s">
        <v>1585</v>
      </c>
      <c r="C18" s="22" t="s">
        <v>38</v>
      </c>
      <c r="D18" s="25">
        <v>500</v>
      </c>
      <c r="E18" s="23">
        <v>2359.9724999999999</v>
      </c>
      <c r="F18" s="24">
        <v>8.1485815540025399</v>
      </c>
      <c r="G18" s="23">
        <v>7.1950000000000003</v>
      </c>
    </row>
    <row r="19" spans="1:7" x14ac:dyDescent="0.2">
      <c r="A19" s="22" t="s">
        <v>1586</v>
      </c>
      <c r="B19" s="22" t="s">
        <v>1587</v>
      </c>
      <c r="C19" s="22" t="s">
        <v>37</v>
      </c>
      <c r="D19" s="25">
        <v>500</v>
      </c>
      <c r="E19" s="23">
        <v>2352.9724999999999</v>
      </c>
      <c r="F19" s="24">
        <v>8.1244117508044003</v>
      </c>
      <c r="G19" s="23">
        <v>7.2404999999999999</v>
      </c>
    </row>
    <row r="20" spans="1:7" x14ac:dyDescent="0.2">
      <c r="A20" s="22" t="s">
        <v>77</v>
      </c>
      <c r="B20" s="22" t="s">
        <v>76</v>
      </c>
      <c r="C20" s="22" t="s">
        <v>36</v>
      </c>
      <c r="D20" s="25">
        <v>500</v>
      </c>
      <c r="E20" s="23">
        <v>2350.4</v>
      </c>
      <c r="F20" s="24">
        <v>8.1155293481290904</v>
      </c>
      <c r="G20" s="23">
        <v>7.2599</v>
      </c>
    </row>
    <row r="21" spans="1:7" ht="10.5" x14ac:dyDescent="0.25">
      <c r="A21" s="21" t="s">
        <v>33</v>
      </c>
      <c r="B21" s="21"/>
      <c r="C21" s="21"/>
      <c r="D21" s="21"/>
      <c r="E21" s="26">
        <f>SUM(E16:E20)</f>
        <v>9424.9549999999999</v>
      </c>
      <c r="F21" s="27">
        <f>SUM(F16:F20)</f>
        <v>32.542758214472414</v>
      </c>
      <c r="G21" s="26"/>
    </row>
    <row r="22" spans="1:7" x14ac:dyDescent="0.2">
      <c r="A22" s="22"/>
      <c r="B22" s="22"/>
      <c r="C22" s="22"/>
      <c r="D22" s="22"/>
      <c r="E22" s="23"/>
      <c r="F22" s="24"/>
      <c r="G22" s="23"/>
    </row>
    <row r="23" spans="1:7" ht="10.5" x14ac:dyDescent="0.25">
      <c r="A23" s="21" t="s">
        <v>63</v>
      </c>
      <c r="B23" s="22"/>
      <c r="C23" s="22"/>
      <c r="D23" s="22"/>
      <c r="E23" s="23"/>
      <c r="F23" s="24"/>
      <c r="G23" s="23"/>
    </row>
    <row r="24" spans="1:7" x14ac:dyDescent="0.2">
      <c r="A24" s="22" t="s">
        <v>1588</v>
      </c>
      <c r="B24" s="22" t="s">
        <v>1589</v>
      </c>
      <c r="C24" s="22" t="s">
        <v>42</v>
      </c>
      <c r="D24" s="25">
        <v>2500000</v>
      </c>
      <c r="E24" s="23">
        <v>2524.6091667000001</v>
      </c>
      <c r="F24" s="24">
        <v>8.7170438159077506</v>
      </c>
      <c r="G24" s="23">
        <v>7.8387547350000002</v>
      </c>
    </row>
    <row r="25" spans="1:7" x14ac:dyDescent="0.2">
      <c r="A25" s="22" t="s">
        <v>1590</v>
      </c>
      <c r="B25" s="22" t="s">
        <v>1591</v>
      </c>
      <c r="C25" s="22" t="s">
        <v>42</v>
      </c>
      <c r="D25" s="25">
        <v>2500000</v>
      </c>
      <c r="E25" s="23">
        <v>2486.9679166999999</v>
      </c>
      <c r="F25" s="24">
        <v>8.5870750152460396</v>
      </c>
      <c r="G25" s="23">
        <v>7.7547901250000004</v>
      </c>
    </row>
    <row r="26" spans="1:7" x14ac:dyDescent="0.2">
      <c r="A26" s="22" t="s">
        <v>1592</v>
      </c>
      <c r="B26" s="22" t="s">
        <v>1593</v>
      </c>
      <c r="C26" s="22" t="s">
        <v>42</v>
      </c>
      <c r="D26" s="25">
        <v>2500000</v>
      </c>
      <c r="E26" s="23">
        <v>2485.2495832999998</v>
      </c>
      <c r="F26" s="24">
        <v>8.5811419038022194</v>
      </c>
      <c r="G26" s="23">
        <v>7.7736932550000004</v>
      </c>
    </row>
    <row r="27" spans="1:7" x14ac:dyDescent="0.2">
      <c r="A27" s="22" t="s">
        <v>1594</v>
      </c>
      <c r="B27" s="22" t="s">
        <v>1595</v>
      </c>
      <c r="C27" s="22" t="s">
        <v>42</v>
      </c>
      <c r="D27" s="25">
        <v>500000</v>
      </c>
      <c r="E27" s="23">
        <v>523.41975000000002</v>
      </c>
      <c r="F27" s="24">
        <v>1.8072789067883701</v>
      </c>
      <c r="G27" s="23">
        <v>6.4479798479136496</v>
      </c>
    </row>
    <row r="28" spans="1:7" ht="10.5" x14ac:dyDescent="0.25">
      <c r="A28" s="21" t="s">
        <v>33</v>
      </c>
      <c r="B28" s="21"/>
      <c r="C28" s="21"/>
      <c r="D28" s="21"/>
      <c r="E28" s="26">
        <f>SUM(E24:E27)</f>
        <v>8020.2464166999989</v>
      </c>
      <c r="F28" s="27">
        <f>SUM(F24:F27)</f>
        <v>27.692539641744379</v>
      </c>
      <c r="G28" s="26"/>
    </row>
    <row r="29" spans="1:7" x14ac:dyDescent="0.2">
      <c r="A29" s="22"/>
      <c r="B29" s="22"/>
      <c r="C29" s="22"/>
      <c r="D29" s="22"/>
      <c r="E29" s="23"/>
      <c r="F29" s="24"/>
      <c r="G29" s="23"/>
    </row>
    <row r="30" spans="1:7" ht="10.5" x14ac:dyDescent="0.25">
      <c r="A30" s="21" t="s">
        <v>1418</v>
      </c>
      <c r="B30" s="22"/>
      <c r="C30" s="22"/>
      <c r="D30" s="22"/>
      <c r="E30" s="23"/>
      <c r="F30" s="24"/>
      <c r="G30" s="23"/>
    </row>
    <row r="31" spans="1:7" x14ac:dyDescent="0.2">
      <c r="A31" s="22" t="s">
        <v>1419</v>
      </c>
      <c r="B31" s="22" t="s">
        <v>1420</v>
      </c>
      <c r="C31" s="22" t="s">
        <v>1421</v>
      </c>
      <c r="D31" s="25">
        <v>884.07799999999997</v>
      </c>
      <c r="E31" s="23">
        <v>103.8910072</v>
      </c>
      <c r="F31" s="24">
        <v>0.35871788544004901</v>
      </c>
      <c r="G31" s="23">
        <v>5.61</v>
      </c>
    </row>
    <row r="32" spans="1:7" ht="10.5" x14ac:dyDescent="0.25">
      <c r="A32" s="21" t="s">
        <v>33</v>
      </c>
      <c r="B32" s="21"/>
      <c r="C32" s="21"/>
      <c r="D32" s="21"/>
      <c r="E32" s="26">
        <f>SUM(E31:E31)</f>
        <v>103.8910072</v>
      </c>
      <c r="F32" s="27">
        <f>SUM(F31:F31)</f>
        <v>0.35871788544004901</v>
      </c>
      <c r="G32" s="26"/>
    </row>
    <row r="33" spans="1:7" x14ac:dyDescent="0.2">
      <c r="A33" s="22"/>
      <c r="B33" s="22"/>
      <c r="C33" s="22"/>
      <c r="D33" s="22"/>
      <c r="E33" s="23"/>
      <c r="F33" s="24"/>
      <c r="G33" s="23"/>
    </row>
    <row r="34" spans="1:7" ht="10.5" x14ac:dyDescent="0.25">
      <c r="A34" s="21" t="s">
        <v>43</v>
      </c>
      <c r="B34" s="21"/>
      <c r="C34" s="21"/>
      <c r="D34" s="21"/>
      <c r="E34" s="26">
        <f>E13+E21+E28+E32</f>
        <v>28614.067115799997</v>
      </c>
      <c r="F34" s="27">
        <f>F13+F21+F28+F32</f>
        <v>98.799481555314088</v>
      </c>
      <c r="G34" s="26"/>
    </row>
    <row r="35" spans="1:7" ht="10.5" x14ac:dyDescent="0.25">
      <c r="A35" s="21"/>
      <c r="B35" s="21"/>
      <c r="C35" s="21"/>
      <c r="D35" s="21"/>
      <c r="E35" s="26"/>
      <c r="F35" s="27"/>
      <c r="G35" s="26"/>
    </row>
    <row r="36" spans="1:7" ht="10.5" x14ac:dyDescent="0.25">
      <c r="A36" s="21" t="s">
        <v>1532</v>
      </c>
      <c r="B36" s="21"/>
      <c r="C36" s="21"/>
      <c r="D36" s="21"/>
      <c r="E36" s="26">
        <v>3.1948750549999998</v>
      </c>
      <c r="F36" s="27">
        <f>E36/E40*100</f>
        <v>1.1031357331712907E-2</v>
      </c>
      <c r="G36" s="26"/>
    </row>
    <row r="37" spans="1:7" ht="10.5" x14ac:dyDescent="0.25">
      <c r="A37" s="21"/>
      <c r="B37" s="21"/>
      <c r="C37" s="21"/>
      <c r="D37" s="21"/>
      <c r="E37" s="26"/>
      <c r="F37" s="27"/>
      <c r="G37" s="26"/>
    </row>
    <row r="38" spans="1:7" ht="10.5" x14ac:dyDescent="0.25">
      <c r="A38" s="21" t="s">
        <v>45</v>
      </c>
      <c r="B38" s="21"/>
      <c r="C38" s="21"/>
      <c r="D38" s="21"/>
      <c r="E38" s="26">
        <f>E40-(E13+E21+E28+E32+E36)</f>
        <v>344.49637604500458</v>
      </c>
      <c r="F38" s="27">
        <f>F40-(F13+F21+F28+F32+F36)</f>
        <v>1.1894870873541947</v>
      </c>
      <c r="G38" s="26"/>
    </row>
    <row r="39" spans="1:7" x14ac:dyDescent="0.2">
      <c r="A39" s="22"/>
      <c r="B39" s="22"/>
      <c r="C39" s="22"/>
      <c r="D39" s="22"/>
      <c r="E39" s="23"/>
      <c r="F39" s="24"/>
      <c r="G39" s="23"/>
    </row>
    <row r="40" spans="1:7" ht="10.5" x14ac:dyDescent="0.25">
      <c r="A40" s="28" t="s">
        <v>44</v>
      </c>
      <c r="B40" s="28"/>
      <c r="C40" s="28"/>
      <c r="D40" s="28"/>
      <c r="E40" s="29">
        <v>28961.758366900001</v>
      </c>
      <c r="F40" s="30">
        <v>100</v>
      </c>
      <c r="G40" s="29"/>
    </row>
    <row r="42" spans="1:7" ht="10.5" x14ac:dyDescent="0.25">
      <c r="A42" s="126" t="s">
        <v>1533</v>
      </c>
      <c r="B42" s="126"/>
      <c r="C42" s="126"/>
      <c r="D42" s="126"/>
      <c r="E42" s="127"/>
      <c r="F42" s="128"/>
      <c r="G42" s="127"/>
    </row>
    <row r="43" spans="1:7" x14ac:dyDescent="0.2">
      <c r="A43" s="22"/>
      <c r="B43" s="22"/>
      <c r="C43" s="22"/>
      <c r="D43" s="22"/>
      <c r="E43" s="23"/>
      <c r="F43" s="24"/>
      <c r="G43" s="23"/>
    </row>
    <row r="44" spans="1:7" ht="10.5" x14ac:dyDescent="0.25">
      <c r="A44" s="21" t="s">
        <v>1534</v>
      </c>
      <c r="B44" s="21"/>
      <c r="C44" s="21"/>
      <c r="D44" s="21"/>
      <c r="E44" s="26" t="s">
        <v>1535</v>
      </c>
      <c r="F44" s="27" t="s">
        <v>3</v>
      </c>
      <c r="G44" s="26"/>
    </row>
    <row r="45" spans="1:7" x14ac:dyDescent="0.2">
      <c r="A45" s="22" t="s">
        <v>1596</v>
      </c>
      <c r="B45" s="22"/>
      <c r="C45" s="22"/>
      <c r="D45" s="22"/>
      <c r="E45" s="23">
        <v>2500</v>
      </c>
      <c r="F45" s="24">
        <f t="shared" ref="F45:F53" si="0">E45/$E$40*100</f>
        <v>8.6320725707635759</v>
      </c>
      <c r="G45" s="23"/>
    </row>
    <row r="46" spans="1:7" x14ac:dyDescent="0.2">
      <c r="A46" s="22" t="s">
        <v>1596</v>
      </c>
      <c r="B46" s="22"/>
      <c r="C46" s="22"/>
      <c r="D46" s="22"/>
      <c r="E46" s="23">
        <v>2500</v>
      </c>
      <c r="F46" s="24">
        <f t="shared" si="0"/>
        <v>8.6320725707635759</v>
      </c>
      <c r="G46" s="23"/>
    </row>
    <row r="47" spans="1:7" x14ac:dyDescent="0.2">
      <c r="A47" s="22" t="s">
        <v>1537</v>
      </c>
      <c r="B47" s="22"/>
      <c r="C47" s="22"/>
      <c r="D47" s="22"/>
      <c r="E47" s="23">
        <v>2500</v>
      </c>
      <c r="F47" s="24">
        <f t="shared" si="0"/>
        <v>8.6320725707635759</v>
      </c>
      <c r="G47" s="23"/>
    </row>
    <row r="48" spans="1:7" x14ac:dyDescent="0.2">
      <c r="A48" s="22" t="s">
        <v>1537</v>
      </c>
      <c r="B48" s="22"/>
      <c r="C48" s="22"/>
      <c r="D48" s="22"/>
      <c r="E48" s="23">
        <v>2500</v>
      </c>
      <c r="F48" s="24">
        <f t="shared" si="0"/>
        <v>8.6320725707635759</v>
      </c>
      <c r="G48" s="23"/>
    </row>
    <row r="49" spans="1:7" x14ac:dyDescent="0.2">
      <c r="A49" s="22" t="s">
        <v>1537</v>
      </c>
      <c r="B49" s="22"/>
      <c r="C49" s="22"/>
      <c r="D49" s="22"/>
      <c r="E49" s="23">
        <v>2500</v>
      </c>
      <c r="F49" s="24">
        <f t="shared" si="0"/>
        <v>8.6320725707635759</v>
      </c>
      <c r="G49" s="23"/>
    </row>
    <row r="50" spans="1:7" x14ac:dyDescent="0.2">
      <c r="A50" s="22" t="s">
        <v>1537</v>
      </c>
      <c r="B50" s="22"/>
      <c r="C50" s="22"/>
      <c r="D50" s="22"/>
      <c r="E50" s="23">
        <v>2500</v>
      </c>
      <c r="F50" s="24">
        <f t="shared" si="0"/>
        <v>8.6320725707635759</v>
      </c>
      <c r="G50" s="23"/>
    </row>
    <row r="51" spans="1:7" x14ac:dyDescent="0.2">
      <c r="A51" s="22" t="s">
        <v>1538</v>
      </c>
      <c r="B51" s="22"/>
      <c r="C51" s="22"/>
      <c r="D51" s="22"/>
      <c r="E51" s="23">
        <v>2500</v>
      </c>
      <c r="F51" s="24">
        <f t="shared" si="0"/>
        <v>8.6320725707635759</v>
      </c>
      <c r="G51" s="23"/>
    </row>
    <row r="52" spans="1:7" x14ac:dyDescent="0.2">
      <c r="A52" s="22" t="s">
        <v>1538</v>
      </c>
      <c r="B52" s="22"/>
      <c r="C52" s="22"/>
      <c r="D52" s="22"/>
      <c r="E52" s="23">
        <v>2500</v>
      </c>
      <c r="F52" s="24">
        <f t="shared" si="0"/>
        <v>8.6320725707635759</v>
      </c>
      <c r="G52" s="23"/>
    </row>
    <row r="53" spans="1:7" x14ac:dyDescent="0.2">
      <c r="A53" s="22" t="s">
        <v>1538</v>
      </c>
      <c r="B53" s="22"/>
      <c r="C53" s="22"/>
      <c r="D53" s="22"/>
      <c r="E53" s="23">
        <v>2500</v>
      </c>
      <c r="F53" s="24">
        <f t="shared" si="0"/>
        <v>8.6320725707635759</v>
      </c>
      <c r="G53" s="23"/>
    </row>
    <row r="54" spans="1:7" ht="10.5" x14ac:dyDescent="0.25">
      <c r="A54" s="28" t="s">
        <v>1539</v>
      </c>
      <c r="B54" s="28"/>
      <c r="C54" s="28"/>
      <c r="D54" s="28"/>
      <c r="E54" s="29">
        <f xml:space="preserve"> SUM(E45:E53)</f>
        <v>22500</v>
      </c>
      <c r="F54" s="30">
        <f xml:space="preserve"> SUM(F45:F53)</f>
        <v>77.688653136872176</v>
      </c>
      <c r="G54" s="29"/>
    </row>
    <row r="55" spans="1:7" ht="10.5" x14ac:dyDescent="0.25">
      <c r="A55" s="6" t="s">
        <v>1597</v>
      </c>
      <c r="B55" s="11"/>
      <c r="C55" s="11"/>
      <c r="D55" s="11"/>
      <c r="E55" s="12"/>
      <c r="F55" s="13"/>
      <c r="G55" s="12"/>
    </row>
    <row r="57" spans="1:7" ht="10.5" x14ac:dyDescent="0.25">
      <c r="A57" s="11" t="s">
        <v>47</v>
      </c>
    </row>
    <row r="58" spans="1:7" ht="10.5" x14ac:dyDescent="0.25">
      <c r="A58" s="11" t="s">
        <v>1423</v>
      </c>
    </row>
    <row r="59" spans="1:7" ht="10.5" x14ac:dyDescent="0.25">
      <c r="A59" s="11" t="s">
        <v>1598</v>
      </c>
    </row>
    <row r="61" spans="1:7" ht="35.15" customHeight="1" x14ac:dyDescent="0.2">
      <c r="A61" s="182" t="s">
        <v>1542</v>
      </c>
      <c r="B61" s="182"/>
      <c r="C61" s="182"/>
      <c r="D61" s="182"/>
      <c r="E61" s="182"/>
      <c r="F61" s="182"/>
      <c r="G61" s="182"/>
    </row>
    <row r="63" spans="1:7" ht="22.5" customHeight="1" x14ac:dyDescent="0.2">
      <c r="A63" s="179" t="s">
        <v>1003</v>
      </c>
      <c r="B63" s="179"/>
      <c r="C63" s="179"/>
      <c r="D63" s="179"/>
    </row>
    <row r="65" spans="1:9" ht="10.5" x14ac:dyDescent="0.25">
      <c r="A65" s="11" t="s">
        <v>48</v>
      </c>
    </row>
    <row r="66" spans="1:9" ht="10.5" x14ac:dyDescent="0.25">
      <c r="A66" s="11" t="s">
        <v>1001</v>
      </c>
    </row>
    <row r="67" spans="1:9" ht="10.5" x14ac:dyDescent="0.25">
      <c r="A67" s="11" t="s">
        <v>49</v>
      </c>
      <c r="B67" s="11"/>
      <c r="C67" s="55" t="s">
        <v>999</v>
      </c>
      <c r="D67" s="11" t="s">
        <v>50</v>
      </c>
    </row>
    <row r="68" spans="1:9" x14ac:dyDescent="0.2">
      <c r="A68" s="6" t="s">
        <v>57</v>
      </c>
      <c r="C68" s="32">
        <v>42.593499999999999</v>
      </c>
      <c r="D68" s="32">
        <v>42.819899999999997</v>
      </c>
    </row>
    <row r="69" spans="1:9" x14ac:dyDescent="0.2">
      <c r="A69" s="6" t="s">
        <v>1454</v>
      </c>
      <c r="C69" s="32">
        <v>10.2036</v>
      </c>
      <c r="D69" s="32">
        <v>10.1821</v>
      </c>
    </row>
    <row r="70" spans="1:9" x14ac:dyDescent="0.2">
      <c r="A70" s="6" t="s">
        <v>58</v>
      </c>
      <c r="C70" s="32">
        <v>46.745399999999997</v>
      </c>
      <c r="D70" s="32">
        <v>47.020499999999998</v>
      </c>
    </row>
    <row r="71" spans="1:9" x14ac:dyDescent="0.2">
      <c r="A71" s="6" t="s">
        <v>1456</v>
      </c>
      <c r="C71" s="32">
        <v>10.106400000000001</v>
      </c>
      <c r="D71" s="32">
        <v>10.0863</v>
      </c>
    </row>
    <row r="73" spans="1:9" x14ac:dyDescent="0.2">
      <c r="A73" s="6" t="s">
        <v>1000</v>
      </c>
    </row>
    <row r="74" spans="1:9" s="9" customFormat="1" ht="10.5" x14ac:dyDescent="0.25">
      <c r="A74" s="11" t="s">
        <v>1002</v>
      </c>
      <c r="B74" s="6"/>
      <c r="C74" s="6"/>
      <c r="D74" s="6"/>
      <c r="F74" s="10"/>
      <c r="H74" s="6"/>
      <c r="I74" s="6"/>
    </row>
    <row r="75" spans="1:9" s="9" customFormat="1" ht="10.5" x14ac:dyDescent="0.25">
      <c r="A75" s="180" t="s">
        <v>51</v>
      </c>
      <c r="B75" s="181"/>
      <c r="C75" s="33" t="s">
        <v>52</v>
      </c>
      <c r="D75" s="6"/>
      <c r="F75" s="10"/>
      <c r="H75" s="6"/>
      <c r="I75" s="6"/>
    </row>
    <row r="76" spans="1:9" s="9" customFormat="1" x14ac:dyDescent="0.2">
      <c r="A76" s="175" t="s">
        <v>1454</v>
      </c>
      <c r="B76" s="176"/>
      <c r="C76" s="34">
        <v>7.5480420000000006E-2</v>
      </c>
      <c r="D76" s="6"/>
      <c r="F76" s="10"/>
      <c r="H76" s="6"/>
      <c r="I76" s="6"/>
    </row>
    <row r="77" spans="1:9" s="9" customFormat="1" x14ac:dyDescent="0.2">
      <c r="A77" s="175" t="s">
        <v>1456</v>
      </c>
      <c r="B77" s="176"/>
      <c r="C77" s="34">
        <v>7.8469200000000003E-2</v>
      </c>
      <c r="D77" s="6"/>
      <c r="F77" s="10"/>
      <c r="H77" s="6"/>
      <c r="I77" s="6"/>
    </row>
    <row r="78" spans="1:9" s="9" customFormat="1" x14ac:dyDescent="0.2">
      <c r="A78" s="6" t="s">
        <v>53</v>
      </c>
      <c r="B78" s="6"/>
      <c r="C78" s="6"/>
      <c r="D78" s="6"/>
      <c r="F78" s="10"/>
      <c r="H78" s="6"/>
      <c r="I78" s="6"/>
    </row>
    <row r="79" spans="1:9" s="9" customFormat="1" x14ac:dyDescent="0.2">
      <c r="A79" s="6" t="s">
        <v>54</v>
      </c>
      <c r="B79" s="6"/>
      <c r="C79" s="6"/>
      <c r="D79" s="6"/>
      <c r="F79" s="10"/>
      <c r="H79" s="6"/>
      <c r="I79" s="6"/>
    </row>
    <row r="81" spans="1:9" s="9" customFormat="1" ht="10.5" x14ac:dyDescent="0.25">
      <c r="A81" s="11" t="s">
        <v>1553</v>
      </c>
      <c r="B81" s="6"/>
      <c r="C81" s="6"/>
      <c r="D81" s="6"/>
      <c r="F81" s="10"/>
      <c r="H81" s="6"/>
      <c r="I81" s="6"/>
    </row>
    <row r="83" spans="1:9" s="10" customFormat="1" x14ac:dyDescent="0.2">
      <c r="A83" s="6" t="s">
        <v>1554</v>
      </c>
      <c r="B83" s="6"/>
      <c r="C83" s="6"/>
      <c r="D83" s="6"/>
      <c r="E83" s="9"/>
      <c r="G83" s="9"/>
      <c r="H83" s="6"/>
      <c r="I83" s="6"/>
    </row>
    <row r="85" spans="1:9" s="10" customFormat="1" ht="21" x14ac:dyDescent="0.2">
      <c r="A85" s="129" t="s">
        <v>1027</v>
      </c>
      <c r="B85" s="130" t="s">
        <v>1555</v>
      </c>
      <c r="C85" s="129" t="s">
        <v>1556</v>
      </c>
      <c r="D85" s="131" t="s">
        <v>1557</v>
      </c>
      <c r="E85" s="132" t="s">
        <v>1558</v>
      </c>
      <c r="G85" s="9"/>
      <c r="H85" s="6"/>
      <c r="I85" s="6"/>
    </row>
    <row r="86" spans="1:9" s="10" customFormat="1" x14ac:dyDescent="0.2">
      <c r="A86" s="183" t="s">
        <v>1599</v>
      </c>
      <c r="B86" s="133" t="s">
        <v>1560</v>
      </c>
      <c r="C86" s="133" t="s">
        <v>1561</v>
      </c>
      <c r="D86" s="134">
        <v>46167</v>
      </c>
      <c r="E86" s="135">
        <v>2500</v>
      </c>
      <c r="G86" s="9"/>
      <c r="H86" s="6"/>
      <c r="I86" s="6"/>
    </row>
    <row r="87" spans="1:9" s="10" customFormat="1" x14ac:dyDescent="0.2">
      <c r="A87" s="184"/>
      <c r="B87" s="133" t="s">
        <v>1033</v>
      </c>
      <c r="C87" s="133" t="s">
        <v>1562</v>
      </c>
      <c r="D87" s="134">
        <v>46167</v>
      </c>
      <c r="E87" s="135">
        <v>-2500</v>
      </c>
      <c r="G87" s="9"/>
      <c r="H87" s="6"/>
      <c r="I87" s="6"/>
    </row>
    <row r="88" spans="1:9" s="10" customFormat="1" x14ac:dyDescent="0.2">
      <c r="A88" s="183" t="s">
        <v>1600</v>
      </c>
      <c r="B88" s="133" t="s">
        <v>1560</v>
      </c>
      <c r="C88" s="133" t="s">
        <v>1561</v>
      </c>
      <c r="D88" s="134">
        <v>46153</v>
      </c>
      <c r="E88" s="135">
        <v>2500</v>
      </c>
      <c r="G88" s="9"/>
      <c r="H88" s="6"/>
      <c r="I88" s="6"/>
    </row>
    <row r="89" spans="1:9" s="10" customFormat="1" ht="21.75" customHeight="1" x14ac:dyDescent="0.2">
      <c r="A89" s="184"/>
      <c r="B89" s="133" t="s">
        <v>1033</v>
      </c>
      <c r="C89" s="133" t="s">
        <v>1562</v>
      </c>
      <c r="D89" s="134">
        <v>46337</v>
      </c>
      <c r="E89" s="135">
        <v>-2500</v>
      </c>
      <c r="G89" s="9"/>
      <c r="H89" s="6"/>
      <c r="I89" s="6"/>
    </row>
    <row r="90" spans="1:9" s="10" customFormat="1" x14ac:dyDescent="0.2">
      <c r="A90" s="183" t="s">
        <v>1601</v>
      </c>
      <c r="B90" s="133" t="s">
        <v>1560</v>
      </c>
      <c r="C90" s="133" t="s">
        <v>1561</v>
      </c>
      <c r="D90" s="134">
        <v>46153</v>
      </c>
      <c r="E90" s="135">
        <v>2500</v>
      </c>
      <c r="G90" s="9"/>
      <c r="H90" s="6"/>
      <c r="I90" s="6"/>
    </row>
    <row r="91" spans="1:9" s="10" customFormat="1" x14ac:dyDescent="0.2">
      <c r="A91" s="184"/>
      <c r="B91" s="133" t="s">
        <v>1033</v>
      </c>
      <c r="C91" s="133" t="s">
        <v>1562</v>
      </c>
      <c r="D91" s="134">
        <v>46337</v>
      </c>
      <c r="E91" s="135">
        <v>-2500</v>
      </c>
      <c r="G91" s="9"/>
      <c r="H91" s="6"/>
      <c r="I91" s="6"/>
    </row>
    <row r="92" spans="1:9" s="10" customFormat="1" x14ac:dyDescent="0.2">
      <c r="A92" s="183" t="s">
        <v>1600</v>
      </c>
      <c r="B92" s="133" t="s">
        <v>1560</v>
      </c>
      <c r="C92" s="133" t="s">
        <v>1561</v>
      </c>
      <c r="D92" s="134">
        <v>46153</v>
      </c>
      <c r="E92" s="135">
        <v>2500</v>
      </c>
      <c r="G92" s="9"/>
      <c r="H92" s="6"/>
      <c r="I92" s="6"/>
    </row>
    <row r="93" spans="1:9" s="10" customFormat="1" ht="22.5" customHeight="1" x14ac:dyDescent="0.2">
      <c r="A93" s="184"/>
      <c r="B93" s="133" t="s">
        <v>1033</v>
      </c>
      <c r="C93" s="133" t="s">
        <v>1562</v>
      </c>
      <c r="D93" s="134">
        <v>46337</v>
      </c>
      <c r="E93" s="135">
        <v>-2500</v>
      </c>
      <c r="G93" s="9"/>
      <c r="H93" s="6"/>
      <c r="I93" s="6"/>
    </row>
    <row r="94" spans="1:9" s="10" customFormat="1" x14ac:dyDescent="0.2">
      <c r="A94" s="183" t="s">
        <v>1602</v>
      </c>
      <c r="B94" s="133" t="s">
        <v>1560</v>
      </c>
      <c r="C94" s="133" t="s">
        <v>1561</v>
      </c>
      <c r="D94" s="134">
        <v>46197</v>
      </c>
      <c r="E94" s="135">
        <v>2500</v>
      </c>
      <c r="G94" s="9"/>
      <c r="H94" s="6"/>
      <c r="I94" s="6"/>
    </row>
    <row r="95" spans="1:9" s="10" customFormat="1" x14ac:dyDescent="0.2">
      <c r="A95" s="184"/>
      <c r="B95" s="133" t="s">
        <v>1033</v>
      </c>
      <c r="C95" s="133" t="s">
        <v>1562</v>
      </c>
      <c r="D95" s="134">
        <v>46197</v>
      </c>
      <c r="E95" s="135">
        <v>-2500</v>
      </c>
      <c r="G95" s="9"/>
      <c r="H95" s="6"/>
      <c r="I95" s="6"/>
    </row>
    <row r="96" spans="1:9" s="10" customFormat="1" x14ac:dyDescent="0.2">
      <c r="A96" s="183" t="s">
        <v>1603</v>
      </c>
      <c r="B96" s="133" t="s">
        <v>1560</v>
      </c>
      <c r="C96" s="133" t="s">
        <v>1561</v>
      </c>
      <c r="D96" s="134">
        <v>46203</v>
      </c>
      <c r="E96" s="135">
        <v>2500</v>
      </c>
      <c r="G96" s="9"/>
      <c r="H96" s="6"/>
      <c r="I96" s="6"/>
    </row>
    <row r="97" spans="1:9" s="10" customFormat="1" x14ac:dyDescent="0.2">
      <c r="A97" s="184"/>
      <c r="B97" s="133" t="s">
        <v>1033</v>
      </c>
      <c r="C97" s="133" t="s">
        <v>1562</v>
      </c>
      <c r="D97" s="134">
        <v>46203</v>
      </c>
      <c r="E97" s="135">
        <v>-2500</v>
      </c>
      <c r="G97" s="9"/>
      <c r="H97" s="6"/>
      <c r="I97" s="6"/>
    </row>
    <row r="98" spans="1:9" s="10" customFormat="1" x14ac:dyDescent="0.2">
      <c r="A98" s="183" t="s">
        <v>1604</v>
      </c>
      <c r="B98" s="133" t="s">
        <v>1560</v>
      </c>
      <c r="C98" s="133" t="s">
        <v>1561</v>
      </c>
      <c r="D98" s="134">
        <v>46240</v>
      </c>
      <c r="E98" s="135">
        <v>2500</v>
      </c>
      <c r="G98" s="9"/>
      <c r="H98" s="6"/>
      <c r="I98" s="6"/>
    </row>
    <row r="99" spans="1:9" s="10" customFormat="1" x14ac:dyDescent="0.2">
      <c r="A99" s="184"/>
      <c r="B99" s="133" t="s">
        <v>1033</v>
      </c>
      <c r="C99" s="133" t="s">
        <v>1562</v>
      </c>
      <c r="D99" s="134">
        <v>47885</v>
      </c>
      <c r="E99" s="135">
        <v>-2500</v>
      </c>
      <c r="G99" s="9"/>
      <c r="H99" s="6"/>
      <c r="I99" s="6"/>
    </row>
    <row r="100" spans="1:9" s="10" customFormat="1" ht="22.5" customHeight="1" x14ac:dyDescent="0.2">
      <c r="A100" s="183" t="s">
        <v>1605</v>
      </c>
      <c r="B100" s="133" t="s">
        <v>1560</v>
      </c>
      <c r="C100" s="133" t="s">
        <v>1561</v>
      </c>
      <c r="D100" s="134">
        <v>46304</v>
      </c>
      <c r="E100" s="135">
        <v>2500</v>
      </c>
      <c r="G100" s="9"/>
      <c r="H100" s="6"/>
      <c r="I100" s="6"/>
    </row>
    <row r="101" spans="1:9" s="10" customFormat="1" x14ac:dyDescent="0.2">
      <c r="A101" s="184"/>
      <c r="B101" s="133" t="s">
        <v>1033</v>
      </c>
      <c r="C101" s="133" t="s">
        <v>1562</v>
      </c>
      <c r="D101" s="134">
        <v>47947</v>
      </c>
      <c r="E101" s="135">
        <v>-2500</v>
      </c>
      <c r="G101" s="9"/>
      <c r="H101" s="6"/>
      <c r="I101" s="6"/>
    </row>
    <row r="102" spans="1:9" s="10" customFormat="1" ht="11.25" customHeight="1" x14ac:dyDescent="0.2">
      <c r="A102" s="183" t="s">
        <v>1606</v>
      </c>
      <c r="B102" s="133" t="s">
        <v>1560</v>
      </c>
      <c r="C102" s="133" t="s">
        <v>1561</v>
      </c>
      <c r="D102" s="134">
        <v>46304</v>
      </c>
      <c r="E102" s="135">
        <v>2500</v>
      </c>
      <c r="G102" s="9"/>
      <c r="H102" s="6"/>
      <c r="I102" s="6"/>
    </row>
    <row r="103" spans="1:9" s="10" customFormat="1" ht="11.25" customHeight="1" x14ac:dyDescent="0.2">
      <c r="A103" s="184"/>
      <c r="B103" s="133" t="s">
        <v>1033</v>
      </c>
      <c r="C103" s="133" t="s">
        <v>1562</v>
      </c>
      <c r="D103" s="134">
        <v>47947</v>
      </c>
      <c r="E103" s="135">
        <v>-2500</v>
      </c>
      <c r="G103" s="9"/>
      <c r="H103" s="6"/>
      <c r="I103" s="6"/>
    </row>
    <row r="104" spans="1:9" s="10" customFormat="1" ht="11.25" customHeight="1" x14ac:dyDescent="0.35">
      <c r="A104" s="136"/>
      <c r="B104" s="137"/>
      <c r="C104" s="137"/>
      <c r="D104" s="138"/>
      <c r="E104" s="139"/>
      <c r="G104" s="9"/>
      <c r="H104" s="6"/>
      <c r="I104" s="6"/>
    </row>
    <row r="105" spans="1:9" s="10" customFormat="1" ht="14.5" x14ac:dyDescent="0.35">
      <c r="A105" s="6" t="s">
        <v>1569</v>
      </c>
      <c r="B105" s="140"/>
      <c r="C105" s="140"/>
      <c r="D105" s="140"/>
      <c r="E105" s="141"/>
      <c r="G105" s="9"/>
      <c r="H105" s="6"/>
      <c r="I105" s="6"/>
    </row>
    <row r="106" spans="1:9" s="10" customFormat="1" ht="14.5" x14ac:dyDescent="0.35">
      <c r="A106" s="6" t="s">
        <v>1570</v>
      </c>
      <c r="B106" s="140"/>
      <c r="C106" s="140"/>
      <c r="D106" s="140"/>
      <c r="E106" s="141"/>
      <c r="G106" s="9"/>
      <c r="H106" s="6"/>
      <c r="I106" s="6"/>
    </row>
    <row r="108" spans="1:9" s="10" customFormat="1" x14ac:dyDescent="0.2">
      <c r="A108" s="6" t="s">
        <v>1607</v>
      </c>
      <c r="B108" s="6"/>
      <c r="C108" s="6"/>
      <c r="D108" s="6"/>
      <c r="E108" s="9"/>
      <c r="G108" s="9"/>
      <c r="H108" s="6"/>
      <c r="I108" s="6"/>
    </row>
    <row r="109" spans="1:9" s="10" customFormat="1" x14ac:dyDescent="0.2">
      <c r="A109" s="6" t="s">
        <v>1608</v>
      </c>
      <c r="B109" s="6"/>
      <c r="C109" s="6"/>
      <c r="D109" s="6"/>
      <c r="E109" s="9"/>
      <c r="G109" s="9"/>
      <c r="H109" s="6"/>
      <c r="I109" s="6"/>
    </row>
    <row r="111" spans="1:9" s="10" customFormat="1" ht="10.5" x14ac:dyDescent="0.25">
      <c r="A111" s="11" t="s">
        <v>1442</v>
      </c>
      <c r="B111" s="6"/>
      <c r="C111" s="6"/>
      <c r="D111" s="35">
        <v>3.1331862957115</v>
      </c>
      <c r="E111" s="9" t="s">
        <v>55</v>
      </c>
      <c r="G111" s="9"/>
      <c r="H111" s="6"/>
      <c r="I111" s="6"/>
    </row>
    <row r="113" spans="1:9" s="10" customFormat="1" ht="10.5" x14ac:dyDescent="0.25">
      <c r="A113" s="11" t="s">
        <v>64</v>
      </c>
      <c r="B113" s="6"/>
      <c r="C113" s="6"/>
      <c r="D113" s="31" t="s">
        <v>56</v>
      </c>
      <c r="E113" s="9"/>
      <c r="G113" s="9"/>
      <c r="H113" s="6"/>
      <c r="I113" s="6"/>
    </row>
    <row r="114" spans="1:9" ht="10.5" x14ac:dyDescent="0.25">
      <c r="A114" s="11"/>
      <c r="D114" s="31"/>
    </row>
    <row r="115" spans="1:9" ht="10.5" x14ac:dyDescent="0.25">
      <c r="A115" s="11" t="s">
        <v>1443</v>
      </c>
      <c r="B115" s="11"/>
      <c r="C115" s="11"/>
      <c r="D115" s="31" t="s">
        <v>56</v>
      </c>
    </row>
    <row r="116" spans="1:9" ht="10.5" x14ac:dyDescent="0.25">
      <c r="A116" s="11"/>
      <c r="B116" s="11"/>
      <c r="C116" s="11"/>
      <c r="D116" s="11"/>
    </row>
    <row r="117" spans="1:9" ht="10.5" x14ac:dyDescent="0.25">
      <c r="A117" s="11" t="s">
        <v>1573</v>
      </c>
      <c r="B117" s="11"/>
      <c r="C117" s="11"/>
      <c r="D117" s="31" t="s">
        <v>56</v>
      </c>
    </row>
    <row r="118" spans="1:9" ht="10.5" x14ac:dyDescent="0.25">
      <c r="A118" s="11"/>
      <c r="B118" s="11"/>
      <c r="C118" s="11"/>
      <c r="D118" s="11"/>
    </row>
    <row r="119" spans="1:9" ht="10.5" x14ac:dyDescent="0.25">
      <c r="A119" s="11" t="s">
        <v>1841</v>
      </c>
      <c r="B119" s="11"/>
      <c r="C119" s="11"/>
      <c r="D119" s="31" t="s">
        <v>56</v>
      </c>
    </row>
    <row r="120" spans="1:9" ht="10.5" x14ac:dyDescent="0.25">
      <c r="A120" s="11"/>
      <c r="B120" s="11"/>
      <c r="C120" s="11"/>
      <c r="D120" s="11"/>
    </row>
    <row r="121" spans="1:9" ht="10.5" x14ac:dyDescent="0.25">
      <c r="A121" s="11" t="s">
        <v>1574</v>
      </c>
      <c r="B121" s="11"/>
      <c r="C121" s="11"/>
      <c r="D121" s="31" t="s">
        <v>56</v>
      </c>
    </row>
    <row r="122" spans="1:9" ht="10.5" x14ac:dyDescent="0.25">
      <c r="A122" s="11"/>
      <c r="B122" s="11"/>
      <c r="C122" s="11"/>
      <c r="D122" s="11"/>
    </row>
    <row r="123" spans="1:9" ht="10.5" x14ac:dyDescent="0.25">
      <c r="A123" s="11" t="s">
        <v>1575</v>
      </c>
      <c r="B123" s="11"/>
      <c r="C123" s="11"/>
      <c r="D123" s="31" t="s">
        <v>56</v>
      </c>
    </row>
    <row r="125" spans="1:9" ht="10.5" x14ac:dyDescent="0.25">
      <c r="A125" s="119" t="s">
        <v>1343</v>
      </c>
      <c r="B125" s="118"/>
      <c r="C125" s="118"/>
      <c r="D125" s="118"/>
      <c r="E125" s="10"/>
      <c r="G125" s="10"/>
      <c r="H125" s="118"/>
      <c r="I125" s="118"/>
    </row>
    <row r="126" spans="1:9" ht="14.5" x14ac:dyDescent="0.35">
      <c r="A126" s="142"/>
      <c r="B126" s="118"/>
      <c r="C126" s="118"/>
      <c r="D126" s="118"/>
      <c r="E126" s="10"/>
      <c r="G126" s="10"/>
      <c r="H126" s="118"/>
      <c r="I126" s="118"/>
    </row>
    <row r="127" spans="1:9" ht="10.5" x14ac:dyDescent="0.25">
      <c r="A127" s="119" t="s">
        <v>1305</v>
      </c>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x14ac:dyDescent="0.2">
      <c r="A139" s="118"/>
      <c r="B139" s="118"/>
      <c r="C139" s="118"/>
      <c r="D139" s="118"/>
      <c r="E139" s="10"/>
      <c r="G139" s="10"/>
      <c r="H139" s="118"/>
      <c r="I139" s="118"/>
    </row>
    <row r="140" spans="1:9" x14ac:dyDescent="0.2">
      <c r="A140" s="118"/>
      <c r="B140" s="118"/>
      <c r="C140" s="118"/>
      <c r="D140" s="118"/>
      <c r="E140" s="10"/>
      <c r="G140" s="10"/>
      <c r="H140" s="118"/>
      <c r="I140" s="118"/>
    </row>
    <row r="141" spans="1:9" x14ac:dyDescent="0.2">
      <c r="A141" s="118"/>
      <c r="B141" s="118"/>
      <c r="C141" s="118"/>
      <c r="D141" s="118"/>
      <c r="E141" s="10"/>
      <c r="G141" s="10"/>
      <c r="H141" s="118"/>
      <c r="I141" s="118"/>
    </row>
    <row r="142" spans="1:9" x14ac:dyDescent="0.2">
      <c r="A142" s="118"/>
      <c r="B142" s="118"/>
      <c r="C142" s="118"/>
      <c r="D142" s="118"/>
      <c r="E142" s="10"/>
      <c r="G142" s="10"/>
      <c r="H142" s="118"/>
      <c r="I142" s="118"/>
    </row>
    <row r="143" spans="1:9" ht="10.5" x14ac:dyDescent="0.25">
      <c r="A143" s="119" t="s">
        <v>1609</v>
      </c>
      <c r="B143" s="118"/>
      <c r="C143" s="118"/>
      <c r="D143" s="118"/>
      <c r="E143" s="10"/>
      <c r="G143" s="10"/>
      <c r="H143" s="118"/>
      <c r="I143" s="118"/>
    </row>
    <row r="144" spans="1:9" x14ac:dyDescent="0.2">
      <c r="A144" s="118"/>
      <c r="B144" s="118"/>
      <c r="C144" s="118"/>
      <c r="D144" s="118"/>
      <c r="E144" s="10"/>
      <c r="G144" s="10"/>
      <c r="H144" s="118"/>
      <c r="I144" s="118"/>
    </row>
    <row r="145" spans="1:9" ht="10.5" x14ac:dyDescent="0.25">
      <c r="A145" s="119" t="s">
        <v>1306</v>
      </c>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t="s">
        <v>1304</v>
      </c>
      <c r="B160" s="118"/>
      <c r="C160" s="118"/>
      <c r="D160" s="118"/>
      <c r="E160" s="10"/>
      <c r="G160" s="10"/>
      <c r="H160" s="118"/>
      <c r="I160" s="118"/>
    </row>
    <row r="161" spans="1:9" x14ac:dyDescent="0.2">
      <c r="A161" s="120"/>
      <c r="B161" s="118"/>
      <c r="C161" s="118"/>
      <c r="D161" s="118"/>
      <c r="E161" s="10"/>
      <c r="G161" s="10"/>
      <c r="H161" s="118"/>
      <c r="I161" s="118"/>
    </row>
    <row r="162" spans="1:9" x14ac:dyDescent="0.2">
      <c r="A162" s="118"/>
      <c r="B162" s="118"/>
      <c r="C162" s="118"/>
      <c r="D162" s="118"/>
      <c r="E162" s="10"/>
      <c r="G162" s="10"/>
      <c r="H162" s="118"/>
      <c r="I162" s="118"/>
    </row>
    <row r="163" spans="1:9" x14ac:dyDescent="0.2">
      <c r="A163" s="118"/>
      <c r="B163" s="118"/>
      <c r="C163" s="118"/>
      <c r="D163" s="118"/>
      <c r="E163" s="10"/>
      <c r="G163" s="10"/>
      <c r="H163" s="118"/>
      <c r="I163" s="118"/>
    </row>
    <row r="164" spans="1:9" x14ac:dyDescent="0.2">
      <c r="A164" s="120"/>
      <c r="B164" s="118"/>
      <c r="C164" s="118"/>
      <c r="D164" s="118"/>
      <c r="E164" s="10"/>
      <c r="G164" s="10"/>
      <c r="H164" s="118"/>
      <c r="I164" s="118"/>
    </row>
    <row r="165" spans="1:9" x14ac:dyDescent="0.2">
      <c r="A165" s="120"/>
    </row>
  </sheetData>
  <mergeCells count="15">
    <mergeCell ref="A98:A99"/>
    <mergeCell ref="A100:A101"/>
    <mergeCell ref="A102:A103"/>
    <mergeCell ref="A86:A87"/>
    <mergeCell ref="A88:A89"/>
    <mergeCell ref="A90:A91"/>
    <mergeCell ref="A92:A93"/>
    <mergeCell ref="A94:A95"/>
    <mergeCell ref="A96:A97"/>
    <mergeCell ref="A77:B77"/>
    <mergeCell ref="A1:G1"/>
    <mergeCell ref="A61:G61"/>
    <mergeCell ref="A63:D63"/>
    <mergeCell ref="A75:B75"/>
    <mergeCell ref="A76:B76"/>
  </mergeCells>
  <conditionalFormatting sqref="F2:F3 F5:F60">
    <cfRule type="cellIs" dxfId="119" priority="2" stopIfTrue="1" operator="between">
      <formula>0.009</formula>
      <formula>-0.009</formula>
    </cfRule>
  </conditionalFormatting>
  <conditionalFormatting sqref="F62:F65575">
    <cfRule type="cellIs" dxfId="118"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73"/>
  <sheetViews>
    <sheetView workbookViewId="0">
      <selection sqref="A1:G1"/>
    </sheetView>
  </sheetViews>
  <sheetFormatPr defaultColWidth="9.453125" defaultRowHeight="10" x14ac:dyDescent="0.2"/>
  <cols>
    <col min="1" max="1" width="38.54296875" style="6" bestFit="1" customWidth="1"/>
    <col min="2" max="2" width="58" style="6" bestFit="1" customWidth="1"/>
    <col min="3" max="3" width="15.453125" style="6" bestFit="1" customWidth="1"/>
    <col min="4" max="4" width="15.54296875" style="6" bestFit="1" customWidth="1"/>
    <col min="5" max="5" width="26.453125" style="9" customWidth="1"/>
    <col min="6" max="6" width="13.54296875" style="10" bestFit="1" customWidth="1"/>
    <col min="7" max="7" width="11" style="9" customWidth="1"/>
    <col min="8" max="16384" width="9.453125" style="6"/>
  </cols>
  <sheetData>
    <row r="1" spans="1:7" s="1" customFormat="1" ht="14" x14ac:dyDescent="0.25">
      <c r="A1" s="177" t="s">
        <v>1808</v>
      </c>
      <c r="B1" s="178"/>
      <c r="C1" s="178"/>
      <c r="D1" s="178"/>
      <c r="E1" s="178"/>
      <c r="F1" s="178"/>
      <c r="G1" s="178"/>
    </row>
    <row r="2" spans="1:7" s="1" customFormat="1" ht="11.5" x14ac:dyDescent="0.25">
      <c r="A2" s="7" t="s">
        <v>7</v>
      </c>
      <c r="B2" s="6"/>
      <c r="C2" s="6"/>
      <c r="D2" s="6"/>
      <c r="E2" s="9"/>
      <c r="F2" s="10"/>
      <c r="G2" s="9"/>
    </row>
    <row r="3" spans="1:7" s="1" customFormat="1" ht="21" x14ac:dyDescent="0.25">
      <c r="A3" s="145" t="s">
        <v>2</v>
      </c>
      <c r="B3" s="145" t="s">
        <v>0</v>
      </c>
      <c r="C3" s="146" t="s">
        <v>1347</v>
      </c>
      <c r="D3" s="146" t="s">
        <v>1</v>
      </c>
      <c r="E3" s="156" t="s">
        <v>6</v>
      </c>
      <c r="F3" s="147" t="s">
        <v>3</v>
      </c>
      <c r="G3" s="147" t="s">
        <v>5</v>
      </c>
    </row>
    <row r="4" spans="1:7" s="1" customFormat="1" ht="27" customHeight="1" x14ac:dyDescent="0.25">
      <c r="A4" s="126" t="s">
        <v>30</v>
      </c>
      <c r="B4" s="148"/>
      <c r="C4" s="148"/>
      <c r="D4" s="148"/>
      <c r="E4" s="149"/>
      <c r="F4" s="58"/>
      <c r="G4" s="150"/>
    </row>
    <row r="5" spans="1:7" s="1" customFormat="1" ht="13.9" customHeight="1" x14ac:dyDescent="0.25">
      <c r="A5" s="21" t="s">
        <v>31</v>
      </c>
      <c r="B5" s="22"/>
      <c r="C5" s="22"/>
      <c r="D5" s="22"/>
      <c r="E5" s="23"/>
      <c r="F5" s="24"/>
      <c r="G5" s="23"/>
    </row>
    <row r="6" spans="1:7" s="1" customFormat="1" ht="11.5" x14ac:dyDescent="0.25">
      <c r="A6" s="22" t="s">
        <v>1797</v>
      </c>
      <c r="B6" s="22" t="s">
        <v>1798</v>
      </c>
      <c r="C6" s="151" t="s">
        <v>1799</v>
      </c>
      <c r="D6" s="25">
        <v>1695</v>
      </c>
      <c r="E6" s="23">
        <v>0</v>
      </c>
      <c r="F6" s="24">
        <v>100</v>
      </c>
      <c r="G6" s="23">
        <v>0</v>
      </c>
    </row>
    <row r="7" spans="1:7" ht="10.5" x14ac:dyDescent="0.25">
      <c r="A7" s="21" t="s">
        <v>33</v>
      </c>
      <c r="B7" s="21"/>
      <c r="C7" s="21"/>
      <c r="D7" s="21"/>
      <c r="E7" s="26">
        <f>SUM(E5:E6)</f>
        <v>0</v>
      </c>
      <c r="F7" s="27">
        <f>SUM(F5:F6)</f>
        <v>100</v>
      </c>
      <c r="G7" s="26"/>
    </row>
    <row r="8" spans="1:7" x14ac:dyDescent="0.2">
      <c r="A8" s="22"/>
      <c r="B8" s="22"/>
      <c r="C8" s="22"/>
      <c r="D8" s="22"/>
      <c r="E8" s="23"/>
      <c r="F8" s="24"/>
      <c r="G8" s="23"/>
    </row>
    <row r="9" spans="1:7" ht="10.5" x14ac:dyDescent="0.25">
      <c r="A9" s="21" t="s">
        <v>43</v>
      </c>
      <c r="B9" s="21"/>
      <c r="C9" s="21"/>
      <c r="D9" s="21"/>
      <c r="E9" s="26">
        <f>E7</f>
        <v>0</v>
      </c>
      <c r="F9" s="27">
        <f>F7</f>
        <v>100</v>
      </c>
      <c r="G9" s="26"/>
    </row>
    <row r="10" spans="1:7" ht="10.5" x14ac:dyDescent="0.25">
      <c r="A10" s="21"/>
      <c r="B10" s="21"/>
      <c r="C10" s="21"/>
      <c r="D10" s="21"/>
      <c r="E10" s="26"/>
      <c r="F10" s="27"/>
      <c r="G10" s="26"/>
    </row>
    <row r="11" spans="1:7" ht="10.5" x14ac:dyDescent="0.25">
      <c r="A11" s="21" t="s">
        <v>45</v>
      </c>
      <c r="B11" s="21"/>
      <c r="C11" s="21"/>
      <c r="D11" s="21"/>
      <c r="E11" s="152">
        <v>0</v>
      </c>
      <c r="F11" s="152">
        <v>0</v>
      </c>
      <c r="G11" s="26"/>
    </row>
    <row r="12" spans="1:7" ht="10.5" x14ac:dyDescent="0.25">
      <c r="A12" s="21"/>
      <c r="B12" s="21"/>
      <c r="C12" s="21"/>
      <c r="D12" s="21"/>
      <c r="E12" s="26"/>
      <c r="F12" s="27"/>
      <c r="G12" s="26"/>
    </row>
    <row r="13" spans="1:7" ht="10.5" x14ac:dyDescent="0.25">
      <c r="A13" s="28" t="s">
        <v>44</v>
      </c>
      <c r="B13" s="28"/>
      <c r="C13" s="28"/>
      <c r="D13" s="28"/>
      <c r="E13" s="29">
        <v>3.9999999999999998E-7</v>
      </c>
      <c r="F13" s="30">
        <v>100</v>
      </c>
      <c r="G13" s="29"/>
    </row>
    <row r="15" spans="1:7" ht="10.5" x14ac:dyDescent="0.25">
      <c r="A15" s="11" t="s">
        <v>47</v>
      </c>
    </row>
    <row r="16" spans="1:7" ht="10.5" x14ac:dyDescent="0.25">
      <c r="A16" s="11" t="s">
        <v>1800</v>
      </c>
    </row>
    <row r="17" spans="1:7" ht="23.65" customHeight="1" x14ac:dyDescent="0.2">
      <c r="A17" s="207" t="s">
        <v>1801</v>
      </c>
      <c r="B17" s="207"/>
      <c r="C17" s="207"/>
      <c r="D17" s="207"/>
      <c r="E17" s="207"/>
      <c r="F17" s="207"/>
      <c r="G17" s="207"/>
    </row>
    <row r="18" spans="1:7" ht="10.5" x14ac:dyDescent="0.2">
      <c r="A18" s="157"/>
      <c r="B18" s="157"/>
      <c r="C18" s="157"/>
      <c r="D18" s="157"/>
      <c r="E18" s="157"/>
      <c r="F18" s="157"/>
      <c r="G18" s="157"/>
    </row>
    <row r="19" spans="1:7" ht="21.75" customHeight="1" x14ac:dyDescent="0.2">
      <c r="A19" s="179" t="s">
        <v>1003</v>
      </c>
      <c r="B19" s="179"/>
      <c r="C19" s="179"/>
      <c r="D19" s="179"/>
      <c r="E19" s="157"/>
      <c r="F19" s="157"/>
      <c r="G19" s="157"/>
    </row>
    <row r="20" spans="1:7" ht="10.5" x14ac:dyDescent="0.2">
      <c r="A20" s="157"/>
      <c r="B20" s="157"/>
      <c r="C20" s="157"/>
      <c r="D20" s="157"/>
      <c r="E20" s="157"/>
      <c r="F20" s="157"/>
      <c r="G20" s="157"/>
    </row>
    <row r="21" spans="1:7" ht="10.5" x14ac:dyDescent="0.25">
      <c r="A21" s="11" t="s">
        <v>48</v>
      </c>
    </row>
    <row r="22" spans="1:7" ht="10.5" x14ac:dyDescent="0.25">
      <c r="A22" s="11" t="s">
        <v>1001</v>
      </c>
    </row>
    <row r="23" spans="1:7" ht="10.5" x14ac:dyDescent="0.25">
      <c r="A23" s="11" t="s">
        <v>49</v>
      </c>
      <c r="B23" s="11"/>
      <c r="C23" s="55" t="s">
        <v>999</v>
      </c>
      <c r="D23" s="11" t="s">
        <v>50</v>
      </c>
    </row>
    <row r="24" spans="1:7" x14ac:dyDescent="0.2">
      <c r="A24" s="6" t="s">
        <v>57</v>
      </c>
      <c r="C24" s="32">
        <v>0</v>
      </c>
      <c r="D24" s="32">
        <v>0</v>
      </c>
    </row>
    <row r="25" spans="1:7" x14ac:dyDescent="0.2">
      <c r="A25" s="6" t="s">
        <v>117</v>
      </c>
      <c r="C25" s="32">
        <v>0</v>
      </c>
      <c r="D25" s="32">
        <v>0</v>
      </c>
    </row>
    <row r="26" spans="1:7" x14ac:dyDescent="0.2">
      <c r="A26" s="6" t="s">
        <v>58</v>
      </c>
      <c r="C26" s="32">
        <v>0</v>
      </c>
      <c r="D26" s="32">
        <v>0</v>
      </c>
    </row>
    <row r="27" spans="1:7" x14ac:dyDescent="0.2">
      <c r="A27" s="6" t="s">
        <v>118</v>
      </c>
      <c r="C27" s="32">
        <v>0</v>
      </c>
      <c r="D27" s="32">
        <v>0</v>
      </c>
    </row>
    <row r="29" spans="1:7" x14ac:dyDescent="0.2">
      <c r="A29" s="6" t="s">
        <v>54</v>
      </c>
    </row>
    <row r="30" spans="1:7" x14ac:dyDescent="0.2">
      <c r="A30" s="6" t="s">
        <v>1000</v>
      </c>
    </row>
    <row r="32" spans="1:7" ht="14.5" x14ac:dyDescent="0.35">
      <c r="A32" s="208" t="s">
        <v>1810</v>
      </c>
      <c r="B32" s="209"/>
      <c r="C32" s="209"/>
      <c r="D32" s="31" t="s">
        <v>56</v>
      </c>
    </row>
    <row r="33" spans="1:7" ht="10.5" x14ac:dyDescent="0.25">
      <c r="A33" s="11"/>
      <c r="B33" s="11"/>
      <c r="C33" s="11"/>
      <c r="D33" s="11"/>
    </row>
    <row r="34" spans="1:7" ht="10.5" x14ac:dyDescent="0.25">
      <c r="A34" s="11" t="s">
        <v>1802</v>
      </c>
      <c r="B34" s="11"/>
      <c r="C34" s="11"/>
      <c r="D34" s="31" t="s">
        <v>56</v>
      </c>
    </row>
    <row r="36" spans="1:7" ht="10.5" x14ac:dyDescent="0.25">
      <c r="A36" s="11" t="s">
        <v>1809</v>
      </c>
    </row>
    <row r="37" spans="1:7" ht="28.15" customHeight="1" x14ac:dyDescent="0.2"/>
    <row r="39" spans="1:7" ht="13.9" customHeight="1" x14ac:dyDescent="0.2"/>
    <row r="40" spans="1:7" ht="10.5" customHeight="1" x14ac:dyDescent="0.2"/>
    <row r="41" spans="1:7" ht="26.25" customHeight="1" x14ac:dyDescent="0.2"/>
    <row r="43" spans="1:7" ht="29.15" customHeight="1" x14ac:dyDescent="0.2"/>
    <row r="45" spans="1:7" s="1" customFormat="1" ht="11.5" x14ac:dyDescent="0.25">
      <c r="A45" s="6"/>
      <c r="B45" s="6"/>
      <c r="C45" s="6"/>
      <c r="D45" s="6"/>
      <c r="E45" s="9"/>
      <c r="F45" s="10"/>
      <c r="G45" s="9"/>
    </row>
    <row r="47" spans="1:7" s="1" customFormat="1" ht="38.25" customHeight="1" x14ac:dyDescent="0.25">
      <c r="A47" s="6"/>
      <c r="B47" s="6"/>
      <c r="C47" s="6"/>
      <c r="D47" s="6"/>
      <c r="E47" s="9"/>
      <c r="F47" s="10"/>
      <c r="G47" s="9"/>
    </row>
    <row r="51" spans="1:9" ht="10.5" x14ac:dyDescent="0.25">
      <c r="H51" s="11"/>
      <c r="I51" s="11"/>
    </row>
    <row r="53" spans="1:9" ht="10.5" x14ac:dyDescent="0.25">
      <c r="H53" s="11"/>
      <c r="I53" s="11"/>
    </row>
    <row r="54" spans="1:9" ht="10.5" x14ac:dyDescent="0.25">
      <c r="H54" s="11"/>
      <c r="I54" s="11"/>
    </row>
    <row r="55" spans="1:9" ht="10.5" x14ac:dyDescent="0.25">
      <c r="H55" s="11"/>
      <c r="I55" s="11"/>
    </row>
    <row r="56" spans="1:9" ht="10.5" x14ac:dyDescent="0.25">
      <c r="H56" s="11"/>
      <c r="I56" s="11"/>
    </row>
    <row r="57" spans="1:9" ht="10.5" x14ac:dyDescent="0.25">
      <c r="H57" s="11"/>
      <c r="I57" s="11"/>
    </row>
    <row r="64" spans="1:9" s="9" customFormat="1" x14ac:dyDescent="0.2">
      <c r="A64" s="6"/>
      <c r="B64" s="6"/>
      <c r="C64" s="6"/>
      <c r="D64" s="6"/>
      <c r="F64" s="10"/>
      <c r="H64" s="6"/>
      <c r="I64" s="6"/>
    </row>
    <row r="65" spans="1:9" s="9" customFormat="1" x14ac:dyDescent="0.2">
      <c r="A65" s="6"/>
      <c r="B65" s="6"/>
      <c r="C65" s="6"/>
      <c r="D65" s="6"/>
      <c r="F65" s="10"/>
      <c r="H65" s="6"/>
      <c r="I65" s="6"/>
    </row>
    <row r="66" spans="1:9" s="9" customFormat="1" x14ac:dyDescent="0.2">
      <c r="A66" s="6"/>
      <c r="B66" s="6"/>
      <c r="C66" s="6"/>
      <c r="D66" s="6"/>
      <c r="F66" s="10"/>
      <c r="H66" s="6"/>
      <c r="I66" s="6"/>
    </row>
    <row r="67" spans="1:9" s="9" customFormat="1" x14ac:dyDescent="0.2">
      <c r="A67" s="6"/>
      <c r="B67" s="6"/>
      <c r="C67" s="6"/>
      <c r="D67" s="6"/>
      <c r="F67" s="10"/>
      <c r="H67" s="6"/>
      <c r="I67" s="6"/>
    </row>
    <row r="68" spans="1:9" s="9" customFormat="1" x14ac:dyDescent="0.2">
      <c r="A68" s="6"/>
      <c r="B68" s="6"/>
      <c r="C68" s="6"/>
      <c r="D68" s="6"/>
      <c r="F68" s="10"/>
      <c r="H68" s="6"/>
      <c r="I68" s="6"/>
    </row>
    <row r="69" spans="1:9" s="9" customFormat="1" x14ac:dyDescent="0.2">
      <c r="A69" s="6"/>
      <c r="B69" s="6"/>
      <c r="C69" s="6"/>
      <c r="D69" s="6"/>
      <c r="F69" s="10"/>
      <c r="H69" s="6"/>
      <c r="I69" s="6"/>
    </row>
    <row r="71" spans="1:9" s="9" customFormat="1" x14ac:dyDescent="0.2">
      <c r="A71" s="6"/>
      <c r="B71" s="6"/>
      <c r="C71" s="6"/>
      <c r="D71" s="6"/>
      <c r="F71" s="10"/>
      <c r="H71" s="6"/>
      <c r="I71" s="6"/>
    </row>
    <row r="73" spans="1:9" s="9" customFormat="1" ht="15" customHeight="1" x14ac:dyDescent="0.2">
      <c r="A73" s="6"/>
      <c r="B73" s="6"/>
      <c r="C73" s="6"/>
      <c r="D73" s="6"/>
      <c r="F73" s="10"/>
      <c r="H73" s="6"/>
      <c r="I73" s="6"/>
    </row>
  </sheetData>
  <mergeCells count="4">
    <mergeCell ref="A1:G1"/>
    <mergeCell ref="A17:G17"/>
    <mergeCell ref="A19:D19"/>
    <mergeCell ref="A32:C32"/>
  </mergeCells>
  <conditionalFormatting sqref="F2 F21:F65443">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8"/>
  <sheetViews>
    <sheetView workbookViewId="0">
      <selection sqref="A1:G1"/>
    </sheetView>
  </sheetViews>
  <sheetFormatPr defaultColWidth="9.1796875" defaultRowHeight="10" x14ac:dyDescent="0.2"/>
  <cols>
    <col min="1" max="1" width="54.26953125" style="6" bestFit="1" customWidth="1"/>
    <col min="2" max="2" width="54" style="6" bestFit="1" customWidth="1"/>
    <col min="3" max="3" width="25.1796875" style="6" bestFit="1" customWidth="1"/>
    <col min="4" max="4" width="15.7265625" style="6" customWidth="1"/>
    <col min="5" max="5" width="26.1796875" style="9" customWidth="1"/>
    <col min="6" max="6" width="14.7265625" style="10" bestFit="1" customWidth="1"/>
    <col min="7" max="7" width="6.7265625" style="9" customWidth="1"/>
    <col min="8" max="16384" width="9.1796875" style="6"/>
  </cols>
  <sheetData>
    <row r="1" spans="1:7" s="1" customFormat="1" ht="14" x14ac:dyDescent="0.25">
      <c r="A1" s="177" t="s">
        <v>1610</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79</v>
      </c>
      <c r="B7" s="22" t="s">
        <v>78</v>
      </c>
      <c r="C7" s="22" t="s">
        <v>73</v>
      </c>
      <c r="D7" s="25">
        <v>8000</v>
      </c>
      <c r="E7" s="23">
        <v>8051.5793973</v>
      </c>
      <c r="F7" s="24">
        <v>6.2736104560565904</v>
      </c>
      <c r="G7" s="23">
        <v>7.6349999999999998</v>
      </c>
    </row>
    <row r="8" spans="1:7" x14ac:dyDescent="0.2">
      <c r="A8" s="22" t="s">
        <v>1611</v>
      </c>
      <c r="B8" s="22" t="s">
        <v>1612</v>
      </c>
      <c r="C8" s="22" t="s">
        <v>72</v>
      </c>
      <c r="D8" s="25">
        <v>7500</v>
      </c>
      <c r="E8" s="23">
        <v>7594.3937671000003</v>
      </c>
      <c r="F8" s="24">
        <v>5.9173816457261097</v>
      </c>
      <c r="G8" s="23">
        <v>7.415</v>
      </c>
    </row>
    <row r="9" spans="1:7" x14ac:dyDescent="0.2">
      <c r="A9" s="22" t="s">
        <v>1613</v>
      </c>
      <c r="B9" s="22" t="s">
        <v>1614</v>
      </c>
      <c r="C9" s="22" t="s">
        <v>1581</v>
      </c>
      <c r="D9" s="25">
        <v>7500</v>
      </c>
      <c r="E9" s="23">
        <v>7478.3576712000004</v>
      </c>
      <c r="F9" s="24">
        <v>5.8269689169188501</v>
      </c>
      <c r="G9" s="23">
        <v>7.68</v>
      </c>
    </row>
    <row r="10" spans="1:7" x14ac:dyDescent="0.2">
      <c r="A10" s="22" t="s">
        <v>81</v>
      </c>
      <c r="B10" s="22" t="s">
        <v>80</v>
      </c>
      <c r="C10" s="22" t="s">
        <v>32</v>
      </c>
      <c r="D10" s="25">
        <v>5500</v>
      </c>
      <c r="E10" s="23">
        <v>5865.8260958999999</v>
      </c>
      <c r="F10" s="24">
        <v>4.5705204051006696</v>
      </c>
      <c r="G10" s="23">
        <v>7.5849000000000002</v>
      </c>
    </row>
    <row r="11" spans="1:7" x14ac:dyDescent="0.2">
      <c r="A11" s="22" t="s">
        <v>83</v>
      </c>
      <c r="B11" s="22" t="s">
        <v>82</v>
      </c>
      <c r="C11" s="22" t="s">
        <v>73</v>
      </c>
      <c r="D11" s="25">
        <v>5467</v>
      </c>
      <c r="E11" s="23">
        <v>5509.5522822000003</v>
      </c>
      <c r="F11" s="24">
        <v>4.2929198235803598</v>
      </c>
      <c r="G11" s="23">
        <v>8.1219000000000001</v>
      </c>
    </row>
    <row r="12" spans="1:7" x14ac:dyDescent="0.2">
      <c r="A12" s="22" t="s">
        <v>85</v>
      </c>
      <c r="B12" s="22" t="s">
        <v>84</v>
      </c>
      <c r="C12" s="22" t="s">
        <v>73</v>
      </c>
      <c r="D12" s="25">
        <v>5000</v>
      </c>
      <c r="E12" s="23">
        <v>5048.6224658000001</v>
      </c>
      <c r="F12" s="24">
        <v>3.9337736271651602</v>
      </c>
      <c r="G12" s="23">
        <v>7.9949000000000003</v>
      </c>
    </row>
    <row r="13" spans="1:7" x14ac:dyDescent="0.2">
      <c r="A13" s="22" t="s">
        <v>87</v>
      </c>
      <c r="B13" s="22" t="s">
        <v>86</v>
      </c>
      <c r="C13" s="22" t="s">
        <v>73</v>
      </c>
      <c r="D13" s="25">
        <v>5000</v>
      </c>
      <c r="E13" s="23">
        <v>4986.5728081999996</v>
      </c>
      <c r="F13" s="24">
        <v>3.88542592275767</v>
      </c>
      <c r="G13" s="23">
        <v>7.9432</v>
      </c>
    </row>
    <row r="14" spans="1:7" x14ac:dyDescent="0.2">
      <c r="A14" s="22" t="s">
        <v>69</v>
      </c>
      <c r="B14" s="22" t="s">
        <v>68</v>
      </c>
      <c r="C14" s="22" t="s">
        <v>67</v>
      </c>
      <c r="D14" s="25">
        <v>4269</v>
      </c>
      <c r="E14" s="23">
        <v>4621.7432010000002</v>
      </c>
      <c r="F14" s="24">
        <v>3.6011588584377798</v>
      </c>
      <c r="G14" s="23">
        <v>8.9350000000000005</v>
      </c>
    </row>
    <row r="15" spans="1:7" x14ac:dyDescent="0.2">
      <c r="A15" s="22" t="s">
        <v>66</v>
      </c>
      <c r="B15" s="22" t="s">
        <v>65</v>
      </c>
      <c r="C15" s="22" t="s">
        <v>67</v>
      </c>
      <c r="D15" s="25">
        <v>4076</v>
      </c>
      <c r="E15" s="23">
        <v>4437.769456</v>
      </c>
      <c r="F15" s="24">
        <v>3.4578106340311598</v>
      </c>
      <c r="G15" s="23">
        <v>8.8547999999999991</v>
      </c>
    </row>
    <row r="16" spans="1:7" x14ac:dyDescent="0.2">
      <c r="A16" s="22" t="s">
        <v>89</v>
      </c>
      <c r="B16" s="22" t="s">
        <v>88</v>
      </c>
      <c r="C16" s="22" t="s">
        <v>73</v>
      </c>
      <c r="D16" s="25">
        <v>6800</v>
      </c>
      <c r="E16" s="23">
        <v>3830.3584000000001</v>
      </c>
      <c r="F16" s="24">
        <v>2.9845295342603699</v>
      </c>
      <c r="G16" s="23">
        <v>6.9775999999999998</v>
      </c>
    </row>
    <row r="17" spans="1:7" x14ac:dyDescent="0.2">
      <c r="A17" s="22" t="s">
        <v>1615</v>
      </c>
      <c r="B17" s="22" t="s">
        <v>1616</v>
      </c>
      <c r="C17" s="22" t="s">
        <v>73</v>
      </c>
      <c r="D17" s="25">
        <v>3500</v>
      </c>
      <c r="E17" s="23">
        <v>3673.8377027000001</v>
      </c>
      <c r="F17" s="24">
        <v>2.8625721101679198</v>
      </c>
      <c r="G17" s="23">
        <v>7.37</v>
      </c>
    </row>
    <row r="18" spans="1:7" x14ac:dyDescent="0.2">
      <c r="A18" s="22" t="s">
        <v>1582</v>
      </c>
      <c r="B18" s="22" t="s">
        <v>1583</v>
      </c>
      <c r="C18" s="22" t="s">
        <v>73</v>
      </c>
      <c r="D18" s="25">
        <v>300</v>
      </c>
      <c r="E18" s="23">
        <v>3062.6041644000002</v>
      </c>
      <c r="F18" s="24">
        <v>2.3863126177437102</v>
      </c>
      <c r="G18" s="23">
        <v>7.2401</v>
      </c>
    </row>
    <row r="19" spans="1:7" x14ac:dyDescent="0.2">
      <c r="A19" s="22" t="s">
        <v>1617</v>
      </c>
      <c r="B19" s="22" t="s">
        <v>1618</v>
      </c>
      <c r="C19" s="22" t="s">
        <v>73</v>
      </c>
      <c r="D19" s="25">
        <v>2500</v>
      </c>
      <c r="E19" s="23">
        <v>2716.5785890000002</v>
      </c>
      <c r="F19" s="24">
        <v>2.1166972341308501</v>
      </c>
      <c r="G19" s="23">
        <v>7.76</v>
      </c>
    </row>
    <row r="20" spans="1:7" x14ac:dyDescent="0.2">
      <c r="A20" s="22" t="s">
        <v>1619</v>
      </c>
      <c r="B20" s="22" t="s">
        <v>1620</v>
      </c>
      <c r="C20" s="22" t="s">
        <v>32</v>
      </c>
      <c r="D20" s="25">
        <v>2500</v>
      </c>
      <c r="E20" s="23">
        <v>2632.5588699</v>
      </c>
      <c r="F20" s="24">
        <v>2.0512309495361198</v>
      </c>
      <c r="G20" s="23">
        <v>7.07</v>
      </c>
    </row>
    <row r="21" spans="1:7" x14ac:dyDescent="0.2">
      <c r="A21" s="22" t="s">
        <v>1621</v>
      </c>
      <c r="B21" s="22" t="s">
        <v>1622</v>
      </c>
      <c r="C21" s="22" t="s">
        <v>1581</v>
      </c>
      <c r="D21" s="25">
        <v>2500</v>
      </c>
      <c r="E21" s="23">
        <v>2631.9440067999999</v>
      </c>
      <c r="F21" s="24">
        <v>2.0507518619704599</v>
      </c>
      <c r="G21" s="23">
        <v>6.8785999999999996</v>
      </c>
    </row>
    <row r="22" spans="1:7" x14ac:dyDescent="0.2">
      <c r="A22" s="22" t="s">
        <v>1623</v>
      </c>
      <c r="B22" s="22" t="s">
        <v>1624</v>
      </c>
      <c r="C22" s="22" t="s">
        <v>73</v>
      </c>
      <c r="D22" s="25">
        <v>2500</v>
      </c>
      <c r="E22" s="23">
        <v>2624.3061985999998</v>
      </c>
      <c r="F22" s="24">
        <v>2.04480065277032</v>
      </c>
      <c r="G22" s="23">
        <v>7.0049999999999999</v>
      </c>
    </row>
    <row r="23" spans="1:7" x14ac:dyDescent="0.2">
      <c r="A23" s="22" t="s">
        <v>71</v>
      </c>
      <c r="B23" s="22" t="s">
        <v>70</v>
      </c>
      <c r="C23" s="22" t="s">
        <v>72</v>
      </c>
      <c r="D23" s="25">
        <v>2500</v>
      </c>
      <c r="E23" s="23">
        <v>2542.5155479</v>
      </c>
      <c r="F23" s="24">
        <v>1.98107120838189</v>
      </c>
      <c r="G23" s="23">
        <v>7.7605000000000004</v>
      </c>
    </row>
    <row r="24" spans="1:7" x14ac:dyDescent="0.2">
      <c r="A24" s="22" t="s">
        <v>1625</v>
      </c>
      <c r="B24" s="22" t="s">
        <v>1626</v>
      </c>
      <c r="C24" s="22" t="s">
        <v>32</v>
      </c>
      <c r="D24" s="25">
        <v>2500</v>
      </c>
      <c r="E24" s="23">
        <v>2512.5581164</v>
      </c>
      <c r="F24" s="24">
        <v>1.9577290482638401</v>
      </c>
      <c r="G24" s="23">
        <v>7.62</v>
      </c>
    </row>
    <row r="25" spans="1:7" x14ac:dyDescent="0.2">
      <c r="A25" s="22" t="s">
        <v>91</v>
      </c>
      <c r="B25" s="22" t="s">
        <v>90</v>
      </c>
      <c r="C25" s="22" t="s">
        <v>73</v>
      </c>
      <c r="D25" s="25">
        <v>2500</v>
      </c>
      <c r="E25" s="23">
        <v>2503.5172259999999</v>
      </c>
      <c r="F25" s="24">
        <v>1.95068458881722</v>
      </c>
      <c r="G25" s="23">
        <v>7.71</v>
      </c>
    </row>
    <row r="26" spans="1:7" x14ac:dyDescent="0.2">
      <c r="A26" s="22" t="s">
        <v>1627</v>
      </c>
      <c r="B26" s="22" t="s">
        <v>1628</v>
      </c>
      <c r="C26" s="22" t="s">
        <v>32</v>
      </c>
      <c r="D26" s="25">
        <v>2500</v>
      </c>
      <c r="E26" s="23">
        <v>2492.4153425</v>
      </c>
      <c r="F26" s="24">
        <v>1.9420342496762</v>
      </c>
      <c r="G26" s="23">
        <v>7.3150000000000004</v>
      </c>
    </row>
    <row r="27" spans="1:7" x14ac:dyDescent="0.2">
      <c r="A27" s="22" t="s">
        <v>1629</v>
      </c>
      <c r="B27" s="22" t="s">
        <v>1630</v>
      </c>
      <c r="C27" s="22" t="s">
        <v>1581</v>
      </c>
      <c r="D27" s="25">
        <v>2500</v>
      </c>
      <c r="E27" s="23">
        <v>2475.9986985999999</v>
      </c>
      <c r="F27" s="24">
        <v>1.92924276818638</v>
      </c>
      <c r="G27" s="23">
        <v>7.7</v>
      </c>
    </row>
    <row r="28" spans="1:7" x14ac:dyDescent="0.2">
      <c r="A28" s="22" t="s">
        <v>93</v>
      </c>
      <c r="B28" s="22" t="s">
        <v>92</v>
      </c>
      <c r="C28" s="22" t="s">
        <v>73</v>
      </c>
      <c r="D28" s="25">
        <v>250</v>
      </c>
      <c r="E28" s="23">
        <v>2473.7654109999999</v>
      </c>
      <c r="F28" s="24">
        <v>1.92750264047386</v>
      </c>
      <c r="G28" s="23">
        <v>7.6761999999999997</v>
      </c>
    </row>
    <row r="29" spans="1:7" x14ac:dyDescent="0.2">
      <c r="A29" s="22" t="s">
        <v>1631</v>
      </c>
      <c r="B29" s="22" t="s">
        <v>1632</v>
      </c>
      <c r="C29" s="22" t="s">
        <v>73</v>
      </c>
      <c r="D29" s="25">
        <v>2000</v>
      </c>
      <c r="E29" s="23">
        <v>2178.3578081999999</v>
      </c>
      <c r="F29" s="24">
        <v>1.6973276481802799</v>
      </c>
      <c r="G29" s="23">
        <v>8.1158999999999999</v>
      </c>
    </row>
    <row r="30" spans="1:7" x14ac:dyDescent="0.2">
      <c r="A30" s="22" t="s">
        <v>1633</v>
      </c>
      <c r="B30" s="22" t="s">
        <v>1634</v>
      </c>
      <c r="C30" s="22" t="s">
        <v>73</v>
      </c>
      <c r="D30" s="25">
        <v>2000</v>
      </c>
      <c r="E30" s="23">
        <v>2119.3910136999998</v>
      </c>
      <c r="F30" s="24">
        <v>1.65138204169972</v>
      </c>
      <c r="G30" s="23">
        <v>7.9273999999999996</v>
      </c>
    </row>
    <row r="31" spans="1:7" x14ac:dyDescent="0.2">
      <c r="A31" s="22" t="s">
        <v>1635</v>
      </c>
      <c r="B31" s="22" t="s">
        <v>1636</v>
      </c>
      <c r="C31" s="22" t="s">
        <v>32</v>
      </c>
      <c r="D31" s="25">
        <v>2050</v>
      </c>
      <c r="E31" s="23">
        <v>2097.8747451999998</v>
      </c>
      <c r="F31" s="24">
        <v>1.6346170468612899</v>
      </c>
      <c r="G31" s="23">
        <v>7.59</v>
      </c>
    </row>
    <row r="32" spans="1:7" x14ac:dyDescent="0.2">
      <c r="A32" s="22" t="s">
        <v>1637</v>
      </c>
      <c r="B32" s="22" t="s">
        <v>1638</v>
      </c>
      <c r="C32" s="22" t="s">
        <v>73</v>
      </c>
      <c r="D32" s="25">
        <v>200</v>
      </c>
      <c r="E32" s="23">
        <v>2039.7438904000001</v>
      </c>
      <c r="F32" s="24">
        <v>1.5893227858849801</v>
      </c>
      <c r="G32" s="23">
        <v>7.2850000000000001</v>
      </c>
    </row>
    <row r="33" spans="1:7" x14ac:dyDescent="0.2">
      <c r="A33" s="22" t="s">
        <v>1639</v>
      </c>
      <c r="B33" s="22" t="s">
        <v>1640</v>
      </c>
      <c r="C33" s="22" t="s">
        <v>1581</v>
      </c>
      <c r="D33" s="25">
        <v>1500</v>
      </c>
      <c r="E33" s="23">
        <v>1571.2061917999999</v>
      </c>
      <c r="F33" s="24">
        <v>1.2242486979390399</v>
      </c>
      <c r="G33" s="23">
        <v>7.3650000000000002</v>
      </c>
    </row>
    <row r="34" spans="1:7" x14ac:dyDescent="0.2">
      <c r="A34" s="22" t="s">
        <v>1641</v>
      </c>
      <c r="B34" s="22" t="s">
        <v>1642</v>
      </c>
      <c r="C34" s="22" t="s">
        <v>73</v>
      </c>
      <c r="D34" s="25">
        <v>150</v>
      </c>
      <c r="E34" s="23">
        <v>1511.9584932</v>
      </c>
      <c r="F34" s="24">
        <v>1.17808421727095</v>
      </c>
      <c r="G34" s="23">
        <v>7.4474999999999998</v>
      </c>
    </row>
    <row r="35" spans="1:7" x14ac:dyDescent="0.2">
      <c r="A35" s="22" t="s">
        <v>1643</v>
      </c>
      <c r="B35" s="22" t="s">
        <v>1644</v>
      </c>
      <c r="C35" s="22" t="s">
        <v>1581</v>
      </c>
      <c r="D35" s="25">
        <v>10</v>
      </c>
      <c r="E35" s="23">
        <v>1075.3800822000001</v>
      </c>
      <c r="F35" s="24">
        <v>0.83791209091066898</v>
      </c>
      <c r="G35" s="23">
        <v>6.7793000000000001</v>
      </c>
    </row>
    <row r="36" spans="1:7" x14ac:dyDescent="0.2">
      <c r="A36" s="22" t="s">
        <v>1645</v>
      </c>
      <c r="B36" s="22" t="s">
        <v>1646</v>
      </c>
      <c r="C36" s="22" t="s">
        <v>1581</v>
      </c>
      <c r="D36" s="25">
        <v>500</v>
      </c>
      <c r="E36" s="23">
        <v>526.61022600000001</v>
      </c>
      <c r="F36" s="24">
        <v>0.41032290151765699</v>
      </c>
      <c r="G36" s="23">
        <v>6.9249999999999998</v>
      </c>
    </row>
    <row r="37" spans="1:7" ht="10.5" x14ac:dyDescent="0.25">
      <c r="A37" s="21" t="s">
        <v>33</v>
      </c>
      <c r="B37" s="21"/>
      <c r="C37" s="21"/>
      <c r="D37" s="21"/>
      <c r="E37" s="26">
        <f>SUM(E6:E36)</f>
        <v>102887.89786919998</v>
      </c>
      <c r="F37" s="27">
        <f>SUM(F6:F36)</f>
        <v>80.167947184418082</v>
      </c>
      <c r="G37" s="26"/>
    </row>
    <row r="38" spans="1:7" x14ac:dyDescent="0.2">
      <c r="A38" s="22"/>
      <c r="B38" s="22"/>
      <c r="C38" s="22"/>
      <c r="D38" s="22"/>
      <c r="E38" s="23"/>
      <c r="F38" s="24"/>
      <c r="G38" s="23"/>
    </row>
    <row r="39" spans="1:7" ht="10.5" x14ac:dyDescent="0.25">
      <c r="A39" s="21" t="s">
        <v>63</v>
      </c>
      <c r="B39" s="22"/>
      <c r="C39" s="22"/>
      <c r="D39" s="22"/>
      <c r="E39" s="23"/>
      <c r="F39" s="24"/>
      <c r="G39" s="23"/>
    </row>
    <row r="40" spans="1:7" x14ac:dyDescent="0.2">
      <c r="A40" s="22" t="s">
        <v>95</v>
      </c>
      <c r="B40" s="22" t="s">
        <v>94</v>
      </c>
      <c r="C40" s="22" t="s">
        <v>42</v>
      </c>
      <c r="D40" s="25">
        <v>5500000</v>
      </c>
      <c r="E40" s="23">
        <v>5477.1658332999996</v>
      </c>
      <c r="F40" s="24">
        <v>4.2676850274704501</v>
      </c>
      <c r="G40" s="23">
        <v>7.970851605</v>
      </c>
    </row>
    <row r="41" spans="1:7" x14ac:dyDescent="0.2">
      <c r="A41" s="22" t="s">
        <v>97</v>
      </c>
      <c r="B41" s="22" t="s">
        <v>96</v>
      </c>
      <c r="C41" s="22" t="s">
        <v>42</v>
      </c>
      <c r="D41" s="25">
        <v>2500000</v>
      </c>
      <c r="E41" s="23">
        <v>2535.21</v>
      </c>
      <c r="F41" s="24">
        <v>1.9753788889708701</v>
      </c>
      <c r="G41" s="23">
        <v>7.8739868399999997</v>
      </c>
    </row>
    <row r="42" spans="1:7" x14ac:dyDescent="0.2">
      <c r="A42" s="22" t="s">
        <v>99</v>
      </c>
      <c r="B42" s="22" t="s">
        <v>98</v>
      </c>
      <c r="C42" s="22" t="s">
        <v>42</v>
      </c>
      <c r="D42" s="25">
        <v>2554500</v>
      </c>
      <c r="E42" s="23">
        <v>2323.6413200000002</v>
      </c>
      <c r="F42" s="24">
        <v>1.8105293088416401</v>
      </c>
      <c r="G42" s="23">
        <v>7.8019064364499897</v>
      </c>
    </row>
    <row r="43" spans="1:7" x14ac:dyDescent="0.2">
      <c r="A43" s="22" t="s">
        <v>1647</v>
      </c>
      <c r="B43" s="22" t="s">
        <v>1648</v>
      </c>
      <c r="C43" s="22" t="s">
        <v>42</v>
      </c>
      <c r="D43" s="25">
        <v>1500000</v>
      </c>
      <c r="E43" s="23">
        <v>1526.6901667</v>
      </c>
      <c r="F43" s="24">
        <v>1.18956280753807</v>
      </c>
      <c r="G43" s="23">
        <v>7.6636056650000004</v>
      </c>
    </row>
    <row r="44" spans="1:7" x14ac:dyDescent="0.2">
      <c r="A44" s="22" t="s">
        <v>1649</v>
      </c>
      <c r="B44" s="22" t="s">
        <v>1650</v>
      </c>
      <c r="C44" s="22" t="s">
        <v>42</v>
      </c>
      <c r="D44" s="25">
        <v>1000000</v>
      </c>
      <c r="E44" s="23">
        <v>967.28499999999997</v>
      </c>
      <c r="F44" s="24">
        <v>0.75368682224280703</v>
      </c>
      <c r="G44" s="23">
        <v>7.6794550099999999</v>
      </c>
    </row>
    <row r="45" spans="1:7" x14ac:dyDescent="0.2">
      <c r="A45" s="22" t="s">
        <v>101</v>
      </c>
      <c r="B45" s="22" t="s">
        <v>100</v>
      </c>
      <c r="C45" s="22" t="s">
        <v>42</v>
      </c>
      <c r="D45" s="25">
        <v>937300</v>
      </c>
      <c r="E45" s="23">
        <v>960.76952340000003</v>
      </c>
      <c r="F45" s="24">
        <v>0.74861010870537903</v>
      </c>
      <c r="G45" s="23">
        <v>7.8290797249999997</v>
      </c>
    </row>
    <row r="46" spans="1:7" x14ac:dyDescent="0.2">
      <c r="A46" s="22" t="s">
        <v>1651</v>
      </c>
      <c r="B46" s="22" t="s">
        <v>1652</v>
      </c>
      <c r="C46" s="22" t="s">
        <v>42</v>
      </c>
      <c r="D46" s="25">
        <v>500000</v>
      </c>
      <c r="E46" s="23">
        <v>500.64841669999998</v>
      </c>
      <c r="F46" s="24">
        <v>0.390094040787892</v>
      </c>
      <c r="G46" s="23">
        <v>7.5333944199999996</v>
      </c>
    </row>
    <row r="47" spans="1:7" x14ac:dyDescent="0.2">
      <c r="A47" s="22" t="s">
        <v>1653</v>
      </c>
      <c r="B47" s="22" t="s">
        <v>1654</v>
      </c>
      <c r="C47" s="22" t="s">
        <v>42</v>
      </c>
      <c r="D47" s="25">
        <v>500000</v>
      </c>
      <c r="E47" s="23">
        <v>497.04341670000002</v>
      </c>
      <c r="F47" s="24">
        <v>0.38728510547494299</v>
      </c>
      <c r="G47" s="23">
        <v>7.6890382600000002</v>
      </c>
    </row>
    <row r="48" spans="1:7" x14ac:dyDescent="0.2">
      <c r="A48" s="22" t="s">
        <v>103</v>
      </c>
      <c r="B48" s="22" t="s">
        <v>102</v>
      </c>
      <c r="C48" s="22" t="s">
        <v>42</v>
      </c>
      <c r="D48" s="25">
        <v>106030</v>
      </c>
      <c r="E48" s="23">
        <v>108.96822090000001</v>
      </c>
      <c r="F48" s="24">
        <v>8.4905598800325902E-2</v>
      </c>
      <c r="G48" s="23">
        <v>7.76781071</v>
      </c>
    </row>
    <row r="49" spans="1:7" x14ac:dyDescent="0.2">
      <c r="A49" s="22" t="s">
        <v>105</v>
      </c>
      <c r="B49" s="22" t="s">
        <v>104</v>
      </c>
      <c r="C49" s="22" t="s">
        <v>42</v>
      </c>
      <c r="D49" s="25">
        <v>52560</v>
      </c>
      <c r="E49" s="23">
        <v>51.240043200000002</v>
      </c>
      <c r="F49" s="24">
        <v>3.9925094807623601E-2</v>
      </c>
      <c r="G49" s="23">
        <v>7.9764235000000001</v>
      </c>
    </row>
    <row r="50" spans="1:7" x14ac:dyDescent="0.2">
      <c r="A50" s="22" t="s">
        <v>107</v>
      </c>
      <c r="B50" s="22" t="s">
        <v>106</v>
      </c>
      <c r="C50" s="22" t="s">
        <v>42</v>
      </c>
      <c r="D50" s="25">
        <v>50000</v>
      </c>
      <c r="E50" s="23">
        <v>48.575083300000003</v>
      </c>
      <c r="F50" s="24">
        <v>3.78486177006329E-2</v>
      </c>
      <c r="G50" s="23">
        <v>7.9949538200000001</v>
      </c>
    </row>
    <row r="51" spans="1:7" ht="10.5" x14ac:dyDescent="0.25">
      <c r="A51" s="21" t="s">
        <v>33</v>
      </c>
      <c r="B51" s="21"/>
      <c r="C51" s="21"/>
      <c r="D51" s="21"/>
      <c r="E51" s="26">
        <f>SUM(E40:E50)</f>
        <v>14997.2370242</v>
      </c>
      <c r="F51" s="27">
        <f>SUM(F40:F50)</f>
        <v>11.685511421340632</v>
      </c>
      <c r="G51" s="26"/>
    </row>
    <row r="52" spans="1:7" x14ac:dyDescent="0.2">
      <c r="A52" s="22"/>
      <c r="B52" s="22"/>
      <c r="C52" s="22"/>
      <c r="D52" s="22"/>
      <c r="E52" s="23"/>
      <c r="F52" s="24"/>
      <c r="G52" s="23"/>
    </row>
    <row r="53" spans="1:7" ht="10.5" x14ac:dyDescent="0.25">
      <c r="A53" s="21" t="s">
        <v>1418</v>
      </c>
      <c r="B53" s="22"/>
      <c r="C53" s="22"/>
      <c r="D53" s="22"/>
      <c r="E53" s="23"/>
      <c r="F53" s="24"/>
      <c r="G53" s="23"/>
    </row>
    <row r="54" spans="1:7" x14ac:dyDescent="0.2">
      <c r="A54" s="22" t="s">
        <v>1419</v>
      </c>
      <c r="B54" s="22" t="s">
        <v>1420</v>
      </c>
      <c r="C54" s="22" t="s">
        <v>1421</v>
      </c>
      <c r="D54" s="25">
        <v>3173.576</v>
      </c>
      <c r="E54" s="23">
        <v>372.9376901</v>
      </c>
      <c r="F54" s="24">
        <v>0.29058470104058498</v>
      </c>
      <c r="G54" s="23">
        <v>5.61</v>
      </c>
    </row>
    <row r="55" spans="1:7" ht="10.5" x14ac:dyDescent="0.25">
      <c r="A55" s="21" t="s">
        <v>33</v>
      </c>
      <c r="B55" s="21"/>
      <c r="C55" s="21"/>
      <c r="D55" s="21"/>
      <c r="E55" s="26">
        <f>SUM(E54:E54)</f>
        <v>372.9376901</v>
      </c>
      <c r="F55" s="27">
        <f>SUM(F54:F54)</f>
        <v>0.29058470104058498</v>
      </c>
      <c r="G55" s="26"/>
    </row>
    <row r="56" spans="1:7" x14ac:dyDescent="0.2">
      <c r="A56" s="22"/>
      <c r="B56" s="22"/>
      <c r="C56" s="22"/>
      <c r="D56" s="22"/>
      <c r="E56" s="23"/>
      <c r="F56" s="24"/>
      <c r="G56" s="23"/>
    </row>
    <row r="57" spans="1:7" ht="10.5" x14ac:dyDescent="0.25">
      <c r="A57" s="21" t="s">
        <v>43</v>
      </c>
      <c r="B57" s="21"/>
      <c r="C57" s="21"/>
      <c r="D57" s="21"/>
      <c r="E57" s="26">
        <f>E37+E51+E55</f>
        <v>118258.07258349999</v>
      </c>
      <c r="F57" s="27">
        <f>F37+F51+F55</f>
        <v>92.144043306799304</v>
      </c>
      <c r="G57" s="26"/>
    </row>
    <row r="58" spans="1:7" ht="10.5" x14ac:dyDescent="0.25">
      <c r="A58" s="21"/>
      <c r="B58" s="21"/>
      <c r="C58" s="21"/>
      <c r="D58" s="21"/>
      <c r="E58" s="26"/>
      <c r="F58" s="27"/>
      <c r="G58" s="26"/>
    </row>
    <row r="59" spans="1:7" ht="10.5" x14ac:dyDescent="0.25">
      <c r="A59" s="21" t="s">
        <v>1532</v>
      </c>
      <c r="B59" s="21"/>
      <c r="C59" s="21"/>
      <c r="D59" s="21"/>
      <c r="E59" s="26">
        <v>6.3896500000063005E-4</v>
      </c>
      <c r="F59" s="27">
        <f>E59/E63*100</f>
        <v>4.9786722669621698E-7</v>
      </c>
      <c r="G59" s="26"/>
    </row>
    <row r="60" spans="1:7" ht="10.5" x14ac:dyDescent="0.25">
      <c r="A60" s="21"/>
      <c r="B60" s="21"/>
      <c r="C60" s="21"/>
      <c r="D60" s="21"/>
      <c r="E60" s="26"/>
      <c r="F60" s="27"/>
      <c r="G60" s="26"/>
    </row>
    <row r="61" spans="1:7" ht="10.5" x14ac:dyDescent="0.25">
      <c r="A61" s="21" t="s">
        <v>45</v>
      </c>
      <c r="B61" s="21"/>
      <c r="C61" s="21"/>
      <c r="D61" s="21"/>
      <c r="E61" s="26">
        <f>E63-(E37+E51+E55+E59)</f>
        <v>10082.368915235013</v>
      </c>
      <c r="F61" s="27">
        <f>F63-(F37+F51+F55+F59)</f>
        <v>7.8559561953334622</v>
      </c>
      <c r="G61" s="26"/>
    </row>
    <row r="62" spans="1:7" x14ac:dyDescent="0.2">
      <c r="A62" s="22"/>
      <c r="B62" s="22"/>
      <c r="C62" s="22"/>
      <c r="D62" s="22"/>
      <c r="E62" s="23"/>
      <c r="F62" s="24"/>
      <c r="G62" s="23"/>
    </row>
    <row r="63" spans="1:7" ht="10.5" x14ac:dyDescent="0.25">
      <c r="A63" s="28" t="s">
        <v>44</v>
      </c>
      <c r="B63" s="28"/>
      <c r="C63" s="28"/>
      <c r="D63" s="28"/>
      <c r="E63" s="29">
        <v>128340.4421377</v>
      </c>
      <c r="F63" s="30">
        <v>100</v>
      </c>
      <c r="G63" s="29"/>
    </row>
    <row r="65" spans="1:7" ht="10.5" x14ac:dyDescent="0.25">
      <c r="A65" s="126" t="s">
        <v>1533</v>
      </c>
      <c r="B65" s="126"/>
      <c r="C65" s="126"/>
      <c r="D65" s="126"/>
      <c r="E65" s="127"/>
      <c r="F65" s="128"/>
      <c r="G65" s="127"/>
    </row>
    <row r="66" spans="1:7" x14ac:dyDescent="0.2">
      <c r="A66" s="22"/>
      <c r="B66" s="22"/>
      <c r="C66" s="22"/>
      <c r="D66" s="22"/>
      <c r="E66" s="23"/>
      <c r="F66" s="24"/>
      <c r="G66" s="23"/>
    </row>
    <row r="67" spans="1:7" ht="10.5" x14ac:dyDescent="0.25">
      <c r="A67" s="21" t="s">
        <v>1534</v>
      </c>
      <c r="B67" s="21"/>
      <c r="C67" s="21"/>
      <c r="D67" s="21"/>
      <c r="E67" s="26" t="s">
        <v>1535</v>
      </c>
      <c r="F67" s="27" t="s">
        <v>3</v>
      </c>
      <c r="G67" s="26"/>
    </row>
    <row r="68" spans="1:7" x14ac:dyDescent="0.2">
      <c r="A68" s="22" t="s">
        <v>1538</v>
      </c>
      <c r="B68" s="22"/>
      <c r="C68" s="22"/>
      <c r="D68" s="22"/>
      <c r="E68" s="23">
        <v>6500</v>
      </c>
      <c r="F68" s="24">
        <f t="shared" ref="F68:F74" si="0">E68/$E$63*100</f>
        <v>5.0646545171053496</v>
      </c>
      <c r="G68" s="23"/>
    </row>
    <row r="69" spans="1:7" x14ac:dyDescent="0.2">
      <c r="A69" s="22" t="s">
        <v>1655</v>
      </c>
      <c r="B69" s="22"/>
      <c r="C69" s="22"/>
      <c r="D69" s="22"/>
      <c r="E69" s="23">
        <v>5000</v>
      </c>
      <c r="F69" s="24">
        <f t="shared" si="0"/>
        <v>3.895888090081038</v>
      </c>
      <c r="G69" s="23"/>
    </row>
    <row r="70" spans="1:7" x14ac:dyDescent="0.2">
      <c r="A70" s="22" t="s">
        <v>1536</v>
      </c>
      <c r="B70" s="22"/>
      <c r="C70" s="22"/>
      <c r="D70" s="22"/>
      <c r="E70" s="23">
        <v>2500</v>
      </c>
      <c r="F70" s="24">
        <f t="shared" si="0"/>
        <v>1.947944045040519</v>
      </c>
      <c r="G70" s="23"/>
    </row>
    <row r="71" spans="1:7" x14ac:dyDescent="0.2">
      <c r="A71" s="22" t="s">
        <v>1536</v>
      </c>
      <c r="B71" s="22"/>
      <c r="C71" s="22"/>
      <c r="D71" s="22"/>
      <c r="E71" s="23">
        <v>2500</v>
      </c>
      <c r="F71" s="24">
        <f t="shared" si="0"/>
        <v>1.947944045040519</v>
      </c>
      <c r="G71" s="23"/>
    </row>
    <row r="72" spans="1:7" x14ac:dyDescent="0.2">
      <c r="A72" s="22" t="s">
        <v>1656</v>
      </c>
      <c r="B72" s="22"/>
      <c r="C72" s="22"/>
      <c r="D72" s="22"/>
      <c r="E72" s="23">
        <v>2500</v>
      </c>
      <c r="F72" s="24">
        <f t="shared" si="0"/>
        <v>1.947944045040519</v>
      </c>
      <c r="G72" s="23"/>
    </row>
    <row r="73" spans="1:7" x14ac:dyDescent="0.2">
      <c r="A73" s="22" t="s">
        <v>1657</v>
      </c>
      <c r="B73" s="22"/>
      <c r="C73" s="22"/>
      <c r="D73" s="22"/>
      <c r="E73" s="23">
        <v>2500</v>
      </c>
      <c r="F73" s="24">
        <f t="shared" si="0"/>
        <v>1.947944045040519</v>
      </c>
      <c r="G73" s="23"/>
    </row>
    <row r="74" spans="1:7" x14ac:dyDescent="0.2">
      <c r="A74" s="22" t="s">
        <v>1657</v>
      </c>
      <c r="B74" s="22"/>
      <c r="C74" s="22"/>
      <c r="D74" s="22"/>
      <c r="E74" s="23">
        <v>2500</v>
      </c>
      <c r="F74" s="24">
        <f t="shared" si="0"/>
        <v>1.947944045040519</v>
      </c>
      <c r="G74" s="23"/>
    </row>
    <row r="75" spans="1:7" ht="10.5" x14ac:dyDescent="0.25">
      <c r="A75" s="28" t="s">
        <v>1539</v>
      </c>
      <c r="B75" s="28"/>
      <c r="C75" s="28"/>
      <c r="D75" s="28"/>
      <c r="E75" s="29">
        <f xml:space="preserve"> SUM(E68:E74)</f>
        <v>24000</v>
      </c>
      <c r="F75" s="30">
        <f xml:space="preserve"> SUM(F68:F74)</f>
        <v>18.700262832388979</v>
      </c>
      <c r="G75" s="29"/>
    </row>
    <row r="76" spans="1:7" ht="10.5" x14ac:dyDescent="0.25">
      <c r="F76" s="13" t="s">
        <v>108</v>
      </c>
    </row>
    <row r="78" spans="1:7" ht="10.5" x14ac:dyDescent="0.25">
      <c r="A78" s="11" t="s">
        <v>47</v>
      </c>
    </row>
    <row r="79" spans="1:7" ht="10.5" x14ac:dyDescent="0.25">
      <c r="A79" s="11" t="s">
        <v>1423</v>
      </c>
    </row>
    <row r="81" spans="1:7" ht="35.15" customHeight="1" x14ac:dyDescent="0.2">
      <c r="A81" s="182" t="s">
        <v>1542</v>
      </c>
      <c r="B81" s="182"/>
      <c r="C81" s="182"/>
      <c r="D81" s="182"/>
      <c r="E81" s="182"/>
      <c r="F81" s="182"/>
      <c r="G81" s="182"/>
    </row>
    <row r="83" spans="1:7" ht="23.25" customHeight="1" x14ac:dyDescent="0.2">
      <c r="A83" s="179" t="s">
        <v>1003</v>
      </c>
      <c r="B83" s="179"/>
      <c r="C83" s="179"/>
      <c r="D83" s="179"/>
    </row>
    <row r="85" spans="1:7" ht="10.5" x14ac:dyDescent="0.25">
      <c r="A85" s="11" t="s">
        <v>48</v>
      </c>
    </row>
    <row r="86" spans="1:7" ht="10.5" x14ac:dyDescent="0.25">
      <c r="A86" s="11" t="s">
        <v>1001</v>
      </c>
    </row>
    <row r="87" spans="1:7" ht="10.5" x14ac:dyDescent="0.25">
      <c r="A87" s="11" t="s">
        <v>49</v>
      </c>
      <c r="B87" s="11"/>
      <c r="C87" s="55" t="s">
        <v>999</v>
      </c>
      <c r="D87" s="11" t="s">
        <v>50</v>
      </c>
    </row>
    <row r="88" spans="1:7" x14ac:dyDescent="0.2">
      <c r="A88" s="6" t="s">
        <v>57</v>
      </c>
      <c r="C88" s="32">
        <v>103.4834</v>
      </c>
      <c r="D88" s="32">
        <v>104.2961</v>
      </c>
    </row>
    <row r="89" spans="1:7" x14ac:dyDescent="0.2">
      <c r="A89" s="6" t="s">
        <v>109</v>
      </c>
      <c r="C89" s="32">
        <v>15.132</v>
      </c>
      <c r="D89" s="32">
        <v>15.1608</v>
      </c>
    </row>
    <row r="90" spans="1:7" x14ac:dyDescent="0.2">
      <c r="A90" s="6" t="s">
        <v>110</v>
      </c>
      <c r="C90" s="32">
        <v>11.906700000000001</v>
      </c>
      <c r="D90" s="32">
        <v>12.0002</v>
      </c>
    </row>
    <row r="91" spans="1:7" x14ac:dyDescent="0.2">
      <c r="A91" s="6" t="s">
        <v>1658</v>
      </c>
      <c r="C91" s="32">
        <v>12.3156</v>
      </c>
      <c r="D91" s="32">
        <v>12.4123</v>
      </c>
    </row>
    <row r="92" spans="1:7" x14ac:dyDescent="0.2">
      <c r="A92" s="6" t="s">
        <v>1659</v>
      </c>
      <c r="C92" s="32">
        <v>16.5166</v>
      </c>
      <c r="D92" s="32">
        <v>16.6463</v>
      </c>
    </row>
    <row r="93" spans="1:7" x14ac:dyDescent="0.2">
      <c r="A93" s="6" t="s">
        <v>58</v>
      </c>
      <c r="C93" s="32">
        <v>112.51090000000001</v>
      </c>
      <c r="D93" s="32">
        <v>113.4404</v>
      </c>
    </row>
    <row r="94" spans="1:7" x14ac:dyDescent="0.2">
      <c r="A94" s="6" t="s">
        <v>111</v>
      </c>
      <c r="C94" s="32">
        <v>16.9237</v>
      </c>
      <c r="D94" s="32">
        <v>16.948499999999999</v>
      </c>
    </row>
    <row r="95" spans="1:7" x14ac:dyDescent="0.2">
      <c r="A95" s="6" t="s">
        <v>112</v>
      </c>
      <c r="C95" s="32">
        <v>13.5138</v>
      </c>
      <c r="D95" s="32">
        <v>13.625500000000001</v>
      </c>
    </row>
    <row r="96" spans="1:7" x14ac:dyDescent="0.2">
      <c r="A96" s="6" t="s">
        <v>1660</v>
      </c>
      <c r="C96" s="32">
        <v>14.5169</v>
      </c>
      <c r="D96" s="32">
        <v>14.637</v>
      </c>
    </row>
    <row r="97" spans="1:9" x14ac:dyDescent="0.2">
      <c r="A97" s="6" t="s">
        <v>1661</v>
      </c>
      <c r="C97" s="32">
        <v>18.515899999999998</v>
      </c>
      <c r="D97" s="32">
        <v>18.669</v>
      </c>
    </row>
    <row r="99" spans="1:9" x14ac:dyDescent="0.2">
      <c r="A99" s="6" t="s">
        <v>1000</v>
      </c>
    </row>
    <row r="100" spans="1:9" s="10" customFormat="1" ht="10.5" x14ac:dyDescent="0.25">
      <c r="A100" s="11" t="s">
        <v>1002</v>
      </c>
      <c r="B100" s="6"/>
      <c r="C100" s="6"/>
      <c r="D100" s="6"/>
      <c r="E100" s="9"/>
      <c r="G100" s="9"/>
      <c r="H100" s="6"/>
      <c r="I100" s="6"/>
    </row>
    <row r="101" spans="1:9" s="10" customFormat="1" ht="10.5" x14ac:dyDescent="0.25">
      <c r="A101" s="180" t="s">
        <v>51</v>
      </c>
      <c r="B101" s="181"/>
      <c r="C101" s="33" t="s">
        <v>52</v>
      </c>
      <c r="D101" s="6"/>
      <c r="E101" s="9"/>
      <c r="G101" s="9"/>
      <c r="H101" s="6"/>
      <c r="I101" s="6"/>
    </row>
    <row r="102" spans="1:9" s="10" customFormat="1" x14ac:dyDescent="0.2">
      <c r="A102" s="175" t="s">
        <v>109</v>
      </c>
      <c r="B102" s="176"/>
      <c r="C102" s="34">
        <v>0.09</v>
      </c>
      <c r="D102" s="6"/>
      <c r="E102" s="9"/>
      <c r="G102" s="9"/>
      <c r="H102" s="6"/>
      <c r="I102" s="6"/>
    </row>
    <row r="103" spans="1:9" s="10" customFormat="1" x14ac:dyDescent="0.2">
      <c r="A103" s="175" t="s">
        <v>111</v>
      </c>
      <c r="B103" s="176"/>
      <c r="C103" s="34">
        <v>0.115</v>
      </c>
      <c r="D103" s="6"/>
      <c r="E103" s="9"/>
      <c r="G103" s="9"/>
      <c r="H103" s="6"/>
      <c r="I103" s="6"/>
    </row>
    <row r="104" spans="1:9" s="10" customFormat="1" x14ac:dyDescent="0.2">
      <c r="A104" s="6" t="s">
        <v>53</v>
      </c>
      <c r="B104" s="6"/>
      <c r="C104" s="6"/>
      <c r="D104" s="6"/>
      <c r="E104" s="9"/>
      <c r="G104" s="9"/>
      <c r="H104" s="6"/>
      <c r="I104" s="6"/>
    </row>
    <row r="105" spans="1:9" s="10" customFormat="1" x14ac:dyDescent="0.2">
      <c r="A105" s="6" t="s">
        <v>54</v>
      </c>
      <c r="B105" s="6"/>
      <c r="C105" s="6"/>
      <c r="D105" s="6"/>
      <c r="E105" s="9"/>
      <c r="G105" s="9"/>
      <c r="H105" s="6"/>
      <c r="I105" s="6"/>
    </row>
    <row r="107" spans="1:9" s="10" customFormat="1" ht="10.5" x14ac:dyDescent="0.25">
      <c r="A107" s="11" t="s">
        <v>1553</v>
      </c>
      <c r="B107" s="6"/>
      <c r="C107" s="6"/>
      <c r="D107" s="6"/>
      <c r="E107" s="9"/>
      <c r="G107" s="9"/>
      <c r="H107" s="6"/>
      <c r="I107" s="6"/>
    </row>
    <row r="109" spans="1:9" s="10" customFormat="1" x14ac:dyDescent="0.2">
      <c r="A109" s="6" t="s">
        <v>1554</v>
      </c>
      <c r="B109" s="6"/>
      <c r="C109" s="6"/>
      <c r="D109" s="6"/>
      <c r="E109" s="9"/>
      <c r="G109" s="9"/>
      <c r="H109" s="6"/>
      <c r="I109" s="6"/>
    </row>
    <row r="111" spans="1:9" s="10" customFormat="1" ht="21" x14ac:dyDescent="0.2">
      <c r="A111" s="129" t="s">
        <v>1027</v>
      </c>
      <c r="B111" s="130" t="s">
        <v>1555</v>
      </c>
      <c r="C111" s="129" t="s">
        <v>1556</v>
      </c>
      <c r="D111" s="131" t="s">
        <v>1557</v>
      </c>
      <c r="E111" s="132" t="s">
        <v>1558</v>
      </c>
      <c r="G111" s="9"/>
      <c r="H111" s="6"/>
      <c r="I111" s="6"/>
    </row>
    <row r="112" spans="1:9" s="10" customFormat="1" x14ac:dyDescent="0.2">
      <c r="A112" s="183" t="s">
        <v>1662</v>
      </c>
      <c r="B112" s="133" t="s">
        <v>1560</v>
      </c>
      <c r="C112" s="133" t="s">
        <v>1561</v>
      </c>
      <c r="D112" s="134">
        <v>46190</v>
      </c>
      <c r="E112" s="135">
        <v>2500</v>
      </c>
      <c r="G112" s="9"/>
      <c r="H112" s="6"/>
      <c r="I112" s="6"/>
    </row>
    <row r="113" spans="1:9" s="10" customFormat="1" x14ac:dyDescent="0.2">
      <c r="A113" s="184"/>
      <c r="B113" s="133" t="s">
        <v>1033</v>
      </c>
      <c r="C113" s="133" t="s">
        <v>1562</v>
      </c>
      <c r="D113" s="134">
        <v>46738</v>
      </c>
      <c r="E113" s="135">
        <v>-2500</v>
      </c>
      <c r="G113" s="9"/>
      <c r="H113" s="6"/>
      <c r="I113" s="6"/>
    </row>
    <row r="114" spans="1:9" s="10" customFormat="1" x14ac:dyDescent="0.2">
      <c r="A114" s="183" t="s">
        <v>1662</v>
      </c>
      <c r="B114" s="133" t="s">
        <v>1560</v>
      </c>
      <c r="C114" s="133" t="s">
        <v>1561</v>
      </c>
      <c r="D114" s="134">
        <v>46190</v>
      </c>
      <c r="E114" s="135">
        <v>2500</v>
      </c>
      <c r="G114" s="9"/>
      <c r="H114" s="6"/>
      <c r="I114" s="6"/>
    </row>
    <row r="115" spans="1:9" s="10" customFormat="1" x14ac:dyDescent="0.2">
      <c r="A115" s="184"/>
      <c r="B115" s="133" t="s">
        <v>1033</v>
      </c>
      <c r="C115" s="133" t="s">
        <v>1562</v>
      </c>
      <c r="D115" s="134">
        <v>46738</v>
      </c>
      <c r="E115" s="135">
        <v>-2500</v>
      </c>
      <c r="G115" s="9"/>
      <c r="H115" s="6"/>
      <c r="I115" s="6"/>
    </row>
    <row r="116" spans="1:9" s="10" customFormat="1" x14ac:dyDescent="0.2">
      <c r="A116" s="183" t="s">
        <v>1663</v>
      </c>
      <c r="B116" s="133" t="s">
        <v>1560</v>
      </c>
      <c r="C116" s="133" t="s">
        <v>1561</v>
      </c>
      <c r="D116" s="134">
        <v>46304</v>
      </c>
      <c r="E116" s="135">
        <v>2500</v>
      </c>
      <c r="G116" s="9"/>
      <c r="H116" s="6"/>
      <c r="I116" s="6"/>
    </row>
    <row r="117" spans="1:9" s="10" customFormat="1" x14ac:dyDescent="0.2">
      <c r="A117" s="184"/>
      <c r="B117" s="133" t="s">
        <v>1033</v>
      </c>
      <c r="C117" s="133" t="s">
        <v>1562</v>
      </c>
      <c r="D117" s="134">
        <v>47947</v>
      </c>
      <c r="E117" s="135">
        <v>-2500</v>
      </c>
      <c r="G117" s="9"/>
      <c r="H117" s="6"/>
      <c r="I117" s="6"/>
    </row>
    <row r="118" spans="1:9" s="10" customFormat="1" x14ac:dyDescent="0.2">
      <c r="A118" s="183" t="s">
        <v>1664</v>
      </c>
      <c r="B118" s="133" t="s">
        <v>1560</v>
      </c>
      <c r="C118" s="133" t="s">
        <v>1561</v>
      </c>
      <c r="D118" s="134">
        <v>46304</v>
      </c>
      <c r="E118" s="135">
        <v>2500</v>
      </c>
      <c r="G118" s="9"/>
      <c r="H118" s="6"/>
      <c r="I118" s="6"/>
    </row>
    <row r="119" spans="1:9" s="10" customFormat="1" x14ac:dyDescent="0.2">
      <c r="A119" s="184"/>
      <c r="B119" s="133" t="s">
        <v>1033</v>
      </c>
      <c r="C119" s="133" t="s">
        <v>1562</v>
      </c>
      <c r="D119" s="134">
        <v>47947</v>
      </c>
      <c r="E119" s="135">
        <v>-2500</v>
      </c>
      <c r="G119" s="9"/>
      <c r="H119" s="6"/>
      <c r="I119" s="6"/>
    </row>
    <row r="120" spans="1:9" s="10" customFormat="1" x14ac:dyDescent="0.2">
      <c r="A120" s="183" t="s">
        <v>1665</v>
      </c>
      <c r="B120" s="133" t="s">
        <v>1560</v>
      </c>
      <c r="C120" s="133" t="s">
        <v>1561</v>
      </c>
      <c r="D120" s="134">
        <v>46304</v>
      </c>
      <c r="E120" s="135">
        <v>6500</v>
      </c>
      <c r="G120" s="9"/>
      <c r="H120" s="6"/>
      <c r="I120" s="6"/>
    </row>
    <row r="121" spans="1:9" s="10" customFormat="1" ht="23.25" customHeight="1" x14ac:dyDescent="0.2">
      <c r="A121" s="184"/>
      <c r="B121" s="133" t="s">
        <v>1033</v>
      </c>
      <c r="C121" s="133" t="s">
        <v>1562</v>
      </c>
      <c r="D121" s="134">
        <v>47947</v>
      </c>
      <c r="E121" s="135">
        <v>-6500</v>
      </c>
      <c r="G121" s="9"/>
      <c r="H121" s="6"/>
      <c r="I121" s="6"/>
    </row>
    <row r="122" spans="1:9" s="10" customFormat="1" x14ac:dyDescent="0.2">
      <c r="A122" s="183" t="s">
        <v>94</v>
      </c>
      <c r="B122" s="133" t="s">
        <v>1560</v>
      </c>
      <c r="C122" s="133" t="s">
        <v>1561</v>
      </c>
      <c r="D122" s="134">
        <v>46308</v>
      </c>
      <c r="E122" s="135">
        <v>2500</v>
      </c>
      <c r="G122" s="9"/>
      <c r="H122" s="6"/>
      <c r="I122" s="6"/>
    </row>
    <row r="123" spans="1:9" s="10" customFormat="1" x14ac:dyDescent="0.2">
      <c r="A123" s="184"/>
      <c r="B123" s="133" t="s">
        <v>1033</v>
      </c>
      <c r="C123" s="133" t="s">
        <v>1562</v>
      </c>
      <c r="D123" s="134">
        <v>47951</v>
      </c>
      <c r="E123" s="135">
        <v>-2500</v>
      </c>
      <c r="G123" s="9"/>
      <c r="H123" s="6"/>
      <c r="I123" s="6"/>
    </row>
    <row r="124" spans="1:9" s="10" customFormat="1" x14ac:dyDescent="0.2">
      <c r="A124" s="183" t="s">
        <v>1666</v>
      </c>
      <c r="B124" s="133" t="s">
        <v>1560</v>
      </c>
      <c r="C124" s="133" t="s">
        <v>1561</v>
      </c>
      <c r="D124" s="134">
        <v>46316</v>
      </c>
      <c r="E124" s="135">
        <v>5000</v>
      </c>
      <c r="G124" s="9"/>
      <c r="H124" s="6"/>
      <c r="I124" s="6"/>
    </row>
    <row r="125" spans="1:9" s="10" customFormat="1" ht="22.5" customHeight="1" x14ac:dyDescent="0.2">
      <c r="A125" s="184"/>
      <c r="B125" s="133" t="s">
        <v>1033</v>
      </c>
      <c r="C125" s="133" t="s">
        <v>1562</v>
      </c>
      <c r="D125" s="134">
        <v>47959</v>
      </c>
      <c r="E125" s="135">
        <v>-5000</v>
      </c>
      <c r="G125" s="9"/>
      <c r="H125" s="6"/>
      <c r="I125" s="6"/>
    </row>
    <row r="126" spans="1:9" s="10" customFormat="1" ht="14.5" x14ac:dyDescent="0.35">
      <c r="A126" s="136"/>
      <c r="B126" s="137"/>
      <c r="C126" s="137"/>
      <c r="D126" s="138"/>
      <c r="E126" s="139"/>
      <c r="G126" s="9"/>
      <c r="H126" s="6"/>
      <c r="I126" s="6"/>
    </row>
    <row r="127" spans="1:9" s="10" customFormat="1" ht="14.5" x14ac:dyDescent="0.35">
      <c r="A127" s="6" t="s">
        <v>1569</v>
      </c>
      <c r="B127" s="140"/>
      <c r="C127" s="140"/>
      <c r="D127" s="140"/>
      <c r="E127" s="141"/>
      <c r="G127" s="9"/>
      <c r="H127" s="6"/>
      <c r="I127" s="6"/>
    </row>
    <row r="128" spans="1:9" s="10" customFormat="1" ht="14.5" x14ac:dyDescent="0.35">
      <c r="A128" s="6" t="s">
        <v>1570</v>
      </c>
      <c r="B128" s="140"/>
      <c r="C128" s="140"/>
      <c r="D128" s="140"/>
      <c r="E128" s="141"/>
      <c r="G128" s="9"/>
      <c r="H128" s="6"/>
      <c r="I128" s="6"/>
    </row>
    <row r="130" spans="1:9" s="10" customFormat="1" x14ac:dyDescent="0.2">
      <c r="A130" s="6" t="s">
        <v>1667</v>
      </c>
      <c r="B130" s="6"/>
      <c r="C130" s="6"/>
      <c r="D130" s="6"/>
      <c r="E130" s="9"/>
      <c r="G130" s="9"/>
      <c r="H130" s="6"/>
      <c r="I130" s="6"/>
    </row>
    <row r="131" spans="1:9" s="10" customFormat="1" x14ac:dyDescent="0.2">
      <c r="A131" s="6" t="s">
        <v>1668</v>
      </c>
      <c r="B131" s="6"/>
      <c r="C131" s="6"/>
      <c r="D131" s="6"/>
      <c r="E131" s="9"/>
      <c r="G131" s="9"/>
      <c r="H131" s="6"/>
      <c r="I131" s="6"/>
    </row>
    <row r="133" spans="1:9" s="10" customFormat="1" ht="10.5" x14ac:dyDescent="0.25">
      <c r="A133" s="11" t="s">
        <v>1442</v>
      </c>
      <c r="B133" s="6"/>
      <c r="C133" s="6"/>
      <c r="D133" s="35">
        <v>3.81492479240283</v>
      </c>
      <c r="E133" s="9" t="s">
        <v>55</v>
      </c>
      <c r="G133" s="9"/>
      <c r="H133" s="6"/>
      <c r="I133" s="6"/>
    </row>
    <row r="135" spans="1:9" s="10" customFormat="1" ht="10.5" x14ac:dyDescent="0.25">
      <c r="A135" s="11" t="s">
        <v>64</v>
      </c>
      <c r="B135" s="6"/>
      <c r="C135" s="6"/>
      <c r="D135" s="31" t="s">
        <v>56</v>
      </c>
      <c r="E135" s="9"/>
      <c r="G135" s="9"/>
      <c r="H135" s="6"/>
      <c r="I135" s="6"/>
    </row>
    <row r="136" spans="1:9" s="10" customFormat="1" ht="10.5" x14ac:dyDescent="0.25">
      <c r="A136" s="11"/>
      <c r="B136" s="6"/>
      <c r="C136" s="6"/>
      <c r="D136" s="31"/>
      <c r="E136" s="9"/>
      <c r="G136" s="9"/>
      <c r="H136" s="6"/>
      <c r="I136" s="6"/>
    </row>
    <row r="137" spans="1:9" s="10" customFormat="1" ht="10.5" x14ac:dyDescent="0.25">
      <c r="A137" s="11" t="s">
        <v>1443</v>
      </c>
      <c r="B137" s="11"/>
      <c r="C137" s="11"/>
      <c r="D137" s="31" t="s">
        <v>56</v>
      </c>
      <c r="E137" s="9"/>
      <c r="G137" s="9"/>
      <c r="H137" s="6"/>
      <c r="I137" s="6"/>
    </row>
    <row r="138" spans="1:9" s="10" customFormat="1" ht="10.5" x14ac:dyDescent="0.25">
      <c r="A138" s="11"/>
      <c r="B138" s="11"/>
      <c r="C138" s="11"/>
      <c r="D138" s="11"/>
      <c r="E138" s="9"/>
      <c r="G138" s="9"/>
      <c r="H138" s="6"/>
      <c r="I138" s="6"/>
    </row>
    <row r="139" spans="1:9" s="10" customFormat="1" ht="10.5" x14ac:dyDescent="0.25">
      <c r="A139" s="11" t="s">
        <v>1573</v>
      </c>
      <c r="B139" s="11"/>
      <c r="C139" s="11"/>
      <c r="D139" s="31" t="s">
        <v>56</v>
      </c>
      <c r="E139" s="9"/>
      <c r="G139" s="9"/>
      <c r="H139" s="6"/>
      <c r="I139" s="6"/>
    </row>
    <row r="140" spans="1:9" s="10" customFormat="1" ht="10.5" x14ac:dyDescent="0.25">
      <c r="A140" s="11"/>
      <c r="B140" s="11"/>
      <c r="C140" s="11"/>
      <c r="D140" s="11"/>
      <c r="E140" s="9"/>
      <c r="G140" s="9"/>
      <c r="H140" s="6"/>
      <c r="I140" s="6"/>
    </row>
    <row r="141" spans="1:9" s="10" customFormat="1" ht="10.5" x14ac:dyDescent="0.25">
      <c r="A141" s="11" t="s">
        <v>1841</v>
      </c>
      <c r="B141" s="11"/>
      <c r="C141" s="11"/>
      <c r="D141" s="31" t="s">
        <v>56</v>
      </c>
      <c r="E141" s="9"/>
      <c r="G141" s="9"/>
      <c r="H141" s="6"/>
      <c r="I141" s="6"/>
    </row>
    <row r="142" spans="1:9" s="10" customFormat="1" ht="10.5" x14ac:dyDescent="0.25">
      <c r="A142" s="11"/>
      <c r="B142" s="11"/>
      <c r="C142" s="11"/>
      <c r="D142" s="11"/>
      <c r="E142" s="9"/>
      <c r="G142" s="9"/>
      <c r="H142" s="6"/>
      <c r="I142" s="6"/>
    </row>
    <row r="143" spans="1:9" s="10" customFormat="1" ht="10.5" x14ac:dyDescent="0.25">
      <c r="A143" s="11" t="s">
        <v>1574</v>
      </c>
      <c r="B143" s="11"/>
      <c r="C143" s="11"/>
      <c r="D143" s="31" t="s">
        <v>56</v>
      </c>
      <c r="E143" s="9"/>
      <c r="G143" s="9"/>
      <c r="H143" s="6"/>
      <c r="I143" s="6"/>
    </row>
    <row r="144" spans="1:9" s="10" customFormat="1" ht="10.5" x14ac:dyDescent="0.25">
      <c r="A144" s="11"/>
      <c r="B144" s="11"/>
      <c r="C144" s="11"/>
      <c r="D144" s="11"/>
      <c r="E144" s="9"/>
      <c r="G144" s="9"/>
      <c r="H144" s="6"/>
      <c r="I144" s="6"/>
    </row>
    <row r="145" spans="1:9" s="10" customFormat="1" ht="10.5" x14ac:dyDescent="0.25">
      <c r="A145" s="11" t="s">
        <v>1575</v>
      </c>
      <c r="B145" s="11"/>
      <c r="C145" s="11"/>
      <c r="D145" s="31" t="s">
        <v>56</v>
      </c>
      <c r="E145" s="9"/>
      <c r="G145" s="9"/>
      <c r="H145" s="6"/>
      <c r="I145" s="6"/>
    </row>
    <row r="147" spans="1:9" ht="10.5" x14ac:dyDescent="0.25">
      <c r="A147" s="119" t="s">
        <v>1343</v>
      </c>
      <c r="B147" s="118"/>
      <c r="C147" s="118"/>
      <c r="D147" s="118"/>
      <c r="E147" s="10"/>
      <c r="G147" s="10"/>
      <c r="H147" s="118"/>
      <c r="I147" s="118"/>
    </row>
    <row r="148" spans="1:9" ht="10.5" x14ac:dyDescent="0.25">
      <c r="A148" s="119"/>
      <c r="B148" s="118"/>
      <c r="C148" s="118"/>
      <c r="D148" s="118"/>
      <c r="E148" s="10"/>
      <c r="G148" s="10"/>
      <c r="H148" s="118"/>
      <c r="I148" s="118"/>
    </row>
    <row r="149" spans="1:9" ht="10.5" x14ac:dyDescent="0.25">
      <c r="A149" s="119" t="s">
        <v>1305</v>
      </c>
      <c r="B149" s="118"/>
      <c r="C149" s="118"/>
      <c r="D149" s="118"/>
      <c r="E149" s="10"/>
      <c r="G149" s="10"/>
      <c r="H149" s="118"/>
      <c r="I149" s="118"/>
    </row>
    <row r="150" spans="1:9" x14ac:dyDescent="0.2">
      <c r="A150" s="120"/>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c r="B160" s="118"/>
      <c r="C160" s="118"/>
      <c r="D160" s="118"/>
      <c r="E160" s="10"/>
      <c r="G160" s="10"/>
      <c r="H160" s="118"/>
      <c r="I160" s="118"/>
    </row>
    <row r="161" spans="1:9" x14ac:dyDescent="0.2">
      <c r="A161" s="118"/>
      <c r="B161" s="118"/>
      <c r="C161" s="118"/>
      <c r="D161" s="118"/>
      <c r="E161" s="10"/>
      <c r="G161" s="10"/>
      <c r="H161" s="118"/>
      <c r="I161" s="118"/>
    </row>
    <row r="162" spans="1:9" x14ac:dyDescent="0.2">
      <c r="A162" s="118"/>
      <c r="B162" s="118"/>
      <c r="C162" s="118"/>
      <c r="D162" s="118"/>
      <c r="E162" s="10"/>
      <c r="G162" s="10"/>
      <c r="H162" s="118"/>
      <c r="I162" s="118"/>
    </row>
    <row r="163" spans="1:9" x14ac:dyDescent="0.2">
      <c r="A163" s="118"/>
      <c r="B163" s="118"/>
      <c r="C163" s="118"/>
      <c r="D163" s="118"/>
      <c r="E163" s="10"/>
      <c r="G163" s="10"/>
      <c r="H163" s="118"/>
      <c r="I163" s="118"/>
    </row>
    <row r="164" spans="1:9" x14ac:dyDescent="0.2">
      <c r="A164" s="118"/>
      <c r="B164" s="118"/>
      <c r="C164" s="118"/>
      <c r="D164" s="118"/>
      <c r="E164" s="10"/>
      <c r="G164" s="10"/>
      <c r="H164" s="118"/>
      <c r="I164" s="118"/>
    </row>
    <row r="165" spans="1:9" ht="10.5" x14ac:dyDescent="0.25">
      <c r="A165" s="119" t="s">
        <v>1669</v>
      </c>
      <c r="B165" s="118"/>
      <c r="C165" s="118"/>
      <c r="D165" s="118"/>
      <c r="E165" s="10"/>
      <c r="G165" s="10"/>
      <c r="H165" s="118"/>
      <c r="I165" s="118"/>
    </row>
    <row r="166" spans="1:9" x14ac:dyDescent="0.2">
      <c r="A166" s="118"/>
      <c r="B166" s="118"/>
      <c r="C166" s="118"/>
      <c r="D166" s="118"/>
      <c r="E166" s="10"/>
      <c r="G166" s="10"/>
      <c r="H166" s="118"/>
      <c r="I166" s="118"/>
    </row>
    <row r="167" spans="1:9" ht="10.5" x14ac:dyDescent="0.25">
      <c r="A167" s="119" t="s">
        <v>1306</v>
      </c>
      <c r="B167" s="118"/>
      <c r="C167" s="118"/>
      <c r="D167" s="118"/>
      <c r="E167" s="10"/>
      <c r="G167" s="10"/>
      <c r="H167" s="118"/>
      <c r="I167" s="118"/>
    </row>
    <row r="168" spans="1:9" x14ac:dyDescent="0.2">
      <c r="A168" s="118"/>
      <c r="B168" s="118"/>
      <c r="C168" s="118"/>
      <c r="D168" s="118"/>
      <c r="E168" s="10"/>
      <c r="G168" s="10"/>
      <c r="H168" s="118"/>
      <c r="I168" s="118"/>
    </row>
    <row r="169" spans="1:9" x14ac:dyDescent="0.2">
      <c r="A169" s="118"/>
      <c r="B169" s="118"/>
      <c r="C169" s="118"/>
      <c r="D169" s="118"/>
      <c r="E169" s="10"/>
      <c r="G169" s="10"/>
      <c r="H169" s="118"/>
      <c r="I169" s="118"/>
    </row>
    <row r="170" spans="1:9" x14ac:dyDescent="0.2">
      <c r="A170" s="118"/>
      <c r="B170" s="118"/>
      <c r="C170" s="118"/>
      <c r="D170" s="118"/>
      <c r="E170" s="10"/>
      <c r="G170" s="10"/>
      <c r="H170" s="118"/>
      <c r="I170" s="118"/>
    </row>
    <row r="171" spans="1:9" x14ac:dyDescent="0.2">
      <c r="A171" s="118"/>
      <c r="B171" s="118"/>
      <c r="C171" s="118"/>
      <c r="D171" s="118"/>
      <c r="E171" s="10"/>
      <c r="G171" s="10"/>
      <c r="H171" s="118"/>
      <c r="I171" s="118"/>
    </row>
    <row r="172" spans="1:9" x14ac:dyDescent="0.2">
      <c r="A172" s="118"/>
      <c r="B172" s="118"/>
      <c r="C172" s="118"/>
      <c r="D172" s="118"/>
      <c r="E172" s="10"/>
      <c r="G172" s="10"/>
      <c r="H172" s="118"/>
      <c r="I172" s="118"/>
    </row>
    <row r="173" spans="1:9" x14ac:dyDescent="0.2">
      <c r="A173" s="118"/>
      <c r="B173" s="118"/>
      <c r="C173" s="118"/>
      <c r="D173" s="118"/>
      <c r="E173" s="10"/>
      <c r="G173" s="10"/>
      <c r="H173" s="118"/>
      <c r="I173" s="118"/>
    </row>
    <row r="174" spans="1:9" x14ac:dyDescent="0.2">
      <c r="A174" s="118"/>
      <c r="B174" s="118"/>
      <c r="C174" s="118"/>
      <c r="D174" s="118"/>
      <c r="E174" s="10"/>
      <c r="G174" s="10"/>
      <c r="H174" s="118"/>
      <c r="I174" s="118"/>
    </row>
    <row r="175" spans="1:9" x14ac:dyDescent="0.2">
      <c r="A175" s="118"/>
      <c r="B175" s="118"/>
      <c r="C175" s="118"/>
      <c r="D175" s="118"/>
      <c r="E175" s="10"/>
      <c r="G175" s="10"/>
      <c r="H175" s="118"/>
      <c r="I175" s="118"/>
    </row>
    <row r="176" spans="1:9" x14ac:dyDescent="0.2">
      <c r="A176" s="118"/>
      <c r="B176" s="118"/>
      <c r="C176" s="118"/>
      <c r="D176" s="118"/>
      <c r="E176" s="10"/>
      <c r="G176" s="10"/>
      <c r="H176" s="118"/>
      <c r="I176" s="118"/>
    </row>
    <row r="177" spans="1:9" x14ac:dyDescent="0.2">
      <c r="A177" s="118"/>
      <c r="B177" s="118"/>
      <c r="C177" s="118"/>
      <c r="D177" s="118"/>
      <c r="E177" s="10"/>
      <c r="G177" s="10"/>
      <c r="H177" s="118"/>
      <c r="I177" s="118"/>
    </row>
    <row r="178" spans="1:9" x14ac:dyDescent="0.2">
      <c r="A178" s="118"/>
      <c r="B178" s="118"/>
      <c r="C178" s="118"/>
      <c r="D178" s="118"/>
      <c r="E178" s="10"/>
      <c r="G178" s="10"/>
      <c r="H178" s="118"/>
      <c r="I178" s="118"/>
    </row>
    <row r="179" spans="1:9" x14ac:dyDescent="0.2">
      <c r="A179" s="118"/>
      <c r="B179" s="118"/>
      <c r="C179" s="118"/>
      <c r="D179" s="118"/>
      <c r="E179" s="10"/>
      <c r="G179" s="10"/>
      <c r="H179" s="118"/>
      <c r="I179" s="118"/>
    </row>
    <row r="180" spans="1:9" x14ac:dyDescent="0.2">
      <c r="A180" s="118"/>
      <c r="B180" s="118"/>
      <c r="C180" s="118"/>
      <c r="D180" s="118"/>
      <c r="E180" s="10"/>
      <c r="G180" s="10"/>
      <c r="H180" s="118"/>
      <c r="I180" s="118"/>
    </row>
    <row r="181" spans="1:9" x14ac:dyDescent="0.2">
      <c r="A181" s="118"/>
      <c r="B181" s="118"/>
      <c r="C181" s="118"/>
      <c r="D181" s="118"/>
      <c r="E181" s="10"/>
      <c r="G181" s="10"/>
      <c r="H181" s="118"/>
      <c r="I181" s="118"/>
    </row>
    <row r="182" spans="1:9" x14ac:dyDescent="0.2">
      <c r="A182" s="118"/>
      <c r="B182" s="118"/>
      <c r="C182" s="118"/>
      <c r="D182" s="118"/>
      <c r="E182" s="10"/>
      <c r="G182" s="10"/>
      <c r="H182" s="118"/>
      <c r="I182" s="118"/>
    </row>
    <row r="183" spans="1:9" x14ac:dyDescent="0.2">
      <c r="A183" s="118" t="s">
        <v>1304</v>
      </c>
      <c r="B183" s="118"/>
      <c r="C183" s="118"/>
      <c r="D183" s="118"/>
      <c r="E183" s="10"/>
      <c r="G183" s="10"/>
      <c r="H183" s="118"/>
      <c r="I183" s="118"/>
    </row>
    <row r="184" spans="1:9" x14ac:dyDescent="0.2">
      <c r="A184" s="118"/>
      <c r="B184" s="118"/>
      <c r="C184" s="118"/>
      <c r="D184" s="118"/>
      <c r="E184" s="10"/>
      <c r="G184" s="10"/>
      <c r="H184" s="118"/>
      <c r="I184" s="118"/>
    </row>
    <row r="185" spans="1:9" x14ac:dyDescent="0.2">
      <c r="A185" s="118"/>
      <c r="B185" s="118"/>
      <c r="C185" s="118"/>
      <c r="D185" s="118"/>
      <c r="E185" s="10"/>
      <c r="G185" s="10"/>
      <c r="H185" s="118"/>
      <c r="I185" s="118"/>
    </row>
    <row r="186" spans="1:9" x14ac:dyDescent="0.2">
      <c r="A186" s="118"/>
      <c r="B186" s="118"/>
      <c r="C186" s="118"/>
      <c r="D186" s="118"/>
      <c r="E186" s="10"/>
      <c r="G186" s="10"/>
      <c r="H186" s="118"/>
      <c r="I186" s="118"/>
    </row>
    <row r="187" spans="1:9" x14ac:dyDescent="0.2">
      <c r="A187" s="118"/>
    </row>
    <row r="188" spans="1:9" x14ac:dyDescent="0.2">
      <c r="A188" s="120"/>
    </row>
  </sheetData>
  <mergeCells count="13">
    <mergeCell ref="A124:A125"/>
    <mergeCell ref="A112:A113"/>
    <mergeCell ref="A114:A115"/>
    <mergeCell ref="A116:A117"/>
    <mergeCell ref="A118:A119"/>
    <mergeCell ref="A120:A121"/>
    <mergeCell ref="A122:A123"/>
    <mergeCell ref="A103:B103"/>
    <mergeCell ref="A1:G1"/>
    <mergeCell ref="A81:G81"/>
    <mergeCell ref="A83:D83"/>
    <mergeCell ref="A101:B101"/>
    <mergeCell ref="A102:B102"/>
  </mergeCells>
  <conditionalFormatting sqref="F2:F3 F5:F80">
    <cfRule type="cellIs" dxfId="117" priority="2" stopIfTrue="1" operator="between">
      <formula>0.009</formula>
      <formula>-0.009</formula>
    </cfRule>
  </conditionalFormatting>
  <conditionalFormatting sqref="F82:F65567">
    <cfRule type="cellIs" dxfId="116"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3"/>
  <sheetViews>
    <sheetView workbookViewId="0">
      <selection sqref="A1:G1"/>
    </sheetView>
  </sheetViews>
  <sheetFormatPr defaultColWidth="9.1796875" defaultRowHeight="10" x14ac:dyDescent="0.2"/>
  <cols>
    <col min="1" max="2" width="54.2695312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1670</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1671</v>
      </c>
      <c r="B7" s="22" t="s">
        <v>1672</v>
      </c>
      <c r="C7" s="22" t="s">
        <v>72</v>
      </c>
      <c r="D7" s="25">
        <v>3000</v>
      </c>
      <c r="E7" s="23">
        <v>3040.2254794999999</v>
      </c>
      <c r="F7" s="24">
        <v>6.4287165239138897</v>
      </c>
      <c r="G7" s="23">
        <v>7.6950000000000003</v>
      </c>
    </row>
    <row r="8" spans="1:7" x14ac:dyDescent="0.2">
      <c r="A8" s="22" t="s">
        <v>1621</v>
      </c>
      <c r="B8" s="22" t="s">
        <v>1622</v>
      </c>
      <c r="C8" s="22" t="s">
        <v>1581</v>
      </c>
      <c r="D8" s="25">
        <v>2500</v>
      </c>
      <c r="E8" s="23">
        <v>2631.9440067999999</v>
      </c>
      <c r="F8" s="24">
        <v>5.5653838968924001</v>
      </c>
      <c r="G8" s="23">
        <v>6.8785999999999996</v>
      </c>
    </row>
    <row r="9" spans="1:7" x14ac:dyDescent="0.2">
      <c r="A9" s="22" t="s">
        <v>1673</v>
      </c>
      <c r="B9" s="22" t="s">
        <v>1674</v>
      </c>
      <c r="C9" s="22" t="s">
        <v>73</v>
      </c>
      <c r="D9" s="25">
        <v>2500</v>
      </c>
      <c r="E9" s="23">
        <v>2626.7012671000002</v>
      </c>
      <c r="F9" s="24">
        <v>5.55429784831896</v>
      </c>
      <c r="G9" s="23">
        <v>6.9249999999999998</v>
      </c>
    </row>
    <row r="10" spans="1:7" x14ac:dyDescent="0.2">
      <c r="A10" s="22" t="s">
        <v>1675</v>
      </c>
      <c r="B10" s="22" t="s">
        <v>1676</v>
      </c>
      <c r="C10" s="22" t="s">
        <v>1581</v>
      </c>
      <c r="D10" s="25">
        <v>250</v>
      </c>
      <c r="E10" s="23">
        <v>2548.1890067999998</v>
      </c>
      <c r="F10" s="24">
        <v>5.3882795485172403</v>
      </c>
      <c r="G10" s="23">
        <v>7.4787999999999997</v>
      </c>
    </row>
    <row r="11" spans="1:7" x14ac:dyDescent="0.2">
      <c r="A11" s="22" t="s">
        <v>89</v>
      </c>
      <c r="B11" s="22" t="s">
        <v>88</v>
      </c>
      <c r="C11" s="22" t="s">
        <v>73</v>
      </c>
      <c r="D11" s="25">
        <v>4500</v>
      </c>
      <c r="E11" s="23">
        <v>2534.7959999999998</v>
      </c>
      <c r="F11" s="24">
        <v>5.3599593319081098</v>
      </c>
      <c r="G11" s="23">
        <v>6.9775999999999998</v>
      </c>
    </row>
    <row r="12" spans="1:7" x14ac:dyDescent="0.2">
      <c r="A12" s="22" t="s">
        <v>1613</v>
      </c>
      <c r="B12" s="22" t="s">
        <v>1614</v>
      </c>
      <c r="C12" s="22" t="s">
        <v>1581</v>
      </c>
      <c r="D12" s="25">
        <v>2500</v>
      </c>
      <c r="E12" s="23">
        <v>2492.7858904</v>
      </c>
      <c r="F12" s="24">
        <v>5.2711267477534101</v>
      </c>
      <c r="G12" s="23">
        <v>7.68</v>
      </c>
    </row>
    <row r="13" spans="1:7" x14ac:dyDescent="0.2">
      <c r="A13" s="22" t="s">
        <v>1677</v>
      </c>
      <c r="B13" s="22" t="s">
        <v>1678</v>
      </c>
      <c r="C13" s="22" t="s">
        <v>1581</v>
      </c>
      <c r="D13" s="25">
        <v>2000</v>
      </c>
      <c r="E13" s="23">
        <v>2001.2028493</v>
      </c>
      <c r="F13" s="24">
        <v>4.2316485773003496</v>
      </c>
      <c r="G13" s="23">
        <v>7.6761999999999997</v>
      </c>
    </row>
    <row r="14" spans="1:7" x14ac:dyDescent="0.2">
      <c r="A14" s="22" t="s">
        <v>69</v>
      </c>
      <c r="B14" s="22" t="s">
        <v>68</v>
      </c>
      <c r="C14" s="22" t="s">
        <v>67</v>
      </c>
      <c r="D14" s="25">
        <v>1154</v>
      </c>
      <c r="E14" s="23">
        <v>1249.3538659999999</v>
      </c>
      <c r="F14" s="24">
        <v>2.6418243964887802</v>
      </c>
      <c r="G14" s="23">
        <v>8.9350000000000005</v>
      </c>
    </row>
    <row r="15" spans="1:7" x14ac:dyDescent="0.2">
      <c r="A15" s="22" t="s">
        <v>1679</v>
      </c>
      <c r="B15" s="22" t="s">
        <v>1680</v>
      </c>
      <c r="C15" s="22" t="s">
        <v>73</v>
      </c>
      <c r="D15" s="25">
        <v>1000</v>
      </c>
      <c r="E15" s="23">
        <v>1072.828589</v>
      </c>
      <c r="F15" s="24">
        <v>2.2685524228176002</v>
      </c>
      <c r="G15" s="23">
        <v>7.33</v>
      </c>
    </row>
    <row r="16" spans="1:7" x14ac:dyDescent="0.2">
      <c r="A16" s="22" t="s">
        <v>114</v>
      </c>
      <c r="B16" s="22" t="s">
        <v>113</v>
      </c>
      <c r="C16" s="22" t="s">
        <v>73</v>
      </c>
      <c r="D16" s="25">
        <v>1000</v>
      </c>
      <c r="E16" s="23">
        <v>1009.8637945</v>
      </c>
      <c r="F16" s="24">
        <v>2.1354100563857599</v>
      </c>
      <c r="G16" s="23">
        <v>7.5149999999999997</v>
      </c>
    </row>
    <row r="17" spans="1:7" x14ac:dyDescent="0.2">
      <c r="A17" s="22" t="s">
        <v>66</v>
      </c>
      <c r="B17" s="22" t="s">
        <v>65</v>
      </c>
      <c r="C17" s="22" t="s">
        <v>67</v>
      </c>
      <c r="D17" s="25">
        <v>547</v>
      </c>
      <c r="E17" s="23">
        <v>595.549532</v>
      </c>
      <c r="F17" s="24">
        <v>1.2593207783414899</v>
      </c>
      <c r="G17" s="23">
        <v>8.8547999999999991</v>
      </c>
    </row>
    <row r="18" spans="1:7" x14ac:dyDescent="0.2">
      <c r="A18" s="22" t="s">
        <v>1681</v>
      </c>
      <c r="B18" s="22" t="s">
        <v>1682</v>
      </c>
      <c r="C18" s="22" t="s">
        <v>73</v>
      </c>
      <c r="D18" s="25">
        <v>5</v>
      </c>
      <c r="E18" s="23">
        <v>505.11713700000001</v>
      </c>
      <c r="F18" s="24">
        <v>1.0680967273776101</v>
      </c>
      <c r="G18" s="23">
        <v>7.3975</v>
      </c>
    </row>
    <row r="19" spans="1:7" ht="10.5" x14ac:dyDescent="0.25">
      <c r="A19" s="21" t="s">
        <v>33</v>
      </c>
      <c r="B19" s="21"/>
      <c r="C19" s="21"/>
      <c r="D19" s="21"/>
      <c r="E19" s="26">
        <f>SUM(E6:E18)</f>
        <v>22308.557418400003</v>
      </c>
      <c r="F19" s="27">
        <f>SUM(F6:F18)</f>
        <v>47.172616856015587</v>
      </c>
      <c r="G19" s="26"/>
    </row>
    <row r="20" spans="1:7" x14ac:dyDescent="0.2">
      <c r="A20" s="22"/>
      <c r="B20" s="22"/>
      <c r="C20" s="22"/>
      <c r="D20" s="22"/>
      <c r="E20" s="23"/>
      <c r="F20" s="24"/>
      <c r="G20" s="23"/>
    </row>
    <row r="21" spans="1:7" ht="10.5" x14ac:dyDescent="0.25">
      <c r="A21" s="21" t="s">
        <v>34</v>
      </c>
      <c r="B21" s="22"/>
      <c r="C21" s="22"/>
      <c r="D21" s="22"/>
      <c r="E21" s="23"/>
      <c r="F21" s="24"/>
      <c r="G21" s="23"/>
    </row>
    <row r="22" spans="1:7" ht="10.5" x14ac:dyDescent="0.25">
      <c r="A22" s="21" t="s">
        <v>35</v>
      </c>
      <c r="B22" s="22"/>
      <c r="C22" s="22"/>
      <c r="D22" s="22"/>
      <c r="E22" s="23"/>
      <c r="F22" s="24"/>
      <c r="G22" s="23"/>
    </row>
    <row r="23" spans="1:7" x14ac:dyDescent="0.2">
      <c r="A23" s="22" t="s">
        <v>1364</v>
      </c>
      <c r="B23" s="22" t="s">
        <v>1365</v>
      </c>
      <c r="C23" s="22" t="s">
        <v>39</v>
      </c>
      <c r="D23" s="25">
        <v>500</v>
      </c>
      <c r="E23" s="23">
        <v>2486.9050000000002</v>
      </c>
      <c r="F23" s="24">
        <v>5.2586912959934198</v>
      </c>
      <c r="G23" s="23">
        <v>6.1997999999999998</v>
      </c>
    </row>
    <row r="24" spans="1:7" x14ac:dyDescent="0.2">
      <c r="A24" s="22" t="s">
        <v>1494</v>
      </c>
      <c r="B24" s="22" t="s">
        <v>1495</v>
      </c>
      <c r="C24" s="22" t="s">
        <v>37</v>
      </c>
      <c r="D24" s="25">
        <v>500</v>
      </c>
      <c r="E24" s="23">
        <v>2398.4050000000002</v>
      </c>
      <c r="F24" s="24">
        <v>5.0715533957940098</v>
      </c>
      <c r="G24" s="23">
        <v>7.125</v>
      </c>
    </row>
    <row r="25" spans="1:7" x14ac:dyDescent="0.2">
      <c r="A25" s="22" t="s">
        <v>1484</v>
      </c>
      <c r="B25" s="22" t="s">
        <v>1485</v>
      </c>
      <c r="C25" s="22" t="s">
        <v>39</v>
      </c>
      <c r="D25" s="25">
        <v>500</v>
      </c>
      <c r="E25" s="23">
        <v>2382.5075000000002</v>
      </c>
      <c r="F25" s="24">
        <v>5.0379372967158096</v>
      </c>
      <c r="G25" s="23">
        <v>7.2</v>
      </c>
    </row>
    <row r="26" spans="1:7" x14ac:dyDescent="0.2">
      <c r="A26" s="22" t="s">
        <v>1683</v>
      </c>
      <c r="B26" s="22" t="s">
        <v>1684</v>
      </c>
      <c r="C26" s="22" t="s">
        <v>38</v>
      </c>
      <c r="D26" s="25">
        <v>500</v>
      </c>
      <c r="E26" s="23">
        <v>2374.31</v>
      </c>
      <c r="F26" s="24">
        <v>5.0206032522312398</v>
      </c>
      <c r="G26" s="23">
        <v>7.13</v>
      </c>
    </row>
    <row r="27" spans="1:7" x14ac:dyDescent="0.2">
      <c r="A27" s="22" t="s">
        <v>1512</v>
      </c>
      <c r="B27" s="22" t="s">
        <v>1513</v>
      </c>
      <c r="C27" s="22" t="s">
        <v>37</v>
      </c>
      <c r="D27" s="25">
        <v>400</v>
      </c>
      <c r="E27" s="23">
        <v>1899.758</v>
      </c>
      <c r="F27" s="24">
        <v>4.0171381130738304</v>
      </c>
      <c r="G27" s="23">
        <v>7.2404000000000002</v>
      </c>
    </row>
    <row r="28" spans="1:7" x14ac:dyDescent="0.2">
      <c r="A28" s="22" t="s">
        <v>1464</v>
      </c>
      <c r="B28" s="22" t="s">
        <v>1465</v>
      </c>
      <c r="C28" s="22" t="s">
        <v>38</v>
      </c>
      <c r="D28" s="25">
        <v>400</v>
      </c>
      <c r="E28" s="23">
        <v>1899.6320000000001</v>
      </c>
      <c r="F28" s="24">
        <v>4.0168716794531996</v>
      </c>
      <c r="G28" s="23">
        <v>7.25</v>
      </c>
    </row>
    <row r="29" spans="1:7" x14ac:dyDescent="0.2">
      <c r="A29" s="22" t="s">
        <v>116</v>
      </c>
      <c r="B29" s="22" t="s">
        <v>115</v>
      </c>
      <c r="C29" s="22" t="s">
        <v>38</v>
      </c>
      <c r="D29" s="25">
        <v>300</v>
      </c>
      <c r="E29" s="23">
        <v>1413.0509999999999</v>
      </c>
      <c r="F29" s="24">
        <v>2.9879705877364802</v>
      </c>
      <c r="G29" s="23">
        <v>7.13</v>
      </c>
    </row>
    <row r="30" spans="1:7" x14ac:dyDescent="0.2">
      <c r="A30" s="22" t="s">
        <v>1685</v>
      </c>
      <c r="B30" s="22" t="s">
        <v>1686</v>
      </c>
      <c r="C30" s="22" t="s">
        <v>37</v>
      </c>
      <c r="D30" s="25">
        <v>200</v>
      </c>
      <c r="E30" s="23">
        <v>947.83500000000004</v>
      </c>
      <c r="F30" s="24">
        <v>2.0042469111357</v>
      </c>
      <c r="G30" s="23">
        <v>7.2</v>
      </c>
    </row>
    <row r="31" spans="1:7" ht="10.5" x14ac:dyDescent="0.25">
      <c r="A31" s="21" t="s">
        <v>33</v>
      </c>
      <c r="B31" s="21"/>
      <c r="C31" s="21"/>
      <c r="D31" s="21"/>
      <c r="E31" s="26">
        <f>SUM(E22:E30)</f>
        <v>15802.4035</v>
      </c>
      <c r="F31" s="27">
        <f>SUM(F22:F30)</f>
        <v>33.415012532133687</v>
      </c>
      <c r="G31" s="26"/>
    </row>
    <row r="32" spans="1:7" x14ac:dyDescent="0.2">
      <c r="A32" s="22"/>
      <c r="B32" s="22"/>
      <c r="C32" s="22"/>
      <c r="D32" s="22"/>
      <c r="E32" s="23"/>
      <c r="F32" s="24"/>
      <c r="G32" s="23"/>
    </row>
    <row r="33" spans="1:7" ht="10.5" x14ac:dyDescent="0.25">
      <c r="A33" s="21" t="s">
        <v>63</v>
      </c>
      <c r="B33" s="22"/>
      <c r="C33" s="22"/>
      <c r="D33" s="22"/>
      <c r="E33" s="23"/>
      <c r="F33" s="24"/>
      <c r="G33" s="23"/>
    </row>
    <row r="34" spans="1:7" x14ac:dyDescent="0.2">
      <c r="A34" s="22" t="s">
        <v>95</v>
      </c>
      <c r="B34" s="22" t="s">
        <v>94</v>
      </c>
      <c r="C34" s="22" t="s">
        <v>42</v>
      </c>
      <c r="D34" s="25">
        <v>3100000</v>
      </c>
      <c r="E34" s="23">
        <v>3087.1298333</v>
      </c>
      <c r="F34" s="24">
        <v>6.5278982445957201</v>
      </c>
      <c r="G34" s="23">
        <v>7.970851605</v>
      </c>
    </row>
    <row r="35" spans="1:7" x14ac:dyDescent="0.2">
      <c r="A35" s="22" t="s">
        <v>1647</v>
      </c>
      <c r="B35" s="22" t="s">
        <v>1648</v>
      </c>
      <c r="C35" s="22" t="s">
        <v>42</v>
      </c>
      <c r="D35" s="25">
        <v>1000000</v>
      </c>
      <c r="E35" s="23">
        <v>1017.7934444</v>
      </c>
      <c r="F35" s="24">
        <v>2.1521777177598</v>
      </c>
      <c r="G35" s="23">
        <v>7.6636056650000004</v>
      </c>
    </row>
    <row r="36" spans="1:7" x14ac:dyDescent="0.2">
      <c r="A36" s="22" t="s">
        <v>97</v>
      </c>
      <c r="B36" s="22" t="s">
        <v>96</v>
      </c>
      <c r="C36" s="22" t="s">
        <v>42</v>
      </c>
      <c r="D36" s="25">
        <v>1000000</v>
      </c>
      <c r="E36" s="23">
        <v>1014.0839999999999</v>
      </c>
      <c r="F36" s="24">
        <v>2.1443339026646302</v>
      </c>
      <c r="G36" s="23">
        <v>7.8739868399999997</v>
      </c>
    </row>
    <row r="37" spans="1:7" x14ac:dyDescent="0.2">
      <c r="A37" s="22" t="s">
        <v>99</v>
      </c>
      <c r="B37" s="22" t="s">
        <v>98</v>
      </c>
      <c r="C37" s="22" t="s">
        <v>42</v>
      </c>
      <c r="D37" s="25">
        <v>1021200</v>
      </c>
      <c r="E37" s="23">
        <v>928.910752</v>
      </c>
      <c r="F37" s="24">
        <v>1.9642305943721601</v>
      </c>
      <c r="G37" s="23">
        <v>7.8019064364499897</v>
      </c>
    </row>
    <row r="38" spans="1:7" x14ac:dyDescent="0.2">
      <c r="A38" s="22" t="s">
        <v>101</v>
      </c>
      <c r="B38" s="22" t="s">
        <v>100</v>
      </c>
      <c r="C38" s="22" t="s">
        <v>42</v>
      </c>
      <c r="D38" s="25">
        <v>624880</v>
      </c>
      <c r="E38" s="23">
        <v>640.5266828</v>
      </c>
      <c r="F38" s="24">
        <v>1.3544273270156699</v>
      </c>
      <c r="G38" s="23">
        <v>7.8290797249999997</v>
      </c>
    </row>
    <row r="39" spans="1:7" x14ac:dyDescent="0.2">
      <c r="A39" s="22" t="s">
        <v>1653</v>
      </c>
      <c r="B39" s="22" t="s">
        <v>1654</v>
      </c>
      <c r="C39" s="22" t="s">
        <v>42</v>
      </c>
      <c r="D39" s="25">
        <v>500000</v>
      </c>
      <c r="E39" s="23">
        <v>497.04341670000002</v>
      </c>
      <c r="F39" s="24">
        <v>1.0510244215726501</v>
      </c>
      <c r="G39" s="23">
        <v>7.6890382600000002</v>
      </c>
    </row>
    <row r="40" spans="1:7" x14ac:dyDescent="0.2">
      <c r="A40" s="22" t="s">
        <v>103</v>
      </c>
      <c r="B40" s="22" t="s">
        <v>102</v>
      </c>
      <c r="C40" s="22" t="s">
        <v>42</v>
      </c>
      <c r="D40" s="25">
        <v>137350</v>
      </c>
      <c r="E40" s="23">
        <v>141.15613640000001</v>
      </c>
      <c r="F40" s="24">
        <v>0.29848206741421202</v>
      </c>
      <c r="G40" s="23">
        <v>7.76781071</v>
      </c>
    </row>
    <row r="41" spans="1:7" x14ac:dyDescent="0.2">
      <c r="A41" s="22" t="s">
        <v>105</v>
      </c>
      <c r="B41" s="22" t="s">
        <v>104</v>
      </c>
      <c r="C41" s="22" t="s">
        <v>42</v>
      </c>
      <c r="D41" s="25">
        <v>52560</v>
      </c>
      <c r="E41" s="23">
        <v>51.240043200000002</v>
      </c>
      <c r="F41" s="24">
        <v>0.10834976373531199</v>
      </c>
      <c r="G41" s="23">
        <v>7.9764235000000001</v>
      </c>
    </row>
    <row r="42" spans="1:7" x14ac:dyDescent="0.2">
      <c r="A42" s="22" t="s">
        <v>107</v>
      </c>
      <c r="B42" s="22" t="s">
        <v>106</v>
      </c>
      <c r="C42" s="22" t="s">
        <v>42</v>
      </c>
      <c r="D42" s="25">
        <v>50000</v>
      </c>
      <c r="E42" s="23">
        <v>48.575083300000003</v>
      </c>
      <c r="F42" s="24">
        <v>0.102714565997441</v>
      </c>
      <c r="G42" s="23">
        <v>7.9949538200000001</v>
      </c>
    </row>
    <row r="43" spans="1:7" ht="10.5" x14ac:dyDescent="0.25">
      <c r="A43" s="21" t="s">
        <v>33</v>
      </c>
      <c r="B43" s="21"/>
      <c r="C43" s="21"/>
      <c r="D43" s="21"/>
      <c r="E43" s="26">
        <f>SUM(E34:E42)</f>
        <v>7426.4593921000005</v>
      </c>
      <c r="F43" s="27">
        <f>SUM(F34:F42)</f>
        <v>15.703638605127599</v>
      </c>
      <c r="G43" s="26"/>
    </row>
    <row r="44" spans="1:7" x14ac:dyDescent="0.2">
      <c r="A44" s="22"/>
      <c r="B44" s="22"/>
      <c r="C44" s="22"/>
      <c r="D44" s="22"/>
      <c r="E44" s="23"/>
      <c r="F44" s="24"/>
      <c r="G44" s="23"/>
    </row>
    <row r="45" spans="1:7" ht="10.5" x14ac:dyDescent="0.25">
      <c r="A45" s="21" t="s">
        <v>1418</v>
      </c>
      <c r="B45" s="22"/>
      <c r="C45" s="22"/>
      <c r="D45" s="22"/>
      <c r="E45" s="23"/>
      <c r="F45" s="24"/>
      <c r="G45" s="23"/>
    </row>
    <row r="46" spans="1:7" x14ac:dyDescent="0.2">
      <c r="A46" s="22" t="s">
        <v>1419</v>
      </c>
      <c r="B46" s="22" t="s">
        <v>1420</v>
      </c>
      <c r="C46" s="22" t="s">
        <v>1421</v>
      </c>
      <c r="D46" s="25">
        <v>1762.3119999999999</v>
      </c>
      <c r="E46" s="23">
        <v>207.0952662</v>
      </c>
      <c r="F46" s="24">
        <v>0.43791382212323399</v>
      </c>
      <c r="G46" s="23">
        <v>5.61</v>
      </c>
    </row>
    <row r="47" spans="1:7" ht="10.5" x14ac:dyDescent="0.25">
      <c r="A47" s="21" t="s">
        <v>33</v>
      </c>
      <c r="B47" s="21"/>
      <c r="C47" s="21"/>
      <c r="D47" s="21"/>
      <c r="E47" s="26">
        <f>SUM(E46:E46)</f>
        <v>207.0952662</v>
      </c>
      <c r="F47" s="27">
        <f>SUM(F46:F46)</f>
        <v>0.43791382212323399</v>
      </c>
      <c r="G47" s="26"/>
    </row>
    <row r="48" spans="1:7" x14ac:dyDescent="0.2">
      <c r="A48" s="22"/>
      <c r="B48" s="22"/>
      <c r="C48" s="22"/>
      <c r="D48" s="22"/>
      <c r="E48" s="23"/>
      <c r="F48" s="24"/>
      <c r="G48" s="23"/>
    </row>
    <row r="49" spans="1:7" ht="10.5" x14ac:dyDescent="0.25">
      <c r="A49" s="21" t="s">
        <v>43</v>
      </c>
      <c r="B49" s="21"/>
      <c r="C49" s="21"/>
      <c r="D49" s="21"/>
      <c r="E49" s="26">
        <f>E19+E31+E43+E47</f>
        <v>45744.515576699996</v>
      </c>
      <c r="F49" s="27">
        <f>F19+F31+F43+F47</f>
        <v>96.729181815400111</v>
      </c>
      <c r="G49" s="26"/>
    </row>
    <row r="50" spans="1:7" ht="10.5" x14ac:dyDescent="0.25">
      <c r="A50" s="21"/>
      <c r="B50" s="21"/>
      <c r="C50" s="21"/>
      <c r="D50" s="21"/>
      <c r="E50" s="26"/>
      <c r="F50" s="27"/>
      <c r="G50" s="26"/>
    </row>
    <row r="51" spans="1:7" ht="10.5" x14ac:dyDescent="0.25">
      <c r="A51" s="21" t="s">
        <v>1532</v>
      </c>
      <c r="B51" s="21"/>
      <c r="C51" s="21"/>
      <c r="D51" s="21"/>
      <c r="E51" s="26">
        <v>0.41455887000000002</v>
      </c>
      <c r="F51" s="27">
        <f>E51/E55*100</f>
        <v>8.7660651345582846E-4</v>
      </c>
      <c r="G51" s="26"/>
    </row>
    <row r="52" spans="1:7" ht="10.5" x14ac:dyDescent="0.25">
      <c r="A52" s="21"/>
      <c r="B52" s="21"/>
      <c r="C52" s="21"/>
      <c r="D52" s="21"/>
      <c r="E52" s="26"/>
      <c r="F52" s="27"/>
      <c r="G52" s="26"/>
    </row>
    <row r="53" spans="1:7" ht="10.5" x14ac:dyDescent="0.25">
      <c r="A53" s="21" t="s">
        <v>45</v>
      </c>
      <c r="B53" s="21"/>
      <c r="C53" s="21"/>
      <c r="D53" s="21"/>
      <c r="E53" s="26">
        <f>E55-(E19+E31+E43+E47+E51)</f>
        <v>1546.3988286300082</v>
      </c>
      <c r="F53" s="27">
        <f>F55-(F19+F31+F43+F47+F51)</f>
        <v>3.2699415780864314</v>
      </c>
      <c r="G53" s="26"/>
    </row>
    <row r="54" spans="1:7" x14ac:dyDescent="0.2">
      <c r="A54" s="22"/>
      <c r="B54" s="22"/>
      <c r="C54" s="22"/>
      <c r="D54" s="22"/>
      <c r="E54" s="23"/>
      <c r="F54" s="24"/>
      <c r="G54" s="23"/>
    </row>
    <row r="55" spans="1:7" ht="10.5" x14ac:dyDescent="0.25">
      <c r="A55" s="28" t="s">
        <v>44</v>
      </c>
      <c r="B55" s="28"/>
      <c r="C55" s="28"/>
      <c r="D55" s="28"/>
      <c r="E55" s="29">
        <v>47291.328964200002</v>
      </c>
      <c r="F55" s="30">
        <v>100</v>
      </c>
      <c r="G55" s="29"/>
    </row>
    <row r="57" spans="1:7" ht="10.5" x14ac:dyDescent="0.25">
      <c r="A57" s="126" t="s">
        <v>1533</v>
      </c>
      <c r="B57" s="126"/>
      <c r="C57" s="126"/>
      <c r="D57" s="126"/>
      <c r="E57" s="127"/>
      <c r="F57" s="128"/>
      <c r="G57" s="127"/>
    </row>
    <row r="58" spans="1:7" x14ac:dyDescent="0.2">
      <c r="A58" s="22"/>
      <c r="B58" s="22"/>
      <c r="C58" s="22"/>
      <c r="D58" s="22"/>
      <c r="E58" s="23"/>
      <c r="F58" s="24"/>
      <c r="G58" s="23"/>
    </row>
    <row r="59" spans="1:7" ht="10.5" x14ac:dyDescent="0.25">
      <c r="A59" s="21" t="s">
        <v>1534</v>
      </c>
      <c r="B59" s="21"/>
      <c r="C59" s="21"/>
      <c r="D59" s="21"/>
      <c r="E59" s="26" t="s">
        <v>1535</v>
      </c>
      <c r="F59" s="27" t="s">
        <v>3</v>
      </c>
      <c r="G59" s="26"/>
    </row>
    <row r="60" spans="1:7" x14ac:dyDescent="0.2">
      <c r="A60" s="22" t="s">
        <v>1655</v>
      </c>
      <c r="B60" s="22"/>
      <c r="C60" s="22"/>
      <c r="D60" s="22"/>
      <c r="E60" s="23">
        <v>2500</v>
      </c>
      <c r="F60" s="24">
        <f>E60/$E$55*100</f>
        <v>5.2863813615652973</v>
      </c>
      <c r="G60" s="23"/>
    </row>
    <row r="61" spans="1:7" x14ac:dyDescent="0.2">
      <c r="A61" s="22" t="s">
        <v>1538</v>
      </c>
      <c r="B61" s="22"/>
      <c r="C61" s="22"/>
      <c r="D61" s="22"/>
      <c r="E61" s="23">
        <v>2000</v>
      </c>
      <c r="F61" s="24">
        <f>E61/$E$55*100</f>
        <v>4.2291050892522382</v>
      </c>
      <c r="G61" s="23"/>
    </row>
    <row r="62" spans="1:7" x14ac:dyDescent="0.2">
      <c r="A62" s="22" t="s">
        <v>1536</v>
      </c>
      <c r="B62" s="22"/>
      <c r="C62" s="22"/>
      <c r="D62" s="22"/>
      <c r="E62" s="23">
        <v>1500</v>
      </c>
      <c r="F62" s="24">
        <f>E62/$E$55*100</f>
        <v>3.1718288169391782</v>
      </c>
      <c r="G62" s="23"/>
    </row>
    <row r="63" spans="1:7" x14ac:dyDescent="0.2">
      <c r="A63" s="22" t="s">
        <v>1536</v>
      </c>
      <c r="B63" s="22"/>
      <c r="C63" s="22"/>
      <c r="D63" s="22"/>
      <c r="E63" s="23">
        <v>1500</v>
      </c>
      <c r="F63" s="24">
        <f>E63/$E$55*100</f>
        <v>3.1718288169391782</v>
      </c>
      <c r="G63" s="23"/>
    </row>
    <row r="64" spans="1:7" x14ac:dyDescent="0.2">
      <c r="A64" s="22" t="s">
        <v>1656</v>
      </c>
      <c r="B64" s="22"/>
      <c r="C64" s="22"/>
      <c r="D64" s="22"/>
      <c r="E64" s="23">
        <v>1500</v>
      </c>
      <c r="F64" s="24">
        <f>E64/$E$55*100</f>
        <v>3.1718288169391782</v>
      </c>
      <c r="G64" s="23"/>
    </row>
    <row r="65" spans="1:7" ht="10.5" x14ac:dyDescent="0.25">
      <c r="A65" s="28" t="s">
        <v>1539</v>
      </c>
      <c r="B65" s="28"/>
      <c r="C65" s="28"/>
      <c r="D65" s="28"/>
      <c r="E65" s="29">
        <f xml:space="preserve"> SUM(E60:E64)</f>
        <v>9000</v>
      </c>
      <c r="F65" s="30">
        <f xml:space="preserve"> SUM(F60:F64)</f>
        <v>19.030972901635071</v>
      </c>
      <c r="G65" s="29"/>
    </row>
    <row r="66" spans="1:7" ht="10.5" x14ac:dyDescent="0.25">
      <c r="F66" s="13" t="s">
        <v>108</v>
      </c>
    </row>
    <row r="67" spans="1:7" ht="10.5" x14ac:dyDescent="0.25">
      <c r="A67" s="11" t="s">
        <v>47</v>
      </c>
    </row>
    <row r="68" spans="1:7" ht="10.5" x14ac:dyDescent="0.25">
      <c r="A68" s="11" t="s">
        <v>1423</v>
      </c>
    </row>
    <row r="70" spans="1:7" ht="35.15" customHeight="1" x14ac:dyDescent="0.2">
      <c r="A70" s="182" t="s">
        <v>1542</v>
      </c>
      <c r="B70" s="182"/>
      <c r="C70" s="182"/>
      <c r="D70" s="182"/>
      <c r="E70" s="182"/>
      <c r="F70" s="182"/>
      <c r="G70" s="182"/>
    </row>
    <row r="72" spans="1:7" ht="23.25" customHeight="1" x14ac:dyDescent="0.2">
      <c r="A72" s="179" t="s">
        <v>1003</v>
      </c>
      <c r="B72" s="179"/>
      <c r="C72" s="179"/>
      <c r="D72" s="179"/>
    </row>
    <row r="74" spans="1:7" ht="10.5" x14ac:dyDescent="0.25">
      <c r="A74" s="11" t="s">
        <v>48</v>
      </c>
    </row>
    <row r="75" spans="1:7" ht="10.5" x14ac:dyDescent="0.25">
      <c r="A75" s="11" t="s">
        <v>1001</v>
      </c>
    </row>
    <row r="76" spans="1:7" ht="10.5" x14ac:dyDescent="0.25">
      <c r="A76" s="11" t="s">
        <v>49</v>
      </c>
      <c r="B76" s="11"/>
      <c r="C76" s="55" t="s">
        <v>999</v>
      </c>
      <c r="D76" s="11" t="s">
        <v>50</v>
      </c>
    </row>
    <row r="77" spans="1:7" x14ac:dyDescent="0.2">
      <c r="A77" s="6" t="s">
        <v>57</v>
      </c>
      <c r="C77" s="32">
        <v>23.352399999999999</v>
      </c>
      <c r="D77" s="32">
        <v>23.5458</v>
      </c>
    </row>
    <row r="78" spans="1:7" x14ac:dyDescent="0.2">
      <c r="A78" s="6" t="s">
        <v>117</v>
      </c>
      <c r="C78" s="32">
        <v>10.7889</v>
      </c>
      <c r="D78" s="32">
        <v>10.8782</v>
      </c>
    </row>
    <row r="79" spans="1:7" x14ac:dyDescent="0.2">
      <c r="A79" s="6" t="s">
        <v>58</v>
      </c>
      <c r="C79" s="32">
        <v>24.4526</v>
      </c>
      <c r="D79" s="32">
        <v>24.661300000000001</v>
      </c>
    </row>
    <row r="80" spans="1:7" x14ac:dyDescent="0.2">
      <c r="A80" s="6" t="s">
        <v>118</v>
      </c>
      <c r="C80" s="32">
        <v>11.4069</v>
      </c>
      <c r="D80" s="32">
        <v>11.5039</v>
      </c>
    </row>
    <row r="82" spans="1:9" s="10" customFormat="1" x14ac:dyDescent="0.2">
      <c r="A82" s="6" t="s">
        <v>54</v>
      </c>
      <c r="B82" s="6"/>
      <c r="C82" s="6"/>
      <c r="D82" s="6"/>
      <c r="E82" s="9"/>
      <c r="G82" s="9"/>
      <c r="H82" s="6"/>
      <c r="I82" s="6"/>
    </row>
    <row r="83" spans="1:9" s="10" customFormat="1" x14ac:dyDescent="0.2">
      <c r="A83" s="6" t="s">
        <v>1000</v>
      </c>
      <c r="B83" s="6"/>
      <c r="C83" s="6"/>
      <c r="D83" s="6"/>
      <c r="E83" s="9"/>
      <c r="G83" s="9"/>
      <c r="H83" s="6"/>
      <c r="I83" s="6"/>
    </row>
    <row r="84" spans="1:9" s="10" customFormat="1" ht="10.5" x14ac:dyDescent="0.25">
      <c r="A84" s="6"/>
      <c r="B84" s="6"/>
      <c r="C84" s="6"/>
      <c r="D84" s="31"/>
      <c r="E84" s="9"/>
      <c r="G84" s="9"/>
      <c r="H84" s="6"/>
      <c r="I84" s="6"/>
    </row>
    <row r="85" spans="1:9" s="10" customFormat="1" ht="10.5" x14ac:dyDescent="0.25">
      <c r="A85" s="11" t="s">
        <v>1002</v>
      </c>
      <c r="B85" s="6"/>
      <c r="C85" s="6"/>
      <c r="D85" s="31" t="s">
        <v>56</v>
      </c>
      <c r="E85" s="9"/>
      <c r="G85" s="9"/>
      <c r="H85" s="6"/>
      <c r="I85" s="6"/>
    </row>
    <row r="86" spans="1:9" s="10" customFormat="1" ht="10.5" x14ac:dyDescent="0.25">
      <c r="A86" s="11"/>
      <c r="B86" s="6"/>
      <c r="C86" s="6"/>
      <c r="D86" s="6"/>
      <c r="E86" s="9"/>
      <c r="G86" s="9"/>
      <c r="H86" s="6"/>
      <c r="I86" s="6"/>
    </row>
    <row r="87" spans="1:9" s="10" customFormat="1" ht="10.5" x14ac:dyDescent="0.25">
      <c r="A87" s="11" t="s">
        <v>1553</v>
      </c>
      <c r="B87" s="6"/>
      <c r="C87" s="6"/>
      <c r="D87" s="6"/>
      <c r="E87" s="9"/>
      <c r="G87" s="9"/>
      <c r="H87" s="6"/>
      <c r="I87" s="6"/>
    </row>
    <row r="89" spans="1:9" s="10" customFormat="1" x14ac:dyDescent="0.2">
      <c r="A89" s="6" t="s">
        <v>1554</v>
      </c>
      <c r="B89" s="6"/>
      <c r="C89" s="6"/>
      <c r="D89" s="6"/>
      <c r="E89" s="9"/>
      <c r="G89" s="9"/>
      <c r="H89" s="6"/>
      <c r="I89" s="6"/>
    </row>
    <row r="91" spans="1:9" s="10" customFormat="1" ht="21" x14ac:dyDescent="0.2">
      <c r="A91" s="129" t="s">
        <v>1027</v>
      </c>
      <c r="B91" s="130" t="s">
        <v>1555</v>
      </c>
      <c r="C91" s="129" t="s">
        <v>1556</v>
      </c>
      <c r="D91" s="131" t="s">
        <v>1557</v>
      </c>
      <c r="E91" s="132" t="s">
        <v>1558</v>
      </c>
      <c r="G91" s="9"/>
      <c r="H91" s="6"/>
      <c r="I91" s="6"/>
    </row>
    <row r="92" spans="1:9" s="10" customFormat="1" x14ac:dyDescent="0.2">
      <c r="A92" s="183" t="s">
        <v>1687</v>
      </c>
      <c r="B92" s="133" t="s">
        <v>1560</v>
      </c>
      <c r="C92" s="133" t="s">
        <v>1561</v>
      </c>
      <c r="D92" s="134">
        <v>46304</v>
      </c>
      <c r="E92" s="135">
        <v>1500</v>
      </c>
      <c r="G92" s="9"/>
      <c r="H92" s="6"/>
      <c r="I92" s="6"/>
    </row>
    <row r="93" spans="1:9" s="10" customFormat="1" ht="23.25" customHeight="1" x14ac:dyDescent="0.2">
      <c r="A93" s="184"/>
      <c r="B93" s="133" t="s">
        <v>1033</v>
      </c>
      <c r="C93" s="133" t="s">
        <v>1562</v>
      </c>
      <c r="D93" s="134">
        <v>47947</v>
      </c>
      <c r="E93" s="135">
        <v>-1500</v>
      </c>
      <c r="G93" s="9"/>
      <c r="H93" s="6"/>
      <c r="I93" s="6"/>
    </row>
    <row r="94" spans="1:9" s="10" customFormat="1" x14ac:dyDescent="0.2">
      <c r="A94" s="183" t="s">
        <v>1688</v>
      </c>
      <c r="B94" s="133" t="s">
        <v>1560</v>
      </c>
      <c r="C94" s="133" t="s">
        <v>1561</v>
      </c>
      <c r="D94" s="134">
        <v>46304</v>
      </c>
      <c r="E94" s="135">
        <v>1500</v>
      </c>
      <c r="G94" s="9"/>
      <c r="H94" s="6"/>
      <c r="I94" s="6"/>
    </row>
    <row r="95" spans="1:9" s="10" customFormat="1" ht="21" customHeight="1" x14ac:dyDescent="0.2">
      <c r="A95" s="184"/>
      <c r="B95" s="133" t="s">
        <v>1033</v>
      </c>
      <c r="C95" s="133" t="s">
        <v>1562</v>
      </c>
      <c r="D95" s="134">
        <v>47947</v>
      </c>
      <c r="E95" s="135">
        <v>-1500</v>
      </c>
      <c r="G95" s="9"/>
      <c r="H95" s="6"/>
      <c r="I95" s="6"/>
    </row>
    <row r="96" spans="1:9" s="10" customFormat="1" x14ac:dyDescent="0.2">
      <c r="A96" s="183" t="s">
        <v>1689</v>
      </c>
      <c r="B96" s="133" t="s">
        <v>1560</v>
      </c>
      <c r="C96" s="133" t="s">
        <v>1561</v>
      </c>
      <c r="D96" s="134">
        <v>46304</v>
      </c>
      <c r="E96" s="135">
        <v>2000</v>
      </c>
      <c r="G96" s="9"/>
      <c r="H96" s="6"/>
      <c r="I96" s="6"/>
    </row>
    <row r="97" spans="1:9" s="10" customFormat="1" x14ac:dyDescent="0.2">
      <c r="A97" s="184"/>
      <c r="B97" s="133" t="s">
        <v>1033</v>
      </c>
      <c r="C97" s="133" t="s">
        <v>1562</v>
      </c>
      <c r="D97" s="134">
        <v>47947</v>
      </c>
      <c r="E97" s="135">
        <v>-2000</v>
      </c>
      <c r="G97" s="9"/>
      <c r="H97" s="6"/>
      <c r="I97" s="6"/>
    </row>
    <row r="98" spans="1:9" s="10" customFormat="1" x14ac:dyDescent="0.2">
      <c r="A98" s="183" t="s">
        <v>94</v>
      </c>
      <c r="B98" s="133" t="s">
        <v>1560</v>
      </c>
      <c r="C98" s="133" t="s">
        <v>1561</v>
      </c>
      <c r="D98" s="134">
        <v>46308</v>
      </c>
      <c r="E98" s="135">
        <v>1500</v>
      </c>
      <c r="G98" s="9"/>
      <c r="H98" s="6"/>
      <c r="I98" s="6"/>
    </row>
    <row r="99" spans="1:9" s="10" customFormat="1" x14ac:dyDescent="0.2">
      <c r="A99" s="184"/>
      <c r="B99" s="133" t="s">
        <v>1033</v>
      </c>
      <c r="C99" s="133" t="s">
        <v>1562</v>
      </c>
      <c r="D99" s="134">
        <v>47951</v>
      </c>
      <c r="E99" s="135">
        <v>-1500</v>
      </c>
      <c r="G99" s="9"/>
      <c r="H99" s="6"/>
      <c r="I99" s="6"/>
    </row>
    <row r="100" spans="1:9" s="10" customFormat="1" x14ac:dyDescent="0.2">
      <c r="A100" s="183" t="s">
        <v>1690</v>
      </c>
      <c r="B100" s="133" t="s">
        <v>1560</v>
      </c>
      <c r="C100" s="133" t="s">
        <v>1561</v>
      </c>
      <c r="D100" s="134">
        <v>46316</v>
      </c>
      <c r="E100" s="135">
        <v>2500</v>
      </c>
      <c r="G100" s="9"/>
      <c r="H100" s="6"/>
      <c r="I100" s="6"/>
    </row>
    <row r="101" spans="1:9" s="10" customFormat="1" ht="23.25" customHeight="1" x14ac:dyDescent="0.2">
      <c r="A101" s="184"/>
      <c r="B101" s="133" t="s">
        <v>1033</v>
      </c>
      <c r="C101" s="133" t="s">
        <v>1562</v>
      </c>
      <c r="D101" s="134">
        <v>47959</v>
      </c>
      <c r="E101" s="135">
        <v>-2500</v>
      </c>
      <c r="G101" s="9"/>
      <c r="H101" s="6"/>
      <c r="I101" s="6"/>
    </row>
    <row r="102" spans="1:9" s="10" customFormat="1" ht="14.5" x14ac:dyDescent="0.35">
      <c r="A102" s="136"/>
      <c r="B102" s="137"/>
      <c r="C102" s="137"/>
      <c r="D102" s="138"/>
      <c r="E102" s="139"/>
      <c r="G102" s="9"/>
      <c r="H102" s="6"/>
      <c r="I102" s="6"/>
    </row>
    <row r="103" spans="1:9" s="10" customFormat="1" ht="14.5" x14ac:dyDescent="0.35">
      <c r="A103" s="6" t="s">
        <v>1569</v>
      </c>
      <c r="B103" s="140"/>
      <c r="C103" s="140"/>
      <c r="D103" s="140"/>
      <c r="E103" s="141"/>
      <c r="G103" s="9"/>
      <c r="H103" s="6"/>
      <c r="I103" s="6"/>
    </row>
    <row r="104" spans="1:9" s="10" customFormat="1" ht="14.5" x14ac:dyDescent="0.35">
      <c r="A104" s="6" t="s">
        <v>1570</v>
      </c>
      <c r="B104" s="140"/>
      <c r="C104" s="140"/>
      <c r="D104" s="140"/>
      <c r="E104" s="141"/>
      <c r="G104" s="9"/>
      <c r="H104" s="6"/>
      <c r="I104" s="6"/>
    </row>
    <row r="106" spans="1:9" s="10" customFormat="1" x14ac:dyDescent="0.2">
      <c r="A106" s="6" t="s">
        <v>1691</v>
      </c>
      <c r="B106" s="6"/>
      <c r="C106" s="6"/>
      <c r="D106" s="6"/>
      <c r="E106" s="9"/>
      <c r="G106" s="9"/>
      <c r="H106" s="6"/>
      <c r="I106" s="6"/>
    </row>
    <row r="107" spans="1:9" s="10" customFormat="1" x14ac:dyDescent="0.2">
      <c r="A107" s="6" t="s">
        <v>1692</v>
      </c>
      <c r="B107" s="6"/>
      <c r="C107" s="6"/>
      <c r="D107" s="6"/>
      <c r="E107" s="9"/>
      <c r="G107" s="9"/>
      <c r="H107" s="6"/>
      <c r="I107" s="6"/>
    </row>
    <row r="109" spans="1:9" s="10" customFormat="1" ht="10.5" x14ac:dyDescent="0.25">
      <c r="A109" s="11" t="s">
        <v>1442</v>
      </c>
      <c r="B109" s="6"/>
      <c r="C109" s="6"/>
      <c r="D109" s="35">
        <v>4.1285735294478298</v>
      </c>
      <c r="E109" s="9" t="s">
        <v>55</v>
      </c>
      <c r="G109" s="9"/>
      <c r="H109" s="6"/>
      <c r="I109" s="6"/>
    </row>
    <row r="111" spans="1:9" s="10" customFormat="1" ht="10.5" x14ac:dyDescent="0.25">
      <c r="A111" s="11" t="s">
        <v>64</v>
      </c>
      <c r="B111" s="6"/>
      <c r="C111" s="6"/>
      <c r="D111" s="31" t="s">
        <v>56</v>
      </c>
      <c r="E111" s="9"/>
      <c r="G111" s="9"/>
      <c r="H111" s="6"/>
      <c r="I111" s="6"/>
    </row>
    <row r="112" spans="1:9" s="10" customFormat="1" ht="10.5" x14ac:dyDescent="0.25">
      <c r="A112" s="11"/>
      <c r="B112" s="6"/>
      <c r="C112" s="6"/>
      <c r="D112" s="31"/>
      <c r="E112" s="9"/>
      <c r="G112" s="9"/>
      <c r="H112" s="6"/>
      <c r="I112" s="6"/>
    </row>
    <row r="113" spans="1:9" s="10" customFormat="1" ht="10.5" x14ac:dyDescent="0.25">
      <c r="A113" s="11" t="s">
        <v>1443</v>
      </c>
      <c r="B113" s="11"/>
      <c r="C113" s="11"/>
      <c r="D113" s="31" t="s">
        <v>56</v>
      </c>
      <c r="E113" s="9"/>
      <c r="G113" s="9"/>
      <c r="H113" s="6"/>
      <c r="I113" s="6"/>
    </row>
    <row r="114" spans="1:9" ht="10.5" x14ac:dyDescent="0.25">
      <c r="A114" s="11"/>
      <c r="B114" s="11"/>
      <c r="C114" s="11"/>
      <c r="D114" s="11"/>
    </row>
    <row r="115" spans="1:9" ht="10.5" x14ac:dyDescent="0.25">
      <c r="A115" s="11" t="s">
        <v>1573</v>
      </c>
      <c r="B115" s="11"/>
      <c r="C115" s="11"/>
      <c r="D115" s="31" t="s">
        <v>56</v>
      </c>
    </row>
    <row r="116" spans="1:9" ht="10.5" x14ac:dyDescent="0.25">
      <c r="A116" s="11"/>
      <c r="B116" s="11"/>
      <c r="C116" s="11"/>
      <c r="D116" s="11"/>
    </row>
    <row r="117" spans="1:9" ht="10.5" x14ac:dyDescent="0.25">
      <c r="A117" s="11" t="s">
        <v>1841</v>
      </c>
      <c r="B117" s="11"/>
      <c r="C117" s="11"/>
      <c r="D117" s="31" t="s">
        <v>56</v>
      </c>
    </row>
    <row r="118" spans="1:9" ht="10.5" x14ac:dyDescent="0.25">
      <c r="A118" s="11"/>
      <c r="B118" s="11"/>
      <c r="C118" s="11"/>
      <c r="D118" s="11"/>
    </row>
    <row r="119" spans="1:9" ht="10.5" x14ac:dyDescent="0.25">
      <c r="A119" s="11" t="s">
        <v>1574</v>
      </c>
      <c r="B119" s="11"/>
      <c r="C119" s="11"/>
      <c r="D119" s="31" t="s">
        <v>56</v>
      </c>
    </row>
    <row r="120" spans="1:9" ht="10.5" x14ac:dyDescent="0.25">
      <c r="A120" s="11"/>
      <c r="B120" s="11"/>
      <c r="C120" s="11"/>
      <c r="D120" s="11"/>
    </row>
    <row r="121" spans="1:9" ht="10.5" x14ac:dyDescent="0.25">
      <c r="A121" s="11" t="s">
        <v>1575</v>
      </c>
      <c r="B121" s="11"/>
      <c r="C121" s="11"/>
      <c r="D121" s="31" t="s">
        <v>56</v>
      </c>
    </row>
    <row r="123" spans="1:9" ht="10.5" x14ac:dyDescent="0.25">
      <c r="A123" s="119" t="s">
        <v>1343</v>
      </c>
      <c r="B123" s="118"/>
      <c r="C123" s="118"/>
      <c r="D123" s="118"/>
      <c r="E123" s="10"/>
      <c r="G123" s="10"/>
      <c r="H123" s="10"/>
      <c r="I123" s="118"/>
    </row>
    <row r="124" spans="1:9" ht="14.5" x14ac:dyDescent="0.35">
      <c r="A124" s="142"/>
      <c r="B124" s="118"/>
      <c r="C124" s="118"/>
      <c r="D124" s="118"/>
      <c r="E124" s="10"/>
      <c r="G124" s="10"/>
      <c r="H124" s="10"/>
      <c r="I124" s="118"/>
    </row>
    <row r="125" spans="1:9" ht="10.5" x14ac:dyDescent="0.25">
      <c r="A125" s="119" t="s">
        <v>1305</v>
      </c>
      <c r="B125" s="118"/>
      <c r="C125" s="118"/>
      <c r="D125" s="118"/>
      <c r="E125" s="10"/>
      <c r="G125" s="10"/>
      <c r="H125" s="10"/>
      <c r="I125" s="118"/>
    </row>
    <row r="126" spans="1:9" x14ac:dyDescent="0.2">
      <c r="A126" s="120"/>
      <c r="B126" s="118"/>
      <c r="C126" s="118"/>
      <c r="D126" s="118"/>
      <c r="E126" s="10"/>
      <c r="G126" s="10"/>
      <c r="H126" s="10"/>
      <c r="I126" s="118"/>
    </row>
    <row r="127" spans="1:9" x14ac:dyDescent="0.2">
      <c r="A127" s="118"/>
      <c r="B127" s="118"/>
      <c r="C127" s="118"/>
      <c r="D127" s="118"/>
      <c r="E127" s="10"/>
      <c r="G127" s="10"/>
      <c r="H127" s="10"/>
      <c r="I127" s="118"/>
    </row>
    <row r="128" spans="1:9" x14ac:dyDescent="0.2">
      <c r="A128" s="118"/>
      <c r="B128" s="118"/>
      <c r="C128" s="118"/>
      <c r="D128" s="118"/>
      <c r="E128" s="10"/>
      <c r="G128" s="10"/>
      <c r="H128" s="10"/>
      <c r="I128" s="118"/>
    </row>
    <row r="129" spans="1:9" x14ac:dyDescent="0.2">
      <c r="A129" s="118"/>
      <c r="B129" s="118"/>
      <c r="C129" s="118"/>
      <c r="D129" s="118"/>
      <c r="E129" s="10"/>
      <c r="G129" s="10"/>
      <c r="H129" s="10"/>
      <c r="I129" s="118"/>
    </row>
    <row r="130" spans="1:9" x14ac:dyDescent="0.2">
      <c r="A130" s="118"/>
      <c r="B130" s="118"/>
      <c r="C130" s="118"/>
      <c r="D130" s="118"/>
      <c r="E130" s="10"/>
      <c r="G130" s="10"/>
      <c r="H130" s="10"/>
      <c r="I130" s="118"/>
    </row>
    <row r="131" spans="1:9" x14ac:dyDescent="0.2">
      <c r="A131" s="118"/>
      <c r="B131" s="118"/>
      <c r="C131" s="118"/>
      <c r="D131" s="118"/>
      <c r="E131" s="10"/>
      <c r="G131" s="10"/>
      <c r="H131" s="10"/>
      <c r="I131" s="118"/>
    </row>
    <row r="132" spans="1:9" x14ac:dyDescent="0.2">
      <c r="A132" s="118"/>
      <c r="B132" s="118"/>
      <c r="C132" s="118"/>
      <c r="D132" s="118"/>
      <c r="E132" s="10"/>
      <c r="G132" s="10"/>
      <c r="H132" s="10"/>
      <c r="I132" s="118"/>
    </row>
    <row r="133" spans="1:9" x14ac:dyDescent="0.2">
      <c r="A133" s="118"/>
      <c r="B133" s="118"/>
      <c r="C133" s="118"/>
      <c r="D133" s="118"/>
      <c r="E133" s="10"/>
      <c r="G133" s="10"/>
      <c r="H133" s="10"/>
      <c r="I133" s="118"/>
    </row>
    <row r="134" spans="1:9" x14ac:dyDescent="0.2">
      <c r="A134" s="118"/>
      <c r="B134" s="118"/>
      <c r="C134" s="118"/>
      <c r="D134" s="118"/>
      <c r="E134" s="10"/>
      <c r="G134" s="10"/>
      <c r="H134" s="10"/>
      <c r="I134" s="118"/>
    </row>
    <row r="135" spans="1:9" x14ac:dyDescent="0.2">
      <c r="A135" s="118"/>
      <c r="B135" s="118"/>
      <c r="C135" s="118"/>
      <c r="D135" s="118"/>
      <c r="E135" s="10"/>
      <c r="G135" s="10"/>
      <c r="H135" s="10"/>
      <c r="I135" s="118"/>
    </row>
    <row r="136" spans="1:9" x14ac:dyDescent="0.2">
      <c r="A136" s="118"/>
      <c r="B136" s="118"/>
      <c r="C136" s="118"/>
      <c r="D136" s="118"/>
      <c r="E136" s="10"/>
      <c r="G136" s="10"/>
      <c r="H136" s="10"/>
      <c r="I136" s="118"/>
    </row>
    <row r="137" spans="1:9" x14ac:dyDescent="0.2">
      <c r="A137" s="118"/>
      <c r="B137" s="118"/>
      <c r="C137" s="118"/>
      <c r="D137" s="118"/>
      <c r="E137" s="10"/>
      <c r="G137" s="10"/>
      <c r="H137" s="10"/>
      <c r="I137" s="118"/>
    </row>
    <row r="138" spans="1:9" x14ac:dyDescent="0.2">
      <c r="A138" s="118"/>
      <c r="B138" s="118"/>
      <c r="C138" s="118"/>
      <c r="D138" s="118"/>
      <c r="E138" s="10"/>
      <c r="G138" s="10"/>
      <c r="H138" s="10"/>
      <c r="I138" s="118"/>
    </row>
    <row r="139" spans="1:9" x14ac:dyDescent="0.2">
      <c r="A139" s="118"/>
      <c r="B139" s="118"/>
      <c r="C139" s="118"/>
      <c r="D139" s="118"/>
      <c r="E139" s="10"/>
      <c r="G139" s="10"/>
      <c r="H139" s="10"/>
      <c r="I139" s="118"/>
    </row>
    <row r="140" spans="1:9" x14ac:dyDescent="0.2">
      <c r="A140" s="118"/>
      <c r="B140" s="118"/>
      <c r="C140" s="118"/>
      <c r="D140" s="118"/>
      <c r="E140" s="10"/>
      <c r="G140" s="10"/>
      <c r="H140" s="10"/>
      <c r="I140" s="118"/>
    </row>
    <row r="141" spans="1:9" x14ac:dyDescent="0.2">
      <c r="A141" s="118"/>
      <c r="B141" s="118"/>
      <c r="C141" s="118"/>
      <c r="D141" s="118"/>
      <c r="E141" s="10"/>
      <c r="G141" s="10"/>
      <c r="H141" s="10"/>
      <c r="I141" s="118"/>
    </row>
    <row r="142" spans="1:9" ht="10.5" x14ac:dyDescent="0.25">
      <c r="A142" s="119" t="s">
        <v>1693</v>
      </c>
      <c r="B142" s="118"/>
      <c r="C142" s="118"/>
      <c r="D142" s="118"/>
      <c r="E142" s="10"/>
      <c r="G142" s="10"/>
      <c r="H142" s="10"/>
      <c r="I142" s="118"/>
    </row>
    <row r="143" spans="1:9" x14ac:dyDescent="0.2">
      <c r="A143" s="118"/>
      <c r="B143" s="118"/>
      <c r="C143" s="118"/>
      <c r="D143" s="118"/>
      <c r="E143" s="10"/>
      <c r="G143" s="10"/>
      <c r="H143" s="10"/>
      <c r="I143" s="118"/>
    </row>
    <row r="144" spans="1:9" ht="10.5" x14ac:dyDescent="0.25">
      <c r="A144" s="119" t="s">
        <v>1306</v>
      </c>
      <c r="B144" s="118"/>
      <c r="C144" s="118"/>
      <c r="D144" s="118"/>
      <c r="E144" s="10"/>
      <c r="G144" s="10"/>
      <c r="H144" s="10"/>
      <c r="I144" s="118"/>
    </row>
    <row r="145" spans="1:9" x14ac:dyDescent="0.2">
      <c r="A145" s="118"/>
      <c r="B145" s="118"/>
      <c r="C145" s="118"/>
      <c r="D145" s="118"/>
      <c r="E145" s="10"/>
      <c r="G145" s="10"/>
      <c r="H145" s="10"/>
      <c r="I145" s="118"/>
    </row>
    <row r="146" spans="1:9" x14ac:dyDescent="0.2">
      <c r="A146" s="118"/>
      <c r="B146" s="118"/>
      <c r="C146" s="118"/>
      <c r="D146" s="118"/>
      <c r="E146" s="10"/>
      <c r="G146" s="10"/>
      <c r="H146" s="10"/>
      <c r="I146" s="118"/>
    </row>
    <row r="147" spans="1:9" x14ac:dyDescent="0.2">
      <c r="A147" s="118"/>
      <c r="B147" s="118"/>
      <c r="C147" s="118"/>
      <c r="D147" s="118"/>
      <c r="E147" s="10"/>
      <c r="G147" s="10"/>
      <c r="H147" s="10"/>
      <c r="I147" s="118"/>
    </row>
    <row r="148" spans="1:9" x14ac:dyDescent="0.2">
      <c r="A148" s="118"/>
      <c r="B148" s="118"/>
      <c r="C148" s="118"/>
      <c r="D148" s="118"/>
      <c r="E148" s="10"/>
      <c r="G148" s="10"/>
      <c r="H148" s="10"/>
      <c r="I148" s="118"/>
    </row>
    <row r="149" spans="1:9" x14ac:dyDescent="0.2">
      <c r="A149" s="118"/>
      <c r="B149" s="118"/>
      <c r="C149" s="118"/>
      <c r="D149" s="118"/>
      <c r="E149" s="10"/>
      <c r="G149" s="10"/>
      <c r="H149" s="10"/>
      <c r="I149" s="118"/>
    </row>
    <row r="150" spans="1:9" x14ac:dyDescent="0.2">
      <c r="A150" s="118"/>
      <c r="B150" s="118"/>
      <c r="C150" s="118"/>
      <c r="D150" s="118"/>
      <c r="E150" s="10"/>
      <c r="G150" s="10"/>
      <c r="H150" s="10"/>
      <c r="I150" s="118"/>
    </row>
    <row r="151" spans="1:9" x14ac:dyDescent="0.2">
      <c r="A151" s="118"/>
      <c r="B151" s="118"/>
      <c r="C151" s="118"/>
      <c r="D151" s="118"/>
      <c r="E151" s="10"/>
      <c r="G151" s="10"/>
      <c r="H151" s="10"/>
      <c r="I151" s="118"/>
    </row>
    <row r="152" spans="1:9" x14ac:dyDescent="0.2">
      <c r="A152" s="118"/>
      <c r="B152" s="118"/>
      <c r="C152" s="118"/>
      <c r="D152" s="118"/>
      <c r="E152" s="10"/>
      <c r="G152" s="10"/>
      <c r="H152" s="10"/>
      <c r="I152" s="118"/>
    </row>
    <row r="153" spans="1:9" x14ac:dyDescent="0.2">
      <c r="A153" s="118"/>
      <c r="B153" s="118"/>
      <c r="C153" s="118"/>
      <c r="D153" s="118"/>
      <c r="E153" s="10"/>
      <c r="G153" s="10"/>
      <c r="H153" s="10"/>
      <c r="I153" s="118"/>
    </row>
    <row r="154" spans="1:9" x14ac:dyDescent="0.2">
      <c r="A154" s="118"/>
      <c r="B154" s="118"/>
      <c r="C154" s="118"/>
      <c r="D154" s="118"/>
      <c r="E154" s="10"/>
      <c r="G154" s="10"/>
      <c r="H154" s="10"/>
      <c r="I154" s="118"/>
    </row>
    <row r="155" spans="1:9" x14ac:dyDescent="0.2">
      <c r="A155" s="118"/>
      <c r="B155" s="118"/>
      <c r="C155" s="118"/>
      <c r="D155" s="118"/>
      <c r="E155" s="10"/>
      <c r="G155" s="10"/>
      <c r="H155" s="10"/>
      <c r="I155" s="118"/>
    </row>
    <row r="156" spans="1:9" x14ac:dyDescent="0.2">
      <c r="A156" s="118"/>
      <c r="B156" s="118"/>
      <c r="C156" s="118"/>
      <c r="D156" s="118"/>
      <c r="E156" s="10"/>
      <c r="G156" s="10"/>
      <c r="H156" s="10"/>
      <c r="I156" s="118"/>
    </row>
    <row r="157" spans="1:9" x14ac:dyDescent="0.2">
      <c r="A157" s="118"/>
      <c r="B157" s="118"/>
      <c r="C157" s="118"/>
      <c r="D157" s="118"/>
      <c r="E157" s="10"/>
      <c r="G157" s="10"/>
      <c r="H157" s="10"/>
      <c r="I157" s="118"/>
    </row>
    <row r="158" spans="1:9" x14ac:dyDescent="0.2">
      <c r="A158" s="118"/>
      <c r="B158" s="118"/>
      <c r="C158" s="118"/>
      <c r="D158" s="118"/>
      <c r="E158" s="10"/>
      <c r="G158" s="10"/>
      <c r="H158" s="10"/>
      <c r="I158" s="118"/>
    </row>
    <row r="159" spans="1:9" x14ac:dyDescent="0.2">
      <c r="A159" s="118" t="s">
        <v>1304</v>
      </c>
      <c r="B159" s="118"/>
      <c r="C159" s="118"/>
      <c r="D159" s="118"/>
      <c r="E159" s="10"/>
      <c r="G159" s="10"/>
      <c r="H159" s="10"/>
      <c r="I159" s="118"/>
    </row>
    <row r="160" spans="1:9" x14ac:dyDescent="0.2">
      <c r="A160" s="118"/>
      <c r="B160" s="118"/>
      <c r="C160" s="118"/>
      <c r="D160" s="118"/>
      <c r="E160" s="10"/>
      <c r="G160" s="10"/>
      <c r="H160" s="10"/>
      <c r="I160" s="118"/>
    </row>
    <row r="161" spans="1:8" x14ac:dyDescent="0.2">
      <c r="H161" s="10"/>
    </row>
    <row r="162" spans="1:8" x14ac:dyDescent="0.2">
      <c r="A162" s="118"/>
      <c r="H162" s="10"/>
    </row>
    <row r="163" spans="1:8" x14ac:dyDescent="0.2">
      <c r="A163" s="120"/>
      <c r="H163" s="10"/>
    </row>
    <row r="164" spans="1:8" x14ac:dyDescent="0.2">
      <c r="A164" s="120"/>
      <c r="H164" s="10"/>
    </row>
    <row r="165" spans="1:8" x14ac:dyDescent="0.2">
      <c r="H165" s="10"/>
    </row>
    <row r="166" spans="1:8" x14ac:dyDescent="0.2">
      <c r="H166" s="10"/>
    </row>
    <row r="167" spans="1:8" x14ac:dyDescent="0.2">
      <c r="H167" s="10"/>
    </row>
    <row r="168" spans="1:8" x14ac:dyDescent="0.2">
      <c r="H168" s="10"/>
    </row>
    <row r="169" spans="1:8" x14ac:dyDescent="0.2">
      <c r="H169" s="10"/>
    </row>
    <row r="170" spans="1:8" x14ac:dyDescent="0.2">
      <c r="H170" s="10"/>
    </row>
    <row r="171" spans="1:8" x14ac:dyDescent="0.2">
      <c r="H171" s="10"/>
    </row>
    <row r="172" spans="1:8" x14ac:dyDescent="0.2">
      <c r="H172" s="10"/>
    </row>
    <row r="173" spans="1:8" x14ac:dyDescent="0.2">
      <c r="H173" s="10"/>
    </row>
    <row r="174" spans="1:8" x14ac:dyDescent="0.2">
      <c r="H174" s="10"/>
    </row>
    <row r="175" spans="1:8" x14ac:dyDescent="0.2">
      <c r="H175" s="10"/>
    </row>
    <row r="176" spans="1: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18"/>
    </row>
    <row r="263" spans="8:8" x14ac:dyDescent="0.2">
      <c r="H263" s="118"/>
    </row>
    <row r="264" spans="8:8" x14ac:dyDescent="0.2">
      <c r="H264" s="118"/>
    </row>
    <row r="265" spans="8:8" x14ac:dyDescent="0.2">
      <c r="H265" s="118"/>
    </row>
    <row r="266" spans="8:8" x14ac:dyDescent="0.2">
      <c r="H266" s="118"/>
    </row>
    <row r="267" spans="8:8" x14ac:dyDescent="0.2">
      <c r="H267" s="118"/>
    </row>
    <row r="268" spans="8:8" x14ac:dyDescent="0.2">
      <c r="H268" s="118"/>
    </row>
    <row r="269" spans="8:8" x14ac:dyDescent="0.2">
      <c r="H269" s="118"/>
    </row>
    <row r="270" spans="8:8" x14ac:dyDescent="0.2">
      <c r="H270" s="118"/>
    </row>
    <row r="271" spans="8:8" x14ac:dyDescent="0.2">
      <c r="H271" s="118"/>
    </row>
    <row r="272" spans="8:8" x14ac:dyDescent="0.2">
      <c r="H272" s="118"/>
    </row>
    <row r="273" spans="8:8" x14ac:dyDescent="0.2">
      <c r="H273" s="118"/>
    </row>
    <row r="274" spans="8:8" x14ac:dyDescent="0.2">
      <c r="H274" s="118"/>
    </row>
    <row r="275" spans="8:8" x14ac:dyDescent="0.2">
      <c r="H275" s="118"/>
    </row>
    <row r="276" spans="8:8" x14ac:dyDescent="0.2">
      <c r="H276" s="118"/>
    </row>
    <row r="277" spans="8:8" x14ac:dyDescent="0.2">
      <c r="H277" s="118"/>
    </row>
    <row r="278" spans="8:8" x14ac:dyDescent="0.2">
      <c r="H278" s="118"/>
    </row>
    <row r="279" spans="8:8" x14ac:dyDescent="0.2">
      <c r="H279" s="118"/>
    </row>
    <row r="280" spans="8:8" x14ac:dyDescent="0.2">
      <c r="H280" s="118"/>
    </row>
    <row r="281" spans="8:8" x14ac:dyDescent="0.2">
      <c r="H281" s="118"/>
    </row>
    <row r="282" spans="8:8" x14ac:dyDescent="0.2">
      <c r="H282" s="118"/>
    </row>
    <row r="283" spans="8:8" x14ac:dyDescent="0.2">
      <c r="H283" s="118"/>
    </row>
    <row r="284" spans="8:8" x14ac:dyDescent="0.2">
      <c r="H284" s="118"/>
    </row>
    <row r="285" spans="8:8" x14ac:dyDescent="0.2">
      <c r="H285" s="118"/>
    </row>
    <row r="286" spans="8:8" x14ac:dyDescent="0.2">
      <c r="H286" s="118"/>
    </row>
    <row r="287" spans="8:8" x14ac:dyDescent="0.2">
      <c r="H287" s="118"/>
    </row>
    <row r="288" spans="8:8" x14ac:dyDescent="0.2">
      <c r="H288" s="118"/>
    </row>
    <row r="289" spans="8:8" x14ac:dyDescent="0.2">
      <c r="H289" s="118"/>
    </row>
    <row r="290" spans="8:8" x14ac:dyDescent="0.2">
      <c r="H290" s="118"/>
    </row>
    <row r="291" spans="8:8" x14ac:dyDescent="0.2">
      <c r="H291" s="118"/>
    </row>
    <row r="292" spans="8:8" x14ac:dyDescent="0.2">
      <c r="H292" s="118"/>
    </row>
    <row r="293" spans="8:8" x14ac:dyDescent="0.2">
      <c r="H293" s="118"/>
    </row>
    <row r="294" spans="8:8" x14ac:dyDescent="0.2">
      <c r="H294" s="118"/>
    </row>
    <row r="295" spans="8:8" x14ac:dyDescent="0.2">
      <c r="H295" s="118"/>
    </row>
    <row r="296" spans="8:8" x14ac:dyDescent="0.2">
      <c r="H296" s="118"/>
    </row>
    <row r="297" spans="8:8" x14ac:dyDescent="0.2">
      <c r="H297" s="118"/>
    </row>
    <row r="298" spans="8:8" x14ac:dyDescent="0.2">
      <c r="H298" s="118"/>
    </row>
    <row r="299" spans="8:8" x14ac:dyDescent="0.2">
      <c r="H299" s="118"/>
    </row>
    <row r="300" spans="8:8" x14ac:dyDescent="0.2">
      <c r="H300" s="118"/>
    </row>
    <row r="301" spans="8:8" x14ac:dyDescent="0.2">
      <c r="H301" s="118"/>
    </row>
    <row r="302" spans="8:8" x14ac:dyDescent="0.2">
      <c r="H302" s="118"/>
    </row>
    <row r="303" spans="8:8" x14ac:dyDescent="0.2">
      <c r="H303" s="118"/>
    </row>
    <row r="304" spans="8:8" x14ac:dyDescent="0.2">
      <c r="H304" s="118"/>
    </row>
    <row r="305" spans="8:8" x14ac:dyDescent="0.2">
      <c r="H305" s="118"/>
    </row>
    <row r="306" spans="8:8" x14ac:dyDescent="0.2">
      <c r="H306" s="118"/>
    </row>
    <row r="307" spans="8:8" x14ac:dyDescent="0.2">
      <c r="H307" s="118"/>
    </row>
    <row r="308" spans="8:8" x14ac:dyDescent="0.2">
      <c r="H308" s="118"/>
    </row>
    <row r="309" spans="8:8" x14ac:dyDescent="0.2">
      <c r="H309" s="118"/>
    </row>
    <row r="310" spans="8:8" x14ac:dyDescent="0.2">
      <c r="H310" s="118"/>
    </row>
    <row r="311" spans="8:8" x14ac:dyDescent="0.2">
      <c r="H311" s="118"/>
    </row>
    <row r="312" spans="8:8" x14ac:dyDescent="0.2">
      <c r="H312" s="118"/>
    </row>
    <row r="313" spans="8:8" x14ac:dyDescent="0.2">
      <c r="H313" s="118"/>
    </row>
    <row r="314" spans="8:8" x14ac:dyDescent="0.2">
      <c r="H314" s="118"/>
    </row>
    <row r="315" spans="8:8" x14ac:dyDescent="0.2">
      <c r="H315" s="118"/>
    </row>
    <row r="316" spans="8:8" x14ac:dyDescent="0.2">
      <c r="H316" s="118"/>
    </row>
    <row r="317" spans="8:8" x14ac:dyDescent="0.2">
      <c r="H317" s="118"/>
    </row>
    <row r="318" spans="8:8" x14ac:dyDescent="0.2">
      <c r="H318" s="118"/>
    </row>
    <row r="319" spans="8:8" x14ac:dyDescent="0.2">
      <c r="H319" s="118"/>
    </row>
    <row r="320" spans="8:8" x14ac:dyDescent="0.2">
      <c r="H320" s="118"/>
    </row>
    <row r="321" spans="8:8" x14ac:dyDescent="0.2">
      <c r="H321" s="118"/>
    </row>
    <row r="322" spans="8:8" x14ac:dyDescent="0.2">
      <c r="H322" s="118"/>
    </row>
    <row r="323" spans="8:8" x14ac:dyDescent="0.2">
      <c r="H323" s="118"/>
    </row>
    <row r="324" spans="8:8" x14ac:dyDescent="0.2">
      <c r="H324" s="118"/>
    </row>
    <row r="325" spans="8:8" x14ac:dyDescent="0.2">
      <c r="H325" s="118"/>
    </row>
    <row r="326" spans="8:8" x14ac:dyDescent="0.2">
      <c r="H326" s="118"/>
    </row>
    <row r="327" spans="8:8" x14ac:dyDescent="0.2">
      <c r="H327" s="118"/>
    </row>
    <row r="328" spans="8:8" x14ac:dyDescent="0.2">
      <c r="H328" s="118"/>
    </row>
    <row r="329" spans="8:8" x14ac:dyDescent="0.2">
      <c r="H329" s="118"/>
    </row>
    <row r="330" spans="8:8" x14ac:dyDescent="0.2">
      <c r="H330" s="118"/>
    </row>
    <row r="331" spans="8:8" x14ac:dyDescent="0.2">
      <c r="H331" s="118"/>
    </row>
    <row r="332" spans="8:8" x14ac:dyDescent="0.2">
      <c r="H332" s="118"/>
    </row>
    <row r="333" spans="8:8" x14ac:dyDescent="0.2">
      <c r="H333" s="118"/>
    </row>
    <row r="334" spans="8:8" x14ac:dyDescent="0.2">
      <c r="H334" s="118"/>
    </row>
    <row r="335" spans="8:8" x14ac:dyDescent="0.2">
      <c r="H335" s="118"/>
    </row>
    <row r="336" spans="8:8" x14ac:dyDescent="0.2">
      <c r="H336" s="118"/>
    </row>
    <row r="337" spans="8:8" x14ac:dyDescent="0.2">
      <c r="H337" s="118"/>
    </row>
    <row r="338" spans="8:8" x14ac:dyDescent="0.2">
      <c r="H338" s="118"/>
    </row>
    <row r="339" spans="8:8" x14ac:dyDescent="0.2">
      <c r="H339" s="118"/>
    </row>
    <row r="340" spans="8:8" x14ac:dyDescent="0.2">
      <c r="H340" s="118"/>
    </row>
    <row r="341" spans="8:8" x14ac:dyDescent="0.2">
      <c r="H341" s="118"/>
    </row>
    <row r="342" spans="8:8" x14ac:dyDescent="0.2">
      <c r="H342" s="118"/>
    </row>
    <row r="343" spans="8:8" x14ac:dyDescent="0.2">
      <c r="H343" s="118"/>
    </row>
    <row r="344" spans="8:8" x14ac:dyDescent="0.2">
      <c r="H344" s="118"/>
    </row>
    <row r="345" spans="8:8" x14ac:dyDescent="0.2">
      <c r="H345" s="118"/>
    </row>
    <row r="346" spans="8:8" x14ac:dyDescent="0.2">
      <c r="H346" s="118"/>
    </row>
    <row r="347" spans="8:8" x14ac:dyDescent="0.2">
      <c r="H347" s="118"/>
    </row>
    <row r="348" spans="8:8" x14ac:dyDescent="0.2">
      <c r="H348" s="118"/>
    </row>
    <row r="349" spans="8:8" x14ac:dyDescent="0.2">
      <c r="H349" s="118"/>
    </row>
    <row r="350" spans="8:8" x14ac:dyDescent="0.2">
      <c r="H350" s="118"/>
    </row>
    <row r="351" spans="8:8" x14ac:dyDescent="0.2">
      <c r="H351" s="118"/>
    </row>
    <row r="352" spans="8:8" x14ac:dyDescent="0.2">
      <c r="H352" s="118"/>
    </row>
    <row r="353" spans="8:8" x14ac:dyDescent="0.2">
      <c r="H353" s="118"/>
    </row>
    <row r="354" spans="8:8" x14ac:dyDescent="0.2">
      <c r="H354" s="118"/>
    </row>
    <row r="355" spans="8:8" x14ac:dyDescent="0.2">
      <c r="H355" s="118"/>
    </row>
    <row r="356" spans="8:8" x14ac:dyDescent="0.2">
      <c r="H356" s="118"/>
    </row>
    <row r="357" spans="8:8" x14ac:dyDescent="0.2">
      <c r="H357" s="118"/>
    </row>
    <row r="358" spans="8:8" x14ac:dyDescent="0.2">
      <c r="H358" s="118"/>
    </row>
    <row r="359" spans="8:8" x14ac:dyDescent="0.2">
      <c r="H359" s="118"/>
    </row>
    <row r="360" spans="8:8" x14ac:dyDescent="0.2">
      <c r="H360" s="118"/>
    </row>
    <row r="361" spans="8:8" x14ac:dyDescent="0.2">
      <c r="H361" s="118"/>
    </row>
    <row r="362" spans="8:8" x14ac:dyDescent="0.2">
      <c r="H362" s="118"/>
    </row>
    <row r="363" spans="8:8" x14ac:dyDescent="0.2">
      <c r="H363" s="118"/>
    </row>
  </sheetData>
  <mergeCells count="8">
    <mergeCell ref="A98:A99"/>
    <mergeCell ref="A100:A101"/>
    <mergeCell ref="A1:G1"/>
    <mergeCell ref="A70:G70"/>
    <mergeCell ref="A72:D72"/>
    <mergeCell ref="A92:A93"/>
    <mergeCell ref="A94:A95"/>
    <mergeCell ref="A96:A97"/>
  </mergeCells>
  <conditionalFormatting sqref="F2:F3">
    <cfRule type="cellIs" dxfId="115" priority="3" stopIfTrue="1" operator="between">
      <formula>0.009</formula>
      <formula>-0.009</formula>
    </cfRule>
  </conditionalFormatting>
  <conditionalFormatting sqref="F5:F69">
    <cfRule type="cellIs" dxfId="114" priority="2" stopIfTrue="1" operator="between">
      <formula>0.009</formula>
      <formula>-0.009</formula>
    </cfRule>
  </conditionalFormatting>
  <conditionalFormatting sqref="F71:F65567">
    <cfRule type="cellIs" dxfId="113"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1"/>
  <sheetViews>
    <sheetView workbookViewId="0">
      <selection sqref="A1:G1"/>
    </sheetView>
  </sheetViews>
  <sheetFormatPr defaultColWidth="9.1796875" defaultRowHeight="10" x14ac:dyDescent="0.2"/>
  <cols>
    <col min="1" max="1" width="54.26953125" style="6" bestFit="1" customWidth="1"/>
    <col min="2" max="2" width="48.8164062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1694</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1695</v>
      </c>
      <c r="B7" s="22" t="s">
        <v>1696</v>
      </c>
      <c r="C7" s="22" t="s">
        <v>1581</v>
      </c>
      <c r="D7" s="25">
        <v>2500</v>
      </c>
      <c r="E7" s="23">
        <v>2523.1490067999998</v>
      </c>
      <c r="F7" s="24">
        <v>8.0442315684418695</v>
      </c>
      <c r="G7" s="23">
        <v>7.3998999999999997</v>
      </c>
    </row>
    <row r="8" spans="1:7" x14ac:dyDescent="0.2">
      <c r="A8" s="22" t="s">
        <v>1697</v>
      </c>
      <c r="B8" s="22" t="s">
        <v>1698</v>
      </c>
      <c r="C8" s="22" t="s">
        <v>1581</v>
      </c>
      <c r="D8" s="25">
        <v>2500</v>
      </c>
      <c r="E8" s="23">
        <v>2509.7257877000002</v>
      </c>
      <c r="F8" s="24">
        <v>8.0014360448547404</v>
      </c>
      <c r="G8" s="23">
        <v>7.0449999999999999</v>
      </c>
    </row>
    <row r="9" spans="1:7" x14ac:dyDescent="0.2">
      <c r="A9" s="22" t="s">
        <v>66</v>
      </c>
      <c r="B9" s="22" t="s">
        <v>65</v>
      </c>
      <c r="C9" s="22" t="s">
        <v>67</v>
      </c>
      <c r="D9" s="25">
        <v>1761</v>
      </c>
      <c r="E9" s="23">
        <v>1917.2993160000001</v>
      </c>
      <c r="F9" s="24">
        <v>6.1126788954409701</v>
      </c>
      <c r="G9" s="23">
        <v>8.8547999999999991</v>
      </c>
    </row>
    <row r="10" spans="1:7" x14ac:dyDescent="0.2">
      <c r="A10" s="22" t="s">
        <v>1699</v>
      </c>
      <c r="B10" s="22" t="s">
        <v>1700</v>
      </c>
      <c r="C10" s="22" t="s">
        <v>73</v>
      </c>
      <c r="D10" s="25">
        <v>1000</v>
      </c>
      <c r="E10" s="23">
        <v>1069.8987259999999</v>
      </c>
      <c r="F10" s="24">
        <v>3.4110205475498998</v>
      </c>
      <c r="G10" s="23">
        <v>6.1753</v>
      </c>
    </row>
    <row r="11" spans="1:7" x14ac:dyDescent="0.2">
      <c r="A11" s="22" t="s">
        <v>69</v>
      </c>
      <c r="B11" s="22" t="s">
        <v>68</v>
      </c>
      <c r="C11" s="22" t="s">
        <v>67</v>
      </c>
      <c r="D11" s="25">
        <v>780</v>
      </c>
      <c r="E11" s="23">
        <v>844.45061999999996</v>
      </c>
      <c r="F11" s="24">
        <v>2.6922533378278399</v>
      </c>
      <c r="G11" s="23">
        <v>8.9350000000000005</v>
      </c>
    </row>
    <row r="12" spans="1:7" x14ac:dyDescent="0.2">
      <c r="A12" s="22" t="s">
        <v>1645</v>
      </c>
      <c r="B12" s="22" t="s">
        <v>1646</v>
      </c>
      <c r="C12" s="22" t="s">
        <v>1581</v>
      </c>
      <c r="D12" s="25">
        <v>500</v>
      </c>
      <c r="E12" s="23">
        <v>526.61022600000001</v>
      </c>
      <c r="F12" s="24">
        <v>1.67892367546935</v>
      </c>
      <c r="G12" s="23">
        <v>6.9249999999999998</v>
      </c>
    </row>
    <row r="13" spans="1:7" ht="10.5" x14ac:dyDescent="0.25">
      <c r="A13" s="21" t="s">
        <v>33</v>
      </c>
      <c r="B13" s="21"/>
      <c r="C13" s="21"/>
      <c r="D13" s="21"/>
      <c r="E13" s="26">
        <f>SUM(E6:E12)</f>
        <v>9391.1336824999998</v>
      </c>
      <c r="F13" s="27">
        <f>SUM(F6:F12)</f>
        <v>29.940544069584668</v>
      </c>
      <c r="G13" s="26"/>
    </row>
    <row r="14" spans="1:7" x14ac:dyDescent="0.2">
      <c r="A14" s="22"/>
      <c r="B14" s="22"/>
      <c r="C14" s="22"/>
      <c r="D14" s="22"/>
      <c r="E14" s="23"/>
      <c r="F14" s="24"/>
      <c r="G14" s="23"/>
    </row>
    <row r="15" spans="1:7" ht="10.5" x14ac:dyDescent="0.25">
      <c r="A15" s="21" t="s">
        <v>34</v>
      </c>
      <c r="B15" s="22"/>
      <c r="C15" s="22"/>
      <c r="D15" s="22"/>
      <c r="E15" s="23"/>
      <c r="F15" s="24"/>
      <c r="G15" s="23"/>
    </row>
    <row r="16" spans="1:7" ht="10.5" x14ac:dyDescent="0.25">
      <c r="A16" s="21" t="s">
        <v>35</v>
      </c>
      <c r="B16" s="22"/>
      <c r="C16" s="22"/>
      <c r="D16" s="22"/>
      <c r="E16" s="23"/>
      <c r="F16" s="24"/>
      <c r="G16" s="23"/>
    </row>
    <row r="17" spans="1:7" x14ac:dyDescent="0.2">
      <c r="A17" s="22" t="s">
        <v>1701</v>
      </c>
      <c r="B17" s="22" t="s">
        <v>1702</v>
      </c>
      <c r="C17" s="22" t="s">
        <v>36</v>
      </c>
      <c r="D17" s="25">
        <v>500</v>
      </c>
      <c r="E17" s="23">
        <v>2440.04</v>
      </c>
      <c r="F17" s="24">
        <v>7.7792658076720302</v>
      </c>
      <c r="G17" s="23">
        <v>6.7950999999999997</v>
      </c>
    </row>
    <row r="18" spans="1:7" x14ac:dyDescent="0.2">
      <c r="A18" s="22" t="s">
        <v>1492</v>
      </c>
      <c r="B18" s="22" t="s">
        <v>1493</v>
      </c>
      <c r="C18" s="22" t="s">
        <v>37</v>
      </c>
      <c r="D18" s="25">
        <v>500</v>
      </c>
      <c r="E18" s="23">
        <v>2437.3975</v>
      </c>
      <c r="F18" s="24">
        <v>7.7708410646773398</v>
      </c>
      <c r="G18" s="23">
        <v>6.8429000000000002</v>
      </c>
    </row>
    <row r="19" spans="1:7" x14ac:dyDescent="0.2">
      <c r="A19" s="22" t="s">
        <v>1703</v>
      </c>
      <c r="B19" s="22" t="s">
        <v>1704</v>
      </c>
      <c r="C19" s="22" t="s">
        <v>37</v>
      </c>
      <c r="D19" s="25">
        <v>500</v>
      </c>
      <c r="E19" s="23">
        <v>2422.84</v>
      </c>
      <c r="F19" s="24">
        <v>7.7244292591351398</v>
      </c>
      <c r="G19" s="23">
        <v>7.0449999999999999</v>
      </c>
    </row>
    <row r="20" spans="1:7" x14ac:dyDescent="0.2">
      <c r="A20" s="22" t="s">
        <v>1474</v>
      </c>
      <c r="B20" s="22" t="s">
        <v>1475</v>
      </c>
      <c r="C20" s="22" t="s">
        <v>38</v>
      </c>
      <c r="D20" s="25">
        <v>500</v>
      </c>
      <c r="E20" s="23">
        <v>2371.94</v>
      </c>
      <c r="F20" s="24">
        <v>7.5621513335230599</v>
      </c>
      <c r="G20" s="23">
        <v>7.2450000000000001</v>
      </c>
    </row>
    <row r="21" spans="1:7" x14ac:dyDescent="0.2">
      <c r="A21" s="22" t="s">
        <v>120</v>
      </c>
      <c r="B21" s="22" t="s">
        <v>119</v>
      </c>
      <c r="C21" s="22" t="s">
        <v>38</v>
      </c>
      <c r="D21" s="25">
        <v>200</v>
      </c>
      <c r="E21" s="23">
        <v>941.18600000000004</v>
      </c>
      <c r="F21" s="24">
        <v>3.0006623122816101</v>
      </c>
      <c r="G21" s="23">
        <v>7.15</v>
      </c>
    </row>
    <row r="22" spans="1:7" ht="10.5" x14ac:dyDescent="0.25">
      <c r="A22" s="21" t="s">
        <v>33</v>
      </c>
      <c r="B22" s="21"/>
      <c r="C22" s="21"/>
      <c r="D22" s="21"/>
      <c r="E22" s="26">
        <f>SUM(E16:E21)</f>
        <v>10613.4035</v>
      </c>
      <c r="F22" s="27">
        <f>SUM(F16:F21)</f>
        <v>33.837349777289184</v>
      </c>
      <c r="G22" s="26"/>
    </row>
    <row r="23" spans="1:7" x14ac:dyDescent="0.2">
      <c r="A23" s="22"/>
      <c r="B23" s="22"/>
      <c r="C23" s="22"/>
      <c r="D23" s="22"/>
      <c r="E23" s="23"/>
      <c r="F23" s="24"/>
      <c r="G23" s="23"/>
    </row>
    <row r="24" spans="1:7" ht="10.5" x14ac:dyDescent="0.25">
      <c r="A24" s="21" t="s">
        <v>40</v>
      </c>
      <c r="B24" s="22"/>
      <c r="C24" s="22"/>
      <c r="D24" s="22"/>
      <c r="E24" s="23"/>
      <c r="F24" s="24"/>
      <c r="G24" s="23"/>
    </row>
    <row r="25" spans="1:7" x14ac:dyDescent="0.2">
      <c r="A25" s="22" t="s">
        <v>122</v>
      </c>
      <c r="B25" s="22" t="s">
        <v>121</v>
      </c>
      <c r="C25" s="22" t="s">
        <v>38</v>
      </c>
      <c r="D25" s="25">
        <v>400</v>
      </c>
      <c r="E25" s="23">
        <v>1947.8</v>
      </c>
      <c r="F25" s="24">
        <v>6.2099203046604101</v>
      </c>
      <c r="G25" s="23">
        <v>7.3548999999999998</v>
      </c>
    </row>
    <row r="26" spans="1:7" x14ac:dyDescent="0.2">
      <c r="A26" s="22" t="s">
        <v>62</v>
      </c>
      <c r="B26" s="22" t="s">
        <v>61</v>
      </c>
      <c r="C26" s="22" t="s">
        <v>36</v>
      </c>
      <c r="D26" s="25">
        <v>200</v>
      </c>
      <c r="E26" s="23">
        <v>936.36300000000006</v>
      </c>
      <c r="F26" s="24">
        <v>2.9852857614912902</v>
      </c>
      <c r="G26" s="23">
        <v>8.16</v>
      </c>
    </row>
    <row r="27" spans="1:7" x14ac:dyDescent="0.2">
      <c r="A27" s="22" t="s">
        <v>124</v>
      </c>
      <c r="B27" s="22" t="s">
        <v>123</v>
      </c>
      <c r="C27" s="22" t="s">
        <v>38</v>
      </c>
      <c r="D27" s="25">
        <v>100</v>
      </c>
      <c r="E27" s="23">
        <v>491.68599999999998</v>
      </c>
      <c r="F27" s="24">
        <v>1.56757925604131</v>
      </c>
      <c r="G27" s="23">
        <v>7.7149999999999999</v>
      </c>
    </row>
    <row r="28" spans="1:7" x14ac:dyDescent="0.2">
      <c r="A28" s="22" t="s">
        <v>1516</v>
      </c>
      <c r="B28" s="22" t="s">
        <v>1517</v>
      </c>
      <c r="C28" s="22" t="s">
        <v>36</v>
      </c>
      <c r="D28" s="25">
        <v>100</v>
      </c>
      <c r="E28" s="23">
        <v>480.80849999999998</v>
      </c>
      <c r="F28" s="24">
        <v>1.5328999213488601</v>
      </c>
      <c r="G28" s="23">
        <v>8.0051000000000005</v>
      </c>
    </row>
    <row r="29" spans="1:7" ht="10.5" x14ac:dyDescent="0.25">
      <c r="A29" s="21" t="s">
        <v>33</v>
      </c>
      <c r="B29" s="21"/>
      <c r="C29" s="21"/>
      <c r="D29" s="21"/>
      <c r="E29" s="26">
        <f>SUM(E24:E28)</f>
        <v>3856.6575000000003</v>
      </c>
      <c r="F29" s="27">
        <f>SUM(F24:F28)</f>
        <v>12.29568524354187</v>
      </c>
      <c r="G29" s="26"/>
    </row>
    <row r="30" spans="1:7" x14ac:dyDescent="0.2">
      <c r="A30" s="22"/>
      <c r="B30" s="22"/>
      <c r="C30" s="22"/>
      <c r="D30" s="22"/>
      <c r="E30" s="23"/>
      <c r="F30" s="24"/>
      <c r="G30" s="23"/>
    </row>
    <row r="31" spans="1:7" ht="10.5" x14ac:dyDescent="0.25">
      <c r="A31" s="21" t="s">
        <v>63</v>
      </c>
      <c r="B31" s="22"/>
      <c r="C31" s="22"/>
      <c r="D31" s="22"/>
      <c r="E31" s="23"/>
      <c r="F31" s="24"/>
      <c r="G31" s="23"/>
    </row>
    <row r="32" spans="1:7" x14ac:dyDescent="0.2">
      <c r="A32" s="22" t="s">
        <v>1705</v>
      </c>
      <c r="B32" s="22" t="s">
        <v>1706</v>
      </c>
      <c r="C32" s="22" t="s">
        <v>42</v>
      </c>
      <c r="D32" s="25">
        <v>1000000</v>
      </c>
      <c r="E32" s="23">
        <v>1016.1316111</v>
      </c>
      <c r="F32" s="24">
        <v>3.23960176813697</v>
      </c>
      <c r="G32" s="23">
        <v>5.6308499999999997</v>
      </c>
    </row>
    <row r="33" spans="1:7" x14ac:dyDescent="0.2">
      <c r="A33" s="22" t="s">
        <v>1707</v>
      </c>
      <c r="B33" s="22" t="s">
        <v>1708</v>
      </c>
      <c r="C33" s="22" t="s">
        <v>42</v>
      </c>
      <c r="D33" s="25">
        <v>1000000</v>
      </c>
      <c r="E33" s="23">
        <v>1014.1944999999999</v>
      </c>
      <c r="F33" s="24">
        <v>3.2334259258778699</v>
      </c>
      <c r="G33" s="23">
        <v>6.0836456912357502</v>
      </c>
    </row>
    <row r="34" spans="1:7" ht="10.5" x14ac:dyDescent="0.25">
      <c r="A34" s="21" t="s">
        <v>33</v>
      </c>
      <c r="B34" s="21"/>
      <c r="C34" s="21"/>
      <c r="D34" s="21"/>
      <c r="E34" s="26">
        <f>SUM(E32:E33)</f>
        <v>2030.3261110999999</v>
      </c>
      <c r="F34" s="27">
        <f>SUM(F32:F33)</f>
        <v>6.4730276940148403</v>
      </c>
      <c r="G34" s="26"/>
    </row>
    <row r="35" spans="1:7" x14ac:dyDescent="0.2">
      <c r="A35" s="22"/>
      <c r="B35" s="22"/>
      <c r="C35" s="22"/>
      <c r="D35" s="22"/>
      <c r="E35" s="23"/>
      <c r="F35" s="24"/>
      <c r="G35" s="23"/>
    </row>
    <row r="36" spans="1:7" ht="10.5" x14ac:dyDescent="0.25">
      <c r="A36" s="21" t="s">
        <v>1418</v>
      </c>
      <c r="B36" s="22"/>
      <c r="C36" s="22"/>
      <c r="D36" s="22"/>
      <c r="E36" s="23"/>
      <c r="F36" s="24"/>
      <c r="G36" s="23"/>
    </row>
    <row r="37" spans="1:7" x14ac:dyDescent="0.2">
      <c r="A37" s="22" t="s">
        <v>1419</v>
      </c>
      <c r="B37" s="22" t="s">
        <v>1420</v>
      </c>
      <c r="C37" s="22" t="s">
        <v>1421</v>
      </c>
      <c r="D37" s="25">
        <v>640.55999999999995</v>
      </c>
      <c r="E37" s="23">
        <v>75.274380300000004</v>
      </c>
      <c r="F37" s="24">
        <v>0.23998762842473501</v>
      </c>
      <c r="G37" s="23">
        <v>5.61</v>
      </c>
    </row>
    <row r="38" spans="1:7" ht="10.5" x14ac:dyDescent="0.25">
      <c r="A38" s="21" t="s">
        <v>33</v>
      </c>
      <c r="B38" s="21"/>
      <c r="C38" s="21"/>
      <c r="D38" s="21"/>
      <c r="E38" s="26">
        <f>SUM(E37:E37)</f>
        <v>75.274380300000004</v>
      </c>
      <c r="F38" s="27">
        <f>SUM(F37:F37)</f>
        <v>0.23998762842473501</v>
      </c>
      <c r="G38" s="26"/>
    </row>
    <row r="39" spans="1:7" x14ac:dyDescent="0.2">
      <c r="A39" s="22"/>
      <c r="B39" s="22"/>
      <c r="C39" s="22"/>
      <c r="D39" s="22"/>
      <c r="E39" s="23"/>
      <c r="F39" s="24"/>
      <c r="G39" s="23"/>
    </row>
    <row r="40" spans="1:7" ht="10.5" x14ac:dyDescent="0.25">
      <c r="A40" s="21" t="s">
        <v>43</v>
      </c>
      <c r="B40" s="21"/>
      <c r="C40" s="21"/>
      <c r="D40" s="21"/>
      <c r="E40" s="26">
        <f>E13+E22+E29+E34+E38</f>
        <v>25966.795173900002</v>
      </c>
      <c r="F40" s="27">
        <f>F13+F22+F29+F34+F38</f>
        <v>82.786594412855294</v>
      </c>
      <c r="G40" s="26"/>
    </row>
    <row r="41" spans="1:7" ht="10.5" x14ac:dyDescent="0.25">
      <c r="A41" s="21"/>
      <c r="B41" s="21"/>
      <c r="C41" s="21"/>
      <c r="D41" s="21"/>
      <c r="E41" s="26"/>
      <c r="F41" s="27"/>
      <c r="G41" s="26"/>
    </row>
    <row r="42" spans="1:7" ht="10.5" x14ac:dyDescent="0.25">
      <c r="A42" s="21" t="s">
        <v>1532</v>
      </c>
      <c r="B42" s="21"/>
      <c r="C42" s="21"/>
      <c r="D42" s="21"/>
      <c r="E42" s="26">
        <v>1.3949812349999999</v>
      </c>
      <c r="F42" s="27">
        <f>E42/E46*100</f>
        <v>4.4474393140192803E-3</v>
      </c>
      <c r="G42" s="26"/>
    </row>
    <row r="43" spans="1:7" ht="10.5" x14ac:dyDescent="0.25">
      <c r="A43" s="21"/>
      <c r="B43" s="21"/>
      <c r="C43" s="21"/>
      <c r="D43" s="21"/>
      <c r="E43" s="26"/>
      <c r="F43" s="27"/>
      <c r="G43" s="26"/>
    </row>
    <row r="44" spans="1:7" ht="10.5" x14ac:dyDescent="0.25">
      <c r="A44" s="21" t="s">
        <v>45</v>
      </c>
      <c r="B44" s="21"/>
      <c r="C44" s="21"/>
      <c r="D44" s="21"/>
      <c r="E44" s="26">
        <f>E46-(E13+E22+E29+E34+E38+E42)</f>
        <v>5397.7518286649974</v>
      </c>
      <c r="F44" s="27">
        <f>F46-(F13+F22+F29+F34+F38+F42)</f>
        <v>17.208958147830685</v>
      </c>
      <c r="G44" s="26"/>
    </row>
    <row r="45" spans="1:7" x14ac:dyDescent="0.2">
      <c r="A45" s="22"/>
      <c r="B45" s="22"/>
      <c r="C45" s="22"/>
      <c r="D45" s="22"/>
      <c r="E45" s="23"/>
      <c r="F45" s="24"/>
      <c r="G45" s="23"/>
    </row>
    <row r="46" spans="1:7" ht="10.5" x14ac:dyDescent="0.25">
      <c r="A46" s="28" t="s">
        <v>44</v>
      </c>
      <c r="B46" s="28"/>
      <c r="C46" s="28"/>
      <c r="D46" s="28"/>
      <c r="E46" s="29">
        <v>31365.941983799999</v>
      </c>
      <c r="F46" s="30">
        <v>100</v>
      </c>
      <c r="G46" s="29"/>
    </row>
    <row r="48" spans="1:7" ht="10.5" x14ac:dyDescent="0.25">
      <c r="A48" s="126" t="s">
        <v>1533</v>
      </c>
      <c r="B48" s="126"/>
      <c r="C48" s="126"/>
      <c r="D48" s="126"/>
      <c r="E48" s="127"/>
      <c r="F48" s="128"/>
      <c r="G48" s="127"/>
    </row>
    <row r="49" spans="1:7" x14ac:dyDescent="0.2">
      <c r="A49" s="22"/>
      <c r="B49" s="22"/>
      <c r="C49" s="22"/>
      <c r="D49" s="22"/>
      <c r="E49" s="23"/>
      <c r="F49" s="24"/>
      <c r="G49" s="23"/>
    </row>
    <row r="50" spans="1:7" ht="10.5" x14ac:dyDescent="0.25">
      <c r="A50" s="21" t="s">
        <v>1534</v>
      </c>
      <c r="B50" s="21"/>
      <c r="C50" s="21"/>
      <c r="D50" s="21"/>
      <c r="E50" s="26" t="s">
        <v>1535</v>
      </c>
      <c r="F50" s="27" t="s">
        <v>3</v>
      </c>
      <c r="G50" s="26"/>
    </row>
    <row r="51" spans="1:7" x14ac:dyDescent="0.2">
      <c r="A51" s="22" t="s">
        <v>1655</v>
      </c>
      <c r="B51" s="22"/>
      <c r="C51" s="22"/>
      <c r="D51" s="22"/>
      <c r="E51" s="23">
        <v>2500</v>
      </c>
      <c r="F51" s="24">
        <f t="shared" ref="F51:F56" si="0">E51/$E$46*100</f>
        <v>7.9704285664087795</v>
      </c>
      <c r="G51" s="23"/>
    </row>
    <row r="52" spans="1:7" x14ac:dyDescent="0.2">
      <c r="A52" s="22" t="s">
        <v>1657</v>
      </c>
      <c r="B52" s="22"/>
      <c r="C52" s="22"/>
      <c r="D52" s="22"/>
      <c r="E52" s="23">
        <v>2500</v>
      </c>
      <c r="F52" s="24">
        <f t="shared" si="0"/>
        <v>7.9704285664087795</v>
      </c>
      <c r="G52" s="23"/>
    </row>
    <row r="53" spans="1:7" x14ac:dyDescent="0.2">
      <c r="A53" s="22" t="s">
        <v>1536</v>
      </c>
      <c r="B53" s="22"/>
      <c r="C53" s="22"/>
      <c r="D53" s="22"/>
      <c r="E53" s="23">
        <v>2000</v>
      </c>
      <c r="F53" s="24">
        <f t="shared" si="0"/>
        <v>6.3763428531270243</v>
      </c>
      <c r="G53" s="23"/>
    </row>
    <row r="54" spans="1:7" x14ac:dyDescent="0.2">
      <c r="A54" s="22" t="s">
        <v>1536</v>
      </c>
      <c r="B54" s="22"/>
      <c r="C54" s="22"/>
      <c r="D54" s="22"/>
      <c r="E54" s="23">
        <v>1000</v>
      </c>
      <c r="F54" s="24">
        <f t="shared" si="0"/>
        <v>3.1881714265635122</v>
      </c>
      <c r="G54" s="23"/>
    </row>
    <row r="55" spans="1:7" x14ac:dyDescent="0.2">
      <c r="A55" s="22" t="s">
        <v>1536</v>
      </c>
      <c r="B55" s="22"/>
      <c r="C55" s="22"/>
      <c r="D55" s="22"/>
      <c r="E55" s="23">
        <v>1000</v>
      </c>
      <c r="F55" s="24">
        <f t="shared" si="0"/>
        <v>3.1881714265635122</v>
      </c>
      <c r="G55" s="23"/>
    </row>
    <row r="56" spans="1:7" x14ac:dyDescent="0.2">
      <c r="A56" s="22" t="s">
        <v>1536</v>
      </c>
      <c r="B56" s="22"/>
      <c r="C56" s="22"/>
      <c r="D56" s="22"/>
      <c r="E56" s="23">
        <v>500</v>
      </c>
      <c r="F56" s="24">
        <f t="shared" si="0"/>
        <v>1.5940857132817561</v>
      </c>
      <c r="G56" s="23"/>
    </row>
    <row r="57" spans="1:7" ht="10.5" x14ac:dyDescent="0.25">
      <c r="A57" s="28" t="s">
        <v>1539</v>
      </c>
      <c r="B57" s="28"/>
      <c r="C57" s="28"/>
      <c r="D57" s="28"/>
      <c r="E57" s="29">
        <f xml:space="preserve"> SUM(E51:E56)</f>
        <v>9500</v>
      </c>
      <c r="F57" s="30">
        <f xml:space="preserve"> SUM(F51:F56)</f>
        <v>30.287628552353368</v>
      </c>
      <c r="G57" s="29"/>
    </row>
    <row r="58" spans="1:7" ht="10.5" x14ac:dyDescent="0.25">
      <c r="A58" s="6" t="s">
        <v>1709</v>
      </c>
      <c r="F58" s="13" t="s">
        <v>108</v>
      </c>
    </row>
    <row r="59" spans="1:7" ht="10.5" x14ac:dyDescent="0.25">
      <c r="F59" s="13"/>
    </row>
    <row r="60" spans="1:7" ht="10.5" x14ac:dyDescent="0.25">
      <c r="A60" s="11" t="s">
        <v>46</v>
      </c>
    </row>
    <row r="61" spans="1:7" ht="10.5" x14ac:dyDescent="0.25">
      <c r="A61" s="11" t="s">
        <v>47</v>
      </c>
    </row>
    <row r="62" spans="1:7" ht="10.5" x14ac:dyDescent="0.25">
      <c r="A62" s="11" t="s">
        <v>1423</v>
      </c>
    </row>
    <row r="63" spans="1:7" ht="10.5" x14ac:dyDescent="0.25">
      <c r="A63" s="11" t="s">
        <v>1598</v>
      </c>
    </row>
    <row r="65" spans="1:7" ht="35.15" customHeight="1" x14ac:dyDescent="0.2">
      <c r="A65" s="182" t="s">
        <v>1542</v>
      </c>
      <c r="B65" s="182"/>
      <c r="C65" s="182"/>
      <c r="D65" s="182"/>
      <c r="E65" s="182"/>
      <c r="F65" s="182"/>
      <c r="G65" s="182"/>
    </row>
    <row r="67" spans="1:7" ht="23.25" customHeight="1" x14ac:dyDescent="0.2">
      <c r="A67" s="179" t="s">
        <v>1003</v>
      </c>
      <c r="B67" s="179"/>
      <c r="C67" s="179"/>
      <c r="D67" s="179"/>
    </row>
    <row r="69" spans="1:7" ht="10.5" x14ac:dyDescent="0.25">
      <c r="A69" s="11" t="s">
        <v>48</v>
      </c>
    </row>
    <row r="70" spans="1:7" ht="10.5" x14ac:dyDescent="0.25">
      <c r="A70" s="11" t="s">
        <v>1001</v>
      </c>
    </row>
    <row r="71" spans="1:7" ht="10.5" x14ac:dyDescent="0.25">
      <c r="A71" s="11" t="s">
        <v>49</v>
      </c>
      <c r="B71" s="11"/>
      <c r="C71" s="55" t="s">
        <v>999</v>
      </c>
      <c r="D71" s="11" t="s">
        <v>50</v>
      </c>
    </row>
    <row r="72" spans="1:7" x14ac:dyDescent="0.2">
      <c r="A72" s="6" t="s">
        <v>57</v>
      </c>
      <c r="C72" s="32">
        <v>11.100099999999999</v>
      </c>
      <c r="D72" s="32">
        <v>11.1585</v>
      </c>
    </row>
    <row r="73" spans="1:7" x14ac:dyDescent="0.2">
      <c r="A73" s="6" t="s">
        <v>117</v>
      </c>
      <c r="C73" s="32">
        <v>10.5915</v>
      </c>
      <c r="D73" s="32">
        <v>10.6473</v>
      </c>
    </row>
    <row r="74" spans="1:7" x14ac:dyDescent="0.2">
      <c r="A74" s="6" t="s">
        <v>58</v>
      </c>
      <c r="C74" s="32">
        <v>11.180199999999999</v>
      </c>
      <c r="D74" s="32">
        <v>11.243</v>
      </c>
    </row>
    <row r="75" spans="1:7" x14ac:dyDescent="0.2">
      <c r="A75" s="6" t="s">
        <v>118</v>
      </c>
      <c r="C75" s="32">
        <v>10.6555</v>
      </c>
      <c r="D75" s="32">
        <v>10.715400000000001</v>
      </c>
    </row>
    <row r="77" spans="1:7" x14ac:dyDescent="0.2">
      <c r="A77" s="6" t="s">
        <v>54</v>
      </c>
    </row>
    <row r="78" spans="1:7" x14ac:dyDescent="0.2">
      <c r="A78" s="6" t="s">
        <v>1000</v>
      </c>
    </row>
    <row r="79" spans="1:7" ht="10.5" x14ac:dyDescent="0.25">
      <c r="D79" s="31"/>
    </row>
    <row r="80" spans="1:7" ht="10.5" x14ac:dyDescent="0.25">
      <c r="A80" s="11" t="s">
        <v>1002</v>
      </c>
      <c r="D80" s="31" t="s">
        <v>56</v>
      </c>
    </row>
    <row r="81" spans="1:9" ht="10.5" x14ac:dyDescent="0.25">
      <c r="A81" s="11"/>
    </row>
    <row r="82" spans="1:9" s="10" customFormat="1" ht="10.5" x14ac:dyDescent="0.25">
      <c r="A82" s="11" t="s">
        <v>1553</v>
      </c>
      <c r="B82" s="6"/>
      <c r="C82" s="6"/>
      <c r="D82" s="6"/>
      <c r="E82" s="9"/>
      <c r="G82" s="9"/>
      <c r="H82" s="6"/>
      <c r="I82" s="6"/>
    </row>
    <row r="84" spans="1:9" s="10" customFormat="1" x14ac:dyDescent="0.2">
      <c r="A84" s="6" t="s">
        <v>1554</v>
      </c>
      <c r="B84" s="6"/>
      <c r="C84" s="6"/>
      <c r="D84" s="6"/>
      <c r="E84" s="9"/>
      <c r="G84" s="9"/>
      <c r="H84" s="6"/>
      <c r="I84" s="6"/>
    </row>
    <row r="86" spans="1:9" s="10" customFormat="1" ht="21" x14ac:dyDescent="0.2">
      <c r="A86" s="129" t="s">
        <v>1027</v>
      </c>
      <c r="B86" s="130" t="s">
        <v>1555</v>
      </c>
      <c r="C86" s="129" t="s">
        <v>1556</v>
      </c>
      <c r="D86" s="131" t="s">
        <v>1557</v>
      </c>
      <c r="E86" s="132" t="s">
        <v>1558</v>
      </c>
      <c r="G86" s="9"/>
      <c r="H86" s="6"/>
      <c r="I86" s="6"/>
    </row>
    <row r="87" spans="1:9" s="10" customFormat="1" x14ac:dyDescent="0.2">
      <c r="A87" s="183" t="s">
        <v>1710</v>
      </c>
      <c r="B87" s="133" t="s">
        <v>1560</v>
      </c>
      <c r="C87" s="133" t="s">
        <v>1561</v>
      </c>
      <c r="D87" s="134">
        <v>46261</v>
      </c>
      <c r="E87" s="135">
        <v>2500</v>
      </c>
      <c r="G87" s="9"/>
      <c r="H87" s="6"/>
      <c r="I87" s="6"/>
    </row>
    <row r="88" spans="1:9" s="10" customFormat="1" x14ac:dyDescent="0.2">
      <c r="A88" s="184"/>
      <c r="B88" s="133" t="s">
        <v>1033</v>
      </c>
      <c r="C88" s="133" t="s">
        <v>1562</v>
      </c>
      <c r="D88" s="134">
        <v>46261</v>
      </c>
      <c r="E88" s="135">
        <v>-2500</v>
      </c>
      <c r="G88" s="9"/>
      <c r="H88" s="6"/>
      <c r="I88" s="6"/>
    </row>
    <row r="89" spans="1:9" s="10" customFormat="1" x14ac:dyDescent="0.2">
      <c r="A89" s="183" t="s">
        <v>1711</v>
      </c>
      <c r="B89" s="133" t="s">
        <v>1560</v>
      </c>
      <c r="C89" s="133" t="s">
        <v>1561</v>
      </c>
      <c r="D89" s="134">
        <v>46190</v>
      </c>
      <c r="E89" s="135">
        <v>2500</v>
      </c>
      <c r="G89" s="9"/>
      <c r="H89" s="6"/>
      <c r="I89" s="6"/>
    </row>
    <row r="90" spans="1:9" s="10" customFormat="1" x14ac:dyDescent="0.2">
      <c r="A90" s="184"/>
      <c r="B90" s="133" t="s">
        <v>1033</v>
      </c>
      <c r="C90" s="133" t="s">
        <v>1562</v>
      </c>
      <c r="D90" s="134">
        <v>46738</v>
      </c>
      <c r="E90" s="135">
        <v>-2500</v>
      </c>
      <c r="G90" s="9"/>
      <c r="H90" s="6"/>
      <c r="I90" s="6"/>
    </row>
    <row r="91" spans="1:9" s="10" customFormat="1" x14ac:dyDescent="0.2">
      <c r="A91" s="183" t="s">
        <v>1712</v>
      </c>
      <c r="B91" s="133" t="s">
        <v>1560</v>
      </c>
      <c r="C91" s="133" t="s">
        <v>1561</v>
      </c>
      <c r="D91" s="134">
        <v>46288</v>
      </c>
      <c r="E91" s="135">
        <v>2000</v>
      </c>
      <c r="G91" s="9"/>
      <c r="H91" s="6"/>
      <c r="I91" s="6"/>
    </row>
    <row r="92" spans="1:9" s="10" customFormat="1" x14ac:dyDescent="0.2">
      <c r="A92" s="184"/>
      <c r="B92" s="133" t="s">
        <v>1033</v>
      </c>
      <c r="C92" s="133" t="s">
        <v>1562</v>
      </c>
      <c r="D92" s="134">
        <v>46288</v>
      </c>
      <c r="E92" s="135">
        <v>-2000</v>
      </c>
      <c r="G92" s="9"/>
      <c r="H92" s="6"/>
      <c r="I92" s="6"/>
    </row>
    <row r="93" spans="1:9" s="10" customFormat="1" x14ac:dyDescent="0.2">
      <c r="A93" s="183" t="s">
        <v>1713</v>
      </c>
      <c r="B93" s="133" t="s">
        <v>1560</v>
      </c>
      <c r="C93" s="133" t="s">
        <v>1561</v>
      </c>
      <c r="D93" s="134">
        <v>46288</v>
      </c>
      <c r="E93" s="135">
        <v>1000</v>
      </c>
      <c r="G93" s="9"/>
      <c r="H93" s="6"/>
      <c r="I93" s="6"/>
    </row>
    <row r="94" spans="1:9" s="10" customFormat="1" ht="22.5" customHeight="1" x14ac:dyDescent="0.2">
      <c r="A94" s="184"/>
      <c r="B94" s="133" t="s">
        <v>1033</v>
      </c>
      <c r="C94" s="133" t="s">
        <v>1562</v>
      </c>
      <c r="D94" s="134">
        <v>46288</v>
      </c>
      <c r="E94" s="135">
        <v>-1000</v>
      </c>
      <c r="G94" s="9"/>
      <c r="H94" s="6"/>
      <c r="I94" s="6"/>
    </row>
    <row r="95" spans="1:9" s="10" customFormat="1" x14ac:dyDescent="0.2">
      <c r="A95" s="183" t="s">
        <v>1714</v>
      </c>
      <c r="B95" s="133" t="s">
        <v>1560</v>
      </c>
      <c r="C95" s="133" t="s">
        <v>1561</v>
      </c>
      <c r="D95" s="134">
        <v>46288</v>
      </c>
      <c r="E95" s="135">
        <v>500</v>
      </c>
      <c r="G95" s="9"/>
      <c r="H95" s="6"/>
      <c r="I95" s="6"/>
    </row>
    <row r="96" spans="1:9" s="10" customFormat="1" ht="23.25" customHeight="1" x14ac:dyDescent="0.2">
      <c r="A96" s="184"/>
      <c r="B96" s="133" t="s">
        <v>1033</v>
      </c>
      <c r="C96" s="133" t="s">
        <v>1562</v>
      </c>
      <c r="D96" s="134">
        <v>46288</v>
      </c>
      <c r="E96" s="135">
        <v>-500</v>
      </c>
      <c r="G96" s="9"/>
      <c r="H96" s="6"/>
      <c r="I96" s="6"/>
    </row>
    <row r="97" spans="1:9" s="10" customFormat="1" x14ac:dyDescent="0.2">
      <c r="A97" s="183" t="s">
        <v>1715</v>
      </c>
      <c r="B97" s="133" t="s">
        <v>1560</v>
      </c>
      <c r="C97" s="133" t="s">
        <v>1561</v>
      </c>
      <c r="D97" s="134">
        <v>46471</v>
      </c>
      <c r="E97" s="135">
        <v>1000</v>
      </c>
      <c r="G97" s="9"/>
      <c r="H97" s="6"/>
      <c r="I97" s="6"/>
    </row>
    <row r="98" spans="1:9" s="10" customFormat="1" x14ac:dyDescent="0.2">
      <c r="A98" s="184"/>
      <c r="B98" s="133" t="s">
        <v>1033</v>
      </c>
      <c r="C98" s="133" t="s">
        <v>1562</v>
      </c>
      <c r="D98" s="134">
        <v>46471</v>
      </c>
      <c r="E98" s="135">
        <v>-1000</v>
      </c>
      <c r="G98" s="9"/>
      <c r="H98" s="6"/>
      <c r="I98" s="6"/>
    </row>
    <row r="99" spans="1:9" s="10" customFormat="1" ht="14.5" x14ac:dyDescent="0.35">
      <c r="A99" s="136"/>
      <c r="B99" s="137"/>
      <c r="C99" s="137"/>
      <c r="D99" s="138"/>
      <c r="E99" s="139"/>
      <c r="G99" s="9"/>
      <c r="H99" s="6"/>
      <c r="I99" s="6"/>
    </row>
    <row r="100" spans="1:9" s="10" customFormat="1" ht="14.5" x14ac:dyDescent="0.35">
      <c r="A100" s="6" t="s">
        <v>1569</v>
      </c>
      <c r="B100" s="140"/>
      <c r="C100" s="140"/>
      <c r="D100" s="140"/>
      <c r="E100" s="141"/>
      <c r="G100" s="9"/>
      <c r="H100" s="6"/>
      <c r="I100" s="6"/>
    </row>
    <row r="101" spans="1:9" s="10" customFormat="1" ht="14.5" x14ac:dyDescent="0.35">
      <c r="A101" s="6" t="s">
        <v>1570</v>
      </c>
      <c r="B101" s="140"/>
      <c r="C101" s="140"/>
      <c r="D101" s="140"/>
      <c r="E101" s="141"/>
      <c r="G101" s="9"/>
      <c r="H101" s="6"/>
      <c r="I101" s="6"/>
    </row>
    <row r="103" spans="1:9" s="10" customFormat="1" x14ac:dyDescent="0.2">
      <c r="A103" s="6" t="s">
        <v>1716</v>
      </c>
      <c r="B103" s="6"/>
      <c r="C103" s="6"/>
      <c r="D103" s="6"/>
      <c r="E103" s="9"/>
      <c r="G103" s="9"/>
      <c r="H103" s="6"/>
      <c r="I103" s="6"/>
    </row>
    <row r="104" spans="1:9" s="10" customFormat="1" x14ac:dyDescent="0.2">
      <c r="A104" s="6" t="s">
        <v>1717</v>
      </c>
      <c r="B104" s="6"/>
      <c r="C104" s="6"/>
      <c r="D104" s="6"/>
      <c r="E104" s="9"/>
      <c r="G104" s="9"/>
      <c r="H104" s="6"/>
      <c r="I104" s="6"/>
    </row>
    <row r="106" spans="1:9" s="10" customFormat="1" ht="10.5" x14ac:dyDescent="0.25">
      <c r="A106" s="11" t="s">
        <v>1442</v>
      </c>
      <c r="B106" s="6"/>
      <c r="C106" s="6"/>
      <c r="D106" s="35">
        <v>0.62777697708272195</v>
      </c>
      <c r="E106" s="9" t="s">
        <v>55</v>
      </c>
      <c r="G106" s="9"/>
      <c r="H106" s="6"/>
      <c r="I106" s="6"/>
    </row>
    <row r="108" spans="1:9" s="10" customFormat="1" ht="10.5" x14ac:dyDescent="0.25">
      <c r="A108" s="11" t="s">
        <v>64</v>
      </c>
      <c r="B108" s="6"/>
      <c r="C108" s="6"/>
      <c r="D108" s="31" t="s">
        <v>56</v>
      </c>
      <c r="E108" s="9"/>
      <c r="G108" s="9"/>
      <c r="H108" s="6"/>
      <c r="I108" s="6"/>
    </row>
    <row r="109" spans="1:9" s="10" customFormat="1" ht="10.5" x14ac:dyDescent="0.25">
      <c r="A109" s="11"/>
      <c r="B109" s="6"/>
      <c r="C109" s="6"/>
      <c r="D109" s="31"/>
      <c r="E109" s="9"/>
      <c r="G109" s="9"/>
      <c r="H109" s="6"/>
      <c r="I109" s="6"/>
    </row>
    <row r="110" spans="1:9" s="10" customFormat="1" ht="10.5" x14ac:dyDescent="0.25">
      <c r="A110" s="11" t="s">
        <v>1443</v>
      </c>
      <c r="B110" s="11"/>
      <c r="C110" s="11"/>
      <c r="D110" s="31" t="s">
        <v>56</v>
      </c>
      <c r="E110" s="9"/>
      <c r="G110" s="9"/>
      <c r="H110" s="6"/>
      <c r="I110" s="6"/>
    </row>
    <row r="111" spans="1:9" s="10" customFormat="1" ht="10.5" x14ac:dyDescent="0.25">
      <c r="A111" s="11"/>
      <c r="B111" s="11"/>
      <c r="C111" s="11"/>
      <c r="D111" s="11"/>
      <c r="E111" s="9"/>
      <c r="G111" s="9"/>
      <c r="H111" s="6"/>
      <c r="I111" s="6"/>
    </row>
    <row r="112" spans="1:9" s="10" customFormat="1" ht="10.5" x14ac:dyDescent="0.25">
      <c r="A112" s="11" t="s">
        <v>1573</v>
      </c>
      <c r="B112" s="11"/>
      <c r="C112" s="11"/>
      <c r="D112" s="31" t="s">
        <v>56</v>
      </c>
      <c r="E112" s="9"/>
      <c r="G112" s="9"/>
      <c r="H112" s="6"/>
      <c r="I112" s="6"/>
    </row>
    <row r="113" spans="1:9" s="10" customFormat="1" ht="10.5" x14ac:dyDescent="0.25">
      <c r="A113" s="11"/>
      <c r="B113" s="11"/>
      <c r="C113" s="11"/>
      <c r="D113" s="11"/>
      <c r="E113" s="9"/>
      <c r="G113" s="9"/>
      <c r="H113" s="6"/>
      <c r="I113" s="6"/>
    </row>
    <row r="114" spans="1:9" ht="10.5" x14ac:dyDescent="0.25">
      <c r="A114" s="11" t="s">
        <v>1841</v>
      </c>
      <c r="B114" s="11"/>
      <c r="C114" s="11"/>
      <c r="D114" s="31" t="s">
        <v>56</v>
      </c>
    </row>
    <row r="115" spans="1:9" ht="10.5" x14ac:dyDescent="0.25">
      <c r="A115" s="11"/>
      <c r="B115" s="11"/>
      <c r="C115" s="11"/>
      <c r="D115" s="11"/>
    </row>
    <row r="116" spans="1:9" ht="10.5" x14ac:dyDescent="0.25">
      <c r="A116" s="11" t="s">
        <v>1574</v>
      </c>
      <c r="B116" s="11"/>
      <c r="C116" s="11"/>
      <c r="D116" s="31" t="s">
        <v>56</v>
      </c>
    </row>
    <row r="117" spans="1:9" ht="10.5" x14ac:dyDescent="0.25">
      <c r="A117" s="11"/>
      <c r="B117" s="11"/>
      <c r="C117" s="11"/>
      <c r="D117" s="11"/>
    </row>
    <row r="118" spans="1:9" ht="10.5" x14ac:dyDescent="0.25">
      <c r="A118" s="11" t="s">
        <v>1575</v>
      </c>
      <c r="B118" s="11"/>
      <c r="C118" s="11"/>
      <c r="D118" s="31" t="s">
        <v>56</v>
      </c>
    </row>
    <row r="120" spans="1:9" ht="10.5" x14ac:dyDescent="0.25">
      <c r="A120" s="119" t="s">
        <v>1343</v>
      </c>
      <c r="B120" s="118"/>
      <c r="C120" s="118"/>
      <c r="D120" s="118"/>
      <c r="E120" s="10"/>
      <c r="G120" s="10"/>
      <c r="H120" s="118"/>
      <c r="I120" s="118"/>
    </row>
    <row r="121" spans="1:9" x14ac:dyDescent="0.2">
      <c r="A121" s="118"/>
      <c r="B121" s="118"/>
      <c r="C121" s="118"/>
      <c r="D121" s="118"/>
      <c r="E121" s="10"/>
      <c r="G121" s="10"/>
      <c r="H121" s="118"/>
      <c r="I121" s="118"/>
    </row>
    <row r="122" spans="1:9" ht="10.5" x14ac:dyDescent="0.25">
      <c r="A122" s="119" t="s">
        <v>1305</v>
      </c>
      <c r="B122" s="118"/>
      <c r="C122" s="118"/>
      <c r="D122" s="118"/>
      <c r="E122" s="10"/>
      <c r="G122" s="10"/>
      <c r="H122" s="118"/>
      <c r="I122" s="118"/>
    </row>
    <row r="123" spans="1:9" x14ac:dyDescent="0.2">
      <c r="A123" s="120"/>
      <c r="B123" s="118"/>
      <c r="C123" s="118"/>
      <c r="D123" s="118"/>
      <c r="E123" s="10"/>
      <c r="G123" s="10"/>
      <c r="H123" s="118"/>
      <c r="I123" s="118"/>
    </row>
    <row r="124" spans="1:9" x14ac:dyDescent="0.2">
      <c r="A124" s="118"/>
      <c r="B124" s="118"/>
      <c r="C124" s="118"/>
      <c r="D124" s="118"/>
      <c r="E124" s="10"/>
      <c r="G124" s="10"/>
      <c r="H124" s="118"/>
      <c r="I124" s="118"/>
    </row>
    <row r="125" spans="1:9" x14ac:dyDescent="0.2">
      <c r="A125" s="118"/>
      <c r="B125" s="118"/>
      <c r="C125" s="118"/>
      <c r="D125" s="118"/>
      <c r="E125" s="10"/>
      <c r="G125" s="10"/>
      <c r="H125" s="118"/>
      <c r="I125" s="118"/>
    </row>
    <row r="126" spans="1:9" x14ac:dyDescent="0.2">
      <c r="A126" s="118"/>
      <c r="B126" s="118"/>
      <c r="C126" s="118"/>
      <c r="D126" s="118"/>
      <c r="E126" s="10"/>
      <c r="G126" s="10"/>
      <c r="H126" s="118"/>
      <c r="I126" s="118"/>
    </row>
    <row r="127" spans="1:9" x14ac:dyDescent="0.2">
      <c r="A127" s="118"/>
      <c r="B127" s="118"/>
      <c r="C127" s="118"/>
      <c r="D127" s="118"/>
      <c r="E127" s="10"/>
      <c r="G127" s="10"/>
      <c r="H127" s="118"/>
      <c r="I127" s="118"/>
    </row>
    <row r="128" spans="1:9" x14ac:dyDescent="0.2">
      <c r="A128" s="118"/>
      <c r="B128" s="118"/>
      <c r="C128" s="118"/>
      <c r="D128" s="118"/>
      <c r="E128" s="10"/>
      <c r="G128" s="10"/>
      <c r="H128" s="118"/>
      <c r="I128" s="118"/>
    </row>
    <row r="129" spans="1:9" x14ac:dyDescent="0.2">
      <c r="A129" s="118"/>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ht="10.5" x14ac:dyDescent="0.25">
      <c r="A139" s="119" t="s">
        <v>1718</v>
      </c>
      <c r="B139" s="118"/>
      <c r="C139" s="118"/>
      <c r="D139" s="118"/>
      <c r="E139" s="10"/>
      <c r="G139" s="10"/>
      <c r="H139" s="118"/>
      <c r="I139" s="118"/>
    </row>
    <row r="140" spans="1:9" x14ac:dyDescent="0.2">
      <c r="A140" s="118"/>
      <c r="B140" s="118"/>
      <c r="C140" s="118"/>
      <c r="D140" s="118"/>
      <c r="E140" s="10"/>
      <c r="G140" s="10"/>
      <c r="H140" s="118"/>
      <c r="I140" s="118"/>
    </row>
    <row r="141" spans="1:9" ht="10.5" x14ac:dyDescent="0.25">
      <c r="A141" s="119" t="s">
        <v>1306</v>
      </c>
      <c r="B141" s="118"/>
      <c r="C141" s="118"/>
      <c r="D141" s="118"/>
      <c r="E141" s="10"/>
      <c r="G141" s="10"/>
      <c r="H141" s="118"/>
      <c r="I141" s="118"/>
    </row>
    <row r="142" spans="1:9" x14ac:dyDescent="0.2">
      <c r="A142" s="118"/>
      <c r="B142" s="118"/>
      <c r="C142" s="118"/>
      <c r="D142" s="118"/>
      <c r="E142" s="10"/>
      <c r="G142" s="10"/>
      <c r="H142" s="118"/>
      <c r="I142" s="118"/>
    </row>
    <row r="143" spans="1:9" x14ac:dyDescent="0.2">
      <c r="A143" s="118"/>
      <c r="B143" s="118"/>
      <c r="C143" s="118"/>
      <c r="D143" s="118"/>
      <c r="E143" s="10"/>
      <c r="G143" s="10"/>
      <c r="H143" s="118"/>
      <c r="I143" s="118"/>
    </row>
    <row r="144" spans="1:9" x14ac:dyDescent="0.2">
      <c r="A144" s="118"/>
      <c r="B144" s="118"/>
      <c r="C144" s="118"/>
      <c r="D144" s="118"/>
      <c r="E144" s="10"/>
      <c r="G144" s="10"/>
      <c r="H144" s="118"/>
      <c r="I144" s="118"/>
    </row>
    <row r="145" spans="1:9" x14ac:dyDescent="0.2">
      <c r="A145" s="118"/>
      <c r="B145" s="118"/>
      <c r="C145" s="118"/>
      <c r="D145" s="118"/>
      <c r="E145" s="10"/>
      <c r="G145" s="10"/>
      <c r="H145" s="118"/>
      <c r="I145" s="118"/>
    </row>
    <row r="146" spans="1:9" x14ac:dyDescent="0.2">
      <c r="A146" s="118"/>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t="s">
        <v>1304</v>
      </c>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20"/>
    </row>
    <row r="161" spans="1:1" x14ac:dyDescent="0.2">
      <c r="A161" s="120"/>
    </row>
  </sheetData>
  <mergeCells count="9">
    <mergeCell ref="A93:A94"/>
    <mergeCell ref="A95:A96"/>
    <mergeCell ref="A97:A98"/>
    <mergeCell ref="A1:G1"/>
    <mergeCell ref="A65:G65"/>
    <mergeCell ref="A67:D67"/>
    <mergeCell ref="A87:A88"/>
    <mergeCell ref="A89:A90"/>
    <mergeCell ref="A91:A92"/>
  </mergeCells>
  <conditionalFormatting sqref="F2:F3">
    <cfRule type="cellIs" dxfId="112" priority="3" stopIfTrue="1" operator="between">
      <formula>0.009</formula>
      <formula>-0.009</formula>
    </cfRule>
  </conditionalFormatting>
  <conditionalFormatting sqref="F5:F64">
    <cfRule type="cellIs" dxfId="111" priority="2" stopIfTrue="1" operator="between">
      <formula>0.009</formula>
      <formula>-0.009</formula>
    </cfRule>
  </conditionalFormatting>
  <conditionalFormatting sqref="F66:F65570">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4"/>
  <sheetViews>
    <sheetView workbookViewId="0">
      <selection sqref="A1:G1"/>
    </sheetView>
  </sheetViews>
  <sheetFormatPr defaultColWidth="9.1796875" defaultRowHeight="10" x14ac:dyDescent="0.2"/>
  <cols>
    <col min="1" max="1" width="38.7265625" style="6" bestFit="1" customWidth="1"/>
    <col min="2" max="2" width="48.54296875"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1719</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1635</v>
      </c>
      <c r="B7" s="22" t="s">
        <v>1636</v>
      </c>
      <c r="C7" s="22" t="s">
        <v>32</v>
      </c>
      <c r="D7" s="25">
        <v>450</v>
      </c>
      <c r="E7" s="23">
        <v>460.50909039999999</v>
      </c>
      <c r="F7" s="24">
        <v>9.9314052627997604</v>
      </c>
      <c r="G7" s="23">
        <v>7.59</v>
      </c>
    </row>
    <row r="8" spans="1:7" x14ac:dyDescent="0.2">
      <c r="A8" s="22" t="s">
        <v>79</v>
      </c>
      <c r="B8" s="22" t="s">
        <v>78</v>
      </c>
      <c r="C8" s="22" t="s">
        <v>73</v>
      </c>
      <c r="D8" s="25">
        <v>450</v>
      </c>
      <c r="E8" s="23">
        <v>452.90134110000002</v>
      </c>
      <c r="F8" s="24">
        <v>9.7673354474342204</v>
      </c>
      <c r="G8" s="23">
        <v>7.6349999999999998</v>
      </c>
    </row>
    <row r="9" spans="1:7" x14ac:dyDescent="0.2">
      <c r="A9" s="22" t="s">
        <v>66</v>
      </c>
      <c r="B9" s="22" t="s">
        <v>65</v>
      </c>
      <c r="C9" s="22" t="s">
        <v>67</v>
      </c>
      <c r="D9" s="25">
        <v>323</v>
      </c>
      <c r="E9" s="23">
        <v>351.66818799999999</v>
      </c>
      <c r="F9" s="24">
        <v>7.5841267107861103</v>
      </c>
      <c r="G9" s="23">
        <v>8.8547999999999991</v>
      </c>
    </row>
    <row r="10" spans="1:7" x14ac:dyDescent="0.2">
      <c r="A10" s="22" t="s">
        <v>69</v>
      </c>
      <c r="B10" s="22" t="s">
        <v>68</v>
      </c>
      <c r="C10" s="22" t="s">
        <v>67</v>
      </c>
      <c r="D10" s="25">
        <v>262</v>
      </c>
      <c r="E10" s="23">
        <v>283.648798</v>
      </c>
      <c r="F10" s="24">
        <v>6.1172107651493697</v>
      </c>
      <c r="G10" s="23">
        <v>8.9350000000000005</v>
      </c>
    </row>
    <row r="11" spans="1:7" ht="10.5" x14ac:dyDescent="0.25">
      <c r="A11" s="21" t="s">
        <v>33</v>
      </c>
      <c r="B11" s="21"/>
      <c r="C11" s="21"/>
      <c r="D11" s="21"/>
      <c r="E11" s="26">
        <f>SUM(E6:E10)</f>
        <v>1548.7274175</v>
      </c>
      <c r="F11" s="27">
        <f>SUM(F6:F10)</f>
        <v>33.400078186169466</v>
      </c>
      <c r="G11" s="26"/>
    </row>
    <row r="12" spans="1:7" x14ac:dyDescent="0.2">
      <c r="A12" s="22"/>
      <c r="B12" s="22"/>
      <c r="C12" s="22"/>
      <c r="D12" s="22"/>
      <c r="E12" s="23"/>
      <c r="F12" s="24"/>
      <c r="G12" s="23"/>
    </row>
    <row r="13" spans="1:7" ht="10.5" x14ac:dyDescent="0.25">
      <c r="A13" s="21" t="s">
        <v>63</v>
      </c>
      <c r="B13" s="22"/>
      <c r="C13" s="22"/>
      <c r="D13" s="22"/>
      <c r="E13" s="23"/>
      <c r="F13" s="24"/>
      <c r="G13" s="23"/>
    </row>
    <row r="14" spans="1:7" x14ac:dyDescent="0.2">
      <c r="A14" s="22" t="s">
        <v>1720</v>
      </c>
      <c r="B14" s="22" t="s">
        <v>1721</v>
      </c>
      <c r="C14" s="22" t="s">
        <v>42</v>
      </c>
      <c r="D14" s="25">
        <v>500000</v>
      </c>
      <c r="E14" s="23">
        <v>520.63933329999998</v>
      </c>
      <c r="F14" s="24">
        <v>11.228182727652401</v>
      </c>
      <c r="G14" s="23">
        <v>7.6978068999999998</v>
      </c>
    </row>
    <row r="15" spans="1:7" x14ac:dyDescent="0.2">
      <c r="A15" s="22" t="s">
        <v>1722</v>
      </c>
      <c r="B15" s="22" t="s">
        <v>1723</v>
      </c>
      <c r="C15" s="22" t="s">
        <v>42</v>
      </c>
      <c r="D15" s="25">
        <v>355500</v>
      </c>
      <c r="E15" s="23">
        <v>350.23913329999999</v>
      </c>
      <c r="F15" s="24">
        <v>7.5533075116339701</v>
      </c>
      <c r="G15" s="23">
        <v>7.8450528999999998</v>
      </c>
    </row>
    <row r="16" spans="1:7" x14ac:dyDescent="0.2">
      <c r="A16" s="22" t="s">
        <v>1724</v>
      </c>
      <c r="B16" s="22" t="s">
        <v>1725</v>
      </c>
      <c r="C16" s="22" t="s">
        <v>42</v>
      </c>
      <c r="D16" s="25">
        <v>300000</v>
      </c>
      <c r="E16" s="23">
        <v>315.65813329999997</v>
      </c>
      <c r="F16" s="24">
        <v>6.8075286930343903</v>
      </c>
      <c r="G16" s="23">
        <v>7.4010279649999999</v>
      </c>
    </row>
    <row r="17" spans="1:7" x14ac:dyDescent="0.2">
      <c r="A17" s="22" t="s">
        <v>95</v>
      </c>
      <c r="B17" s="22" t="s">
        <v>94</v>
      </c>
      <c r="C17" s="22" t="s">
        <v>42</v>
      </c>
      <c r="D17" s="25">
        <v>300000</v>
      </c>
      <c r="E17" s="23">
        <v>298.75450000000001</v>
      </c>
      <c r="F17" s="24">
        <v>6.4429825066165698</v>
      </c>
      <c r="G17" s="23">
        <v>7.970851605</v>
      </c>
    </row>
    <row r="18" spans="1:7" x14ac:dyDescent="0.2">
      <c r="A18" s="22" t="s">
        <v>1726</v>
      </c>
      <c r="B18" s="22" t="s">
        <v>1727</v>
      </c>
      <c r="C18" s="22" t="s">
        <v>42</v>
      </c>
      <c r="D18" s="25">
        <v>287900</v>
      </c>
      <c r="E18" s="23">
        <v>282.2374868</v>
      </c>
      <c r="F18" s="24">
        <v>6.0867742248696697</v>
      </c>
      <c r="G18" s="23">
        <v>7.9001345000000001</v>
      </c>
    </row>
    <row r="19" spans="1:7" x14ac:dyDescent="0.2">
      <c r="A19" s="22" t="s">
        <v>99</v>
      </c>
      <c r="B19" s="22" t="s">
        <v>98</v>
      </c>
      <c r="C19" s="22" t="s">
        <v>42</v>
      </c>
      <c r="D19" s="25">
        <v>300000</v>
      </c>
      <c r="E19" s="23">
        <v>272.88799999999998</v>
      </c>
      <c r="F19" s="24">
        <v>5.8851418481247402</v>
      </c>
      <c r="G19" s="23">
        <v>7.8019064364499897</v>
      </c>
    </row>
    <row r="20" spans="1:7" x14ac:dyDescent="0.2">
      <c r="A20" s="22" t="s">
        <v>1728</v>
      </c>
      <c r="B20" s="22" t="s">
        <v>1729</v>
      </c>
      <c r="C20" s="22" t="s">
        <v>42</v>
      </c>
      <c r="D20" s="25">
        <v>250000</v>
      </c>
      <c r="E20" s="23">
        <v>249.9636806</v>
      </c>
      <c r="F20" s="24">
        <v>5.3907526795254697</v>
      </c>
      <c r="G20" s="23">
        <v>8.0411520099999994</v>
      </c>
    </row>
    <row r="21" spans="1:7" x14ac:dyDescent="0.2">
      <c r="A21" s="22" t="s">
        <v>1730</v>
      </c>
      <c r="B21" s="22" t="s">
        <v>1731</v>
      </c>
      <c r="C21" s="22" t="s">
        <v>42</v>
      </c>
      <c r="D21" s="25">
        <v>232900</v>
      </c>
      <c r="E21" s="23">
        <v>239.13974039999999</v>
      </c>
      <c r="F21" s="24">
        <v>5.1573220287360604</v>
      </c>
      <c r="G21" s="23">
        <v>7.8745480450000001</v>
      </c>
    </row>
    <row r="22" spans="1:7" ht="10.5" x14ac:dyDescent="0.25">
      <c r="A22" s="21" t="s">
        <v>33</v>
      </c>
      <c r="B22" s="21"/>
      <c r="C22" s="21"/>
      <c r="D22" s="21"/>
      <c r="E22" s="26">
        <f>SUM(E14:E21)</f>
        <v>2529.5200076999995</v>
      </c>
      <c r="F22" s="27">
        <f>SUM(F14:F21)</f>
        <v>54.55199222019327</v>
      </c>
      <c r="G22" s="26"/>
    </row>
    <row r="23" spans="1:7" x14ac:dyDescent="0.2">
      <c r="A23" s="22"/>
      <c r="B23" s="22"/>
      <c r="C23" s="22"/>
      <c r="D23" s="22"/>
      <c r="E23" s="23"/>
      <c r="F23" s="24"/>
      <c r="G23" s="23"/>
    </row>
    <row r="24" spans="1:7" ht="10.5" x14ac:dyDescent="0.25">
      <c r="A24" s="21" t="s">
        <v>1418</v>
      </c>
      <c r="B24" s="22"/>
      <c r="C24" s="22"/>
      <c r="D24" s="22"/>
      <c r="E24" s="23"/>
      <c r="F24" s="24"/>
      <c r="G24" s="23"/>
    </row>
    <row r="25" spans="1:7" x14ac:dyDescent="0.2">
      <c r="A25" s="22" t="s">
        <v>1419</v>
      </c>
      <c r="B25" s="22" t="s">
        <v>1420</v>
      </c>
      <c r="C25" s="22" t="s">
        <v>1421</v>
      </c>
      <c r="D25" s="25">
        <v>125.408</v>
      </c>
      <c r="E25" s="23">
        <v>14.7371198</v>
      </c>
      <c r="F25" s="24">
        <v>0.317822844741461</v>
      </c>
      <c r="G25" s="23">
        <v>5.61</v>
      </c>
    </row>
    <row r="26" spans="1:7" ht="10.5" x14ac:dyDescent="0.25">
      <c r="A26" s="21" t="s">
        <v>33</v>
      </c>
      <c r="B26" s="21"/>
      <c r="C26" s="21"/>
      <c r="D26" s="21"/>
      <c r="E26" s="26">
        <f>SUM(E25:E25)</f>
        <v>14.7371198</v>
      </c>
      <c r="F26" s="27">
        <f>SUM(F25:F25)</f>
        <v>0.317822844741461</v>
      </c>
      <c r="G26" s="26"/>
    </row>
    <row r="27" spans="1:7" x14ac:dyDescent="0.2">
      <c r="A27" s="22"/>
      <c r="B27" s="22"/>
      <c r="C27" s="22"/>
      <c r="D27" s="22"/>
      <c r="E27" s="23"/>
      <c r="F27" s="24"/>
      <c r="G27" s="23"/>
    </row>
    <row r="28" spans="1:7" ht="10.5" x14ac:dyDescent="0.25">
      <c r="A28" s="21" t="s">
        <v>43</v>
      </c>
      <c r="B28" s="21"/>
      <c r="C28" s="21"/>
      <c r="D28" s="21"/>
      <c r="E28" s="26">
        <f>E11+E22+E26</f>
        <v>4092.9845449999993</v>
      </c>
      <c r="F28" s="27">
        <f>F11+F22+F26</f>
        <v>88.269893251104193</v>
      </c>
      <c r="G28" s="26"/>
    </row>
    <row r="29" spans="1:7" ht="10.5" x14ac:dyDescent="0.25">
      <c r="A29" s="21"/>
      <c r="B29" s="21"/>
      <c r="C29" s="21"/>
      <c r="D29" s="21"/>
      <c r="E29" s="26"/>
      <c r="F29" s="27"/>
      <c r="G29" s="26"/>
    </row>
    <row r="30" spans="1:7" ht="10.5" x14ac:dyDescent="0.25">
      <c r="A30" s="21" t="s">
        <v>45</v>
      </c>
      <c r="B30" s="21"/>
      <c r="C30" s="21"/>
      <c r="D30" s="21"/>
      <c r="E30" s="26">
        <f>E32-(E11+E22+E26)</f>
        <v>543.91303610000068</v>
      </c>
      <c r="F30" s="27">
        <f>F32-(F11+F22+F26)</f>
        <v>11.730106748895807</v>
      </c>
      <c r="G30" s="26"/>
    </row>
    <row r="31" spans="1:7" ht="10.5" x14ac:dyDescent="0.25">
      <c r="A31" s="21"/>
      <c r="B31" s="21"/>
      <c r="C31" s="21"/>
      <c r="D31" s="21"/>
      <c r="E31" s="26"/>
      <c r="F31" s="27"/>
      <c r="G31" s="26"/>
    </row>
    <row r="32" spans="1:7" ht="10.5" x14ac:dyDescent="0.25">
      <c r="A32" s="28" t="s">
        <v>44</v>
      </c>
      <c r="B32" s="28"/>
      <c r="C32" s="28"/>
      <c r="D32" s="28"/>
      <c r="E32" s="29">
        <v>4636.8975811</v>
      </c>
      <c r="F32" s="30">
        <v>100</v>
      </c>
      <c r="G32" s="29"/>
    </row>
    <row r="34" spans="1:9" ht="10.5" x14ac:dyDescent="0.25">
      <c r="A34" s="11" t="s">
        <v>47</v>
      </c>
    </row>
    <row r="35" spans="1:9" ht="10.5" x14ac:dyDescent="0.25">
      <c r="A35" s="11" t="s">
        <v>1423</v>
      </c>
    </row>
    <row r="37" spans="1:9" ht="24" customHeight="1" x14ac:dyDescent="0.2">
      <c r="A37" s="179" t="s">
        <v>1003</v>
      </c>
      <c r="B37" s="179"/>
      <c r="C37" s="179"/>
      <c r="D37" s="179"/>
    </row>
    <row r="39" spans="1:9" ht="10.5" x14ac:dyDescent="0.25">
      <c r="A39" s="11" t="s">
        <v>48</v>
      </c>
    </row>
    <row r="40" spans="1:9" ht="10.5" x14ac:dyDescent="0.25">
      <c r="A40" s="11" t="s">
        <v>1001</v>
      </c>
    </row>
    <row r="41" spans="1:9" ht="10.5" x14ac:dyDescent="0.25">
      <c r="A41" s="11" t="s">
        <v>49</v>
      </c>
      <c r="B41" s="11"/>
      <c r="C41" s="55" t="s">
        <v>999</v>
      </c>
      <c r="D41" s="11" t="s">
        <v>50</v>
      </c>
    </row>
    <row r="42" spans="1:9" x14ac:dyDescent="0.2">
      <c r="A42" s="6" t="s">
        <v>57</v>
      </c>
      <c r="C42" s="32">
        <v>10.802300000000001</v>
      </c>
      <c r="D42" s="32">
        <v>10.8881</v>
      </c>
    </row>
    <row r="43" spans="1:9" x14ac:dyDescent="0.2">
      <c r="A43" s="6" t="s">
        <v>117</v>
      </c>
      <c r="C43" s="32">
        <v>10.3161</v>
      </c>
      <c r="D43" s="32">
        <v>10.398</v>
      </c>
    </row>
    <row r="44" spans="1:9" x14ac:dyDescent="0.2">
      <c r="A44" s="6" t="s">
        <v>58</v>
      </c>
      <c r="C44" s="32">
        <v>10.886799999999999</v>
      </c>
      <c r="D44" s="32">
        <v>10.9777</v>
      </c>
    </row>
    <row r="45" spans="1:9" x14ac:dyDescent="0.2">
      <c r="A45" s="6" t="s">
        <v>118</v>
      </c>
      <c r="C45" s="32">
        <v>10.384499999999999</v>
      </c>
      <c r="D45" s="32">
        <v>10.4712</v>
      </c>
    </row>
    <row r="47" spans="1:9" s="9" customFormat="1" x14ac:dyDescent="0.2">
      <c r="A47" s="6" t="s">
        <v>54</v>
      </c>
      <c r="B47" s="6"/>
      <c r="C47" s="6"/>
      <c r="D47" s="6"/>
      <c r="F47" s="10"/>
      <c r="H47" s="6"/>
      <c r="I47" s="6"/>
    </row>
    <row r="48" spans="1:9" s="9" customFormat="1" x14ac:dyDescent="0.2">
      <c r="A48" s="6" t="s">
        <v>1000</v>
      </c>
      <c r="B48" s="6"/>
      <c r="C48" s="6"/>
      <c r="D48" s="6"/>
      <c r="F48" s="10"/>
      <c r="H48" s="6"/>
      <c r="I48" s="6"/>
    </row>
    <row r="49" spans="1:9" s="9" customFormat="1" ht="10.5" x14ac:dyDescent="0.25">
      <c r="A49" s="6"/>
      <c r="B49" s="6"/>
      <c r="C49" s="6"/>
      <c r="D49" s="31"/>
      <c r="F49" s="10"/>
      <c r="H49" s="6"/>
      <c r="I49" s="6"/>
    </row>
    <row r="50" spans="1:9" s="10" customFormat="1" ht="10.5" x14ac:dyDescent="0.25">
      <c r="A50" s="11" t="s">
        <v>1002</v>
      </c>
      <c r="B50" s="6"/>
      <c r="C50" s="6"/>
      <c r="D50" s="31" t="s">
        <v>56</v>
      </c>
      <c r="E50" s="9"/>
      <c r="G50" s="9"/>
      <c r="H50" s="6"/>
      <c r="I50" s="6"/>
    </row>
    <row r="52" spans="1:9" s="10" customFormat="1" ht="10.5" x14ac:dyDescent="0.25">
      <c r="A52" s="11" t="s">
        <v>1441</v>
      </c>
      <c r="B52" s="6"/>
      <c r="C52" s="6"/>
      <c r="D52" s="31" t="s">
        <v>56</v>
      </c>
      <c r="E52" s="9"/>
      <c r="G52" s="9"/>
      <c r="H52" s="6"/>
      <c r="I52" s="6"/>
    </row>
    <row r="54" spans="1:9" s="10" customFormat="1" ht="10.5" x14ac:dyDescent="0.25">
      <c r="A54" s="11" t="s">
        <v>1442</v>
      </c>
      <c r="B54" s="6"/>
      <c r="C54" s="6"/>
      <c r="D54" s="35">
        <v>7.8924405568495803</v>
      </c>
      <c r="E54" s="9" t="s">
        <v>55</v>
      </c>
      <c r="G54" s="9"/>
      <c r="H54" s="6"/>
      <c r="I54" s="6"/>
    </row>
    <row r="56" spans="1:9" s="10" customFormat="1" ht="10.5" x14ac:dyDescent="0.25">
      <c r="A56" s="11" t="s">
        <v>64</v>
      </c>
      <c r="B56" s="6"/>
      <c r="C56" s="6"/>
      <c r="D56" s="31" t="s">
        <v>56</v>
      </c>
      <c r="E56" s="9"/>
      <c r="G56" s="9"/>
      <c r="H56" s="6"/>
      <c r="I56" s="6"/>
    </row>
    <row r="57" spans="1:9" s="10" customFormat="1" ht="10.5" x14ac:dyDescent="0.25">
      <c r="A57" s="6"/>
      <c r="B57" s="6"/>
      <c r="C57" s="6"/>
      <c r="D57" s="31"/>
      <c r="E57" s="9"/>
      <c r="G57" s="9"/>
      <c r="H57" s="6"/>
      <c r="I57" s="6"/>
    </row>
    <row r="58" spans="1:9" s="10" customFormat="1" ht="10.5" x14ac:dyDescent="0.25">
      <c r="A58" s="11" t="s">
        <v>1443</v>
      </c>
      <c r="B58" s="11"/>
      <c r="C58" s="11"/>
      <c r="D58" s="31" t="s">
        <v>56</v>
      </c>
      <c r="E58" s="9"/>
      <c r="G58" s="9"/>
      <c r="H58" s="6"/>
      <c r="I58" s="6"/>
    </row>
    <row r="59" spans="1:9" s="10" customFormat="1" ht="10.5" x14ac:dyDescent="0.25">
      <c r="A59" s="11"/>
      <c r="B59" s="11"/>
      <c r="C59" s="11"/>
      <c r="D59" s="11"/>
      <c r="E59" s="9"/>
      <c r="G59" s="9"/>
      <c r="H59" s="6"/>
      <c r="I59" s="6"/>
    </row>
    <row r="60" spans="1:9" s="10" customFormat="1" ht="10.5" x14ac:dyDescent="0.25">
      <c r="A60" s="11" t="s">
        <v>1014</v>
      </c>
      <c r="B60" s="11"/>
      <c r="C60" s="11"/>
      <c r="D60" s="31" t="s">
        <v>56</v>
      </c>
      <c r="E60" s="9"/>
      <c r="G60" s="9"/>
      <c r="H60" s="6"/>
      <c r="I60" s="6"/>
    </row>
    <row r="61" spans="1:9" s="10" customFormat="1" ht="10.5" x14ac:dyDescent="0.25">
      <c r="A61" s="11"/>
      <c r="B61" s="11"/>
      <c r="C61" s="11"/>
      <c r="D61" s="11"/>
      <c r="E61" s="9"/>
      <c r="G61" s="9"/>
      <c r="H61" s="6"/>
      <c r="I61" s="6"/>
    </row>
    <row r="62" spans="1:9" s="10" customFormat="1" ht="10.5" x14ac:dyDescent="0.25">
      <c r="A62" s="11" t="s">
        <v>1841</v>
      </c>
      <c r="B62" s="11"/>
      <c r="C62" s="11"/>
      <c r="D62" s="31" t="s">
        <v>56</v>
      </c>
      <c r="E62" s="9"/>
      <c r="G62" s="9"/>
      <c r="H62" s="6"/>
      <c r="I62" s="6"/>
    </row>
    <row r="63" spans="1:9" s="10" customFormat="1" ht="10.5" x14ac:dyDescent="0.25">
      <c r="A63" s="11"/>
      <c r="B63" s="11"/>
      <c r="C63" s="11"/>
      <c r="D63" s="11"/>
      <c r="E63" s="9"/>
      <c r="G63" s="9"/>
      <c r="H63" s="6"/>
      <c r="I63" s="6"/>
    </row>
    <row r="64" spans="1:9" s="10" customFormat="1" ht="10.5" x14ac:dyDescent="0.25">
      <c r="A64" s="11" t="s">
        <v>1015</v>
      </c>
      <c r="B64" s="11"/>
      <c r="C64" s="11"/>
      <c r="D64" s="31" t="s">
        <v>56</v>
      </c>
      <c r="E64" s="9"/>
      <c r="G64" s="9"/>
      <c r="H64" s="6"/>
      <c r="I64" s="6"/>
    </row>
    <row r="65" spans="1:9" s="10" customFormat="1" ht="10.5" x14ac:dyDescent="0.25">
      <c r="A65" s="11"/>
      <c r="B65" s="11"/>
      <c r="C65" s="11"/>
      <c r="D65" s="11"/>
      <c r="E65" s="9"/>
      <c r="G65" s="9"/>
      <c r="H65" s="6"/>
      <c r="I65" s="6"/>
    </row>
    <row r="66" spans="1:9" ht="10.5" x14ac:dyDescent="0.25">
      <c r="A66" s="11" t="s">
        <v>1017</v>
      </c>
      <c r="B66" s="11"/>
      <c r="C66" s="11"/>
      <c r="D66" s="31" t="s">
        <v>56</v>
      </c>
    </row>
    <row r="67" spans="1:9" ht="10.5" x14ac:dyDescent="0.25">
      <c r="A67" s="11"/>
    </row>
    <row r="68" spans="1:9" ht="10.5" x14ac:dyDescent="0.25">
      <c r="A68" s="119" t="s">
        <v>1343</v>
      </c>
      <c r="B68" s="118"/>
      <c r="C68" s="118"/>
      <c r="D68" s="118"/>
      <c r="E68" s="10"/>
      <c r="G68" s="10"/>
      <c r="H68" s="118"/>
      <c r="I68" s="118"/>
    </row>
    <row r="69" spans="1:9" x14ac:dyDescent="0.2">
      <c r="A69" s="118"/>
      <c r="B69" s="118"/>
      <c r="C69" s="118"/>
      <c r="D69" s="118"/>
      <c r="E69" s="10"/>
      <c r="G69" s="10"/>
      <c r="H69" s="118"/>
      <c r="I69" s="118"/>
    </row>
    <row r="70" spans="1:9" ht="10.5" x14ac:dyDescent="0.25">
      <c r="A70" s="119" t="s">
        <v>1305</v>
      </c>
      <c r="B70" s="118"/>
      <c r="C70" s="118"/>
      <c r="D70" s="118"/>
      <c r="E70" s="10"/>
      <c r="G70" s="10"/>
      <c r="H70" s="118"/>
      <c r="I70" s="118"/>
    </row>
    <row r="71" spans="1:9" x14ac:dyDescent="0.2">
      <c r="A71" s="120"/>
      <c r="B71" s="118"/>
      <c r="C71" s="118"/>
      <c r="D71" s="118"/>
      <c r="E71" s="10"/>
      <c r="G71" s="10"/>
      <c r="H71" s="118"/>
      <c r="I71" s="118"/>
    </row>
    <row r="72" spans="1:9" x14ac:dyDescent="0.2">
      <c r="A72" s="118"/>
      <c r="B72" s="118"/>
      <c r="C72" s="118"/>
      <c r="D72" s="118"/>
      <c r="E72" s="10"/>
      <c r="G72" s="10"/>
      <c r="H72" s="118"/>
      <c r="I72" s="118"/>
    </row>
    <row r="73" spans="1:9" x14ac:dyDescent="0.2">
      <c r="A73" s="118"/>
      <c r="B73" s="118"/>
      <c r="C73" s="118"/>
      <c r="D73" s="118"/>
      <c r="E73" s="10"/>
      <c r="G73" s="10"/>
      <c r="H73" s="118"/>
      <c r="I73" s="118"/>
    </row>
    <row r="74" spans="1:9" x14ac:dyDescent="0.2">
      <c r="A74" s="118"/>
      <c r="B74" s="118"/>
      <c r="C74" s="118"/>
      <c r="D74" s="118"/>
      <c r="E74" s="10"/>
      <c r="G74" s="10"/>
      <c r="H74" s="118"/>
      <c r="I74" s="118"/>
    </row>
    <row r="75" spans="1:9" x14ac:dyDescent="0.2">
      <c r="A75" s="118"/>
      <c r="B75" s="118"/>
      <c r="C75" s="118"/>
      <c r="D75" s="118"/>
      <c r="E75" s="10"/>
      <c r="G75" s="10"/>
      <c r="H75" s="118"/>
      <c r="I75" s="118"/>
    </row>
    <row r="76" spans="1:9" x14ac:dyDescent="0.2">
      <c r="A76" s="118"/>
      <c r="B76" s="118"/>
      <c r="C76" s="118"/>
      <c r="D76" s="118"/>
      <c r="E76" s="10"/>
      <c r="G76" s="10"/>
      <c r="H76" s="118"/>
      <c r="I76" s="118"/>
    </row>
    <row r="77" spans="1:9" x14ac:dyDescent="0.2">
      <c r="A77" s="118"/>
      <c r="B77" s="118"/>
      <c r="C77" s="118"/>
      <c r="D77" s="118"/>
      <c r="E77" s="10"/>
      <c r="G77" s="10"/>
      <c r="H77" s="118"/>
      <c r="I77" s="118"/>
    </row>
    <row r="78" spans="1:9" x14ac:dyDescent="0.2">
      <c r="A78" s="118"/>
      <c r="B78" s="118"/>
      <c r="C78" s="118"/>
      <c r="D78" s="118"/>
      <c r="E78" s="10"/>
      <c r="G78" s="10"/>
      <c r="H78" s="118"/>
      <c r="I78" s="118"/>
    </row>
    <row r="79" spans="1:9" x14ac:dyDescent="0.2">
      <c r="A79" s="118"/>
      <c r="B79" s="118"/>
      <c r="C79" s="118"/>
      <c r="D79" s="118"/>
      <c r="E79" s="10"/>
      <c r="G79" s="10"/>
      <c r="H79" s="118"/>
      <c r="I79" s="118"/>
    </row>
    <row r="80" spans="1:9" x14ac:dyDescent="0.2">
      <c r="A80" s="118"/>
      <c r="B80" s="118"/>
      <c r="C80" s="118"/>
      <c r="D80" s="118"/>
      <c r="E80" s="10"/>
      <c r="G80" s="10"/>
      <c r="H80" s="118"/>
      <c r="I80" s="118"/>
    </row>
    <row r="81" spans="1:9" x14ac:dyDescent="0.2">
      <c r="A81" s="118"/>
      <c r="B81" s="118"/>
      <c r="C81" s="118"/>
      <c r="D81" s="118"/>
      <c r="E81" s="10"/>
      <c r="G81" s="10"/>
      <c r="H81" s="118"/>
      <c r="I81" s="118"/>
    </row>
    <row r="82" spans="1:9" x14ac:dyDescent="0.2">
      <c r="A82" s="118"/>
      <c r="B82" s="118"/>
      <c r="C82" s="118"/>
      <c r="D82" s="118"/>
      <c r="E82" s="10"/>
      <c r="G82" s="10"/>
      <c r="H82" s="118"/>
      <c r="I82" s="118"/>
    </row>
    <row r="83" spans="1:9" x14ac:dyDescent="0.2">
      <c r="A83" s="118"/>
      <c r="B83" s="118"/>
      <c r="C83" s="118"/>
      <c r="D83" s="118"/>
      <c r="E83" s="10"/>
      <c r="G83" s="10"/>
      <c r="H83" s="118"/>
      <c r="I83" s="118"/>
    </row>
    <row r="84" spans="1:9" x14ac:dyDescent="0.2">
      <c r="A84" s="118"/>
      <c r="B84" s="118"/>
      <c r="C84" s="118"/>
      <c r="D84" s="118"/>
      <c r="E84" s="10"/>
      <c r="G84" s="10"/>
      <c r="H84" s="118"/>
      <c r="I84" s="118"/>
    </row>
    <row r="85" spans="1:9" x14ac:dyDescent="0.2">
      <c r="A85" s="118"/>
      <c r="B85" s="118"/>
      <c r="C85" s="118"/>
      <c r="D85" s="118"/>
      <c r="E85" s="10"/>
      <c r="G85" s="10"/>
      <c r="H85" s="118"/>
      <c r="I85" s="118"/>
    </row>
    <row r="86" spans="1:9" ht="10.5" x14ac:dyDescent="0.25">
      <c r="A86" s="119" t="s">
        <v>1732</v>
      </c>
      <c r="B86" s="118"/>
      <c r="C86" s="118"/>
      <c r="D86" s="118"/>
      <c r="E86" s="10"/>
      <c r="G86" s="10"/>
      <c r="H86" s="118"/>
      <c r="I86" s="118"/>
    </row>
    <row r="87" spans="1:9" x14ac:dyDescent="0.2">
      <c r="A87" s="118"/>
      <c r="B87" s="118"/>
      <c r="C87" s="118"/>
      <c r="D87" s="118"/>
      <c r="E87" s="10"/>
      <c r="G87" s="10"/>
      <c r="H87" s="118"/>
      <c r="I87" s="118"/>
    </row>
    <row r="88" spans="1:9" ht="10.5" x14ac:dyDescent="0.25">
      <c r="A88" s="119" t="s">
        <v>1306</v>
      </c>
      <c r="B88" s="118"/>
      <c r="C88" s="118"/>
      <c r="D88" s="118"/>
      <c r="E88" s="10"/>
      <c r="G88" s="10"/>
      <c r="H88" s="118"/>
      <c r="I88" s="118"/>
    </row>
    <row r="89" spans="1:9" x14ac:dyDescent="0.2">
      <c r="A89" s="118"/>
      <c r="B89" s="118"/>
      <c r="C89" s="118"/>
      <c r="D89" s="118"/>
      <c r="E89" s="10"/>
      <c r="G89" s="10"/>
      <c r="H89" s="118"/>
      <c r="I89" s="118"/>
    </row>
    <row r="90" spans="1:9" x14ac:dyDescent="0.2">
      <c r="A90" s="118"/>
      <c r="B90" s="118"/>
      <c r="C90" s="118"/>
      <c r="D90" s="118"/>
      <c r="E90" s="10"/>
      <c r="G90" s="10"/>
      <c r="H90" s="118"/>
      <c r="I90" s="118"/>
    </row>
    <row r="91" spans="1:9" x14ac:dyDescent="0.2">
      <c r="A91" s="118"/>
      <c r="B91" s="118"/>
      <c r="C91" s="118"/>
      <c r="D91" s="118"/>
      <c r="E91" s="10"/>
      <c r="G91" s="10"/>
      <c r="H91" s="118"/>
      <c r="I91" s="118"/>
    </row>
    <row r="92" spans="1:9" x14ac:dyDescent="0.2">
      <c r="A92" s="118"/>
      <c r="B92" s="118"/>
      <c r="C92" s="118"/>
      <c r="D92" s="118"/>
      <c r="E92" s="10"/>
      <c r="G92" s="10"/>
      <c r="H92" s="118"/>
      <c r="I92" s="118"/>
    </row>
    <row r="93" spans="1:9" x14ac:dyDescent="0.2">
      <c r="A93" s="118"/>
      <c r="B93" s="118"/>
      <c r="C93" s="118"/>
      <c r="D93" s="118"/>
      <c r="E93" s="10"/>
      <c r="G93" s="10"/>
      <c r="H93" s="118"/>
      <c r="I93" s="118"/>
    </row>
    <row r="94" spans="1:9" x14ac:dyDescent="0.2">
      <c r="A94" s="118"/>
      <c r="B94" s="118"/>
      <c r="C94" s="118"/>
      <c r="D94" s="118"/>
      <c r="E94" s="10"/>
      <c r="G94" s="10"/>
      <c r="H94" s="118"/>
      <c r="I94" s="118"/>
    </row>
    <row r="95" spans="1:9" x14ac:dyDescent="0.2">
      <c r="A95" s="118"/>
      <c r="B95" s="118"/>
      <c r="C95" s="118"/>
      <c r="D95" s="118"/>
      <c r="E95" s="10"/>
      <c r="G95" s="10"/>
      <c r="H95" s="118"/>
      <c r="I95" s="118"/>
    </row>
    <row r="96" spans="1:9" x14ac:dyDescent="0.2">
      <c r="A96" s="118"/>
      <c r="B96" s="118"/>
      <c r="C96" s="118"/>
      <c r="D96" s="118"/>
      <c r="E96" s="10"/>
      <c r="G96" s="10"/>
      <c r="H96" s="118"/>
      <c r="I96" s="118"/>
    </row>
    <row r="97" spans="1:9" x14ac:dyDescent="0.2">
      <c r="A97" s="118"/>
      <c r="B97" s="118"/>
      <c r="C97" s="118"/>
      <c r="D97" s="118"/>
      <c r="E97" s="10"/>
      <c r="G97" s="10"/>
      <c r="H97" s="118"/>
      <c r="I97" s="118"/>
    </row>
    <row r="98" spans="1:9" x14ac:dyDescent="0.2">
      <c r="A98" s="118"/>
      <c r="B98" s="118"/>
      <c r="C98" s="118"/>
      <c r="D98" s="118"/>
      <c r="E98" s="10"/>
      <c r="G98" s="10"/>
      <c r="H98" s="118"/>
      <c r="I98" s="118"/>
    </row>
    <row r="99" spans="1:9" x14ac:dyDescent="0.2">
      <c r="A99" s="118"/>
      <c r="B99" s="118"/>
      <c r="C99" s="118"/>
      <c r="D99" s="118"/>
      <c r="E99" s="10"/>
      <c r="G99" s="10"/>
      <c r="H99" s="118"/>
      <c r="I99" s="118"/>
    </row>
    <row r="100" spans="1:9" x14ac:dyDescent="0.2">
      <c r="A100" s="118"/>
      <c r="B100" s="118"/>
      <c r="C100" s="118"/>
      <c r="D100" s="118"/>
      <c r="E100" s="10"/>
      <c r="G100" s="10"/>
      <c r="H100" s="118"/>
      <c r="I100" s="118"/>
    </row>
    <row r="101" spans="1:9" x14ac:dyDescent="0.2">
      <c r="A101" s="118"/>
      <c r="B101" s="118"/>
      <c r="C101" s="118"/>
      <c r="D101" s="118"/>
      <c r="E101" s="10"/>
      <c r="G101" s="10"/>
      <c r="H101" s="118"/>
      <c r="I101" s="118"/>
    </row>
    <row r="102" spans="1:9" x14ac:dyDescent="0.2">
      <c r="A102" s="118"/>
      <c r="B102" s="118"/>
      <c r="C102" s="118"/>
      <c r="D102" s="118"/>
      <c r="E102" s="10"/>
      <c r="G102" s="10"/>
      <c r="H102" s="118"/>
      <c r="I102" s="118"/>
    </row>
    <row r="103" spans="1:9" x14ac:dyDescent="0.2">
      <c r="A103" s="118"/>
      <c r="B103" s="118"/>
      <c r="C103" s="118"/>
      <c r="D103" s="118"/>
      <c r="E103" s="10"/>
      <c r="G103" s="10"/>
      <c r="H103" s="118"/>
      <c r="I103" s="118"/>
    </row>
    <row r="104" spans="1:9" x14ac:dyDescent="0.2">
      <c r="A104" s="118" t="s">
        <v>1304</v>
      </c>
      <c r="B104" s="118"/>
      <c r="C104" s="118"/>
      <c r="D104" s="118"/>
      <c r="E104" s="10"/>
      <c r="G104" s="10"/>
      <c r="H104" s="118"/>
      <c r="I104" s="118"/>
    </row>
    <row r="105" spans="1:9" x14ac:dyDescent="0.2">
      <c r="A105" s="118"/>
      <c r="B105" s="118"/>
      <c r="C105" s="118"/>
      <c r="D105" s="118"/>
      <c r="E105" s="10"/>
      <c r="G105" s="10"/>
      <c r="H105" s="118"/>
      <c r="I105" s="118"/>
    </row>
    <row r="106" spans="1:9" x14ac:dyDescent="0.2">
      <c r="A106" s="118"/>
      <c r="B106" s="118"/>
      <c r="C106" s="118"/>
      <c r="D106" s="118"/>
      <c r="E106" s="10"/>
      <c r="G106" s="10"/>
      <c r="H106" s="118"/>
      <c r="I106" s="118"/>
    </row>
    <row r="107" spans="1:9" x14ac:dyDescent="0.2">
      <c r="A107" s="120"/>
      <c r="B107" s="118"/>
      <c r="C107" s="118"/>
      <c r="D107" s="118"/>
      <c r="E107" s="10"/>
      <c r="G107" s="10"/>
      <c r="H107" s="118"/>
      <c r="I107" s="118"/>
    </row>
    <row r="108" spans="1:9" x14ac:dyDescent="0.2">
      <c r="A108" s="118"/>
      <c r="B108" s="118"/>
      <c r="C108" s="118"/>
      <c r="D108" s="118"/>
      <c r="E108" s="10"/>
      <c r="G108" s="10"/>
      <c r="H108" s="118"/>
      <c r="I108" s="118"/>
    </row>
    <row r="109" spans="1:9" x14ac:dyDescent="0.2">
      <c r="A109" s="118"/>
      <c r="B109" s="118"/>
      <c r="C109" s="118"/>
      <c r="D109" s="118"/>
      <c r="E109" s="10"/>
      <c r="G109" s="10"/>
      <c r="H109" s="118"/>
      <c r="I109" s="118"/>
    </row>
    <row r="110" spans="1:9" x14ac:dyDescent="0.2">
      <c r="A110" s="120"/>
      <c r="B110" s="118"/>
      <c r="C110" s="118"/>
      <c r="D110" s="118"/>
      <c r="E110" s="10"/>
      <c r="G110" s="10"/>
      <c r="H110" s="118"/>
      <c r="I110" s="118"/>
    </row>
    <row r="111" spans="1:9" x14ac:dyDescent="0.2">
      <c r="A111" s="120"/>
      <c r="B111" s="118"/>
      <c r="C111" s="118"/>
      <c r="D111" s="118"/>
      <c r="E111" s="10"/>
      <c r="G111" s="10"/>
      <c r="H111" s="118"/>
      <c r="I111" s="118"/>
    </row>
    <row r="112" spans="1:9" x14ac:dyDescent="0.2">
      <c r="A112" s="118"/>
      <c r="B112" s="118"/>
      <c r="C112" s="118"/>
      <c r="D112" s="118"/>
      <c r="E112" s="10"/>
      <c r="G112" s="10"/>
      <c r="H112" s="118"/>
      <c r="I112" s="118"/>
    </row>
    <row r="113" spans="1:9" x14ac:dyDescent="0.2">
      <c r="A113" s="118"/>
      <c r="B113" s="118"/>
      <c r="C113" s="118"/>
      <c r="D113" s="118"/>
      <c r="E113" s="10"/>
      <c r="G113" s="10"/>
      <c r="H113" s="118"/>
      <c r="I113" s="118"/>
    </row>
    <row r="114" spans="1:9" x14ac:dyDescent="0.2">
      <c r="A114" s="118"/>
      <c r="B114" s="118"/>
      <c r="C114" s="118"/>
      <c r="D114" s="118"/>
      <c r="E114" s="10"/>
      <c r="G114" s="10"/>
      <c r="H114" s="118"/>
      <c r="I114" s="118"/>
    </row>
  </sheetData>
  <mergeCells count="2">
    <mergeCell ref="A1:G1"/>
    <mergeCell ref="A37:D37"/>
  </mergeCells>
  <conditionalFormatting sqref="F2:F3">
    <cfRule type="cellIs" dxfId="109" priority="2" stopIfTrue="1" operator="between">
      <formula>0.009</formula>
      <formula>-0.009</formula>
    </cfRule>
  </conditionalFormatting>
  <conditionalFormatting sqref="F5:F65551">
    <cfRule type="cellIs" dxfId="108"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68"/>
  <sheetViews>
    <sheetView workbookViewId="0">
      <selection sqref="A1:G1"/>
    </sheetView>
  </sheetViews>
  <sheetFormatPr defaultColWidth="9.1796875" defaultRowHeight="10" x14ac:dyDescent="0.2"/>
  <cols>
    <col min="1" max="1" width="54.26953125" style="6" bestFit="1" customWidth="1"/>
    <col min="2" max="2" width="49" style="6" bestFit="1" customWidth="1"/>
    <col min="3" max="3" width="25.1796875" style="6" bestFit="1" customWidth="1"/>
    <col min="4" max="4" width="15.7265625" style="6" customWidth="1"/>
    <col min="5" max="5" width="26.1796875" style="9" customWidth="1"/>
    <col min="6" max="6" width="13.54296875" style="10" bestFit="1" customWidth="1"/>
    <col min="7" max="7" width="6.7265625" style="9" customWidth="1"/>
    <col min="8" max="16384" width="9.1796875" style="6"/>
  </cols>
  <sheetData>
    <row r="1" spans="1:7" s="1" customFormat="1" ht="14" x14ac:dyDescent="0.25">
      <c r="A1" s="177" t="s">
        <v>1733</v>
      </c>
      <c r="B1" s="178"/>
      <c r="C1" s="178"/>
      <c r="D1" s="178"/>
      <c r="E1" s="178"/>
      <c r="F1" s="178"/>
      <c r="G1" s="178"/>
    </row>
    <row r="2" spans="1:7" s="1" customFormat="1" ht="11.5" x14ac:dyDescent="0.25">
      <c r="E2" s="5"/>
      <c r="F2" s="8"/>
      <c r="G2" s="9"/>
    </row>
    <row r="3" spans="1:7" s="1" customFormat="1" ht="11.5" x14ac:dyDescent="0.25">
      <c r="A3" s="7" t="s">
        <v>7</v>
      </c>
      <c r="B3" s="2"/>
      <c r="C3" s="3"/>
      <c r="D3" s="3"/>
      <c r="E3" s="4"/>
      <c r="F3" s="8"/>
      <c r="G3" s="9"/>
    </row>
    <row r="4" spans="1:7" s="1" customFormat="1" ht="26.25" customHeight="1" x14ac:dyDescent="0.25">
      <c r="A4" s="14" t="s">
        <v>2</v>
      </c>
      <c r="B4" s="14" t="s">
        <v>0</v>
      </c>
      <c r="C4" s="15" t="s">
        <v>1347</v>
      </c>
      <c r="D4" s="15" t="s">
        <v>1</v>
      </c>
      <c r="E4" s="56" t="s">
        <v>6</v>
      </c>
      <c r="F4" s="16" t="s">
        <v>3</v>
      </c>
      <c r="G4" s="16" t="s">
        <v>5</v>
      </c>
    </row>
    <row r="5" spans="1:7" ht="10.5" x14ac:dyDescent="0.25">
      <c r="A5" s="17" t="s">
        <v>30</v>
      </c>
      <c r="B5" s="18"/>
      <c r="C5" s="18"/>
      <c r="D5" s="18"/>
      <c r="E5" s="19"/>
      <c r="F5" s="20"/>
      <c r="G5" s="19"/>
    </row>
    <row r="6" spans="1:7" ht="10.5" x14ac:dyDescent="0.25">
      <c r="A6" s="21" t="s">
        <v>31</v>
      </c>
      <c r="B6" s="22"/>
      <c r="C6" s="22"/>
      <c r="D6" s="22"/>
      <c r="E6" s="23"/>
      <c r="F6" s="24"/>
      <c r="G6" s="23"/>
    </row>
    <row r="7" spans="1:7" x14ac:dyDescent="0.2">
      <c r="A7" s="22" t="s">
        <v>66</v>
      </c>
      <c r="B7" s="22" t="s">
        <v>65</v>
      </c>
      <c r="C7" s="22" t="s">
        <v>67</v>
      </c>
      <c r="D7" s="25">
        <v>2627</v>
      </c>
      <c r="E7" s="23">
        <v>2860.1620119999998</v>
      </c>
      <c r="F7" s="24">
        <v>6.6722412690189303</v>
      </c>
      <c r="G7" s="23">
        <v>8.8547999999999991</v>
      </c>
    </row>
    <row r="8" spans="1:7" x14ac:dyDescent="0.2">
      <c r="A8" s="22" t="s">
        <v>81</v>
      </c>
      <c r="B8" s="22" t="s">
        <v>80</v>
      </c>
      <c r="C8" s="22" t="s">
        <v>32</v>
      </c>
      <c r="D8" s="25">
        <v>2500</v>
      </c>
      <c r="E8" s="23">
        <v>2666.2845889999999</v>
      </c>
      <c r="F8" s="24">
        <v>6.2199602662490596</v>
      </c>
      <c r="G8" s="23">
        <v>7.5849000000000002</v>
      </c>
    </row>
    <row r="9" spans="1:7" x14ac:dyDescent="0.2">
      <c r="A9" s="22" t="s">
        <v>1734</v>
      </c>
      <c r="B9" s="22" t="s">
        <v>1735</v>
      </c>
      <c r="C9" s="22" t="s">
        <v>1581</v>
      </c>
      <c r="D9" s="25">
        <v>2500</v>
      </c>
      <c r="E9" s="23">
        <v>2630.1598973</v>
      </c>
      <c r="F9" s="24">
        <v>6.1356878866495599</v>
      </c>
      <c r="G9" s="23">
        <v>7.37</v>
      </c>
    </row>
    <row r="10" spans="1:7" x14ac:dyDescent="0.2">
      <c r="A10" s="22" t="s">
        <v>1736</v>
      </c>
      <c r="B10" s="22" t="s">
        <v>1737</v>
      </c>
      <c r="C10" s="22" t="s">
        <v>1581</v>
      </c>
      <c r="D10" s="25">
        <v>250</v>
      </c>
      <c r="E10" s="23">
        <v>2553.6638355999999</v>
      </c>
      <c r="F10" s="24">
        <v>5.9572363941639104</v>
      </c>
      <c r="G10" s="23">
        <v>7.2949999999999999</v>
      </c>
    </row>
    <row r="11" spans="1:7" x14ac:dyDescent="0.2">
      <c r="A11" s="22" t="s">
        <v>1738</v>
      </c>
      <c r="B11" s="22" t="s">
        <v>1739</v>
      </c>
      <c r="C11" s="22" t="s">
        <v>73</v>
      </c>
      <c r="D11" s="25">
        <v>250</v>
      </c>
      <c r="E11" s="23">
        <v>2510.8966780999999</v>
      </c>
      <c r="F11" s="24">
        <v>5.85746834185327</v>
      </c>
      <c r="G11" s="23">
        <v>7.6146000000000003</v>
      </c>
    </row>
    <row r="12" spans="1:7" x14ac:dyDescent="0.2">
      <c r="A12" s="22" t="s">
        <v>83</v>
      </c>
      <c r="B12" s="22" t="s">
        <v>82</v>
      </c>
      <c r="C12" s="22" t="s">
        <v>73</v>
      </c>
      <c r="D12" s="25">
        <v>2485</v>
      </c>
      <c r="E12" s="23">
        <v>2504.3419463999999</v>
      </c>
      <c r="F12" s="24">
        <v>5.8421773369477501</v>
      </c>
      <c r="G12" s="23">
        <v>8.1219000000000001</v>
      </c>
    </row>
    <row r="13" spans="1:7" x14ac:dyDescent="0.2">
      <c r="A13" s="22" t="s">
        <v>79</v>
      </c>
      <c r="B13" s="22" t="s">
        <v>78</v>
      </c>
      <c r="C13" s="22" t="s">
        <v>73</v>
      </c>
      <c r="D13" s="25">
        <v>2000</v>
      </c>
      <c r="E13" s="23">
        <v>2012.8948493</v>
      </c>
      <c r="F13" s="24">
        <v>4.6957200422026597</v>
      </c>
      <c r="G13" s="23">
        <v>7.6349999999999998</v>
      </c>
    </row>
    <row r="14" spans="1:7" x14ac:dyDescent="0.2">
      <c r="A14" s="22" t="s">
        <v>69</v>
      </c>
      <c r="B14" s="22" t="s">
        <v>68</v>
      </c>
      <c r="C14" s="22" t="s">
        <v>67</v>
      </c>
      <c r="D14" s="25">
        <v>1660</v>
      </c>
      <c r="E14" s="23">
        <v>1797.1641400000001</v>
      </c>
      <c r="F14" s="24">
        <v>4.1924592704187402</v>
      </c>
      <c r="G14" s="23">
        <v>8.9350000000000005</v>
      </c>
    </row>
    <row r="15" spans="1:7" x14ac:dyDescent="0.2">
      <c r="A15" s="22" t="s">
        <v>1740</v>
      </c>
      <c r="B15" s="22" t="s">
        <v>1741</v>
      </c>
      <c r="C15" s="22" t="s">
        <v>73</v>
      </c>
      <c r="D15" s="25">
        <v>150</v>
      </c>
      <c r="E15" s="23">
        <v>1591.6227945000001</v>
      </c>
      <c r="F15" s="24">
        <v>3.7129684436121102</v>
      </c>
      <c r="G15" s="23">
        <v>7.7750000000000004</v>
      </c>
    </row>
    <row r="16" spans="1:7" x14ac:dyDescent="0.2">
      <c r="A16" s="22" t="s">
        <v>1645</v>
      </c>
      <c r="B16" s="22" t="s">
        <v>1646</v>
      </c>
      <c r="C16" s="22" t="s">
        <v>1581</v>
      </c>
      <c r="D16" s="25">
        <v>1500</v>
      </c>
      <c r="E16" s="23">
        <v>1579.8306780999999</v>
      </c>
      <c r="F16" s="24">
        <v>3.6854595663656302</v>
      </c>
      <c r="G16" s="23">
        <v>6.9249999999999998</v>
      </c>
    </row>
    <row r="17" spans="1:7" x14ac:dyDescent="0.2">
      <c r="A17" s="22" t="s">
        <v>1742</v>
      </c>
      <c r="B17" s="22" t="s">
        <v>1743</v>
      </c>
      <c r="C17" s="22" t="s">
        <v>1744</v>
      </c>
      <c r="D17" s="25">
        <v>1500</v>
      </c>
      <c r="E17" s="23">
        <v>1511.1215136999999</v>
      </c>
      <c r="F17" s="24">
        <v>3.5251734985323901</v>
      </c>
      <c r="G17" s="23">
        <v>7.83</v>
      </c>
    </row>
    <row r="18" spans="1:7" x14ac:dyDescent="0.2">
      <c r="A18" s="22" t="s">
        <v>1639</v>
      </c>
      <c r="B18" s="22" t="s">
        <v>1640</v>
      </c>
      <c r="C18" s="22" t="s">
        <v>1581</v>
      </c>
      <c r="D18" s="25">
        <v>1000</v>
      </c>
      <c r="E18" s="23">
        <v>1047.4707945</v>
      </c>
      <c r="F18" s="24">
        <v>2.4435601318499498</v>
      </c>
      <c r="G18" s="23">
        <v>7.3650000000000002</v>
      </c>
    </row>
    <row r="19" spans="1:7" x14ac:dyDescent="0.2">
      <c r="A19" s="22" t="s">
        <v>75</v>
      </c>
      <c r="B19" s="22" t="s">
        <v>74</v>
      </c>
      <c r="C19" s="22" t="s">
        <v>73</v>
      </c>
      <c r="D19" s="25">
        <v>1000</v>
      </c>
      <c r="E19" s="23">
        <v>996.18858899999998</v>
      </c>
      <c r="F19" s="24">
        <v>2.3239280108484799</v>
      </c>
      <c r="G19" s="23">
        <v>8.032</v>
      </c>
    </row>
    <row r="20" spans="1:7" ht="10.5" x14ac:dyDescent="0.25">
      <c r="A20" s="21" t="s">
        <v>33</v>
      </c>
      <c r="B20" s="21"/>
      <c r="C20" s="21"/>
      <c r="D20" s="21"/>
      <c r="E20" s="26">
        <f>SUM(E6:E19)</f>
        <v>26261.802317500002</v>
      </c>
      <c r="F20" s="27">
        <f>SUM(F6:F19)</f>
        <v>61.264040458712444</v>
      </c>
      <c r="G20" s="26"/>
    </row>
    <row r="21" spans="1:7" x14ac:dyDescent="0.2">
      <c r="A21" s="22"/>
      <c r="B21" s="22"/>
      <c r="C21" s="22"/>
      <c r="D21" s="22"/>
      <c r="E21" s="23"/>
      <c r="F21" s="24"/>
      <c r="G21" s="23"/>
    </row>
    <row r="22" spans="1:7" ht="10.5" x14ac:dyDescent="0.25">
      <c r="A22" s="21" t="s">
        <v>34</v>
      </c>
      <c r="B22" s="22"/>
      <c r="C22" s="22"/>
      <c r="D22" s="22"/>
      <c r="E22" s="23"/>
      <c r="F22" s="24"/>
      <c r="G22" s="23"/>
    </row>
    <row r="23" spans="1:7" ht="10.5" x14ac:dyDescent="0.25">
      <c r="A23" s="21" t="s">
        <v>35</v>
      </c>
      <c r="B23" s="22"/>
      <c r="C23" s="22"/>
      <c r="D23" s="22"/>
      <c r="E23" s="23"/>
      <c r="F23" s="24"/>
      <c r="G23" s="23"/>
    </row>
    <row r="24" spans="1:7" x14ac:dyDescent="0.2">
      <c r="A24" s="22" t="s">
        <v>1478</v>
      </c>
      <c r="B24" s="22" t="s">
        <v>1479</v>
      </c>
      <c r="C24" s="22" t="s">
        <v>37</v>
      </c>
      <c r="D24" s="25">
        <v>700</v>
      </c>
      <c r="E24" s="23">
        <v>3306.2539999999999</v>
      </c>
      <c r="F24" s="24">
        <v>7.7128932878991403</v>
      </c>
      <c r="G24" s="23">
        <v>7.3</v>
      </c>
    </row>
    <row r="25" spans="1:7" x14ac:dyDescent="0.2">
      <c r="A25" s="22" t="s">
        <v>1464</v>
      </c>
      <c r="B25" s="22" t="s">
        <v>1465</v>
      </c>
      <c r="C25" s="22" t="s">
        <v>38</v>
      </c>
      <c r="D25" s="25">
        <v>500</v>
      </c>
      <c r="E25" s="23">
        <v>2374.54</v>
      </c>
      <c r="F25" s="24">
        <v>5.5393728454764899</v>
      </c>
      <c r="G25" s="23">
        <v>7.25</v>
      </c>
    </row>
    <row r="26" spans="1:7" x14ac:dyDescent="0.2">
      <c r="A26" s="22" t="s">
        <v>116</v>
      </c>
      <c r="B26" s="22" t="s">
        <v>115</v>
      </c>
      <c r="C26" s="22" t="s">
        <v>38</v>
      </c>
      <c r="D26" s="25">
        <v>500</v>
      </c>
      <c r="E26" s="23">
        <v>2355.085</v>
      </c>
      <c r="F26" s="24">
        <v>5.4939878451358997</v>
      </c>
      <c r="G26" s="23">
        <v>7.13</v>
      </c>
    </row>
    <row r="27" spans="1:7" x14ac:dyDescent="0.2">
      <c r="A27" s="22" t="s">
        <v>126</v>
      </c>
      <c r="B27" s="22" t="s">
        <v>125</v>
      </c>
      <c r="C27" s="22" t="s">
        <v>37</v>
      </c>
      <c r="D27" s="25">
        <v>400</v>
      </c>
      <c r="E27" s="23">
        <v>1891.2840000000001</v>
      </c>
      <c r="F27" s="24">
        <v>4.4120239004961599</v>
      </c>
      <c r="G27" s="23">
        <v>7.2348999999999997</v>
      </c>
    </row>
    <row r="28" spans="1:7" x14ac:dyDescent="0.2">
      <c r="A28" s="22" t="s">
        <v>1685</v>
      </c>
      <c r="B28" s="22" t="s">
        <v>1686</v>
      </c>
      <c r="C28" s="22" t="s">
        <v>37</v>
      </c>
      <c r="D28" s="25">
        <v>300</v>
      </c>
      <c r="E28" s="23">
        <v>1421.7525000000001</v>
      </c>
      <c r="F28" s="24">
        <v>3.31669173460473</v>
      </c>
      <c r="G28" s="23">
        <v>7.2</v>
      </c>
    </row>
    <row r="29" spans="1:7" x14ac:dyDescent="0.2">
      <c r="A29" s="22" t="s">
        <v>77</v>
      </c>
      <c r="B29" s="22" t="s">
        <v>76</v>
      </c>
      <c r="C29" s="22" t="s">
        <v>36</v>
      </c>
      <c r="D29" s="25">
        <v>200</v>
      </c>
      <c r="E29" s="23">
        <v>940.16</v>
      </c>
      <c r="F29" s="24">
        <v>2.1932234346034098</v>
      </c>
      <c r="G29" s="23">
        <v>7.2599</v>
      </c>
    </row>
    <row r="30" spans="1:7" ht="10.5" x14ac:dyDescent="0.25">
      <c r="A30" s="21" t="s">
        <v>33</v>
      </c>
      <c r="B30" s="21"/>
      <c r="C30" s="21"/>
      <c r="D30" s="21"/>
      <c r="E30" s="26">
        <f>SUM(E23:E29)</f>
        <v>12289.075500000001</v>
      </c>
      <c r="F30" s="27">
        <f>SUM(F23:F29)</f>
        <v>28.668193048215834</v>
      </c>
      <c r="G30" s="26"/>
    </row>
    <row r="31" spans="1:7" x14ac:dyDescent="0.2">
      <c r="A31" s="22"/>
      <c r="B31" s="22"/>
      <c r="C31" s="22"/>
      <c r="D31" s="22"/>
      <c r="E31" s="23"/>
      <c r="F31" s="24"/>
      <c r="G31" s="23"/>
    </row>
    <row r="32" spans="1:7" ht="10.5" x14ac:dyDescent="0.25">
      <c r="A32" s="21" t="s">
        <v>41</v>
      </c>
      <c r="B32" s="22"/>
      <c r="C32" s="22"/>
      <c r="D32" s="22"/>
      <c r="E32" s="23"/>
      <c r="F32" s="24"/>
      <c r="G32" s="23"/>
    </row>
    <row r="33" spans="1:7" x14ac:dyDescent="0.2">
      <c r="A33" s="22" t="s">
        <v>1745</v>
      </c>
      <c r="B33" s="22" t="s">
        <v>1746</v>
      </c>
      <c r="C33" s="22" t="s">
        <v>42</v>
      </c>
      <c r="D33" s="25">
        <v>2500000</v>
      </c>
      <c r="E33" s="23">
        <v>2482.9349999999999</v>
      </c>
      <c r="F33" s="24">
        <v>5.7922387982864798</v>
      </c>
      <c r="G33" s="23">
        <v>5.12</v>
      </c>
    </row>
    <row r="34" spans="1:7" ht="10.5" x14ac:dyDescent="0.25">
      <c r="A34" s="21" t="s">
        <v>33</v>
      </c>
      <c r="B34" s="21"/>
      <c r="C34" s="21"/>
      <c r="D34" s="21"/>
      <c r="E34" s="26">
        <f>SUM(E32:E33)</f>
        <v>2482.9349999999999</v>
      </c>
      <c r="F34" s="27">
        <f>SUM(F32:F33)</f>
        <v>5.7922387982864798</v>
      </c>
      <c r="G34" s="26"/>
    </row>
    <row r="35" spans="1:7" x14ac:dyDescent="0.2">
      <c r="A35" s="22"/>
      <c r="B35" s="22"/>
      <c r="C35" s="22"/>
      <c r="D35" s="22"/>
      <c r="E35" s="23"/>
      <c r="F35" s="24"/>
      <c r="G35" s="23"/>
    </row>
    <row r="36" spans="1:7" ht="10.5" x14ac:dyDescent="0.25">
      <c r="A36" s="21" t="s">
        <v>63</v>
      </c>
      <c r="B36" s="22"/>
      <c r="C36" s="22"/>
      <c r="D36" s="22"/>
      <c r="E36" s="23"/>
      <c r="F36" s="24"/>
      <c r="G36" s="23"/>
    </row>
    <row r="37" spans="1:7" x14ac:dyDescent="0.2">
      <c r="A37" s="22" t="s">
        <v>1747</v>
      </c>
      <c r="B37" s="22" t="s">
        <v>1748</v>
      </c>
      <c r="C37" s="22" t="s">
        <v>42</v>
      </c>
      <c r="D37" s="25">
        <v>400000</v>
      </c>
      <c r="E37" s="23">
        <v>411.22086669999999</v>
      </c>
      <c r="F37" s="24">
        <v>0.95930399255910104</v>
      </c>
      <c r="G37" s="23">
        <v>6.2740006870598197</v>
      </c>
    </row>
    <row r="38" spans="1:7" x14ac:dyDescent="0.2">
      <c r="A38" s="22" t="s">
        <v>1749</v>
      </c>
      <c r="B38" s="22" t="s">
        <v>1750</v>
      </c>
      <c r="C38" s="22" t="s">
        <v>42</v>
      </c>
      <c r="D38" s="25">
        <v>350000</v>
      </c>
      <c r="E38" s="23">
        <v>363.43626669999998</v>
      </c>
      <c r="F38" s="24">
        <v>0.84783115332625802</v>
      </c>
      <c r="G38" s="23">
        <v>5.31175</v>
      </c>
    </row>
    <row r="39" spans="1:7" ht="10.5" x14ac:dyDescent="0.25">
      <c r="A39" s="21" t="s">
        <v>33</v>
      </c>
      <c r="B39" s="21"/>
      <c r="C39" s="21"/>
      <c r="D39" s="21"/>
      <c r="E39" s="26">
        <f>SUM(E37:E38)</f>
        <v>774.65713340000002</v>
      </c>
      <c r="F39" s="27">
        <f>SUM(F37:F38)</f>
        <v>1.8071351458853591</v>
      </c>
      <c r="G39" s="26"/>
    </row>
    <row r="40" spans="1:7" x14ac:dyDescent="0.2">
      <c r="A40" s="22"/>
      <c r="B40" s="22"/>
      <c r="C40" s="22"/>
      <c r="D40" s="22"/>
      <c r="E40" s="23"/>
      <c r="F40" s="24"/>
      <c r="G40" s="23"/>
    </row>
    <row r="41" spans="1:7" ht="10.5" x14ac:dyDescent="0.25">
      <c r="A41" s="21" t="s">
        <v>1418</v>
      </c>
      <c r="B41" s="22"/>
      <c r="C41" s="22"/>
      <c r="D41" s="22"/>
      <c r="E41" s="23"/>
      <c r="F41" s="24"/>
      <c r="G41" s="23"/>
    </row>
    <row r="42" spans="1:7" x14ac:dyDescent="0.2">
      <c r="A42" s="22" t="s">
        <v>1419</v>
      </c>
      <c r="B42" s="22" t="s">
        <v>1420</v>
      </c>
      <c r="C42" s="22" t="s">
        <v>1421</v>
      </c>
      <c r="D42" s="25">
        <v>864.98900000000003</v>
      </c>
      <c r="E42" s="23">
        <v>101.647794</v>
      </c>
      <c r="F42" s="24">
        <v>0.23712594013416799</v>
      </c>
      <c r="G42" s="23">
        <v>5.61</v>
      </c>
    </row>
    <row r="43" spans="1:7" ht="10.5" x14ac:dyDescent="0.25">
      <c r="A43" s="21" t="s">
        <v>33</v>
      </c>
      <c r="B43" s="21"/>
      <c r="C43" s="21"/>
      <c r="D43" s="21"/>
      <c r="E43" s="26">
        <f>SUM(E42:E42)</f>
        <v>101.647794</v>
      </c>
      <c r="F43" s="27">
        <f>SUM(F42:F42)</f>
        <v>0.23712594013416799</v>
      </c>
      <c r="G43" s="26"/>
    </row>
    <row r="44" spans="1:7" x14ac:dyDescent="0.2">
      <c r="A44" s="22"/>
      <c r="B44" s="22"/>
      <c r="C44" s="22"/>
      <c r="D44" s="22"/>
      <c r="E44" s="23"/>
      <c r="F44" s="24"/>
      <c r="G44" s="23"/>
    </row>
    <row r="45" spans="1:7" ht="10.5" x14ac:dyDescent="0.25">
      <c r="A45" s="21" t="s">
        <v>43</v>
      </c>
      <c r="B45" s="21"/>
      <c r="C45" s="21"/>
      <c r="D45" s="21"/>
      <c r="E45" s="26">
        <f>E20+E30+E34+E39+E43</f>
        <v>41910.117744900002</v>
      </c>
      <c r="F45" s="27">
        <f>F20+F30+F34+F39+F43</f>
        <v>97.768733391234264</v>
      </c>
      <c r="G45" s="26"/>
    </row>
    <row r="46" spans="1:7" ht="10.5" x14ac:dyDescent="0.25">
      <c r="A46" s="21"/>
      <c r="B46" s="21"/>
      <c r="C46" s="21"/>
      <c r="D46" s="21"/>
      <c r="E46" s="26"/>
      <c r="F46" s="27"/>
      <c r="G46" s="26"/>
    </row>
    <row r="47" spans="1:7" ht="10.5" x14ac:dyDescent="0.25">
      <c r="A47" s="21" t="s">
        <v>1532</v>
      </c>
      <c r="B47" s="21"/>
      <c r="C47" s="21"/>
      <c r="D47" s="21"/>
      <c r="E47" s="26">
        <v>0.813832785</v>
      </c>
      <c r="F47" s="27">
        <f>E47/E51*100</f>
        <v>1.8985248637578259E-3</v>
      </c>
      <c r="G47" s="26"/>
    </row>
    <row r="48" spans="1:7" ht="10.5" x14ac:dyDescent="0.25">
      <c r="A48" s="21"/>
      <c r="B48" s="21"/>
      <c r="C48" s="21"/>
      <c r="D48" s="21"/>
      <c r="E48" s="26"/>
      <c r="F48" s="27"/>
      <c r="G48" s="26"/>
    </row>
    <row r="49" spans="1:7" ht="10.5" x14ac:dyDescent="0.25">
      <c r="A49" s="21" t="s">
        <v>45</v>
      </c>
      <c r="B49" s="21"/>
      <c r="C49" s="21"/>
      <c r="D49" s="21"/>
      <c r="E49" s="26">
        <f>E51-(E20+E30+E34+E39+E43+E47)</f>
        <v>955.65397701499751</v>
      </c>
      <c r="F49" s="27">
        <f>F51-(F20+F30+F34+F39+F43+F47)</f>
        <v>2.2293680839019743</v>
      </c>
      <c r="G49" s="26"/>
    </row>
    <row r="50" spans="1:7" x14ac:dyDescent="0.2">
      <c r="A50" s="22"/>
      <c r="B50" s="22"/>
      <c r="C50" s="22"/>
      <c r="D50" s="22"/>
      <c r="E50" s="23"/>
      <c r="F50" s="24"/>
      <c r="G50" s="23"/>
    </row>
    <row r="51" spans="1:7" ht="10.5" x14ac:dyDescent="0.25">
      <c r="A51" s="28" t="s">
        <v>44</v>
      </c>
      <c r="B51" s="28"/>
      <c r="C51" s="28"/>
      <c r="D51" s="28"/>
      <c r="E51" s="29">
        <v>42866.585554700003</v>
      </c>
      <c r="F51" s="30">
        <v>100</v>
      </c>
      <c r="G51" s="29"/>
    </row>
    <row r="53" spans="1:7" ht="10.5" x14ac:dyDescent="0.25">
      <c r="A53" s="126" t="s">
        <v>1533</v>
      </c>
      <c r="B53" s="126"/>
      <c r="C53" s="126"/>
      <c r="D53" s="126"/>
      <c r="E53" s="127"/>
      <c r="F53" s="128"/>
      <c r="G53" s="127"/>
    </row>
    <row r="54" spans="1:7" x14ac:dyDescent="0.2">
      <c r="A54" s="22"/>
      <c r="B54" s="22"/>
      <c r="C54" s="22"/>
      <c r="D54" s="22"/>
      <c r="E54" s="23"/>
      <c r="F54" s="24"/>
      <c r="G54" s="23"/>
    </row>
    <row r="55" spans="1:7" ht="10.5" x14ac:dyDescent="0.25">
      <c r="A55" s="21" t="s">
        <v>1534</v>
      </c>
      <c r="B55" s="21"/>
      <c r="C55" s="21"/>
      <c r="D55" s="21"/>
      <c r="E55" s="26" t="s">
        <v>1535</v>
      </c>
      <c r="F55" s="27" t="s">
        <v>3</v>
      </c>
      <c r="G55" s="26"/>
    </row>
    <row r="56" spans="1:7" x14ac:dyDescent="0.2">
      <c r="A56" s="22" t="s">
        <v>1596</v>
      </c>
      <c r="B56" s="22"/>
      <c r="C56" s="22"/>
      <c r="D56" s="22"/>
      <c r="E56" s="23">
        <v>2500</v>
      </c>
      <c r="F56" s="24">
        <f t="shared" ref="F56:F62" si="0">E56/$E$51*100</f>
        <v>5.8320483603945306</v>
      </c>
      <c r="G56" s="23"/>
    </row>
    <row r="57" spans="1:7" x14ac:dyDescent="0.2">
      <c r="A57" s="22" t="s">
        <v>1536</v>
      </c>
      <c r="B57" s="22"/>
      <c r="C57" s="22"/>
      <c r="D57" s="22"/>
      <c r="E57" s="23">
        <v>2500</v>
      </c>
      <c r="F57" s="24">
        <f t="shared" si="0"/>
        <v>5.8320483603945306</v>
      </c>
      <c r="G57" s="23"/>
    </row>
    <row r="58" spans="1:7" x14ac:dyDescent="0.2">
      <c r="A58" s="22" t="s">
        <v>1536</v>
      </c>
      <c r="B58" s="22"/>
      <c r="C58" s="22"/>
      <c r="D58" s="22"/>
      <c r="E58" s="23">
        <v>2500</v>
      </c>
      <c r="F58" s="24">
        <f t="shared" si="0"/>
        <v>5.8320483603945306</v>
      </c>
      <c r="G58" s="23"/>
    </row>
    <row r="59" spans="1:7" x14ac:dyDescent="0.2">
      <c r="A59" s="22" t="s">
        <v>1536</v>
      </c>
      <c r="B59" s="22"/>
      <c r="C59" s="22"/>
      <c r="D59" s="22"/>
      <c r="E59" s="23">
        <v>2500</v>
      </c>
      <c r="F59" s="24">
        <f t="shared" si="0"/>
        <v>5.8320483603945306</v>
      </c>
      <c r="G59" s="23"/>
    </row>
    <row r="60" spans="1:7" x14ac:dyDescent="0.2">
      <c r="A60" s="22" t="s">
        <v>1657</v>
      </c>
      <c r="B60" s="22"/>
      <c r="C60" s="22"/>
      <c r="D60" s="22"/>
      <c r="E60" s="23">
        <v>2500</v>
      </c>
      <c r="F60" s="24">
        <f t="shared" si="0"/>
        <v>5.8320483603945306</v>
      </c>
      <c r="G60" s="23"/>
    </row>
    <row r="61" spans="1:7" x14ac:dyDescent="0.2">
      <c r="A61" s="22" t="s">
        <v>1536</v>
      </c>
      <c r="B61" s="22"/>
      <c r="C61" s="22"/>
      <c r="D61" s="22"/>
      <c r="E61" s="23">
        <v>2000</v>
      </c>
      <c r="F61" s="24">
        <f t="shared" si="0"/>
        <v>4.6656386883156244</v>
      </c>
      <c r="G61" s="23"/>
    </row>
    <row r="62" spans="1:7" x14ac:dyDescent="0.2">
      <c r="A62" s="22" t="s">
        <v>1538</v>
      </c>
      <c r="B62" s="22"/>
      <c r="C62" s="22"/>
      <c r="D62" s="22"/>
      <c r="E62" s="23">
        <v>2000</v>
      </c>
      <c r="F62" s="24">
        <f t="shared" si="0"/>
        <v>4.6656386883156244</v>
      </c>
      <c r="G62" s="23"/>
    </row>
    <row r="63" spans="1:7" ht="10.5" x14ac:dyDescent="0.25">
      <c r="A63" s="28" t="s">
        <v>1539</v>
      </c>
      <c r="B63" s="28"/>
      <c r="C63" s="28"/>
      <c r="D63" s="28"/>
      <c r="E63" s="29">
        <f xml:space="preserve"> SUM(E56:E62)</f>
        <v>16500</v>
      </c>
      <c r="F63" s="30">
        <f xml:space="preserve"> SUM(F56:F62)</f>
        <v>38.491519178603902</v>
      </c>
      <c r="G63" s="29"/>
    </row>
    <row r="64" spans="1:7" ht="10.5" x14ac:dyDescent="0.25">
      <c r="F64" s="13" t="s">
        <v>108</v>
      </c>
    </row>
    <row r="65" spans="1:7" ht="10.5" x14ac:dyDescent="0.25">
      <c r="A65" s="11" t="s">
        <v>47</v>
      </c>
    </row>
    <row r="66" spans="1:7" ht="10.5" x14ac:dyDescent="0.25">
      <c r="A66" s="11" t="s">
        <v>1423</v>
      </c>
    </row>
    <row r="67" spans="1:7" ht="10.5" x14ac:dyDescent="0.25">
      <c r="A67" s="11" t="s">
        <v>1598</v>
      </c>
    </row>
    <row r="69" spans="1:7" ht="35.15" customHeight="1" x14ac:dyDescent="0.2">
      <c r="A69" s="182" t="s">
        <v>1542</v>
      </c>
      <c r="B69" s="182"/>
      <c r="C69" s="182"/>
      <c r="D69" s="182"/>
      <c r="E69" s="182"/>
      <c r="F69" s="182"/>
      <c r="G69" s="182"/>
    </row>
    <row r="71" spans="1:7" ht="23.25" customHeight="1" x14ac:dyDescent="0.2">
      <c r="A71" s="179" t="s">
        <v>1003</v>
      </c>
      <c r="B71" s="179"/>
      <c r="C71" s="179"/>
      <c r="D71" s="179"/>
    </row>
    <row r="73" spans="1:7" ht="10.5" x14ac:dyDescent="0.25">
      <c r="A73" s="11" t="s">
        <v>48</v>
      </c>
    </row>
    <row r="74" spans="1:7" ht="10.5" x14ac:dyDescent="0.25">
      <c r="A74" s="11" t="s">
        <v>1001</v>
      </c>
    </row>
    <row r="75" spans="1:7" ht="10.5" x14ac:dyDescent="0.25">
      <c r="A75" s="11" t="s">
        <v>49</v>
      </c>
      <c r="B75" s="11"/>
      <c r="C75" s="55" t="s">
        <v>999</v>
      </c>
      <c r="D75" s="11" t="s">
        <v>50</v>
      </c>
    </row>
    <row r="76" spans="1:7" x14ac:dyDescent="0.2">
      <c r="A76" s="6" t="s">
        <v>57</v>
      </c>
      <c r="C76" s="32">
        <v>10.7638</v>
      </c>
      <c r="D76" s="32">
        <v>10.821999999999999</v>
      </c>
    </row>
    <row r="77" spans="1:7" x14ac:dyDescent="0.2">
      <c r="A77" s="6" t="s">
        <v>117</v>
      </c>
      <c r="C77" s="32">
        <v>10.4491</v>
      </c>
      <c r="D77" s="32">
        <v>10.505599999999999</v>
      </c>
    </row>
    <row r="78" spans="1:7" x14ac:dyDescent="0.2">
      <c r="A78" s="6" t="s">
        <v>58</v>
      </c>
      <c r="C78" s="32">
        <v>10.8277</v>
      </c>
      <c r="D78" s="32">
        <v>10.8903</v>
      </c>
    </row>
    <row r="79" spans="1:7" x14ac:dyDescent="0.2">
      <c r="A79" s="6" t="s">
        <v>118</v>
      </c>
      <c r="C79" s="32">
        <v>10.4979</v>
      </c>
      <c r="D79" s="32">
        <v>10.5586</v>
      </c>
    </row>
    <row r="81" spans="1:9" s="10" customFormat="1" x14ac:dyDescent="0.2">
      <c r="A81" s="6" t="s">
        <v>54</v>
      </c>
      <c r="B81" s="6"/>
      <c r="C81" s="6"/>
      <c r="D81" s="6"/>
      <c r="E81" s="9"/>
      <c r="G81" s="9"/>
      <c r="H81" s="6"/>
      <c r="I81" s="6"/>
    </row>
    <row r="82" spans="1:9" s="10" customFormat="1" x14ac:dyDescent="0.2">
      <c r="A82" s="6" t="s">
        <v>1000</v>
      </c>
      <c r="B82" s="6"/>
      <c r="C82" s="6"/>
      <c r="D82" s="6"/>
      <c r="E82" s="9"/>
      <c r="G82" s="9"/>
      <c r="H82" s="6"/>
      <c r="I82" s="6"/>
    </row>
    <row r="83" spans="1:9" s="10" customFormat="1" ht="10.5" x14ac:dyDescent="0.25">
      <c r="A83" s="6"/>
      <c r="B83" s="6"/>
      <c r="C83" s="6"/>
      <c r="D83" s="31"/>
      <c r="E83" s="9"/>
      <c r="G83" s="9"/>
      <c r="H83" s="6"/>
      <c r="I83" s="6"/>
    </row>
    <row r="84" spans="1:9" s="10" customFormat="1" ht="10.5" x14ac:dyDescent="0.25">
      <c r="A84" s="11" t="s">
        <v>1002</v>
      </c>
      <c r="B84" s="6"/>
      <c r="C84" s="6"/>
      <c r="D84" s="31" t="s">
        <v>56</v>
      </c>
      <c r="E84" s="9"/>
      <c r="G84" s="9"/>
      <c r="H84" s="6"/>
      <c r="I84" s="6"/>
    </row>
    <row r="85" spans="1:9" s="10" customFormat="1" ht="10.5" x14ac:dyDescent="0.25">
      <c r="A85" s="11"/>
      <c r="B85" s="6"/>
      <c r="C85" s="6"/>
      <c r="D85" s="31"/>
      <c r="E85" s="9"/>
      <c r="G85" s="9"/>
      <c r="H85" s="6"/>
      <c r="I85" s="6"/>
    </row>
    <row r="86" spans="1:9" s="10" customFormat="1" ht="10.5" x14ac:dyDescent="0.25">
      <c r="A86" s="11" t="s">
        <v>1553</v>
      </c>
      <c r="B86" s="6"/>
      <c r="C86" s="6"/>
      <c r="D86" s="6"/>
      <c r="E86" s="9"/>
      <c r="G86" s="9"/>
      <c r="H86" s="6"/>
      <c r="I86" s="6"/>
    </row>
    <row r="88" spans="1:9" s="10" customFormat="1" x14ac:dyDescent="0.2">
      <c r="A88" s="6" t="s">
        <v>1554</v>
      </c>
      <c r="B88" s="6"/>
      <c r="C88" s="6"/>
      <c r="D88" s="6"/>
      <c r="E88" s="9"/>
      <c r="G88" s="9"/>
      <c r="H88" s="6"/>
      <c r="I88" s="6"/>
    </row>
    <row r="90" spans="1:9" s="10" customFormat="1" ht="21" x14ac:dyDescent="0.2">
      <c r="A90" s="129" t="s">
        <v>1027</v>
      </c>
      <c r="B90" s="130" t="s">
        <v>1555</v>
      </c>
      <c r="C90" s="129" t="s">
        <v>1556</v>
      </c>
      <c r="D90" s="131" t="s">
        <v>1557</v>
      </c>
      <c r="E90" s="132" t="s">
        <v>1558</v>
      </c>
      <c r="G90" s="9"/>
      <c r="H90" s="6"/>
      <c r="I90" s="6"/>
    </row>
    <row r="91" spans="1:9" s="10" customFormat="1" x14ac:dyDescent="0.2">
      <c r="A91" s="183" t="s">
        <v>1751</v>
      </c>
      <c r="B91" s="133" t="s">
        <v>1560</v>
      </c>
      <c r="C91" s="133" t="s">
        <v>1561</v>
      </c>
      <c r="D91" s="134">
        <v>46060</v>
      </c>
      <c r="E91" s="135">
        <v>2500</v>
      </c>
      <c r="G91" s="9"/>
      <c r="H91" s="6"/>
      <c r="I91" s="6"/>
    </row>
    <row r="92" spans="1:9" s="10" customFormat="1" x14ac:dyDescent="0.2">
      <c r="A92" s="184"/>
      <c r="B92" s="133" t="s">
        <v>1033</v>
      </c>
      <c r="C92" s="133" t="s">
        <v>1562</v>
      </c>
      <c r="D92" s="134">
        <v>46606</v>
      </c>
      <c r="E92" s="135">
        <v>-2500</v>
      </c>
      <c r="G92" s="9"/>
      <c r="H92" s="6"/>
      <c r="I92" s="6"/>
    </row>
    <row r="93" spans="1:9" s="10" customFormat="1" x14ac:dyDescent="0.2">
      <c r="A93" s="183" t="s">
        <v>1752</v>
      </c>
      <c r="B93" s="133" t="s">
        <v>1560</v>
      </c>
      <c r="C93" s="133" t="s">
        <v>1561</v>
      </c>
      <c r="D93" s="134">
        <v>46445</v>
      </c>
      <c r="E93" s="135">
        <v>2500</v>
      </c>
      <c r="G93" s="9"/>
      <c r="H93" s="6"/>
      <c r="I93" s="6"/>
    </row>
    <row r="94" spans="1:9" s="10" customFormat="1" x14ac:dyDescent="0.2">
      <c r="A94" s="184"/>
      <c r="B94" s="133" t="s">
        <v>1033</v>
      </c>
      <c r="C94" s="133" t="s">
        <v>1562</v>
      </c>
      <c r="D94" s="134">
        <v>46445</v>
      </c>
      <c r="E94" s="135">
        <v>-2500</v>
      </c>
      <c r="G94" s="9"/>
      <c r="H94" s="6"/>
      <c r="I94" s="6"/>
    </row>
    <row r="95" spans="1:9" s="10" customFormat="1" x14ac:dyDescent="0.2">
      <c r="A95" s="183" t="s">
        <v>1753</v>
      </c>
      <c r="B95" s="133" t="s">
        <v>1560</v>
      </c>
      <c r="C95" s="133" t="s">
        <v>1561</v>
      </c>
      <c r="D95" s="134">
        <v>46445</v>
      </c>
      <c r="E95" s="135">
        <v>2500</v>
      </c>
      <c r="G95" s="9"/>
      <c r="H95" s="6"/>
      <c r="I95" s="6"/>
    </row>
    <row r="96" spans="1:9" s="10" customFormat="1" x14ac:dyDescent="0.2">
      <c r="A96" s="184"/>
      <c r="B96" s="133" t="s">
        <v>1033</v>
      </c>
      <c r="C96" s="133" t="s">
        <v>1562</v>
      </c>
      <c r="D96" s="134">
        <v>46445</v>
      </c>
      <c r="E96" s="135">
        <v>-2500</v>
      </c>
      <c r="G96" s="9"/>
      <c r="H96" s="6"/>
      <c r="I96" s="6"/>
    </row>
    <row r="97" spans="1:9" s="10" customFormat="1" x14ac:dyDescent="0.2">
      <c r="A97" s="183" t="s">
        <v>1754</v>
      </c>
      <c r="B97" s="133" t="s">
        <v>1560</v>
      </c>
      <c r="C97" s="133" t="s">
        <v>1561</v>
      </c>
      <c r="D97" s="134">
        <v>46445</v>
      </c>
      <c r="E97" s="135">
        <v>2000</v>
      </c>
      <c r="G97" s="9"/>
      <c r="H97" s="6"/>
      <c r="I97" s="6"/>
    </row>
    <row r="98" spans="1:9" s="10" customFormat="1" x14ac:dyDescent="0.2">
      <c r="A98" s="184"/>
      <c r="B98" s="133" t="s">
        <v>1033</v>
      </c>
      <c r="C98" s="133" t="s">
        <v>1562</v>
      </c>
      <c r="D98" s="134">
        <v>46445</v>
      </c>
      <c r="E98" s="135">
        <v>-2000</v>
      </c>
      <c r="G98" s="9"/>
      <c r="H98" s="6"/>
      <c r="I98" s="6"/>
    </row>
    <row r="99" spans="1:9" s="10" customFormat="1" x14ac:dyDescent="0.2">
      <c r="A99" s="183" t="s">
        <v>1755</v>
      </c>
      <c r="B99" s="133" t="s">
        <v>1560</v>
      </c>
      <c r="C99" s="133" t="s">
        <v>1561</v>
      </c>
      <c r="D99" s="134">
        <v>46190</v>
      </c>
      <c r="E99" s="135">
        <v>2500</v>
      </c>
      <c r="G99" s="9"/>
      <c r="H99" s="6"/>
      <c r="I99" s="6"/>
    </row>
    <row r="100" spans="1:9" s="10" customFormat="1" ht="23.25" customHeight="1" x14ac:dyDescent="0.2">
      <c r="A100" s="184"/>
      <c r="B100" s="133" t="s">
        <v>1033</v>
      </c>
      <c r="C100" s="133" t="s">
        <v>1562</v>
      </c>
      <c r="D100" s="134">
        <v>46738</v>
      </c>
      <c r="E100" s="135">
        <v>-2500</v>
      </c>
      <c r="G100" s="9"/>
      <c r="H100" s="6"/>
      <c r="I100" s="6"/>
    </row>
    <row r="101" spans="1:9" s="10" customFormat="1" x14ac:dyDescent="0.2">
      <c r="A101" s="183" t="s">
        <v>1756</v>
      </c>
      <c r="B101" s="133" t="s">
        <v>1560</v>
      </c>
      <c r="C101" s="133" t="s">
        <v>1561</v>
      </c>
      <c r="D101" s="134">
        <v>46304</v>
      </c>
      <c r="E101" s="135">
        <v>2500</v>
      </c>
      <c r="G101" s="9"/>
      <c r="H101" s="6"/>
      <c r="I101" s="6"/>
    </row>
    <row r="102" spans="1:9" s="10" customFormat="1" x14ac:dyDescent="0.2">
      <c r="A102" s="184"/>
      <c r="B102" s="133" t="s">
        <v>1033</v>
      </c>
      <c r="C102" s="133" t="s">
        <v>1562</v>
      </c>
      <c r="D102" s="134">
        <v>46852</v>
      </c>
      <c r="E102" s="135">
        <v>-2500</v>
      </c>
      <c r="G102" s="9"/>
      <c r="H102" s="6"/>
      <c r="I102" s="6"/>
    </row>
    <row r="103" spans="1:9" s="10" customFormat="1" x14ac:dyDescent="0.2">
      <c r="A103" s="183" t="s">
        <v>1757</v>
      </c>
      <c r="B103" s="133" t="s">
        <v>1560</v>
      </c>
      <c r="C103" s="133" t="s">
        <v>1561</v>
      </c>
      <c r="D103" s="134">
        <v>46304</v>
      </c>
      <c r="E103" s="135">
        <v>2000</v>
      </c>
      <c r="G103" s="9"/>
      <c r="H103" s="6"/>
      <c r="I103" s="6"/>
    </row>
    <row r="104" spans="1:9" s="10" customFormat="1" ht="22.5" customHeight="1" x14ac:dyDescent="0.2">
      <c r="A104" s="184"/>
      <c r="B104" s="133" t="s">
        <v>1033</v>
      </c>
      <c r="C104" s="133" t="s">
        <v>1562</v>
      </c>
      <c r="D104" s="134">
        <v>46852</v>
      </c>
      <c r="E104" s="135">
        <v>-2000</v>
      </c>
      <c r="G104" s="9"/>
      <c r="H104" s="6"/>
      <c r="I104" s="6"/>
    </row>
    <row r="105" spans="1:9" s="10" customFormat="1" ht="14.5" x14ac:dyDescent="0.35">
      <c r="A105" s="136"/>
      <c r="B105" s="137"/>
      <c r="C105" s="137"/>
      <c r="D105" s="138"/>
      <c r="E105" s="139"/>
      <c r="G105" s="9"/>
      <c r="H105" s="6"/>
      <c r="I105" s="6"/>
    </row>
    <row r="106" spans="1:9" s="10" customFormat="1" ht="14.5" x14ac:dyDescent="0.35">
      <c r="A106" s="6" t="s">
        <v>1569</v>
      </c>
      <c r="B106" s="140"/>
      <c r="C106" s="140"/>
      <c r="D106" s="140"/>
      <c r="E106" s="141"/>
      <c r="G106" s="9"/>
      <c r="H106" s="6"/>
      <c r="I106" s="6"/>
    </row>
    <row r="107" spans="1:9" s="10" customFormat="1" ht="14.5" x14ac:dyDescent="0.35">
      <c r="A107" s="6" t="s">
        <v>1570</v>
      </c>
      <c r="B107" s="140"/>
      <c r="C107" s="140"/>
      <c r="D107" s="140"/>
      <c r="E107" s="141"/>
      <c r="G107" s="9"/>
      <c r="H107" s="6"/>
      <c r="I107" s="6"/>
    </row>
    <row r="109" spans="1:9" s="10" customFormat="1" x14ac:dyDescent="0.2">
      <c r="A109" s="6" t="s">
        <v>1758</v>
      </c>
      <c r="B109" s="6"/>
      <c r="C109" s="6"/>
      <c r="D109" s="6"/>
      <c r="E109" s="9"/>
      <c r="G109" s="9"/>
      <c r="H109" s="6"/>
      <c r="I109" s="6"/>
    </row>
    <row r="110" spans="1:9" s="10" customFormat="1" x14ac:dyDescent="0.2">
      <c r="A110" s="6" t="s">
        <v>1759</v>
      </c>
      <c r="B110" s="6"/>
      <c r="C110" s="6"/>
      <c r="D110" s="6"/>
      <c r="E110" s="9"/>
      <c r="G110" s="9"/>
      <c r="H110" s="6"/>
      <c r="I110" s="6"/>
    </row>
    <row r="112" spans="1:9" s="10" customFormat="1" ht="10.5" x14ac:dyDescent="0.25">
      <c r="A112" s="11" t="s">
        <v>1442</v>
      </c>
      <c r="B112" s="6"/>
      <c r="C112" s="6"/>
      <c r="D112" s="35">
        <v>1.1564468093006099</v>
      </c>
      <c r="E112" s="9" t="s">
        <v>55</v>
      </c>
      <c r="G112" s="9"/>
      <c r="H112" s="6"/>
      <c r="I112" s="6"/>
    </row>
    <row r="114" spans="1:9" ht="10.5" x14ac:dyDescent="0.25">
      <c r="A114" s="11" t="s">
        <v>64</v>
      </c>
      <c r="D114" s="31" t="s">
        <v>56</v>
      </c>
    </row>
    <row r="115" spans="1:9" ht="10.5" x14ac:dyDescent="0.25">
      <c r="A115" s="11"/>
      <c r="D115" s="31"/>
    </row>
    <row r="116" spans="1:9" ht="10.5" x14ac:dyDescent="0.25">
      <c r="A116" s="11" t="s">
        <v>1443</v>
      </c>
      <c r="B116" s="11"/>
      <c r="C116" s="11"/>
      <c r="D116" s="31" t="s">
        <v>56</v>
      </c>
    </row>
    <row r="117" spans="1:9" ht="10.5" x14ac:dyDescent="0.25">
      <c r="A117" s="11"/>
      <c r="B117" s="11"/>
      <c r="C117" s="11"/>
      <c r="D117" s="11"/>
    </row>
    <row r="118" spans="1:9" ht="10.5" x14ac:dyDescent="0.25">
      <c r="A118" s="11" t="s">
        <v>1573</v>
      </c>
      <c r="B118" s="11"/>
      <c r="C118" s="11"/>
      <c r="D118" s="31" t="s">
        <v>56</v>
      </c>
    </row>
    <row r="119" spans="1:9" ht="10.5" x14ac:dyDescent="0.25">
      <c r="A119" s="11"/>
      <c r="B119" s="11"/>
      <c r="C119" s="11"/>
      <c r="D119" s="11"/>
    </row>
    <row r="120" spans="1:9" ht="10.5" x14ac:dyDescent="0.25">
      <c r="A120" s="11" t="s">
        <v>1841</v>
      </c>
      <c r="B120" s="11"/>
      <c r="C120" s="11"/>
      <c r="D120" s="31" t="s">
        <v>56</v>
      </c>
    </row>
    <row r="121" spans="1:9" ht="10.5" x14ac:dyDescent="0.25">
      <c r="A121" s="11"/>
      <c r="B121" s="11"/>
      <c r="C121" s="11"/>
      <c r="D121" s="11"/>
    </row>
    <row r="122" spans="1:9" ht="10.5" x14ac:dyDescent="0.25">
      <c r="A122" s="11" t="s">
        <v>1574</v>
      </c>
      <c r="B122" s="11"/>
      <c r="C122" s="11"/>
      <c r="D122" s="31" t="s">
        <v>56</v>
      </c>
    </row>
    <row r="123" spans="1:9" ht="10.5" x14ac:dyDescent="0.25">
      <c r="A123" s="11"/>
      <c r="B123" s="11"/>
      <c r="C123" s="11"/>
      <c r="D123" s="11"/>
    </row>
    <row r="124" spans="1:9" ht="10.5" x14ac:dyDescent="0.25">
      <c r="A124" s="11" t="s">
        <v>1575</v>
      </c>
      <c r="B124" s="11"/>
      <c r="C124" s="11"/>
      <c r="D124" s="31" t="s">
        <v>56</v>
      </c>
    </row>
    <row r="126" spans="1:9" ht="10.5" x14ac:dyDescent="0.25">
      <c r="A126" s="119" t="s">
        <v>1343</v>
      </c>
      <c r="B126" s="118"/>
      <c r="C126" s="118"/>
      <c r="D126" s="118"/>
      <c r="E126" s="10"/>
      <c r="G126" s="10"/>
      <c r="H126" s="118"/>
      <c r="I126" s="118"/>
    </row>
    <row r="127" spans="1:9" x14ac:dyDescent="0.2">
      <c r="A127" s="118"/>
      <c r="B127" s="118"/>
      <c r="C127" s="118"/>
      <c r="D127" s="118"/>
      <c r="E127" s="10"/>
      <c r="G127" s="10"/>
      <c r="H127" s="118"/>
      <c r="I127" s="118"/>
    </row>
    <row r="128" spans="1:9" ht="10.5" x14ac:dyDescent="0.25">
      <c r="A128" s="119" t="s">
        <v>1305</v>
      </c>
      <c r="B128" s="118"/>
      <c r="C128" s="118"/>
      <c r="D128" s="118"/>
      <c r="E128" s="10"/>
      <c r="G128" s="10"/>
      <c r="H128" s="118"/>
      <c r="I128" s="118"/>
    </row>
    <row r="129" spans="1:9" x14ac:dyDescent="0.2">
      <c r="A129" s="120"/>
      <c r="B129" s="118"/>
      <c r="C129" s="118"/>
      <c r="D129" s="118"/>
      <c r="E129" s="10"/>
      <c r="G129" s="10"/>
      <c r="H129" s="118"/>
      <c r="I129" s="118"/>
    </row>
    <row r="130" spans="1:9" x14ac:dyDescent="0.2">
      <c r="A130" s="118"/>
      <c r="B130" s="118"/>
      <c r="C130" s="118"/>
      <c r="D130" s="118"/>
      <c r="E130" s="10"/>
      <c r="G130" s="10"/>
      <c r="H130" s="118"/>
      <c r="I130" s="118"/>
    </row>
    <row r="131" spans="1:9" x14ac:dyDescent="0.2">
      <c r="A131" s="118"/>
      <c r="B131" s="118"/>
      <c r="C131" s="118"/>
      <c r="D131" s="118"/>
      <c r="E131" s="10"/>
      <c r="G131" s="10"/>
      <c r="H131" s="118"/>
      <c r="I131" s="118"/>
    </row>
    <row r="132" spans="1:9" x14ac:dyDescent="0.2">
      <c r="A132" s="118"/>
      <c r="B132" s="118"/>
      <c r="C132" s="118"/>
      <c r="D132" s="118"/>
      <c r="E132" s="10"/>
      <c r="G132" s="10"/>
      <c r="H132" s="118"/>
      <c r="I132" s="118"/>
    </row>
    <row r="133" spans="1:9" x14ac:dyDescent="0.2">
      <c r="A133" s="118"/>
      <c r="B133" s="118"/>
      <c r="C133" s="118"/>
      <c r="D133" s="118"/>
      <c r="E133" s="10"/>
      <c r="G133" s="10"/>
      <c r="H133" s="118"/>
      <c r="I133" s="118"/>
    </row>
    <row r="134" spans="1:9" x14ac:dyDescent="0.2">
      <c r="A134" s="118"/>
      <c r="B134" s="118"/>
      <c r="C134" s="118"/>
      <c r="D134" s="118"/>
      <c r="E134" s="10"/>
      <c r="G134" s="10"/>
      <c r="H134" s="118"/>
      <c r="I134" s="118"/>
    </row>
    <row r="135" spans="1:9" x14ac:dyDescent="0.2">
      <c r="A135" s="118"/>
      <c r="B135" s="118"/>
      <c r="C135" s="118"/>
      <c r="D135" s="118"/>
      <c r="E135" s="10"/>
      <c r="G135" s="10"/>
      <c r="H135" s="118"/>
      <c r="I135" s="118"/>
    </row>
    <row r="136" spans="1:9" x14ac:dyDescent="0.2">
      <c r="A136" s="118"/>
      <c r="B136" s="118"/>
      <c r="C136" s="118"/>
      <c r="D136" s="118"/>
      <c r="E136" s="10"/>
      <c r="G136" s="10"/>
      <c r="H136" s="118"/>
      <c r="I136" s="118"/>
    </row>
    <row r="137" spans="1:9" x14ac:dyDescent="0.2">
      <c r="A137" s="118"/>
      <c r="B137" s="118"/>
      <c r="C137" s="118"/>
      <c r="D137" s="118"/>
      <c r="E137" s="10"/>
      <c r="G137" s="10"/>
      <c r="H137" s="118"/>
      <c r="I137" s="118"/>
    </row>
    <row r="138" spans="1:9" x14ac:dyDescent="0.2">
      <c r="A138" s="118"/>
      <c r="B138" s="118"/>
      <c r="C138" s="118"/>
      <c r="D138" s="118"/>
      <c r="E138" s="10"/>
      <c r="G138" s="10"/>
      <c r="H138" s="118"/>
      <c r="I138" s="118"/>
    </row>
    <row r="139" spans="1:9" x14ac:dyDescent="0.2">
      <c r="A139" s="118"/>
      <c r="B139" s="118"/>
      <c r="C139" s="118"/>
      <c r="D139" s="118"/>
      <c r="E139" s="10"/>
      <c r="G139" s="10"/>
      <c r="H139" s="118"/>
      <c r="I139" s="118"/>
    </row>
    <row r="140" spans="1:9" x14ac:dyDescent="0.2">
      <c r="A140" s="118"/>
      <c r="B140" s="118"/>
      <c r="C140" s="118"/>
      <c r="D140" s="118"/>
      <c r="E140" s="10"/>
      <c r="G140" s="10"/>
      <c r="H140" s="118"/>
      <c r="I140" s="118"/>
    </row>
    <row r="141" spans="1:9" x14ac:dyDescent="0.2">
      <c r="A141" s="118"/>
      <c r="B141" s="118"/>
      <c r="C141" s="118"/>
      <c r="D141" s="118"/>
      <c r="E141" s="10"/>
      <c r="G141" s="10"/>
      <c r="H141" s="118"/>
      <c r="I141" s="118"/>
    </row>
    <row r="142" spans="1:9" x14ac:dyDescent="0.2">
      <c r="A142" s="118"/>
      <c r="B142" s="118"/>
      <c r="C142" s="118"/>
      <c r="D142" s="118"/>
      <c r="E142" s="10"/>
      <c r="G142" s="10"/>
      <c r="H142" s="118"/>
      <c r="I142" s="118"/>
    </row>
    <row r="143" spans="1:9" x14ac:dyDescent="0.2">
      <c r="A143" s="118"/>
      <c r="B143" s="118"/>
      <c r="C143" s="118"/>
      <c r="D143" s="118"/>
      <c r="E143" s="10"/>
      <c r="G143" s="10"/>
      <c r="H143" s="118"/>
      <c r="I143" s="118"/>
    </row>
    <row r="144" spans="1:9" ht="10.5" x14ac:dyDescent="0.25">
      <c r="A144" s="119" t="s">
        <v>1760</v>
      </c>
      <c r="B144" s="118"/>
      <c r="C144" s="118"/>
      <c r="D144" s="118"/>
      <c r="E144" s="10"/>
      <c r="G144" s="10"/>
      <c r="H144" s="118"/>
      <c r="I144" s="118"/>
    </row>
    <row r="145" spans="1:9" x14ac:dyDescent="0.2">
      <c r="A145" s="118"/>
      <c r="B145" s="118"/>
      <c r="C145" s="118"/>
      <c r="D145" s="118"/>
      <c r="E145" s="10"/>
      <c r="G145" s="10"/>
      <c r="H145" s="118"/>
      <c r="I145" s="118"/>
    </row>
    <row r="146" spans="1:9" ht="10.5" x14ac:dyDescent="0.25">
      <c r="A146" s="119" t="s">
        <v>1306</v>
      </c>
      <c r="B146" s="118"/>
      <c r="C146" s="118"/>
      <c r="D146" s="118"/>
      <c r="E146" s="10"/>
      <c r="G146" s="10"/>
      <c r="H146" s="118"/>
      <c r="I146" s="118"/>
    </row>
    <row r="147" spans="1:9" x14ac:dyDescent="0.2">
      <c r="A147" s="118"/>
      <c r="B147" s="118"/>
      <c r="C147" s="118"/>
      <c r="D147" s="118"/>
      <c r="E147" s="10"/>
      <c r="G147" s="10"/>
      <c r="H147" s="118"/>
      <c r="I147" s="118"/>
    </row>
    <row r="148" spans="1:9" x14ac:dyDescent="0.2">
      <c r="A148" s="118"/>
      <c r="B148" s="118"/>
      <c r="C148" s="118"/>
      <c r="D148" s="118"/>
      <c r="E148" s="10"/>
      <c r="G148" s="10"/>
      <c r="H148" s="118"/>
      <c r="I148" s="118"/>
    </row>
    <row r="149" spans="1:9" x14ac:dyDescent="0.2">
      <c r="A149" s="118"/>
      <c r="B149" s="118"/>
      <c r="C149" s="118"/>
      <c r="D149" s="118"/>
      <c r="E149" s="10"/>
      <c r="G149" s="10"/>
      <c r="H149" s="118"/>
      <c r="I149" s="118"/>
    </row>
    <row r="150" spans="1:9" x14ac:dyDescent="0.2">
      <c r="A150" s="118"/>
      <c r="B150" s="118"/>
      <c r="C150" s="118"/>
      <c r="D150" s="118"/>
      <c r="E150" s="10"/>
      <c r="G150" s="10"/>
      <c r="H150" s="118"/>
      <c r="I150" s="118"/>
    </row>
    <row r="151" spans="1:9" x14ac:dyDescent="0.2">
      <c r="A151" s="118"/>
      <c r="B151" s="118"/>
      <c r="C151" s="118"/>
      <c r="D151" s="118"/>
      <c r="E151" s="10"/>
      <c r="G151" s="10"/>
      <c r="H151" s="118"/>
      <c r="I151" s="118"/>
    </row>
    <row r="152" spans="1:9" x14ac:dyDescent="0.2">
      <c r="A152" s="118"/>
      <c r="B152" s="118"/>
      <c r="C152" s="118"/>
      <c r="D152" s="118"/>
      <c r="E152" s="10"/>
      <c r="G152" s="10"/>
      <c r="H152" s="118"/>
      <c r="I152" s="118"/>
    </row>
    <row r="153" spans="1:9" x14ac:dyDescent="0.2">
      <c r="A153" s="118"/>
      <c r="B153" s="118"/>
      <c r="C153" s="118"/>
      <c r="D153" s="118"/>
      <c r="E153" s="10"/>
      <c r="G153" s="10"/>
      <c r="H153" s="118"/>
      <c r="I153" s="118"/>
    </row>
    <row r="154" spans="1:9" x14ac:dyDescent="0.2">
      <c r="A154" s="118"/>
      <c r="B154" s="118"/>
      <c r="C154" s="118"/>
      <c r="D154" s="118"/>
      <c r="E154" s="10"/>
      <c r="G154" s="10"/>
      <c r="H154" s="118"/>
      <c r="I154" s="118"/>
    </row>
    <row r="155" spans="1:9" x14ac:dyDescent="0.2">
      <c r="A155" s="118"/>
      <c r="B155" s="118"/>
      <c r="C155" s="118"/>
      <c r="D155" s="118"/>
      <c r="E155" s="10"/>
      <c r="G155" s="10"/>
      <c r="H155" s="118"/>
      <c r="I155" s="118"/>
    </row>
    <row r="156" spans="1:9" x14ac:dyDescent="0.2">
      <c r="A156" s="118"/>
      <c r="B156" s="118"/>
      <c r="C156" s="118"/>
      <c r="D156" s="118"/>
      <c r="E156" s="10"/>
      <c r="G156" s="10"/>
      <c r="H156" s="118"/>
      <c r="I156" s="118"/>
    </row>
    <row r="157" spans="1:9" x14ac:dyDescent="0.2">
      <c r="A157" s="118"/>
      <c r="B157" s="118"/>
      <c r="C157" s="118"/>
      <c r="D157" s="118"/>
      <c r="E157" s="10"/>
      <c r="G157" s="10"/>
      <c r="H157" s="118"/>
      <c r="I157" s="118"/>
    </row>
    <row r="158" spans="1:9" x14ac:dyDescent="0.2">
      <c r="A158" s="118"/>
      <c r="B158" s="118"/>
      <c r="C158" s="118"/>
      <c r="D158" s="118"/>
      <c r="E158" s="10"/>
      <c r="G158" s="10"/>
      <c r="H158" s="118"/>
      <c r="I158" s="118"/>
    </row>
    <row r="159" spans="1:9" x14ac:dyDescent="0.2">
      <c r="A159" s="118"/>
      <c r="B159" s="118"/>
      <c r="C159" s="118"/>
      <c r="D159" s="118"/>
      <c r="E159" s="10"/>
      <c r="G159" s="10"/>
      <c r="H159" s="118"/>
      <c r="I159" s="118"/>
    </row>
    <row r="160" spans="1:9" x14ac:dyDescent="0.2">
      <c r="A160" s="118"/>
      <c r="B160" s="118"/>
      <c r="C160" s="118"/>
      <c r="D160" s="118"/>
      <c r="E160" s="10"/>
      <c r="G160" s="10"/>
      <c r="H160" s="118"/>
      <c r="I160" s="118"/>
    </row>
    <row r="161" spans="1:9" x14ac:dyDescent="0.2">
      <c r="A161" s="118"/>
      <c r="B161" s="118"/>
      <c r="C161" s="118"/>
      <c r="D161" s="118"/>
      <c r="E161" s="10"/>
      <c r="G161" s="10"/>
      <c r="H161" s="118"/>
      <c r="I161" s="118"/>
    </row>
    <row r="162" spans="1:9" x14ac:dyDescent="0.2">
      <c r="A162" s="118" t="s">
        <v>1304</v>
      </c>
      <c r="B162" s="118"/>
      <c r="C162" s="118"/>
      <c r="D162" s="118"/>
      <c r="E162" s="10"/>
      <c r="G162" s="10"/>
      <c r="H162" s="118"/>
      <c r="I162" s="118"/>
    </row>
    <row r="163" spans="1:9" x14ac:dyDescent="0.2">
      <c r="A163" s="118"/>
      <c r="B163" s="118"/>
      <c r="C163" s="118"/>
      <c r="D163" s="118"/>
      <c r="E163" s="10"/>
      <c r="G163" s="10"/>
      <c r="H163" s="118"/>
      <c r="I163" s="118"/>
    </row>
    <row r="164" spans="1:9" x14ac:dyDescent="0.2">
      <c r="A164" s="118"/>
      <c r="B164" s="118"/>
      <c r="C164" s="118"/>
      <c r="D164" s="118"/>
      <c r="E164" s="10"/>
      <c r="G164" s="10"/>
      <c r="H164" s="118"/>
      <c r="I164" s="118"/>
    </row>
    <row r="165" spans="1:9" x14ac:dyDescent="0.2">
      <c r="A165" s="118"/>
      <c r="B165" s="118"/>
      <c r="C165" s="118"/>
      <c r="D165" s="118"/>
      <c r="E165" s="10"/>
      <c r="G165" s="10"/>
      <c r="H165" s="118"/>
      <c r="I165" s="118"/>
    </row>
    <row r="166" spans="1:9" x14ac:dyDescent="0.2">
      <c r="A166" s="120"/>
      <c r="B166" s="118"/>
      <c r="C166" s="118"/>
      <c r="D166" s="118"/>
      <c r="E166" s="10"/>
      <c r="G166" s="10"/>
      <c r="H166" s="118"/>
      <c r="I166" s="118"/>
    </row>
    <row r="167" spans="1:9" x14ac:dyDescent="0.2">
      <c r="A167" s="120"/>
      <c r="B167" s="118"/>
      <c r="C167" s="118"/>
      <c r="D167" s="118"/>
      <c r="E167" s="10"/>
      <c r="G167" s="10"/>
      <c r="H167" s="118"/>
      <c r="I167" s="118"/>
    </row>
    <row r="168" spans="1:9" x14ac:dyDescent="0.2">
      <c r="A168" s="118"/>
      <c r="B168" s="118"/>
      <c r="C168" s="118"/>
      <c r="D168" s="118"/>
      <c r="E168" s="10"/>
      <c r="G168" s="10"/>
      <c r="H168" s="118"/>
      <c r="I168" s="118"/>
    </row>
  </sheetData>
  <mergeCells count="10">
    <mergeCell ref="A97:A98"/>
    <mergeCell ref="A99:A100"/>
    <mergeCell ref="A101:A102"/>
    <mergeCell ref="A103:A104"/>
    <mergeCell ref="A1:G1"/>
    <mergeCell ref="A69:G69"/>
    <mergeCell ref="A71:D71"/>
    <mergeCell ref="A91:A92"/>
    <mergeCell ref="A93:A94"/>
    <mergeCell ref="A95:A96"/>
  </mergeCells>
  <conditionalFormatting sqref="F2:F3">
    <cfRule type="cellIs" dxfId="107" priority="3" stopIfTrue="1" operator="between">
      <formula>0.009</formula>
      <formula>-0.009</formula>
    </cfRule>
  </conditionalFormatting>
  <conditionalFormatting sqref="F5:F68">
    <cfRule type="cellIs" dxfId="106" priority="2" stopIfTrue="1" operator="between">
      <formula>0.009</formula>
      <formula>-0.009</formula>
    </cfRule>
  </conditionalFormatting>
  <conditionalFormatting sqref="F70:F65571">
    <cfRule type="cellIs" dxfId="105"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2026-05-08T12:28:45Z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2026-05-07T12:31:35Z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9f51aaf2-f73f-457b-b5a9-e759d80467fa</vt:lpwstr>
  </property>
  <property fmtid="{D5CDD505-2E9C-101B-9397-08002B2CF9AE}" pid="10" name="MSIP_Label_f851b4f6-a95e-46a7-8457-84c26f440032_ContentBits">
    <vt:lpwstr>2</vt:lpwstr>
  </property>
  <property fmtid="{D5CDD505-2E9C-101B-9397-08002B2CF9AE}" pid="11" name="Classification">
    <vt:lpwstr>RESTRICTED</vt:lpwstr>
  </property>
</Properties>
</file>