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defaultThemeVersion="124226"/>
  <xr:revisionPtr revIDLastSave="0" documentId="13_ncr:8001_{E547B2B9-2608-4688-91E5-4C040766156E}" xr6:coauthVersionLast="47" xr6:coauthVersionMax="47" xr10:uidLastSave="{00000000-0000-0000-0000-000000000000}"/>
  <bookViews>
    <workbookView xWindow="-110" yWindow="-110" windowWidth="19420" windowHeight="11500" xr2:uid="{00000000-000D-0000-FFFF-FFFF00000000}"/>
  </bookViews>
  <sheets>
    <sheet name="FILF" sheetId="39" r:id="rId1"/>
    <sheet name="FIONF" sheetId="40" r:id="rId2"/>
    <sheet name="FIMMF" sheetId="41" r:id="rId3"/>
    <sheet name="FIFRF" sheetId="42" r:id="rId4"/>
    <sheet name="FICDF" sheetId="43" r:id="rId5"/>
    <sheet name="FBPF" sheetId="44" r:id="rId6"/>
    <sheet name="FIUSDF" sheetId="45" r:id="rId7"/>
    <sheet name="FIMLDF" sheetId="46" r:id="rId8"/>
    <sheet name="FILWD" sheetId="47" r:id="rId9"/>
    <sheet name="FILNGDF" sheetId="48" r:id="rId10"/>
    <sheet name="FIGSF" sheetId="49" r:id="rId11"/>
    <sheet name="FIRF" sheetId="50" r:id="rId12"/>
    <sheet name="FICHF" sheetId="51" r:id="rId13"/>
    <sheet name="FIMAAF" sheetId="15" r:id="rId14"/>
    <sheet name="FIESF" sheetId="16" r:id="rId15"/>
    <sheet name="FIBAF" sheetId="17" r:id="rId16"/>
    <sheet name="FIAHF" sheetId="18" r:id="rId17"/>
    <sheet name="FIAF" sheetId="19" r:id="rId18"/>
    <sheet name="TIVF" sheetId="20" r:id="rId19"/>
    <sheet name="FITF" sheetId="21" r:id="rId20"/>
    <sheet name="FISCF" sheetId="22" r:id="rId21"/>
    <sheet name="FIOF" sheetId="23" r:id="rId22"/>
    <sheet name="FIMICF" sheetId="24" r:id="rId23"/>
    <sheet name="FIMF" sheetId="25" r:id="rId24"/>
    <sheet name="FIMCF" sheetId="26" r:id="rId25"/>
    <sheet name="FILMCF" sheetId="27" r:id="rId26"/>
    <sheet name="FILCF" sheetId="28" r:id="rId27"/>
    <sheet name="FIFEF" sheetId="29" r:id="rId28"/>
    <sheet name="FIEF" sheetId="30" r:id="rId29"/>
    <sheet name="FIDYF" sheetId="31" r:id="rId30"/>
    <sheet name="FBIF" sheetId="32" r:id="rId31"/>
    <sheet name="FAEF" sheetId="33" r:id="rId32"/>
    <sheet name="FIIF-NSE" sheetId="34" r:id="rId33"/>
    <sheet name="FITX" sheetId="35" r:id="rId34"/>
    <sheet name="FIUS" sheetId="36" r:id="rId35"/>
    <sheet name="FIPAF" sheetId="37" r:id="rId36"/>
    <sheet name="FF" sheetId="38" r:id="rId37"/>
    <sheet name="FIDA" sheetId="52" r:id="rId38"/>
    <sheet name="FISTIP" sheetId="53" r:id="rId39"/>
    <sheet name="FICRF" sheetId="54" r:id="rId4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54" l="1"/>
  <c r="F7" i="54"/>
  <c r="F9" i="54" s="1"/>
  <c r="E7" i="54"/>
  <c r="F67" i="53"/>
  <c r="F69" i="53" s="1"/>
  <c r="E67" i="53"/>
  <c r="E69" i="53" s="1"/>
  <c r="F81" i="51"/>
  <c r="E81" i="51"/>
  <c r="F77" i="51"/>
  <c r="E77" i="51"/>
  <c r="F73" i="51"/>
  <c r="E73" i="51"/>
  <c r="F68" i="51"/>
  <c r="E68" i="51"/>
  <c r="F54" i="51"/>
  <c r="F85" i="51" s="1"/>
  <c r="E54" i="51"/>
  <c r="E85" i="51" s="1"/>
  <c r="F74" i="50"/>
  <c r="E74" i="50"/>
  <c r="F70" i="50"/>
  <c r="E70" i="50"/>
  <c r="F54" i="50"/>
  <c r="E54" i="50"/>
  <c r="E76" i="50" s="1"/>
  <c r="E37" i="49"/>
  <c r="F36" i="49"/>
  <c r="F35" i="49"/>
  <c r="F34" i="49"/>
  <c r="F33" i="49"/>
  <c r="F32" i="49"/>
  <c r="F31" i="49"/>
  <c r="F30" i="49"/>
  <c r="F37" i="49" s="1"/>
  <c r="F23" i="49"/>
  <c r="E23" i="49"/>
  <c r="F17" i="49"/>
  <c r="F19" i="49" s="1"/>
  <c r="E17" i="49"/>
  <c r="E19" i="49" s="1"/>
  <c r="F27" i="48"/>
  <c r="E27" i="48"/>
  <c r="F26" i="48"/>
  <c r="F17" i="48"/>
  <c r="F13" i="48"/>
  <c r="E13" i="48"/>
  <c r="F9" i="48"/>
  <c r="F19" i="48" s="1"/>
  <c r="E9" i="48"/>
  <c r="E19" i="48" s="1"/>
  <c r="E61" i="47"/>
  <c r="F60" i="47"/>
  <c r="F59" i="47"/>
  <c r="F58" i="47"/>
  <c r="F57" i="47"/>
  <c r="F56" i="47"/>
  <c r="F55" i="47"/>
  <c r="F54" i="47"/>
  <c r="F53" i="47"/>
  <c r="F52" i="47"/>
  <c r="F43" i="47"/>
  <c r="F39" i="47"/>
  <c r="E39" i="47"/>
  <c r="F35" i="47"/>
  <c r="E35" i="47"/>
  <c r="F27" i="47"/>
  <c r="E27" i="47"/>
  <c r="F23" i="47"/>
  <c r="E23" i="47"/>
  <c r="F17" i="47"/>
  <c r="F41" i="47" s="1"/>
  <c r="E17" i="47"/>
  <c r="F26" i="46"/>
  <c r="E26" i="46"/>
  <c r="F22" i="46"/>
  <c r="E22" i="46"/>
  <c r="F11" i="46"/>
  <c r="F30" i="46" s="1"/>
  <c r="E11" i="46"/>
  <c r="E30" i="46" s="1"/>
  <c r="E53" i="45"/>
  <c r="F52" i="45"/>
  <c r="F51" i="45"/>
  <c r="F50" i="45"/>
  <c r="F53" i="45" s="1"/>
  <c r="F41" i="45"/>
  <c r="F37" i="45"/>
  <c r="E37" i="45"/>
  <c r="F33" i="45"/>
  <c r="E33" i="45"/>
  <c r="F27" i="45"/>
  <c r="E27" i="45"/>
  <c r="F22" i="45"/>
  <c r="E22" i="45"/>
  <c r="F10" i="45"/>
  <c r="E10" i="45"/>
  <c r="E66" i="44"/>
  <c r="F65" i="44"/>
  <c r="F64" i="44"/>
  <c r="F63" i="44"/>
  <c r="F62" i="44"/>
  <c r="F61" i="44"/>
  <c r="F60" i="44"/>
  <c r="F66" i="44" s="1"/>
  <c r="F51" i="44"/>
  <c r="F47" i="44"/>
  <c r="E47" i="44"/>
  <c r="F43" i="44"/>
  <c r="E43" i="44"/>
  <c r="F30" i="44"/>
  <c r="E30" i="44"/>
  <c r="F21" i="44"/>
  <c r="E21" i="44"/>
  <c r="E49" i="44" s="1"/>
  <c r="E83" i="43"/>
  <c r="F82" i="43"/>
  <c r="F81" i="43"/>
  <c r="F80" i="43"/>
  <c r="F79" i="43"/>
  <c r="F78" i="43"/>
  <c r="F77" i="43"/>
  <c r="F76" i="43"/>
  <c r="F75" i="43"/>
  <c r="F74" i="43"/>
  <c r="F73" i="43"/>
  <c r="F72" i="43"/>
  <c r="F71" i="43"/>
  <c r="F62" i="43"/>
  <c r="F58" i="43"/>
  <c r="E58" i="43"/>
  <c r="F54" i="43"/>
  <c r="E54" i="43"/>
  <c r="F39" i="43"/>
  <c r="F60" i="43" s="1"/>
  <c r="E39" i="43"/>
  <c r="E64" i="43" s="1"/>
  <c r="E44" i="42"/>
  <c r="F43" i="42"/>
  <c r="F42" i="42"/>
  <c r="F41" i="42"/>
  <c r="F40" i="42"/>
  <c r="F39" i="42"/>
  <c r="F26" i="42"/>
  <c r="E26" i="42"/>
  <c r="F22" i="42"/>
  <c r="E22" i="42"/>
  <c r="F13" i="42"/>
  <c r="F28" i="42" s="1"/>
  <c r="E13" i="42"/>
  <c r="E32" i="42" s="1"/>
  <c r="F59" i="41"/>
  <c r="E59" i="41"/>
  <c r="F55" i="41"/>
  <c r="E55" i="41"/>
  <c r="F50" i="41"/>
  <c r="E50" i="41"/>
  <c r="F45" i="41"/>
  <c r="E45" i="41"/>
  <c r="F35" i="41"/>
  <c r="E35" i="41"/>
  <c r="F13" i="40"/>
  <c r="F9" i="40"/>
  <c r="F11" i="40" s="1"/>
  <c r="E9" i="40"/>
  <c r="E13" i="40" s="1"/>
  <c r="F62" i="39"/>
  <c r="E62" i="39"/>
  <c r="F58" i="39"/>
  <c r="E58" i="39"/>
  <c r="F51" i="39"/>
  <c r="E51" i="39"/>
  <c r="F36" i="39"/>
  <c r="F64" i="39" s="1"/>
  <c r="E36" i="39"/>
  <c r="F61" i="41" l="1"/>
  <c r="F83" i="51"/>
  <c r="F66" i="39"/>
  <c r="E15" i="48"/>
  <c r="F32" i="42"/>
  <c r="F64" i="43"/>
  <c r="F78" i="50"/>
  <c r="F83" i="43"/>
  <c r="F53" i="44"/>
  <c r="E78" i="50"/>
  <c r="E66" i="39"/>
  <c r="E83" i="51"/>
  <c r="E39" i="45"/>
  <c r="F15" i="48"/>
  <c r="F39" i="45"/>
  <c r="E53" i="44"/>
  <c r="F61" i="47"/>
  <c r="E61" i="41"/>
  <c r="F44" i="42"/>
  <c r="F63" i="41"/>
  <c r="E41" i="47"/>
  <c r="F49" i="44"/>
  <c r="F76" i="50"/>
  <c r="E63" i="41"/>
  <c r="E43" i="45"/>
  <c r="E45" i="47"/>
  <c r="E60" i="43"/>
  <c r="F43" i="45"/>
  <c r="E28" i="46"/>
  <c r="F45" i="47"/>
  <c r="E64" i="39"/>
  <c r="E11" i="40"/>
  <c r="E28" i="42"/>
  <c r="F28" i="46"/>
  <c r="F107" i="19" l="1"/>
  <c r="E11" i="38"/>
  <c r="E15" i="38" s="1"/>
  <c r="D11" i="38"/>
  <c r="D15" i="38" s="1"/>
  <c r="D13" i="38"/>
  <c r="E18" i="37"/>
  <c r="E20" i="37" s="1"/>
  <c r="E22" i="37"/>
  <c r="D18" i="37"/>
  <c r="D22" i="37" s="1"/>
  <c r="D20" i="37"/>
  <c r="E7" i="36"/>
  <c r="E11" i="36"/>
  <c r="D7" i="36"/>
  <c r="D9" i="36"/>
  <c r="D11" i="36"/>
  <c r="F66" i="35"/>
  <c r="E66" i="35"/>
  <c r="F61" i="35"/>
  <c r="E61" i="35"/>
  <c r="F56" i="35"/>
  <c r="E56" i="35"/>
  <c r="F58" i="34"/>
  <c r="F62" i="34" s="1"/>
  <c r="F60" i="34"/>
  <c r="E58" i="34"/>
  <c r="E60" i="34" s="1"/>
  <c r="F61" i="33"/>
  <c r="E61" i="33"/>
  <c r="F26" i="33"/>
  <c r="F65" i="33" s="1"/>
  <c r="E26" i="33"/>
  <c r="E65" i="33" s="1"/>
  <c r="F49" i="32"/>
  <c r="E49" i="32"/>
  <c r="F47" i="32"/>
  <c r="F45" i="32"/>
  <c r="E45" i="32"/>
  <c r="E47" i="32" s="1"/>
  <c r="F67" i="31"/>
  <c r="F69" i="31" s="1"/>
  <c r="E67" i="31"/>
  <c r="F63" i="31"/>
  <c r="E63" i="31"/>
  <c r="F54" i="31"/>
  <c r="E54" i="31"/>
  <c r="F47" i="31"/>
  <c r="F71" i="31" s="1"/>
  <c r="E47" i="31"/>
  <c r="E69" i="31" s="1"/>
  <c r="E71" i="31"/>
  <c r="F74" i="30"/>
  <c r="F70" i="30"/>
  <c r="F72" i="30" s="1"/>
  <c r="E70" i="30"/>
  <c r="E72" i="30" s="1"/>
  <c r="H65" i="30"/>
  <c r="G65" i="30"/>
  <c r="F65" i="30"/>
  <c r="E65" i="30"/>
  <c r="H61" i="30"/>
  <c r="D97" i="30" s="1"/>
  <c r="G61" i="30"/>
  <c r="F61" i="30"/>
  <c r="E61" i="30"/>
  <c r="E76" i="30" s="1"/>
  <c r="F41" i="29"/>
  <c r="E41" i="29"/>
  <c r="F36" i="29"/>
  <c r="F45" i="29" s="1"/>
  <c r="E36" i="29"/>
  <c r="E45" i="29" s="1"/>
  <c r="F55" i="28"/>
  <c r="E55" i="28"/>
  <c r="F50" i="28"/>
  <c r="E50" i="28"/>
  <c r="F46" i="28"/>
  <c r="E46" i="28"/>
  <c r="F56" i="27"/>
  <c r="F58" i="27" s="1"/>
  <c r="E56" i="27"/>
  <c r="E60" i="27" s="1"/>
  <c r="E58" i="27"/>
  <c r="F66" i="26"/>
  <c r="F70" i="26" s="1"/>
  <c r="E66" i="26"/>
  <c r="E70" i="26" s="1"/>
  <c r="F86" i="25"/>
  <c r="F88" i="25" s="1"/>
  <c r="F90" i="25"/>
  <c r="E86" i="25"/>
  <c r="E88" i="25" s="1"/>
  <c r="E90" i="25"/>
  <c r="F104" i="24"/>
  <c r="E104" i="24"/>
  <c r="F99" i="24"/>
  <c r="E99" i="24"/>
  <c r="F95" i="24"/>
  <c r="F106" i="24" s="1"/>
  <c r="E95" i="24"/>
  <c r="E106" i="24" s="1"/>
  <c r="F78" i="23"/>
  <c r="E78" i="23"/>
  <c r="F73" i="23"/>
  <c r="E73" i="23"/>
  <c r="F69" i="23"/>
  <c r="E69" i="23"/>
  <c r="F64" i="23"/>
  <c r="E64" i="23"/>
  <c r="E82" i="23" s="1"/>
  <c r="F108" i="22"/>
  <c r="F110" i="22" s="1"/>
  <c r="E108" i="22"/>
  <c r="E110" i="22" s="1"/>
  <c r="F103" i="22"/>
  <c r="E103" i="22"/>
  <c r="F38" i="21"/>
  <c r="E38" i="21"/>
  <c r="F34" i="21"/>
  <c r="E34" i="21"/>
  <c r="F24" i="21"/>
  <c r="F42" i="21" s="1"/>
  <c r="E24" i="21"/>
  <c r="E40" i="21" s="1"/>
  <c r="E42" i="21"/>
  <c r="F58" i="20"/>
  <c r="E58" i="20"/>
  <c r="E60" i="20" s="1"/>
  <c r="F54" i="20"/>
  <c r="F62" i="20" s="1"/>
  <c r="E54" i="20"/>
  <c r="F131" i="19"/>
  <c r="F127" i="19"/>
  <c r="E127" i="19"/>
  <c r="F122" i="19"/>
  <c r="E122" i="19"/>
  <c r="F117" i="19"/>
  <c r="E117" i="19"/>
  <c r="F112" i="19"/>
  <c r="E112" i="19"/>
  <c r="E107" i="19"/>
  <c r="F102" i="19"/>
  <c r="E102" i="19"/>
  <c r="H95" i="19"/>
  <c r="D154" i="19"/>
  <c r="G95" i="19"/>
  <c r="F95" i="19"/>
  <c r="E95" i="19"/>
  <c r="E133" i="19" s="1"/>
  <c r="F94" i="18"/>
  <c r="E94" i="18"/>
  <c r="F80" i="18"/>
  <c r="E80" i="18"/>
  <c r="F64" i="18"/>
  <c r="E64" i="18"/>
  <c r="F60" i="18"/>
  <c r="E60" i="18"/>
  <c r="F55" i="18"/>
  <c r="F96" i="18" s="1"/>
  <c r="E55" i="18"/>
  <c r="E96" i="18" s="1"/>
  <c r="F95" i="17"/>
  <c r="F91" i="17"/>
  <c r="E91" i="17"/>
  <c r="F75" i="17"/>
  <c r="F93" i="17" s="1"/>
  <c r="E75" i="17"/>
  <c r="H55" i="17"/>
  <c r="D121" i="17" s="1"/>
  <c r="G55" i="17"/>
  <c r="F55" i="17"/>
  <c r="E55" i="17"/>
  <c r="F80" i="16"/>
  <c r="F76" i="16"/>
  <c r="E76" i="16"/>
  <c r="F68" i="16"/>
  <c r="E68" i="16"/>
  <c r="H58" i="16"/>
  <c r="D114" i="16"/>
  <c r="G58" i="16"/>
  <c r="F58" i="16"/>
  <c r="F78" i="16" s="1"/>
  <c r="E58" i="16"/>
  <c r="E78" i="16" s="1"/>
  <c r="F78" i="15"/>
  <c r="E78" i="15"/>
  <c r="F73" i="15"/>
  <c r="E73" i="15"/>
  <c r="F68" i="15"/>
  <c r="E68" i="15"/>
  <c r="F63" i="15"/>
  <c r="E63" i="15"/>
  <c r="F52" i="15"/>
  <c r="E52" i="15"/>
  <c r="F48" i="15"/>
  <c r="E48" i="15"/>
  <c r="E80" i="15" s="1"/>
  <c r="E13" i="38"/>
  <c r="E9" i="36"/>
  <c r="E57" i="28" l="1"/>
  <c r="E59" i="28"/>
  <c r="E68" i="26"/>
  <c r="F82" i="23"/>
  <c r="F82" i="15"/>
  <c r="F60" i="27"/>
  <c r="F98" i="18"/>
  <c r="E112" i="22"/>
  <c r="F108" i="24"/>
  <c r="F59" i="28"/>
  <c r="E70" i="35"/>
  <c r="E43" i="29"/>
  <c r="F43" i="29"/>
  <c r="E82" i="15"/>
  <c r="E93" i="17"/>
  <c r="F97" i="17"/>
  <c r="F112" i="22"/>
  <c r="F68" i="35"/>
  <c r="F60" i="20"/>
  <c r="F76" i="30"/>
  <c r="E82" i="16"/>
  <c r="F63" i="33"/>
  <c r="E63" i="33"/>
  <c r="E129" i="19"/>
  <c r="F129" i="19"/>
  <c r="E62" i="20"/>
  <c r="E80" i="23"/>
  <c r="F133" i="19"/>
  <c r="F70" i="35"/>
  <c r="E68" i="35"/>
  <c r="E62" i="34"/>
  <c r="F57" i="28"/>
  <c r="F68" i="26"/>
  <c r="E108" i="24"/>
  <c r="F80" i="23"/>
  <c r="F40" i="21"/>
  <c r="E98" i="18"/>
  <c r="E97" i="17"/>
  <c r="F82" i="16"/>
  <c r="F80" i="15"/>
</calcChain>
</file>

<file path=xl/sharedStrings.xml><?xml version="1.0" encoding="utf-8"?>
<sst xmlns="http://schemas.openxmlformats.org/spreadsheetml/2006/main" count="6858" uniqueCount="1529">
  <si>
    <t>Name of the Instrument</t>
  </si>
  <si>
    <t>Quantity</t>
  </si>
  <si>
    <t>ISIN Number</t>
  </si>
  <si>
    <t>% to Net Assets</t>
  </si>
  <si>
    <t>Industry Classification / Rating</t>
  </si>
  <si>
    <t>YTM</t>
  </si>
  <si>
    <t>Market Value (including accrued interest, if any) (Rs. in Lakhs)</t>
  </si>
  <si>
    <t>Portfolio Statement as on January 30, 2026</t>
  </si>
  <si>
    <t>Franklin India Multi Asset Allocation Fund</t>
  </si>
  <si>
    <t>Franklin India Equity Savings Fund</t>
  </si>
  <si>
    <t>Franklin India Balanced Advantage Fund</t>
  </si>
  <si>
    <t>Franklin India Arbitrage Fund</t>
  </si>
  <si>
    <t>Templeton India Value Fund</t>
  </si>
  <si>
    <t>Franklin India Technology Fund</t>
  </si>
  <si>
    <t>Franklin India Opportunities Fund</t>
  </si>
  <si>
    <t>Franklin India Multi-Factor Fund</t>
  </si>
  <si>
    <t>Franklin India Multi Cap Fund</t>
  </si>
  <si>
    <t>Franklin India Focused Equity Fund</t>
  </si>
  <si>
    <t>Franklin Build India Fund</t>
  </si>
  <si>
    <t>Franklin Asian Equity Fund</t>
  </si>
  <si>
    <t>Debt Instruments</t>
  </si>
  <si>
    <t>(a) Listed / awaiting listing on Stock Exchanges</t>
  </si>
  <si>
    <t>0.00% Jubilant Bevco Ltd (31-May-2028)</t>
  </si>
  <si>
    <t>INE1D4P08019</t>
  </si>
  <si>
    <t>CRISIL AA</t>
  </si>
  <si>
    <t>CRISIL AAA</t>
  </si>
  <si>
    <t>0.00% Jubilant Beverages Ltd (31-May-2028) **</t>
  </si>
  <si>
    <t>INE1D4O08012</t>
  </si>
  <si>
    <t>Sub Total</t>
  </si>
  <si>
    <t>Money Market Instruments</t>
  </si>
  <si>
    <t>Certificate of Deposit</t>
  </si>
  <si>
    <t>ICRA A1+</t>
  </si>
  <si>
    <t>CARE A1+</t>
  </si>
  <si>
    <t>Commercial Paper</t>
  </si>
  <si>
    <t>Muthoot Finance Ltd (11-Sep-2026) **@</t>
  </si>
  <si>
    <t>INE414G14UU1</t>
  </si>
  <si>
    <t>Government Securities</t>
  </si>
  <si>
    <t>SOVEREIGN</t>
  </si>
  <si>
    <t>Mutual Fund Units</t>
  </si>
  <si>
    <t>Total</t>
  </si>
  <si>
    <t>Net Assets</t>
  </si>
  <si>
    <t>Call, Cash &amp; Other Assets</t>
  </si>
  <si>
    <t>@ Listed</t>
  </si>
  <si>
    <t>** Non- Traded Scrips</t>
  </si>
  <si>
    <t>Notes</t>
  </si>
  <si>
    <t>a) NAV at the beginning and at the end of the Half-year ended 30-Jan-2026</t>
  </si>
  <si>
    <t xml:space="preserve">      Plan/Option</t>
  </si>
  <si>
    <t>As on 30-Jan-2026</t>
  </si>
  <si>
    <t xml:space="preserve">      Growth Plan</t>
  </si>
  <si>
    <t xml:space="preserve">      IDCW Plan</t>
  </si>
  <si>
    <t xml:space="preserve">      Direct Growth Plan</t>
  </si>
  <si>
    <t xml:space="preserve">      Direct IDCW Plan</t>
  </si>
  <si>
    <t>b) Aggregate Distributions declared during the Half - year ended 30-Jan-2026</t>
  </si>
  <si>
    <t>Plan Name</t>
  </si>
  <si>
    <t>Distributions per unit (Rs.)+++</t>
  </si>
  <si>
    <t>+++ Distribution payouts/ re-investments are subject to deduction of TDS at the applicable rates.</t>
  </si>
  <si>
    <t>IDCW - Income Distribution cum capital withdrawal</t>
  </si>
  <si>
    <t>(In Years)</t>
  </si>
  <si>
    <t xml:space="preserve">d) During the month additional instances of fair valuation/deviation from valuation price provided by the valuation agencies </t>
  </si>
  <si>
    <t>Nil</t>
  </si>
  <si>
    <t>Treasury Bill</t>
  </si>
  <si>
    <t>7.55% Poonawalla Fincorp Ltd (25-Mar-2027) **</t>
  </si>
  <si>
    <t>INE511C07946</t>
  </si>
  <si>
    <t>CARE AAA</t>
  </si>
  <si>
    <t>6.90% GOI 2065 (15-Apr-2065)</t>
  </si>
  <si>
    <t>IN0020250018</t>
  </si>
  <si>
    <t>7.25% RJ Corp Ltd (08-Dec-2028) **</t>
  </si>
  <si>
    <t>INE460K08053</t>
  </si>
  <si>
    <t>7.70% Poonawalla Fincorp Ltd (21-Apr-2028) **</t>
  </si>
  <si>
    <t>INE511C07847</t>
  </si>
  <si>
    <t>7.30% Uttarkahand SDL (01-Oct-2032)</t>
  </si>
  <si>
    <t>IN3620250040</t>
  </si>
  <si>
    <t>7.62% Punjab SDL (28-Jan-2033)</t>
  </si>
  <si>
    <t>IN2820250164</t>
  </si>
  <si>
    <t>7.64% Uttarakhand SDL (24-DEC-2032)</t>
  </si>
  <si>
    <t>IN3620250065</t>
  </si>
  <si>
    <t>7.65% Bihar SDL (24-DEC-2033)</t>
  </si>
  <si>
    <t>IN1320250211</t>
  </si>
  <si>
    <t>7.32% Chhattisgarh SDL (05-Mar-2037)</t>
  </si>
  <si>
    <t>IN3520240083</t>
  </si>
  <si>
    <t>7.32% West Bengal SDL (05-Mar-2038)</t>
  </si>
  <si>
    <t>IN3420240225</t>
  </si>
  <si>
    <t>7.82% Bajaj Finance Ltd (31-Jan-2034)</t>
  </si>
  <si>
    <t>INE296A07SV1</t>
  </si>
  <si>
    <t>IND AAA</t>
  </si>
  <si>
    <t>8.75% Bharti Telecom Ltd (05-Nov-2029) **</t>
  </si>
  <si>
    <t>INE403D08264</t>
  </si>
  <si>
    <t>7.87% Summit Digitel Infrastructure Ltd (15-Mar-2030) **</t>
  </si>
  <si>
    <t>INE507T07146</t>
  </si>
  <si>
    <t>0.00% REC Ltd (03-Nov-2034) **</t>
  </si>
  <si>
    <t>INE020B08FJ3</t>
  </si>
  <si>
    <t>7.21% Embassy Office Parks Reit (17-Mar-2028) **</t>
  </si>
  <si>
    <t>INE041007167</t>
  </si>
  <si>
    <t>7.44% Small Industries Development Bank Of India (04-Sep-2026) **</t>
  </si>
  <si>
    <t>INE556F08KI9</t>
  </si>
  <si>
    <t>7.65% Poonawalla Fincorp Ltd (21-Apr-2027) **</t>
  </si>
  <si>
    <t>INE511C07854</t>
  </si>
  <si>
    <t>6.92% Power Finance Corporation Ltd (14-Apr-2032) **</t>
  </si>
  <si>
    <t>INE134E08LN6</t>
  </si>
  <si>
    <t>7.50% National Bank For Agriculture &amp; Rural Development (31-Aug-2026)</t>
  </si>
  <si>
    <t>INE261F08EA6</t>
  </si>
  <si>
    <t>7.22% Karnataka SDL (05-Sep-2032)</t>
  </si>
  <si>
    <t>IN1920240299</t>
  </si>
  <si>
    <t xml:space="preserve">      Monthly IDCW Plan</t>
  </si>
  <si>
    <t xml:space="preserve">      Quarterly IDCW Plan</t>
  </si>
  <si>
    <t xml:space="preserve">      Direct Monthly IDCW Plan</t>
  </si>
  <si>
    <t xml:space="preserve">      Direct Quarterly IDCW Plan</t>
  </si>
  <si>
    <t>7.68% Small Industries Development Bank Of India (10-Aug-2027) **</t>
  </si>
  <si>
    <t>INE556F08KP4</t>
  </si>
  <si>
    <t>Equity &amp; Equity related</t>
  </si>
  <si>
    <t>HDFC Bank Ltd</t>
  </si>
  <si>
    <t>INE040A01034</t>
  </si>
  <si>
    <t>Banks</t>
  </si>
  <si>
    <t>ICICI Bank Ltd</t>
  </si>
  <si>
    <t>INE090A01021</t>
  </si>
  <si>
    <t>Larsen &amp; Toubro Ltd</t>
  </si>
  <si>
    <t>INE018A01030</t>
  </si>
  <si>
    <t>Construction</t>
  </si>
  <si>
    <t>Bharti Airtel Ltd</t>
  </si>
  <si>
    <t>INE397D01024</t>
  </si>
  <si>
    <t>Telecom - Services</t>
  </si>
  <si>
    <t>Infosys Ltd</t>
  </si>
  <si>
    <t>INE009A01021</t>
  </si>
  <si>
    <t>IT - Software</t>
  </si>
  <si>
    <t>Axis Bank Ltd</t>
  </si>
  <si>
    <t>INE238A01034</t>
  </si>
  <si>
    <t>Reliance Industries Ltd</t>
  </si>
  <si>
    <t>INE002A01018</t>
  </si>
  <si>
    <t>Petroleum Products</t>
  </si>
  <si>
    <t>State Bank of India</t>
  </si>
  <si>
    <t>INE062A01020</t>
  </si>
  <si>
    <t>HCL Technologies Ltd</t>
  </si>
  <si>
    <t>INE860A01027</t>
  </si>
  <si>
    <t>Eternal Ltd</t>
  </si>
  <si>
    <t>INE758T01015</t>
  </si>
  <si>
    <t>Retailing</t>
  </si>
  <si>
    <t>Ultratech Cement Ltd</t>
  </si>
  <si>
    <t>INE481G01011</t>
  </si>
  <si>
    <t>Cement &amp; Cement Products</t>
  </si>
  <si>
    <t>NTPC Ltd</t>
  </si>
  <si>
    <t>INE733E01010</t>
  </si>
  <si>
    <t>Power</t>
  </si>
  <si>
    <t>Mahindra &amp; Mahindra Ltd</t>
  </si>
  <si>
    <t>INE101A01026</t>
  </si>
  <si>
    <t>Automobiles</t>
  </si>
  <si>
    <t>Apollo Hospitals Enterprise Ltd</t>
  </si>
  <si>
    <t>INE437A01024</t>
  </si>
  <si>
    <t>Healthcare Services</t>
  </si>
  <si>
    <t>HDFC Life Insurance Co Ltd</t>
  </si>
  <si>
    <t>INE795G01014</t>
  </si>
  <si>
    <t>Insurance</t>
  </si>
  <si>
    <t>Sun Pharmaceutical Industries Ltd</t>
  </si>
  <si>
    <t>INE044A01036</t>
  </si>
  <si>
    <t>Pharmaceuticals &amp; Biotechnology</t>
  </si>
  <si>
    <t>Britannia Industries Ltd</t>
  </si>
  <si>
    <t>INE216A01030</t>
  </si>
  <si>
    <t>Food Products</t>
  </si>
  <si>
    <t>PB Fintech Ltd</t>
  </si>
  <si>
    <t>INE417T01026</t>
  </si>
  <si>
    <t>Financial Technology (Fintech)</t>
  </si>
  <si>
    <t>Tata Steel Ltd</t>
  </si>
  <si>
    <t>INE081A01020</t>
  </si>
  <si>
    <t>Ferrous Metals</t>
  </si>
  <si>
    <t>Bharat Electronics Ltd</t>
  </si>
  <si>
    <t>INE263A01024</t>
  </si>
  <si>
    <t>Aerospace &amp; Defense</t>
  </si>
  <si>
    <t>GAIL (India) Ltd</t>
  </si>
  <si>
    <t>INE129A01019</t>
  </si>
  <si>
    <t>Gas</t>
  </si>
  <si>
    <t>Phoenix Mills Ltd</t>
  </si>
  <si>
    <t>INE211B01039</t>
  </si>
  <si>
    <t>Realty</t>
  </si>
  <si>
    <t>Kirloskar Oil Engines Ltd</t>
  </si>
  <si>
    <t>INE146L01010</t>
  </si>
  <si>
    <t>Industrial Products</t>
  </si>
  <si>
    <t>Amber Enterprises India Ltd</t>
  </si>
  <si>
    <t>INE371P01015</t>
  </si>
  <si>
    <t>Consumer Durables</t>
  </si>
  <si>
    <t>Metropolis Healthcare Ltd</t>
  </si>
  <si>
    <t>INE112L01020</t>
  </si>
  <si>
    <t>Marico Ltd</t>
  </si>
  <si>
    <t>INE196A01026</t>
  </si>
  <si>
    <t>Agricultural Food &amp; Other Products</t>
  </si>
  <si>
    <t>Hindustan Aeronautics Ltd</t>
  </si>
  <si>
    <t>INE066F01020</t>
  </si>
  <si>
    <t>Interglobe Aviation Ltd</t>
  </si>
  <si>
    <t>INE646L01027</t>
  </si>
  <si>
    <t>Transport Services</t>
  </si>
  <si>
    <t>CESC Ltd</t>
  </si>
  <si>
    <t>INE486A01021</t>
  </si>
  <si>
    <t>Maruti Suzuki India Ltd</t>
  </si>
  <si>
    <t>INE585B01010</t>
  </si>
  <si>
    <t>ICICI Lombard General Insurance Co Ltd</t>
  </si>
  <si>
    <t>INE765G01017</t>
  </si>
  <si>
    <t>Eris Lifesciences Ltd</t>
  </si>
  <si>
    <t>INE406M01024</t>
  </si>
  <si>
    <t>Jubilant Foodworks Ltd</t>
  </si>
  <si>
    <t>INE797F01020</t>
  </si>
  <si>
    <t>Leisure Services</t>
  </si>
  <si>
    <t>United Spirits Ltd</t>
  </si>
  <si>
    <t>INE854D01024</t>
  </si>
  <si>
    <t>Beverages</t>
  </si>
  <si>
    <t>Hindustan Unilever Ltd</t>
  </si>
  <si>
    <t>INE030A01027</t>
  </si>
  <si>
    <t>Diversified FMCG</t>
  </si>
  <si>
    <t>Ashok Leyland Ltd</t>
  </si>
  <si>
    <t>INE208A01029</t>
  </si>
  <si>
    <t>Agricultural, Commercial &amp; Construction Vehicles</t>
  </si>
  <si>
    <t>Cholamandalam Investment and Finance Co Ltd</t>
  </si>
  <si>
    <t>INE121A01024</t>
  </si>
  <si>
    <t>Finance</t>
  </si>
  <si>
    <t>PI Industries Ltd</t>
  </si>
  <si>
    <t>INE603J01030</t>
  </si>
  <si>
    <t>Fertilizers &amp; Agrochemicals</t>
  </si>
  <si>
    <t>Tata Capital Ltd</t>
  </si>
  <si>
    <t>INE976I01016</t>
  </si>
  <si>
    <t>Amara Raja Energy And Mobility Ltd</t>
  </si>
  <si>
    <t>INE885A01032</t>
  </si>
  <si>
    <t>Auto Components</t>
  </si>
  <si>
    <t>V-Mart Retail Ltd</t>
  </si>
  <si>
    <t>INE665J01013</t>
  </si>
  <si>
    <t>Teamlease Services Ltd</t>
  </si>
  <si>
    <t>INE985S01024</t>
  </si>
  <si>
    <t>Commercial Services &amp; Supplies</t>
  </si>
  <si>
    <t>Lemon Tree Hotels Ltd</t>
  </si>
  <si>
    <t>INE970X01018</t>
  </si>
  <si>
    <t>ZF Commercial Vehicle Control Systems India Ltd</t>
  </si>
  <si>
    <t>INE342J01019</t>
  </si>
  <si>
    <t>PNB Housing Finance Ltd</t>
  </si>
  <si>
    <t>INE572E01012</t>
  </si>
  <si>
    <t>Angel One Ltd</t>
  </si>
  <si>
    <t>INE732I01013</t>
  </si>
  <si>
    <t>Capital Markets</t>
  </si>
  <si>
    <t>INE2KCE01013</t>
  </si>
  <si>
    <t>8.3774% Kotak Mahindra Investments Ltd (21-Jun-2027) **</t>
  </si>
  <si>
    <t>INE975F07IR8</t>
  </si>
  <si>
    <t>Oil &amp; Natural Gas Corporation Ltd</t>
  </si>
  <si>
    <t>INE213A01029</t>
  </si>
  <si>
    <t>Oil</t>
  </si>
  <si>
    <t>Titan Co Ltd</t>
  </si>
  <si>
    <t>INE280A01028</t>
  </si>
  <si>
    <t>Tata Power Co Ltd</t>
  </si>
  <si>
    <t>INE245A01021</t>
  </si>
  <si>
    <t>Cipla Ltd</t>
  </si>
  <si>
    <t>INE059A01026</t>
  </si>
  <si>
    <t>PG Electroplast Ltd</t>
  </si>
  <si>
    <t>INE457L01029</t>
  </si>
  <si>
    <t>Trent Ltd</t>
  </si>
  <si>
    <t>INE849A01020</t>
  </si>
  <si>
    <t>Chalet Hotels Ltd</t>
  </si>
  <si>
    <t>INE427F01016</t>
  </si>
  <si>
    <t>MedPlus Health Services Ltd</t>
  </si>
  <si>
    <t>INE804L01022</t>
  </si>
  <si>
    <t>Data Patterns India Ltd</t>
  </si>
  <si>
    <t>INE0IX101010</t>
  </si>
  <si>
    <t>Syrma SGS Technology Ltd</t>
  </si>
  <si>
    <t>INE0DYJ01015</t>
  </si>
  <si>
    <t>Industrial Manufacturing</t>
  </si>
  <si>
    <t>Crompton Greaves Consumer Electricals Ltd</t>
  </si>
  <si>
    <t>INE299U01018</t>
  </si>
  <si>
    <t>Prestige Estates Projects Ltd</t>
  </si>
  <si>
    <t>INE811K01011</t>
  </si>
  <si>
    <t>Syngene International Ltd</t>
  </si>
  <si>
    <t>INE398R01022</t>
  </si>
  <si>
    <t>(b) Units of Real Estate Investment Trusts (REITs)</t>
  </si>
  <si>
    <t>Knowledge Realty Trust</t>
  </si>
  <si>
    <t>INE1JAR25012</t>
  </si>
  <si>
    <t>7.73% LIC Housing Finance LTD (18-MAR-2027) **</t>
  </si>
  <si>
    <t>INE115A07RE1</t>
  </si>
  <si>
    <t>7.35% Bharti Telecom Ltd (15-Oct-2027) **</t>
  </si>
  <si>
    <t>INE403D08272</t>
  </si>
  <si>
    <t>7.35% Embassy Office Parks Reit (05-Apr-2027) **</t>
  </si>
  <si>
    <t>INE041007092</t>
  </si>
  <si>
    <t>8.10% Bajaj Finance Ltd (08-Jan-2027) **</t>
  </si>
  <si>
    <t>INE296A07SR9</t>
  </si>
  <si>
    <t>6.65% LIC Housing Finance LTD (15-Feb-2027) **</t>
  </si>
  <si>
    <t>INE115A07PR7</t>
  </si>
  <si>
    <t>91 DTB (17-Apr-2026)</t>
  </si>
  <si>
    <t>IN002025X414</t>
  </si>
  <si>
    <t>6.01% GOI 2030 (21-Jul-2030)</t>
  </si>
  <si>
    <t>IN0020250067</t>
  </si>
  <si>
    <t>Nippon India ETF Gold Bees</t>
  </si>
  <si>
    <t>INF204KB17I5</t>
  </si>
  <si>
    <t>Mutual Fund</t>
  </si>
  <si>
    <t>Nippon India Silver ETF</t>
  </si>
  <si>
    <t>INF204KC1402</t>
  </si>
  <si>
    <t>c) Portfolio Turnover Ratio during the Half - year 30-Jan-2026</t>
  </si>
  <si>
    <t>d) Residual maturity / Average Maturity as on 30-Jan-2026</t>
  </si>
  <si>
    <t xml:space="preserve">e) During the month additional instances of fair valuation/deviation from valuation price provided by the valuation agencies </t>
  </si>
  <si>
    <t>% to Net Assets(Hedged &amp; Unhedged)</t>
  </si>
  <si>
    <t>Outstanding position in Derivative Instruments (Rs. in Lakhs) Long / (Short)</t>
  </si>
  <si>
    <t>Outstanding derivative exposure as % to net assets Long / (Short)</t>
  </si>
  <si>
    <t>Kotak Mahindra Bank Ltd</t>
  </si>
  <si>
    <t>INE237A01036</t>
  </si>
  <si>
    <t>Vodafone Idea Ltd</t>
  </si>
  <si>
    <t>INE669E01016</t>
  </si>
  <si>
    <t>Jio Financial Services Ltd</t>
  </si>
  <si>
    <t>INE758E01017</t>
  </si>
  <si>
    <t>RBL Bank Ltd</t>
  </si>
  <si>
    <t>INE976G01028</t>
  </si>
  <si>
    <t>Tech Mahindra Ltd</t>
  </si>
  <si>
    <t>INE669C01036</t>
  </si>
  <si>
    <t>Bank of Baroda</t>
  </si>
  <si>
    <t>INE028A01039</t>
  </si>
  <si>
    <t>Bajaj Finserv Ltd</t>
  </si>
  <si>
    <t>INE918I01026</t>
  </si>
  <si>
    <t>Indus Towers Ltd</t>
  </si>
  <si>
    <t>INE121J01017</t>
  </si>
  <si>
    <t>Power Finance Corporation Ltd</t>
  </si>
  <si>
    <t>INE134E01011</t>
  </si>
  <si>
    <t>Ambuja Cements Ltd</t>
  </si>
  <si>
    <t>INE079A01024</t>
  </si>
  <si>
    <t>ITC Ltd</t>
  </si>
  <si>
    <t>INE154A01025</t>
  </si>
  <si>
    <t>Power Grid Corporation of India Ltd</t>
  </si>
  <si>
    <t>INE752E01010</t>
  </si>
  <si>
    <t>Hindustan Petroleum Corporation Ltd</t>
  </si>
  <si>
    <t>INE094A01015</t>
  </si>
  <si>
    <t>Tata Consultancy Services Ltd</t>
  </si>
  <si>
    <t>INE467B01029</t>
  </si>
  <si>
    <t>Bajaj Finance Ltd</t>
  </si>
  <si>
    <t>INE296A01032</t>
  </si>
  <si>
    <t>Godrej Properties Ltd</t>
  </si>
  <si>
    <t>INE484J01027</t>
  </si>
  <si>
    <t>Bandhan Bank Ltd</t>
  </si>
  <si>
    <t>INE545U01014</t>
  </si>
  <si>
    <t>Mankind Pharma Ltd</t>
  </si>
  <si>
    <t>INE634S01028</t>
  </si>
  <si>
    <t>Coforge Ltd</t>
  </si>
  <si>
    <t>INE591G01025</t>
  </si>
  <si>
    <t>JSW Steel Ltd</t>
  </si>
  <si>
    <t>INE019A01038</t>
  </si>
  <si>
    <t>7.37% GOI 2028 (23-Oct-2028)</t>
  </si>
  <si>
    <t>IN0020230101</t>
  </si>
  <si>
    <t>7.06% GOI 2028 (10-Apr-2028)</t>
  </si>
  <si>
    <t>IN0020230010</t>
  </si>
  <si>
    <t>7.48% Punjab SDL (14-Jan-2031)</t>
  </si>
  <si>
    <t>IN2820250156</t>
  </si>
  <si>
    <t>Margin on Derivatives</t>
  </si>
  <si>
    <t xml:space="preserve">c) Total outstanding position (as at January 30, 2026) in Derivative Instruments (Gross Notional) </t>
  </si>
  <si>
    <t>Rs. 33,338.12 Lacs</t>
  </si>
  <si>
    <t xml:space="preserve">d) Outstanding derivative exposure as % to net assets </t>
  </si>
  <si>
    <t>e) Portfolio Turnover Ratio during the Half - year 30-Jan-2026</t>
  </si>
  <si>
    <t>f) Residual maturity / Average Maturity as on 30-Jan-2026</t>
  </si>
  <si>
    <t xml:space="preserve">g) During the month additional instances of fair valuation/deviation from valuation price provided by the valuation agencies </t>
  </si>
  <si>
    <t>ABB India Ltd</t>
  </si>
  <si>
    <t>INE117A01022</t>
  </si>
  <si>
    <t>Electrical Equipment</t>
  </si>
  <si>
    <t>8.65% Bharti Telecom Ltd (05-Nov-2027) **</t>
  </si>
  <si>
    <t>INE403D08231</t>
  </si>
  <si>
    <t>9.03% Credila Financial Services Ltd (04-Mar-2026) **</t>
  </si>
  <si>
    <t>INE539K07270</t>
  </si>
  <si>
    <t>CARE AA</t>
  </si>
  <si>
    <t>8.09% Kotak Mahindra Prime Ltd (09-Nov-2026) **</t>
  </si>
  <si>
    <t>INE916DA7SL3</t>
  </si>
  <si>
    <t>7.62% National Bank For Agriculture &amp; Rural Development (31-Jan-2028)</t>
  </si>
  <si>
    <t>INE261F08DV4</t>
  </si>
  <si>
    <t>7.47% India Infrastructure Finance Co Ltd (05-Nov-2027) **</t>
  </si>
  <si>
    <t>INE787H08154</t>
  </si>
  <si>
    <t>5.63% GOI 2026 (12-Apr-2026)</t>
  </si>
  <si>
    <t>IN0020210012</t>
  </si>
  <si>
    <t>7.38% GOI 2027 (20-Jun-2027)</t>
  </si>
  <si>
    <t>IN0020220037</t>
  </si>
  <si>
    <t>7.08% Kerala SDL (26-Mar-2040)</t>
  </si>
  <si>
    <t>IN2020240312</t>
  </si>
  <si>
    <t>Rs. 32,200.59 Lacs</t>
  </si>
  <si>
    <t xml:space="preserve">(b) Unlisted </t>
  </si>
  <si>
    <t>Numero Uno International Ltd ** ^^</t>
  </si>
  <si>
    <t>Globsyn Technologies Ltd ** ^^</t>
  </si>
  <si>
    <t>INE671B01034</t>
  </si>
  <si>
    <t>IT - Services</t>
  </si>
  <si>
    <t>(c) Units of Real Estate Investment Trusts (REITs)</t>
  </si>
  <si>
    <t>Nexus Select Trust REIT</t>
  </si>
  <si>
    <t>INE0NDH25011</t>
  </si>
  <si>
    <t>^^ Securities are fair valued</t>
  </si>
  <si>
    <t>IN9397D01014</t>
  </si>
  <si>
    <t>APL Apollo Tubes Ltd</t>
  </si>
  <si>
    <t>INE702C01027</t>
  </si>
  <si>
    <t>Mphasis Ltd</t>
  </si>
  <si>
    <t>INE356A01018</t>
  </si>
  <si>
    <t>One 97 Communications Ltd</t>
  </si>
  <si>
    <t>INE982J01020</t>
  </si>
  <si>
    <t>FSN E-Commerce Ventures Ltd</t>
  </si>
  <si>
    <t>INE388Y01029</t>
  </si>
  <si>
    <t>Vedanta Ltd</t>
  </si>
  <si>
    <t>INE205A01025</t>
  </si>
  <si>
    <t>Diversified Metals</t>
  </si>
  <si>
    <t>Adani Enterprises Ltd</t>
  </si>
  <si>
    <t>IN9423A01030</t>
  </si>
  <si>
    <t>Metals &amp; Minerals Trading</t>
  </si>
  <si>
    <t>IDFC First Bank Ltd</t>
  </si>
  <si>
    <t>INE092T01019</t>
  </si>
  <si>
    <t>Sammaan Capital Ltd</t>
  </si>
  <si>
    <t>INE148I01020</t>
  </si>
  <si>
    <t>Aditya Birla Capital Ltd</t>
  </si>
  <si>
    <t>INE674K01013</t>
  </si>
  <si>
    <t>Punjab National Bank</t>
  </si>
  <si>
    <t>INE160A01022</t>
  </si>
  <si>
    <t>AU Small Finance Bank Ltd</t>
  </si>
  <si>
    <t>INE949L01017</t>
  </si>
  <si>
    <t>JSW Energy Ltd</t>
  </si>
  <si>
    <t>INE121E01018</t>
  </si>
  <si>
    <t>Pidilite Industries Ltd</t>
  </si>
  <si>
    <t>INE318A01026</t>
  </si>
  <si>
    <t>Chemicals &amp; Petrochemicals</t>
  </si>
  <si>
    <t>Nestle India Ltd</t>
  </si>
  <si>
    <t>INE239A01024</t>
  </si>
  <si>
    <t>Multi Commodity Exchange Of India Ltd</t>
  </si>
  <si>
    <t>INE745G01043</t>
  </si>
  <si>
    <t>Laurus Labs Ltd</t>
  </si>
  <si>
    <t>INE947Q01028</t>
  </si>
  <si>
    <t>Steel Authority of India Ltd</t>
  </si>
  <si>
    <t>INE114A01011</t>
  </si>
  <si>
    <t>Bank of India</t>
  </si>
  <si>
    <t>INE084A01016</t>
  </si>
  <si>
    <t>Yes Bank Ltd</t>
  </si>
  <si>
    <t>INE528G01035</t>
  </si>
  <si>
    <t>Patanjali Foods Ltd</t>
  </si>
  <si>
    <t>INE619A01035</t>
  </si>
  <si>
    <t>Agricultural Food &amp; other Products</t>
  </si>
  <si>
    <t>BSE Ltd</t>
  </si>
  <si>
    <t>INE118H01025</t>
  </si>
  <si>
    <t>NMDC Ltd</t>
  </si>
  <si>
    <t>INE584A01023</t>
  </si>
  <si>
    <t>Minerals &amp; Mining</t>
  </si>
  <si>
    <t>Shriram Finance Ltd</t>
  </si>
  <si>
    <t>INE721A01047</t>
  </si>
  <si>
    <t>SBI Life Insurance Co Ltd</t>
  </si>
  <si>
    <t>INE123W01016</t>
  </si>
  <si>
    <t>Tata Consumer Products Ltd</t>
  </si>
  <si>
    <t>INE192A01025</t>
  </si>
  <si>
    <t>Manappuram Finance Ltd</t>
  </si>
  <si>
    <t>INE522D01027</t>
  </si>
  <si>
    <t>DLF Ltd</t>
  </si>
  <si>
    <t>INE271C01023</t>
  </si>
  <si>
    <t>Bharat Heavy Electricals Ltd</t>
  </si>
  <si>
    <t>INE257A01026</t>
  </si>
  <si>
    <t>Hindustan Zinc Ltd</t>
  </si>
  <si>
    <t>INE267A01025</t>
  </si>
  <si>
    <t>Non - Ferrous Metals</t>
  </si>
  <si>
    <t>Divi's Laboratories Ltd</t>
  </si>
  <si>
    <t>INE361B01024</t>
  </si>
  <si>
    <t>Glenmark Pharmaceuticals Ltd</t>
  </si>
  <si>
    <t>INE935A01035</t>
  </si>
  <si>
    <t>Max Healthcare Institute Ltd</t>
  </si>
  <si>
    <t>INE027H01010</t>
  </si>
  <si>
    <t>Varun Beverages Ltd</t>
  </si>
  <si>
    <t>INE200M01039</t>
  </si>
  <si>
    <t>CG Power and Industrial Solutions Ltd</t>
  </si>
  <si>
    <t>INE067A01029</t>
  </si>
  <si>
    <t>Aurobindo Pharma Ltd</t>
  </si>
  <si>
    <t>INE406A01037</t>
  </si>
  <si>
    <t>Persistent Systems Ltd</t>
  </si>
  <si>
    <t>INE262H01021</t>
  </si>
  <si>
    <t>LIC Housing Finance Ltd</t>
  </si>
  <si>
    <t>INE115A01026</t>
  </si>
  <si>
    <t>Kalyan Jewellers India Ltd</t>
  </si>
  <si>
    <t>INE303R01014</t>
  </si>
  <si>
    <t>Housing &amp; Urban Development Corporation Ltd</t>
  </si>
  <si>
    <t>INE031A01017</t>
  </si>
  <si>
    <t>Polycab India Ltd</t>
  </si>
  <si>
    <t>INE455K01017</t>
  </si>
  <si>
    <t>Samvardhana Motherson International Ltd</t>
  </si>
  <si>
    <t>INE775A01035</t>
  </si>
  <si>
    <t>Hindalco Industries Ltd</t>
  </si>
  <si>
    <t>INE038A01020</t>
  </si>
  <si>
    <t>Petronet LNG Ltd</t>
  </si>
  <si>
    <t>INE347G01014</t>
  </si>
  <si>
    <t>Tube Investments of India Ltd</t>
  </si>
  <si>
    <t>INE974X01010</t>
  </si>
  <si>
    <t>Solar Industries India Ltd</t>
  </si>
  <si>
    <t>INE343H01029</t>
  </si>
  <si>
    <t>Indian Hotels Co Ltd</t>
  </si>
  <si>
    <t>INE053A01029</t>
  </si>
  <si>
    <t>HDFC Bank Ltd (06-Feb-2026)</t>
  </si>
  <si>
    <t>INE040A16GF2</t>
  </si>
  <si>
    <t>HDFC Securities Ltd (06-Feb-2026) **@</t>
  </si>
  <si>
    <t>INE700G14QT3</t>
  </si>
  <si>
    <t>182 DTB (09-Apr-2026)</t>
  </si>
  <si>
    <t>IN002025Y289</t>
  </si>
  <si>
    <t>364 DTB (26-Mar-2026)</t>
  </si>
  <si>
    <t>IN002024Z503</t>
  </si>
  <si>
    <t>INF090I01GV8</t>
  </si>
  <si>
    <t>Franklin India Liquid Fund Direct-Growth Plan</t>
  </si>
  <si>
    <t>INF090I01JV2</t>
  </si>
  <si>
    <t>Rs. 53,766.78 Lacs</t>
  </si>
  <si>
    <t>REC Ltd</t>
  </si>
  <si>
    <t>INE020B01018</t>
  </si>
  <si>
    <t>HDB Financial Services Ltd</t>
  </si>
  <si>
    <t>INE756I01012</t>
  </si>
  <si>
    <t>Emami Ltd</t>
  </si>
  <si>
    <t>INE548C01032</t>
  </si>
  <si>
    <t>Personal Products</t>
  </si>
  <si>
    <t>Dr. Reddy's Laboratories Ltd</t>
  </si>
  <si>
    <t>INE089A01031</t>
  </si>
  <si>
    <t>Bharat Petroleum Corporation Ltd</t>
  </si>
  <si>
    <t>INE029A01011</t>
  </si>
  <si>
    <t>City Union Bank Ltd</t>
  </si>
  <si>
    <t>INE491A01021</t>
  </si>
  <si>
    <t>Grasim Industries Ltd</t>
  </si>
  <si>
    <t>INE047A01021</t>
  </si>
  <si>
    <t>Indiamart Intermesh Ltd</t>
  </si>
  <si>
    <t>INE933S01016</t>
  </si>
  <si>
    <t>Akums Drugs And Pharmaceuticals Ltd</t>
  </si>
  <si>
    <t>INE09XN01023</t>
  </si>
  <si>
    <t>Gujarat State Petronet Ltd</t>
  </si>
  <si>
    <t>INE246F01010</t>
  </si>
  <si>
    <t>Finolex Industries Ltd</t>
  </si>
  <si>
    <t>INE183A01024</t>
  </si>
  <si>
    <t>Sapphire Foods India Ltd</t>
  </si>
  <si>
    <t>INE806T01020</t>
  </si>
  <si>
    <t>UPL Ltd</t>
  </si>
  <si>
    <t>INE628A01036</t>
  </si>
  <si>
    <t>JK Lakshmi Cement Ltd</t>
  </si>
  <si>
    <t>INE786A01032</t>
  </si>
  <si>
    <t>DCB Bank Ltd</t>
  </si>
  <si>
    <t>INE503A01015</t>
  </si>
  <si>
    <t>Meesho Ltd</t>
  </si>
  <si>
    <t>INE0VDM01015</t>
  </si>
  <si>
    <t>TVS Holdings Ltd</t>
  </si>
  <si>
    <t>INE105A01035</t>
  </si>
  <si>
    <t>Restaurant Brands Asia Ltd</t>
  </si>
  <si>
    <t>INE07T201019</t>
  </si>
  <si>
    <t>Akzo Nobel India Ltd</t>
  </si>
  <si>
    <t>INE133A01011</t>
  </si>
  <si>
    <t>Elecon Engineering Co Ltd</t>
  </si>
  <si>
    <t>INE205B01031</t>
  </si>
  <si>
    <t>Tata Motors Ltd</t>
  </si>
  <si>
    <t>INE1TAE01010</t>
  </si>
  <si>
    <t>Gateway Distriparks Ltd</t>
  </si>
  <si>
    <t>INE079J01017</t>
  </si>
  <si>
    <t>Go Fashion India Ltd</t>
  </si>
  <si>
    <t>INE0BJS01011</t>
  </si>
  <si>
    <t>Brookfield India Real Estate Trust</t>
  </si>
  <si>
    <t>INE0FDU25010</t>
  </si>
  <si>
    <t>Industry Classification</t>
  </si>
  <si>
    <t>Info Edge (India) Ltd</t>
  </si>
  <si>
    <t>INE663F01032</t>
  </si>
  <si>
    <t>Zensar Technologies Ltd</t>
  </si>
  <si>
    <t>INE520A01027</t>
  </si>
  <si>
    <t>Swiggy Ltd</t>
  </si>
  <si>
    <t>INE00H001014</t>
  </si>
  <si>
    <t>Intellect Design Arena Ltd</t>
  </si>
  <si>
    <t>INE306R01017</t>
  </si>
  <si>
    <t>Amagi Media Labs Ltd</t>
  </si>
  <si>
    <t>INE121R01077</t>
  </si>
  <si>
    <t>Hexaware Technologies Ltd</t>
  </si>
  <si>
    <t>INE093A01041</t>
  </si>
  <si>
    <t>CE Info Systems Ltd</t>
  </si>
  <si>
    <t>INE0BV301023</t>
  </si>
  <si>
    <t>Affle 3i Ltd</t>
  </si>
  <si>
    <t>INE00WC01027</t>
  </si>
  <si>
    <t>Foreign Equity Securities</t>
  </si>
  <si>
    <t>Cognizant Technology Solutions Corp., A</t>
  </si>
  <si>
    <t>US1924461023</t>
  </si>
  <si>
    <t>Makemytrip Ltd</t>
  </si>
  <si>
    <t>MU0295S00016</t>
  </si>
  <si>
    <t>Alphabet Inc</t>
  </si>
  <si>
    <t>US02079K3059</t>
  </si>
  <si>
    <t>Meta Platforms Inc</t>
  </si>
  <si>
    <t>US30303M1027</t>
  </si>
  <si>
    <t>Apple Inc</t>
  </si>
  <si>
    <t>US0378331005</t>
  </si>
  <si>
    <t>IT - Hardware</t>
  </si>
  <si>
    <t>Amazon.com INC</t>
  </si>
  <si>
    <t>US0231351067</t>
  </si>
  <si>
    <t>Microsoft Corp</t>
  </si>
  <si>
    <t>US5949181045</t>
  </si>
  <si>
    <t>Foreign Mutual Fund Units</t>
  </si>
  <si>
    <t>Franklin Technology Fund, Class I (Acc)</t>
  </si>
  <si>
    <t>LU0626261944</t>
  </si>
  <si>
    <t>Foreign Mutual Fund</t>
  </si>
  <si>
    <t>Equitas Small Finance Bank Ltd</t>
  </si>
  <si>
    <t>INE063P01018</t>
  </si>
  <si>
    <t>CCL Products (India) Ltd</t>
  </si>
  <si>
    <t>INE421D01022</t>
  </si>
  <si>
    <t>Brigade Enterprises Ltd</t>
  </si>
  <si>
    <t>INE791I01019</t>
  </si>
  <si>
    <t>Aster DM Healthcare Ltd</t>
  </si>
  <si>
    <t>INE914M01019</t>
  </si>
  <si>
    <t>J.B. Chemicals &amp; Pharmaceuticals Ltd</t>
  </si>
  <si>
    <t>INE572A01036</t>
  </si>
  <si>
    <t>Deepak Nitrite Ltd</t>
  </si>
  <si>
    <t>INE288B01029</t>
  </si>
  <si>
    <t>Ujjivan Small Finance Bank Ltd</t>
  </si>
  <si>
    <t>INE551W01018</t>
  </si>
  <si>
    <t>Sobha Ltd</t>
  </si>
  <si>
    <t>INE671H01015</t>
  </si>
  <si>
    <t>Karur Vysya Bank Ltd</t>
  </si>
  <si>
    <t>INE036D01028</t>
  </si>
  <si>
    <t>Kajaria Ceramics Ltd</t>
  </si>
  <si>
    <t>INE217B01036</t>
  </si>
  <si>
    <t>K.P.R. Mill Ltd</t>
  </si>
  <si>
    <t>INE930H01031</t>
  </si>
  <si>
    <t>Textiles &amp; Apparels</t>
  </si>
  <si>
    <t>MTAR Technologies Ltd</t>
  </si>
  <si>
    <t>INE864I01014</t>
  </si>
  <si>
    <t>S J S Enterprises Ltd</t>
  </si>
  <si>
    <t>INE284S01014</t>
  </si>
  <si>
    <t>The Ramco Cements Ltd</t>
  </si>
  <si>
    <t>INE331A01037</t>
  </si>
  <si>
    <t>Pricol Ltd</t>
  </si>
  <si>
    <t>INE726V01018</t>
  </si>
  <si>
    <t>Sona Blw Precision Forgings Ltd</t>
  </si>
  <si>
    <t>INE073K01018</t>
  </si>
  <si>
    <t>Whirlpool Of India Ltd</t>
  </si>
  <si>
    <t>INE716A01013</t>
  </si>
  <si>
    <t>Tenneco Clean Air India Ltd</t>
  </si>
  <si>
    <t>INE19RI01016</t>
  </si>
  <si>
    <t>Finolex Cables Ltd</t>
  </si>
  <si>
    <t>INE235A01022</t>
  </si>
  <si>
    <t>IIFL Finance Ltd</t>
  </si>
  <si>
    <t>INE530B01024</t>
  </si>
  <si>
    <t>Jubilant Ingrevia Ltd</t>
  </si>
  <si>
    <t>INE0BY001018</t>
  </si>
  <si>
    <t>Chemplast Sanmar Ltd</t>
  </si>
  <si>
    <t>INE488A01050</t>
  </si>
  <si>
    <t>Cyient Ltd</t>
  </si>
  <si>
    <t>INE136B01020</t>
  </si>
  <si>
    <t>Kirloskar Pneumatic Co Ltd</t>
  </si>
  <si>
    <t>INE811A01020</t>
  </si>
  <si>
    <t>Atul Ltd</t>
  </si>
  <si>
    <t>INE100A01010</t>
  </si>
  <si>
    <t>The India Cements Ltd</t>
  </si>
  <si>
    <t>INE383A01012</t>
  </si>
  <si>
    <t>Exide Industries Ltd</t>
  </si>
  <si>
    <t>INE302A01020</t>
  </si>
  <si>
    <t>CEAT Ltd</t>
  </si>
  <si>
    <t>INE482A01020</t>
  </si>
  <si>
    <t>Vishnu Chemicals Ltd</t>
  </si>
  <si>
    <t>INE270I01022</t>
  </si>
  <si>
    <t>Pine Labs Ltd</t>
  </si>
  <si>
    <t>INE15B701018</t>
  </si>
  <si>
    <t>Shankara Buildpro Ltd</t>
  </si>
  <si>
    <t>INE24OJ01011</t>
  </si>
  <si>
    <t>Delhivery Ltd</t>
  </si>
  <si>
    <t>INE148O01028</t>
  </si>
  <si>
    <t>Ion Exchange (India) Ltd</t>
  </si>
  <si>
    <t>INE570A01022</t>
  </si>
  <si>
    <t>Other Utilities</t>
  </si>
  <si>
    <t>Greenpanel Industries Ltd</t>
  </si>
  <si>
    <t>INE08ZM01014</t>
  </si>
  <si>
    <t>Ratnamani Metals &amp; Tubes Ltd</t>
  </si>
  <si>
    <t>INE703B01027</t>
  </si>
  <si>
    <t>Birlasoft Ltd</t>
  </si>
  <si>
    <t>INE836A01035</t>
  </si>
  <si>
    <t>Electronics Mart India Ltd</t>
  </si>
  <si>
    <t>INE02YR01019</t>
  </si>
  <si>
    <t>Piramal Finance Ltd</t>
  </si>
  <si>
    <t>INE202B01038</t>
  </si>
  <si>
    <t>Ahluwalia Contracts (India) Ltd</t>
  </si>
  <si>
    <t>INE758C01029</t>
  </si>
  <si>
    <t>SBFC Finance Ltd</t>
  </si>
  <si>
    <t>INE423Y01016</t>
  </si>
  <si>
    <t>KPIT Technologies Ltd</t>
  </si>
  <si>
    <t>INE04I401011</t>
  </si>
  <si>
    <t>GHCL Ltd</t>
  </si>
  <si>
    <t>INE539A01019</t>
  </si>
  <si>
    <t>Brigade Hotel Ventures Ltd</t>
  </si>
  <si>
    <t>INE03NU01014</t>
  </si>
  <si>
    <t>Apollo Pipes Ltd</t>
  </si>
  <si>
    <t>INE126J01016</t>
  </si>
  <si>
    <t>TTK Prestige Ltd</t>
  </si>
  <si>
    <t>INE690A01028</t>
  </si>
  <si>
    <t>Aditya Vision Ltd</t>
  </si>
  <si>
    <t>INE679V01027</t>
  </si>
  <si>
    <t>Motherson Sumi Wiring India Ltd</t>
  </si>
  <si>
    <t>INE0FS801015</t>
  </si>
  <si>
    <t>Indoco Remedies Ltd</t>
  </si>
  <si>
    <t>INE873D01024</t>
  </si>
  <si>
    <t>Shivalik Bimetal Controls Ltd</t>
  </si>
  <si>
    <t>INE386D01027</t>
  </si>
  <si>
    <t>Vedant Fashions Ltd</t>
  </si>
  <si>
    <t>INE825V01034</t>
  </si>
  <si>
    <t>Vikram Solar Ltd</t>
  </si>
  <si>
    <t>INE078V01014</t>
  </si>
  <si>
    <t>Rolex Rings Ltd</t>
  </si>
  <si>
    <t>INE645S01024</t>
  </si>
  <si>
    <t>S P Apparels Ltd</t>
  </si>
  <si>
    <t>INE212I01016</t>
  </si>
  <si>
    <t>Devyani International Ltd</t>
  </si>
  <si>
    <t>INE872J01023</t>
  </si>
  <si>
    <t>Jyothy Labs Ltd</t>
  </si>
  <si>
    <t>INE668F01031</t>
  </si>
  <si>
    <t>Household Products</t>
  </si>
  <si>
    <t>Pitti Engineering Ltd</t>
  </si>
  <si>
    <t>INE450D01021</t>
  </si>
  <si>
    <t>Carborundum Universal Ltd</t>
  </si>
  <si>
    <t>INE120A01034</t>
  </si>
  <si>
    <t>AIA Engineering Ltd</t>
  </si>
  <si>
    <t>INE212H01026</t>
  </si>
  <si>
    <t>Sudarshan Chemical Industries Ltd</t>
  </si>
  <si>
    <t>INE659A01023</t>
  </si>
  <si>
    <t>Tata Communications Ltd</t>
  </si>
  <si>
    <t>INE151A01013</t>
  </si>
  <si>
    <t>TVS Motor Co Ltd</t>
  </si>
  <si>
    <t>INE494B01023</t>
  </si>
  <si>
    <t>Tata Motors Passenger Vehicles Ltd</t>
  </si>
  <si>
    <t>INE155A01022</t>
  </si>
  <si>
    <t>Piramal Pharma Ltd</t>
  </si>
  <si>
    <t>INE0DK501011</t>
  </si>
  <si>
    <t>Biocon Ltd</t>
  </si>
  <si>
    <t>INE376G01013</t>
  </si>
  <si>
    <t>SKF India Industrial Ltd</t>
  </si>
  <si>
    <t>INE2J8701016</t>
  </si>
  <si>
    <t>Camlin Fine Sciences Ltd</t>
  </si>
  <si>
    <t>INE052I01032</t>
  </si>
  <si>
    <t>Stanley Lifestyles Ltd</t>
  </si>
  <si>
    <t>INE01A001028</t>
  </si>
  <si>
    <t>INE494B04019</t>
  </si>
  <si>
    <t>Chennai Interactive Business Services Pvt Ltd ** ^^</t>
  </si>
  <si>
    <t>Amphenol Corp</t>
  </si>
  <si>
    <t>US0320951017</t>
  </si>
  <si>
    <t>Federal Bank Ltd</t>
  </si>
  <si>
    <t>INE171A01029</t>
  </si>
  <si>
    <t>Mahindra &amp; Mahindra Financial Services Ltd</t>
  </si>
  <si>
    <t>INE774D01024</t>
  </si>
  <si>
    <t>IPCA Laboratories Ltd</t>
  </si>
  <si>
    <t>INE571A01038</t>
  </si>
  <si>
    <t>SRF Ltd</t>
  </si>
  <si>
    <t>INE647A01010</t>
  </si>
  <si>
    <t>Max Financial Services Ltd</t>
  </si>
  <si>
    <t>INE180A01020</t>
  </si>
  <si>
    <t>Billionbrains Garage Ventures Ltd</t>
  </si>
  <si>
    <t>INE0HOQ01053</t>
  </si>
  <si>
    <t>J.K. Cement Ltd</t>
  </si>
  <si>
    <t>INE823G01014</t>
  </si>
  <si>
    <t>Cummins India Ltd</t>
  </si>
  <si>
    <t>INE298A01020</t>
  </si>
  <si>
    <t>Escorts Kubota Ltd</t>
  </si>
  <si>
    <t>INE042A01014</t>
  </si>
  <si>
    <t>Balkrishna Industries Ltd</t>
  </si>
  <si>
    <t>INE787D01026</t>
  </si>
  <si>
    <t>Page Industries Ltd</t>
  </si>
  <si>
    <t>INE761H01022</t>
  </si>
  <si>
    <t>Bharti Hexacom Ltd</t>
  </si>
  <si>
    <t>INE343G01021</t>
  </si>
  <si>
    <t>Oberoi Realty Ltd</t>
  </si>
  <si>
    <t>INE093I01010</t>
  </si>
  <si>
    <t>Abbott India Ltd</t>
  </si>
  <si>
    <t>INE358A01014</t>
  </si>
  <si>
    <t>Dixon Technologies (India) Ltd</t>
  </si>
  <si>
    <t>INE935N01020</t>
  </si>
  <si>
    <t>Alkem Laboratories Ltd</t>
  </si>
  <si>
    <t>INE540L01014</t>
  </si>
  <si>
    <t>Coromandel International Ltd</t>
  </si>
  <si>
    <t>INE169A01031</t>
  </si>
  <si>
    <t>SBI Cards and Payment Services Ltd</t>
  </si>
  <si>
    <t>INE018E01016</t>
  </si>
  <si>
    <t>Procter &amp; Gamble Hygiene and Health Care Ltd</t>
  </si>
  <si>
    <t>INE179A01014</t>
  </si>
  <si>
    <t>United Breweries Ltd</t>
  </si>
  <si>
    <t>INE686F01025</t>
  </si>
  <si>
    <t>Havells India Ltd</t>
  </si>
  <si>
    <t>INE176B01034</t>
  </si>
  <si>
    <t>Astral Ltd</t>
  </si>
  <si>
    <t>INE006I01046</t>
  </si>
  <si>
    <t>Shree Cement Ltd</t>
  </si>
  <si>
    <t>INE070A01015</t>
  </si>
  <si>
    <t>Emmvee Photovoltaic Power Ltd</t>
  </si>
  <si>
    <t>INE1C6T01020</t>
  </si>
  <si>
    <t>Ajanta Pharma Ltd</t>
  </si>
  <si>
    <t>INE031B01049</t>
  </si>
  <si>
    <t>ITC Hotels Ltd</t>
  </si>
  <si>
    <t>INE379A01028</t>
  </si>
  <si>
    <t>L&amp;T Finance Ltd</t>
  </si>
  <si>
    <t>INE498L01015</t>
  </si>
  <si>
    <t>Vishal Mega Mart Ltd</t>
  </si>
  <si>
    <t>INE01EA01019</t>
  </si>
  <si>
    <t>Container Corporation Of India Ltd</t>
  </si>
  <si>
    <t>INE111A01025</t>
  </si>
  <si>
    <t>Timken India Ltd</t>
  </si>
  <si>
    <t>INE325A01013</t>
  </si>
  <si>
    <t>Uno Minda Ltd</t>
  </si>
  <si>
    <t>INE405E01023</t>
  </si>
  <si>
    <t>Siemens Energy India ltd</t>
  </si>
  <si>
    <t>INE1NPP01017</t>
  </si>
  <si>
    <t>LG Electronics India Ltd</t>
  </si>
  <si>
    <t>INE324D01010</t>
  </si>
  <si>
    <t>Suzlon Energy Ltd</t>
  </si>
  <si>
    <t>INE040H01021</t>
  </si>
  <si>
    <t>Sundram Fasteners Ltd</t>
  </si>
  <si>
    <t>INE387A01021</t>
  </si>
  <si>
    <t>Anthem Biosciences Ltd</t>
  </si>
  <si>
    <t>INE0CZ201020</t>
  </si>
  <si>
    <t>Lenskart Solutions Ltd</t>
  </si>
  <si>
    <t>INE956O01016</t>
  </si>
  <si>
    <t>Eicher Motors Ltd</t>
  </si>
  <si>
    <t>INE066A01021</t>
  </si>
  <si>
    <t>Asian Paints Ltd</t>
  </si>
  <si>
    <t>INE021A01026</t>
  </si>
  <si>
    <t>Hero MotoCorp Ltd</t>
  </si>
  <si>
    <t>INE158A01026</t>
  </si>
  <si>
    <t>Lupin Ltd</t>
  </si>
  <si>
    <t>INE326A01037</t>
  </si>
  <si>
    <t>Indian Oil Corporation Ltd</t>
  </si>
  <si>
    <t>INE242A01010</t>
  </si>
  <si>
    <t>Bajaj Holdings &amp; Investment Ltd</t>
  </si>
  <si>
    <t>INE118A01012</t>
  </si>
  <si>
    <t>Muthoot Finance Ltd</t>
  </si>
  <si>
    <t>INE414G01012</t>
  </si>
  <si>
    <t>Canara Bank</t>
  </si>
  <si>
    <t>INE476A01022</t>
  </si>
  <si>
    <t>Zydus Lifesciences Ltd</t>
  </si>
  <si>
    <t>INE010B01027</t>
  </si>
  <si>
    <t>Adani Power Ltd</t>
  </si>
  <si>
    <t>INE814H01029</t>
  </si>
  <si>
    <t>Life Insurance Corporation Of India</t>
  </si>
  <si>
    <t>INE0J1Y01017</t>
  </si>
  <si>
    <t>National Aluminium Co Ltd</t>
  </si>
  <si>
    <t>INE139A01034</t>
  </si>
  <si>
    <t>Redington Ltd</t>
  </si>
  <si>
    <t>INE891D01026</t>
  </si>
  <si>
    <t>Union Bank Of India</t>
  </si>
  <si>
    <t>INE692A01016</t>
  </si>
  <si>
    <t>Ge Vernova T&amp;D India Ltd</t>
  </si>
  <si>
    <t>INE200A01026</t>
  </si>
  <si>
    <t>General Insurance Corporation Of India</t>
  </si>
  <si>
    <t>INE481Y01014</t>
  </si>
  <si>
    <t>Bank Of Maharashtra</t>
  </si>
  <si>
    <t>INE457A01014</t>
  </si>
  <si>
    <t>Radico Khaitan Ltd</t>
  </si>
  <si>
    <t>INE944F01028</t>
  </si>
  <si>
    <t>HDFC Asset Management Co Ltd</t>
  </si>
  <si>
    <t>INE127D01025</t>
  </si>
  <si>
    <t>Force Motors Ltd</t>
  </si>
  <si>
    <t>INE451A01017</t>
  </si>
  <si>
    <t>EID Parry India Ltd</t>
  </si>
  <si>
    <t>INE126A01031</t>
  </si>
  <si>
    <t>Authum Investment &amp; Infrastructure Ltd</t>
  </si>
  <si>
    <t>INE206F01022</t>
  </si>
  <si>
    <t>Wipro Ltd</t>
  </si>
  <si>
    <t>INE075A01022</t>
  </si>
  <si>
    <t>Natco Pharma Ltd</t>
  </si>
  <si>
    <t>INE987B01026</t>
  </si>
  <si>
    <t>MRF Ltd</t>
  </si>
  <si>
    <t>INE883A01011</t>
  </si>
  <si>
    <t>Aditya Birla Sun Life AMC Ltd</t>
  </si>
  <si>
    <t>INE404A01024</t>
  </si>
  <si>
    <t>eClerx Services Ltd</t>
  </si>
  <si>
    <t>INE738I01010</t>
  </si>
  <si>
    <t>Chennai Petroleum Corporation Ltd</t>
  </si>
  <si>
    <t>INE178A01016</t>
  </si>
  <si>
    <t>Anand Rathi Wealth Ltd</t>
  </si>
  <si>
    <t>INE463V01026</t>
  </si>
  <si>
    <t>Nava Ltd</t>
  </si>
  <si>
    <t>INE725A01030</t>
  </si>
  <si>
    <t>* Less than 0.01%</t>
  </si>
  <si>
    <t>Dabur India Ltd</t>
  </si>
  <si>
    <t>INE016A01026</t>
  </si>
  <si>
    <t>Cyient DLM Ltd</t>
  </si>
  <si>
    <t>INE055S01018</t>
  </si>
  <si>
    <t>Ecos India Mobility &amp; Hospitality Ltd</t>
  </si>
  <si>
    <t>INE06HJ01020</t>
  </si>
  <si>
    <t>Seshaasai Technologies Ltd</t>
  </si>
  <si>
    <t>INE04VU01023</t>
  </si>
  <si>
    <t>Aditya Infotech Ltd</t>
  </si>
  <si>
    <t>INE819V01029</t>
  </si>
  <si>
    <t>The Anup Engineering Ltd</t>
  </si>
  <si>
    <t>INE294Z01018</t>
  </si>
  <si>
    <t>Sagility Ltd</t>
  </si>
  <si>
    <t>INE0W2G01015</t>
  </si>
  <si>
    <t>360 One Wam Ltd</t>
  </si>
  <si>
    <t>INE466L01038</t>
  </si>
  <si>
    <t>Colgate Palmolive (India) Ltd</t>
  </si>
  <si>
    <t>INE259A01022</t>
  </si>
  <si>
    <t>Godrej Agrovet Ltd</t>
  </si>
  <si>
    <t>INE850D01014</t>
  </si>
  <si>
    <t>Endurance Technologies Ltd</t>
  </si>
  <si>
    <t>INE913H01037</t>
  </si>
  <si>
    <t>Canara HSBC Life Insurance Co Ltd</t>
  </si>
  <si>
    <t>INE01TY01017</t>
  </si>
  <si>
    <t>Aadhar Housing Finance Ltd</t>
  </si>
  <si>
    <t>INE883F01010</t>
  </si>
  <si>
    <t>Computer Age Management Services Ltd</t>
  </si>
  <si>
    <t>INE596I01020</t>
  </si>
  <si>
    <t>India Shelter Finance Corporation Ltd</t>
  </si>
  <si>
    <t>INE922K01024</t>
  </si>
  <si>
    <t>Corona Remedies Ltd</t>
  </si>
  <si>
    <t>INE02ZQ01018</t>
  </si>
  <si>
    <t>Thermax Ltd</t>
  </si>
  <si>
    <t>INE152A01029</t>
  </si>
  <si>
    <t>Canara Robeco Asset Management Co Ltd</t>
  </si>
  <si>
    <t>INE218I01013</t>
  </si>
  <si>
    <t>Torrent Pharmaceuticals Ltd</t>
  </si>
  <si>
    <t>INE685A01028</t>
  </si>
  <si>
    <t>Godrej Consumer Products Ltd</t>
  </si>
  <si>
    <t>INE102D01028</t>
  </si>
  <si>
    <t>ICICI Prudential Asset Management Co Ltd</t>
  </si>
  <si>
    <t>INE346A01027</t>
  </si>
  <si>
    <t>Hyundai Motor India Ltd</t>
  </si>
  <si>
    <t>INE0V6F01027</t>
  </si>
  <si>
    <t>KEI Industries Ltd</t>
  </si>
  <si>
    <t>INE878B01027</t>
  </si>
  <si>
    <t>Somany Ceramics Ltd</t>
  </si>
  <si>
    <t>INE355A01028</t>
  </si>
  <si>
    <t>Rs. 3,966.64 Lacs</t>
  </si>
  <si>
    <t>Coal India Ltd</t>
  </si>
  <si>
    <t>INE522F01014</t>
  </si>
  <si>
    <t>Consumable Fuels</t>
  </si>
  <si>
    <t>NHPC Ltd</t>
  </si>
  <si>
    <t>INE848E01016</t>
  </si>
  <si>
    <t>Mahanagar Gas Ltd</t>
  </si>
  <si>
    <t>INE002S01010</t>
  </si>
  <si>
    <t>Chambal Fertilizers &amp; Chemicals Ltd</t>
  </si>
  <si>
    <t>INE085A01013</t>
  </si>
  <si>
    <t>Castrol India Ltd</t>
  </si>
  <si>
    <t>INE172A01027</t>
  </si>
  <si>
    <t>JustDial Ltd</t>
  </si>
  <si>
    <t>INE599M01018</t>
  </si>
  <si>
    <t>Embassy Office Parks REIT</t>
  </si>
  <si>
    <t>INE041025011</t>
  </si>
  <si>
    <t>Unilever PLC, (ADR)</t>
  </si>
  <si>
    <t>US9047678035</t>
  </si>
  <si>
    <t>Mediatek Inc</t>
  </si>
  <si>
    <t>TW0002454006</t>
  </si>
  <si>
    <t>Hyundai Motor Co Ltd</t>
  </si>
  <si>
    <t>KR7005380001</t>
  </si>
  <si>
    <t>Misto Holdings Corp</t>
  </si>
  <si>
    <t>KR7081660003</t>
  </si>
  <si>
    <t>Hon Hai Precision Industry Co Ltd</t>
  </si>
  <si>
    <t>TW0002317005</t>
  </si>
  <si>
    <t>TW0000056001</t>
  </si>
  <si>
    <t>NCC Ltd</t>
  </si>
  <si>
    <t>INE868B01028</t>
  </si>
  <si>
    <t>Techno Electric &amp; Engineering Co Ltd</t>
  </si>
  <si>
    <t>INE285K01026</t>
  </si>
  <si>
    <t>SKF India Ltd</t>
  </si>
  <si>
    <t>INE640A01023</t>
  </si>
  <si>
    <t>Lodha Developers Ltd</t>
  </si>
  <si>
    <t>INE670K01029</t>
  </si>
  <si>
    <t>Taiwan Semiconductor Manufacturing Co. Ltd</t>
  </si>
  <si>
    <t>TW0002330008</t>
  </si>
  <si>
    <t>Samsung Electronics Co. Ltd</t>
  </si>
  <si>
    <t>KR7005930003</t>
  </si>
  <si>
    <t>SK Hynix Inc</t>
  </si>
  <si>
    <t>KR7000660001</t>
  </si>
  <si>
    <t>Tencent Holdings Ltd</t>
  </si>
  <si>
    <t>KYG875721634</t>
  </si>
  <si>
    <t>Alibaba Group Holding Ltd</t>
  </si>
  <si>
    <t>KYG017191142</t>
  </si>
  <si>
    <t>Contemporary Amperex Technology Co Ltd</t>
  </si>
  <si>
    <t>CNE100003662</t>
  </si>
  <si>
    <t>Weichai Power Co Ltd</t>
  </si>
  <si>
    <t>CNE1000004L9</t>
  </si>
  <si>
    <t>Yum China Holdings INC</t>
  </si>
  <si>
    <t>US98850P1093</t>
  </si>
  <si>
    <t>AIA Group Ltd</t>
  </si>
  <si>
    <t>HK0000069689</t>
  </si>
  <si>
    <t>Wiwynn Corp</t>
  </si>
  <si>
    <t>TW0006669005</t>
  </si>
  <si>
    <t>Samsung C&amp;T Corp</t>
  </si>
  <si>
    <t>KR7028260008</t>
  </si>
  <si>
    <t>Yageo Corp</t>
  </si>
  <si>
    <t>TW0002327004</t>
  </si>
  <si>
    <t>DBS Group Holdings Ltd</t>
  </si>
  <si>
    <t>SG1L01001701</t>
  </si>
  <si>
    <t>Jiangsu Hengrui Pharmaceuticals Co Ltd</t>
  </si>
  <si>
    <t>CNE0000014W7</t>
  </si>
  <si>
    <t>China Merchants Bank Co Ltd</t>
  </si>
  <si>
    <t>CNE1000002M1</t>
  </si>
  <si>
    <t>Singapore Technologies Engineering Ltd</t>
  </si>
  <si>
    <t>SG1F60858221</t>
  </si>
  <si>
    <t>Lite-On Technology Corp</t>
  </si>
  <si>
    <t>TW0002301009</t>
  </si>
  <si>
    <t>Sunresin New Materials Co Ltd</t>
  </si>
  <si>
    <t>CNE100002136</t>
  </si>
  <si>
    <t>Zijin Gold International Co Ltd</t>
  </si>
  <si>
    <t>HK0001200002</t>
  </si>
  <si>
    <t>Techtronic Industries Co. Ltd</t>
  </si>
  <si>
    <t>HK0669013440</t>
  </si>
  <si>
    <t>Quanta Computer Inc</t>
  </si>
  <si>
    <t>TW0002382009</t>
  </si>
  <si>
    <t>Netease Inc</t>
  </si>
  <si>
    <t>KYG6427A1022</t>
  </si>
  <si>
    <t>Entertainment</t>
  </si>
  <si>
    <t>Asia Vital Components Co Ltd</t>
  </si>
  <si>
    <t>TW0003017000</t>
  </si>
  <si>
    <t>BYD Co Ltd</t>
  </si>
  <si>
    <t>CNE100000296</t>
  </si>
  <si>
    <t>Fuyao Glass Industry Group Co Ltd</t>
  </si>
  <si>
    <t>CNE100001TR7</t>
  </si>
  <si>
    <t>Sunny Optical Technology Group Co. Ltd</t>
  </si>
  <si>
    <t>KYG8586D1097</t>
  </si>
  <si>
    <t>Hong Kong Exchanges And Clearing Ltd</t>
  </si>
  <si>
    <t>HK0388045442</t>
  </si>
  <si>
    <t>Midea Group Co Ltd</t>
  </si>
  <si>
    <t>CNE100001QQ5</t>
  </si>
  <si>
    <t>Trip.Com Group Ltd</t>
  </si>
  <si>
    <t>KYG9066F1019</t>
  </si>
  <si>
    <t>Bajaj Auto Ltd</t>
  </si>
  <si>
    <t>INE917I01010</t>
  </si>
  <si>
    <t>Adani Ports and Special Economic Zone Ltd</t>
  </si>
  <si>
    <t>INE742F01042</t>
  </si>
  <si>
    <t>Transport Infrastructure</t>
  </si>
  <si>
    <t>INE423A01024</t>
  </si>
  <si>
    <t>Franklin U.S. Opportunities Fund, Class I (Acc)</t>
  </si>
  <si>
    <t>LU0195948665</t>
  </si>
  <si>
    <t>INF090I01XS9</t>
  </si>
  <si>
    <t>INF090I01HS2</t>
  </si>
  <si>
    <t>INF090I01FW8</t>
  </si>
  <si>
    <t>INF174K01LC6</t>
  </si>
  <si>
    <t>INF277K017Q3</t>
  </si>
  <si>
    <t>INF209K01VP1</t>
  </si>
  <si>
    <t>INF178L01BY0</t>
  </si>
  <si>
    <t>INF846K01ZM8</t>
  </si>
  <si>
    <t>INF194KA1M23</t>
  </si>
  <si>
    <t>INF090I01XG4</t>
  </si>
  <si>
    <t>Franklin India Short Term Income Plan-Segregated Portfolio 3- 9.50% Yes Bank Ltd CO 23 Dec 2021-Direct-Growth Plan</t>
  </si>
  <si>
    <t>INF090I01VS3</t>
  </si>
  <si>
    <t>Franklin India Flexi Cap Fund-Direct Growth Plan (Formerly known as Franklin India Equity Fund)</t>
  </si>
  <si>
    <t>INF090I01FK3</t>
  </si>
  <si>
    <t>INF109K013N3</t>
  </si>
  <si>
    <t>INF200K01VE4</t>
  </si>
  <si>
    <t>Franklin India Dynamic Accrual Fund- Segregated Portfolio 3- 9.50% Yes Bank Ltd CO 23 Dec 2021-Direct-Growth Plan</t>
  </si>
  <si>
    <t>INF090I01WD3</t>
  </si>
  <si>
    <t>Franklin India Aggressive Hybrid Fund (Formerly known as Franklin India Equity Hybrid Fund)^</t>
  </si>
  <si>
    <t>Franklin India Small Cap Fund (Formerly known as Franklin India Smaller Companies Fund) ^</t>
  </si>
  <si>
    <t>Franklin India Mid Cap Fund (Formerly known as Franklin India Prima Fund) ^</t>
  </si>
  <si>
    <t>Franklin India Large &amp; Mid Cap Fund (Formerly known as Franklin India Equity Advantage Fund)^</t>
  </si>
  <si>
    <t>Franklin India Large Cap Fund (Formerly known as Franklin India Bluechip Fund)^</t>
  </si>
  <si>
    <t>Franklin India Flexi Cap Fund ( Formerly known as Franklin India Equity Fund) ^</t>
  </si>
  <si>
    <t>Franklin India Dividend Yield Fund (Formerly known as Templeton India Equity Income Fund) ^</t>
  </si>
  <si>
    <t>Franklin India NSE Nifty 50 Index Fund (Formerly known as Franklin India Index Fund – NSE Nifty Plan) ^</t>
  </si>
  <si>
    <t>Franklin India ELSS Tax Saver Fund (Formerly known as Franklin India Taxshield) ^</t>
  </si>
  <si>
    <t>Franklin U.S. Opportunities Equity Active Fund of Funds ( Formerly known as Franklin India Feeder - Franklin U.S. Opportunities Fund)^</t>
  </si>
  <si>
    <t>Franklin India Income Plus Arbitrage Active Fund of Funds (Formerly known as Franklin India Multi - Asset Solution Fund of Funds)^</t>
  </si>
  <si>
    <t>Franklin India Dynamic Asset Allocation Active Fund of Funds( Formerly known as Franklin India Dynamic Asset Allocation Fund of Funds)^</t>
  </si>
  <si>
    <t>Franklin India Arbitrage Fund - Direct Plan - Growth</t>
  </si>
  <si>
    <t>Franklin India Money Market Fund Direct-Growth Plan</t>
  </si>
  <si>
    <t>Franklin India Government Securities Fund - Direct Plan - Growth</t>
  </si>
  <si>
    <t>Franklin India Corporate Debt Fund - Direct Plan - Growth</t>
  </si>
  <si>
    <t>Kotak Arbitrage Fund - Direct Plan - Growth</t>
  </si>
  <si>
    <t>Tata Arbitrage Fund - Direct Plan - Growth</t>
  </si>
  <si>
    <t>Aditya Birla Sun Life Arbitrage Fund - Direct Plan - Growth</t>
  </si>
  <si>
    <t>Kotak Corporate Bond Fund - Direct Plan - Growth</t>
  </si>
  <si>
    <t>Axis Corporate Bond Fund - Direct Plan - Growth</t>
  </si>
  <si>
    <t>Bandhan Corporate Bond Fund - Direct Plan - Growth</t>
  </si>
  <si>
    <t>Franklin India Medium To Long Duration Fund - Direct Plan - Growth</t>
  </si>
  <si>
    <t>Foreign ETF</t>
  </si>
  <si>
    <t>Yuanta/P-shares Taiwan Dividend Plus ETF</t>
  </si>
  <si>
    <t>As on 31-Jul-2025</t>
  </si>
  <si>
    <t>Kwality Wall’s India Ltd @@</t>
  </si>
  <si>
    <t>@@ Awaiting Listing</t>
  </si>
  <si>
    <t>Adani Enterprises Ltd-partly paid</t>
  </si>
  <si>
    <t>Bharti Airtel Ltd-partly paid</t>
  </si>
  <si>
    <t>ETF</t>
  </si>
  <si>
    <t>ETFs</t>
  </si>
  <si>
    <t>NA</t>
  </si>
  <si>
    <t>*** Allotment date for the scheme was July 31, 2025</t>
  </si>
  <si>
    <t>*** Allotment date for the scheme was November 28, 2025</t>
  </si>
  <si>
    <t xml:space="preserve">e) Risk-o-meter </t>
  </si>
  <si>
    <t xml:space="preserve">f) During the month additional instances of fair valuation/deviation from valuation price provided by the valuation agencies </t>
  </si>
  <si>
    <t>TVS Motor Co Ltd  (Non- Convertible Preference Shares)</t>
  </si>
  <si>
    <t xml:space="preserve">Primary Benchmark: 65% Nifty 500+ 20% Nifty Short Duration Index+ 5% Domestic price of gold+ 5% Domestic price of silver+ 5% iCOMDEX </t>
  </si>
  <si>
    <t>Risk level based on portfolio as on January 30, 2026</t>
  </si>
  <si>
    <t>Risk level of primary benchmark as on January 30, 2026</t>
  </si>
  <si>
    <t xml:space="preserve">h) Risk-o-meter </t>
  </si>
  <si>
    <t>Primary Benchmark: Nifty Equity Savings Index</t>
  </si>
  <si>
    <t>Investors should consult their financial advisers if in doubt about whether the product is suitable for them</t>
  </si>
  <si>
    <t>Primary Benchmark: Nifty 50 Hybrid Composite Debt 50:50 Index</t>
  </si>
  <si>
    <t xml:space="preserve">f) Risk-o-meter </t>
  </si>
  <si>
    <t>Primary Benchmark: CRISIL Hybrid 35+65 - Aggressive Index</t>
  </si>
  <si>
    <t>^Franklin India Equity Hybrid Fund is renamed as Franklin India Aggressive Hybrid Fund effective July 11, 2025</t>
  </si>
  <si>
    <t>Primary Benchmark: NIFTY 50 Arbitrage Index</t>
  </si>
  <si>
    <t>Primary Benchmark:  Tier-1 Index:  Nifty 500 (Effective August 1, 2023, the benchmark of the scheme has been changed from NIFTY500 Value 50)</t>
  </si>
  <si>
    <t xml:space="preserve">Tier-2 Index:  NIFTY500 Value 50 </t>
  </si>
  <si>
    <t>Primary Benchmark: BSE Teck (Effective June 1, 2024, the benchmark of the scheme has been renamed from S&amp;P BSE Teck)</t>
  </si>
  <si>
    <t>Primary Benchmark: Nifty Smallcap 250</t>
  </si>
  <si>
    <t>^Franklin India Smaller Companies Fund is renamed as Franklin India Small Cap Fund effective Jul 11, 2025</t>
  </si>
  <si>
    <t>Primary Benchmark: NIFTY 500</t>
  </si>
  <si>
    <t>Primary Benchmark: Nifty Midcap 150</t>
  </si>
  <si>
    <t>^Franklin India Prima Fund is renamed as Franklin India Mid Cap Fund effective Jul 11, 2025</t>
  </si>
  <si>
    <t>Primary Benchmark: BSE 200 TRI</t>
  </si>
  <si>
    <t>Primary Benchmark: Nifty 500 Multi Cap 50:25:25 Total Returns Index</t>
  </si>
  <si>
    <t>Primary Benchmark: NIFTY LargeMidcap 250</t>
  </si>
  <si>
    <t>^Franklin India Equity Advantage Fund is renamed as Franklin India Large &amp; Mid Cap Fund effective Jul 11, 2025</t>
  </si>
  <si>
    <t>Primary Benchmark: Nifty 100</t>
  </si>
  <si>
    <t>^Franklin India Bluechip Fund is renamed as Franklin India Large Cap Fund effective Jul 11, 2025</t>
  </si>
  <si>
    <t>^ Franklin India Equity Fund is renamed as Franklin India Flexi Cap Fund effective Jan 29, 2021.</t>
  </si>
  <si>
    <t>Primary Benchmark: Tier-1 Index:  Nifty 500 (Effective August 1, 2023, the benchmark of the scheme has been changed from  Nifty Dividend Opportunities 50 )</t>
  </si>
  <si>
    <t>Tier-2 Index:  Nifty Dividend Opportunities 50</t>
  </si>
  <si>
    <t>^Templeton India Equity Income Fund is renamed as Franklin India Dividend Yield Fund effective July 11, 2025</t>
  </si>
  <si>
    <t>Primary Benchmark: BSE India Infrastructure Index (Effective June 1, 2024, the benchmark of the scheme has been renamed from S&amp;P BSE India Infrastructure Index)</t>
  </si>
  <si>
    <t>Primary Benchmark: 75% MSCI Asia (Ex-Japan) Standard Index + 25% Nifty 500 Index (Effective March 9, 2024, the benchmark of the scheme has changed from MSCI Asia (ex-Japan) Standard Index)</t>
  </si>
  <si>
    <t>Primary Benchmark: Nifty 50</t>
  </si>
  <si>
    <t>^ Franklin India Index Fund – NSE Nifty Plan is renamed as Franklin India NSE Nifty 50 Index Fund effective July 01, 2022.</t>
  </si>
  <si>
    <t>^ Franklin India TAXSHIELD is renamed as Franklin India ELSS Tax Saver Fund effective December 22, 2023.</t>
  </si>
  <si>
    <t>Primary Benchmark: Russell 3000 Growth Index</t>
  </si>
  <si>
    <t>^  Franklin India Feeder - Franklin U.S. Opportunities Fund is renamed as Franklin U.S. Opportunities Equity Active Fund of Funds effective May 30, 2025.</t>
  </si>
  <si>
    <t>All Plans under Franklin India Feeder- Templeton European Opportunities Fund (FIF-TEOF) merged with Franklin India Feeder - Franklin U.S. Opportunities Fund (FIF-FUSOF) as on June 30, 2025.</t>
  </si>
  <si>
    <t>Primary Benchmark: 65% NIFTY Short Duration Debt Index + 35% NIFTY 50 Arbitrage Index (Effective July 4, 2025, the benchmark is changed from 40% Nifty 500 TRI + 40% Nifty Short Duration Debt Index + 20% domestic gold price)</t>
  </si>
  <si>
    <t>^Franklin India Multi - Asset Solution Fund of Funds is renamed as Franklin India Income Plus Arbitrage Active Fund of Funds effective Jul 04, 2025</t>
  </si>
  <si>
    <t>Primary Benchmark: CRISIL Hybrid 50+50 - Moderate Index</t>
  </si>
  <si>
    <t>** All Plans under Franklin India Life Stage Fund of Funds (FILSF) were merged with Franklin India Dynamic Asset Allocation Fund of Funds (FIDAAF) as on December 19, 2022.</t>
  </si>
  <si>
    <t>^Franklin India Dynamic Asset Allocation Fund of Funds is renamed as Franklin India Dynamic Asset Allocation Active Fund of Funds effective Jul 11, 2025</t>
  </si>
  <si>
    <t>Risk level of tier-1 benchmark  as on January 30, 2026</t>
  </si>
  <si>
    <t>Risk level of tier-2 benchmark  as on January 30, 2026</t>
  </si>
  <si>
    <t>Franklin India Liquid Fund</t>
  </si>
  <si>
    <t>Rating</t>
  </si>
  <si>
    <t>INE261F16934</t>
  </si>
  <si>
    <t>National Bank For Agriculture &amp; Rural Development (05-Feb-2026) **</t>
  </si>
  <si>
    <t>CRISIL A1+</t>
  </si>
  <si>
    <t>INE556F16BA8</t>
  </si>
  <si>
    <t>Small Industries Development Bank of India (06-Feb-2026) **</t>
  </si>
  <si>
    <t>INE040A16HV7</t>
  </si>
  <si>
    <t>HDFC Bank Ltd (12-Feb-2026)</t>
  </si>
  <si>
    <t>INE008A16X99</t>
  </si>
  <si>
    <t>IDBI Bank Ltd (23-Feb-2026)</t>
  </si>
  <si>
    <t>INE062A16614</t>
  </si>
  <si>
    <t>State Bank Of India (27-Mar-2026) **</t>
  </si>
  <si>
    <t>INE238AD6AL4</t>
  </si>
  <si>
    <t>Axis Bank Ltd (05-Feb-2026) **</t>
  </si>
  <si>
    <t>INE040A16HZ8</t>
  </si>
  <si>
    <t>HDFC Bank Ltd (18-Feb-2026) **</t>
  </si>
  <si>
    <t>INE556F16BD2</t>
  </si>
  <si>
    <t>Small Industries Development Bank of India (11-Mar-2026) **</t>
  </si>
  <si>
    <t>INE160A16TD6</t>
  </si>
  <si>
    <t>Punjab National Bank (05-Feb-2026) **</t>
  </si>
  <si>
    <t>INE261F16959</t>
  </si>
  <si>
    <t>National Bank For Agriculture &amp; Rural Development (17-Feb-2026)</t>
  </si>
  <si>
    <t>IND A1+</t>
  </si>
  <si>
    <t>INE476A16A57</t>
  </si>
  <si>
    <t>Canara Bank (20-Feb-2026)</t>
  </si>
  <si>
    <t>INE160A16TS4</t>
  </si>
  <si>
    <t>Punjab National Bank (05-Mar-2026) **</t>
  </si>
  <si>
    <t>INE692A16KV9</t>
  </si>
  <si>
    <t>Union Bank of India (11-Mar-2026) **</t>
  </si>
  <si>
    <t>INE160A16TU0</t>
  </si>
  <si>
    <t>Punjab National Bank (13-Mar-2026) **</t>
  </si>
  <si>
    <t>INE238AD6BT5</t>
  </si>
  <si>
    <t>Axis Bank Ltd (25-Mar-2026) **</t>
  </si>
  <si>
    <t>INE261F16942</t>
  </si>
  <si>
    <t>National Bank For Agriculture &amp; Rural Development (06-Feb-2026) **</t>
  </si>
  <si>
    <t>INE556F16BB6</t>
  </si>
  <si>
    <t>Small Industries Development Bank of India (27-Feb-2026)</t>
  </si>
  <si>
    <t>INE040A16GS5</t>
  </si>
  <si>
    <t>HDFC Bank Ltd (24-Mar-2026)</t>
  </si>
  <si>
    <t>INE476A16A24</t>
  </si>
  <si>
    <t>Canara Bank (03-Feb-2026) **</t>
  </si>
  <si>
    <t>INE261F16975</t>
  </si>
  <si>
    <t>National Bank For Agriculture &amp; Rural Development (10-Mar-2026)</t>
  </si>
  <si>
    <t>INE160A16RK5</t>
  </si>
  <si>
    <t>Punjab National Bank (18-Mar-2026)</t>
  </si>
  <si>
    <t>INE476A16B64</t>
  </si>
  <si>
    <t>Canara Bank (18-Mar-2026) **</t>
  </si>
  <si>
    <t>INE238AD6BR9</t>
  </si>
  <si>
    <t>Axis Bank Ltd (18-Mar-2026)</t>
  </si>
  <si>
    <t>INE476A16A32</t>
  </si>
  <si>
    <t>Canara Bank (04-Feb-2026) **</t>
  </si>
  <si>
    <t>INE556F16AZ7</t>
  </si>
  <si>
    <t>Small Industries Development Bank of India (04-Feb-2026) **</t>
  </si>
  <si>
    <t>INE261F16926</t>
  </si>
  <si>
    <t>National Bank For Agriculture &amp; Rural Development (04-Feb-2026) **</t>
  </si>
  <si>
    <t>INE028A16JM7</t>
  </si>
  <si>
    <t>Bank of Baroda (06-Feb-2026) **</t>
  </si>
  <si>
    <t>INE084A16DC4</t>
  </si>
  <si>
    <t>Bank of India (06-Feb-2026) **</t>
  </si>
  <si>
    <t>INE692A16KM8</t>
  </si>
  <si>
    <t>Union Bank of India (12-Mar-2026) **</t>
  </si>
  <si>
    <t>INE763G14D60</t>
  </si>
  <si>
    <t>ICICI Securities Ltd (12-Mar-2026) **@</t>
  </si>
  <si>
    <t>INE110O14GW4</t>
  </si>
  <si>
    <t>Axis Securities Ltd (18-Feb-2026) **@</t>
  </si>
  <si>
    <t>INE0JRU14362</t>
  </si>
  <si>
    <t>Mirae Asset Financial Services India Pvt Ltd (25-Feb-2026) **@</t>
  </si>
  <si>
    <t>INE01C314DF8</t>
  </si>
  <si>
    <t>Bajaj Financial Securities Ltd (12-Feb-2026) **@</t>
  </si>
  <si>
    <t>INE472H14730</t>
  </si>
  <si>
    <t>Standard Chartered Securities (India) Ltd (11-Mar-2026) **@</t>
  </si>
  <si>
    <t>INE0JRU14339</t>
  </si>
  <si>
    <t>Mirae Asset Financial Services India Pvt Ltd (11-Feb-2026) **@</t>
  </si>
  <si>
    <t>INE422H14131</t>
  </si>
  <si>
    <t>DSP Finance Pvt Ltd (27-Feb-2026) **@</t>
  </si>
  <si>
    <t>INE028E14UC2</t>
  </si>
  <si>
    <t>Kotak Securities Ltd (18-Mar-2026) **@</t>
  </si>
  <si>
    <t>INE790I14GT1</t>
  </si>
  <si>
    <t>HSBC Investdirect Financial Services (India) Ltd (11-Feb-2026) **@</t>
  </si>
  <si>
    <t>INE110O14EW9</t>
  </si>
  <si>
    <t>Axis Securities Ltd (20-Feb-2026) **@</t>
  </si>
  <si>
    <t>INE763G14XI0</t>
  </si>
  <si>
    <t>ICICI Securities Ltd (27-Feb-2026) **@</t>
  </si>
  <si>
    <t>INE865C14PG2</t>
  </si>
  <si>
    <t>Aditya Birla Money Ltd (30-Apr-2026) @</t>
  </si>
  <si>
    <t>IN002025X380</t>
  </si>
  <si>
    <t>91 DTB (19-Mar-2026)</t>
  </si>
  <si>
    <t>IN002025X430</t>
  </si>
  <si>
    <t>91 DTB (30-Apr-2026)</t>
  </si>
  <si>
    <t>IN002025X406</t>
  </si>
  <si>
    <t>91 DTB (09-Apr-2026)</t>
  </si>
  <si>
    <t>IN002025Z039</t>
  </si>
  <si>
    <t>364 DTB (16-Apr-2026)</t>
  </si>
  <si>
    <t>Alternative Investment Fund #</t>
  </si>
  <si>
    <t>INF0RQ622028</t>
  </si>
  <si>
    <t>Corporate Debt Market Development Fund Class A2</t>
  </si>
  <si>
    <t>Alternative Investment Fund Units</t>
  </si>
  <si>
    <t># In accordance with SEBI/HO/IMD/PoD2/P/CIR/2023/129 circular dated July 27, 2023, Investment in Corporate Debt Market Development Fund.</t>
  </si>
  <si>
    <t>Aggregate investments by other schemes of Franklin Templeton Mutual Fund in this scheme is Rs. 366.23 Lakhs.</t>
  </si>
  <si>
    <t>AUM excluding the aggregate investments by other schemes of Franklin Templeton Mutual Fund in this scheme is Rs. 392,357.34 Lakhs.</t>
  </si>
  <si>
    <t xml:space="preserve">      Regular Plan Growth Option</t>
  </si>
  <si>
    <t xml:space="preserve">      Regular Plan Daily IDCW Reinvestment Option</t>
  </si>
  <si>
    <t xml:space="preserve">      Regular Plan Weekly IDCW Option</t>
  </si>
  <si>
    <t xml:space="preserve">      Institutional Plan Daily IDCW Reinvestment Option</t>
  </si>
  <si>
    <t xml:space="preserve">      Institutional Plan Weekly IDCW Option</t>
  </si>
  <si>
    <t xml:space="preserve">      Super Institutional Plan Growth Option</t>
  </si>
  <si>
    <t xml:space="preserve">      Super Institutional Plan Daily IDCW Reinvestment Option</t>
  </si>
  <si>
    <t xml:space="preserve">      Super Institutional Plan Weekly IDCW Option</t>
  </si>
  <si>
    <t xml:space="preserve">      Direct Super Institutional Growth Option</t>
  </si>
  <si>
    <t xml:space="preserve">      Direct Super Institutional Daily IDCW Reinvestment Option</t>
  </si>
  <si>
    <t xml:space="preserve">      Direct Super Institutional Weekly IDCW Option</t>
  </si>
  <si>
    <t xml:space="preserve">      Unclaimed Redemption Plan - Growth</t>
  </si>
  <si>
    <t xml:space="preserve">      Unclaimed IDCW Plan - Growth</t>
  </si>
  <si>
    <t xml:space="preserve">      Unclaimed Redemption Investor Education Plan - Growth</t>
  </si>
  <si>
    <t xml:space="preserve">      Unclaimed IDCW Investor Education Plan - Growth</t>
  </si>
  <si>
    <t>c) Residual maturity / Average Maturity as on 30-Jan-2026</t>
  </si>
  <si>
    <t>e) Risk-o-meter</t>
  </si>
  <si>
    <t xml:space="preserve">Primary Benchmark: Tier-1 Index:  NIFTY Liquid Index A-I (Effective April 1, 2024, the benchmark of the scheme is changed from CRISIL Liquid Debt B-I Index) </t>
  </si>
  <si>
    <t>Risk level of tier-1 benchmark as on January 30, 2026</t>
  </si>
  <si>
    <t>Franklin India Overnight Fund</t>
  </si>
  <si>
    <t>IN002025X356</t>
  </si>
  <si>
    <t>91 DTB (26-Feb-2026)</t>
  </si>
  <si>
    <t>IN002025Y198</t>
  </si>
  <si>
    <t>182 DTB (05-Feb-2026)</t>
  </si>
  <si>
    <t xml:space="preserve">      Daily IDCW Plan</t>
  </si>
  <si>
    <t xml:space="preserve">      Weekly IDCW Plan</t>
  </si>
  <si>
    <t xml:space="preserve">      Direct Daily IDCW Plan</t>
  </si>
  <si>
    <t xml:space="preserve">      Direct Weekly IDCW Plan</t>
  </si>
  <si>
    <t xml:space="preserve">      Unclaimed Redemption Plan</t>
  </si>
  <si>
    <t xml:space="preserve">      Unclaimed IDCW Plan</t>
  </si>
  <si>
    <t xml:space="preserve">      Unclaimed Redemption Investor Education Plan</t>
  </si>
  <si>
    <t xml:space="preserve">      Unclaimed IDCW Investor Education Plan</t>
  </si>
  <si>
    <t xml:space="preserve">Primary Benchmark: Tier-1 Index: NIFTY 1D Rate Index (Effective April 1, 2024, the benchmark of the scheme is changed from CRISIL Liquid Overnight Index) </t>
  </si>
  <si>
    <t>Franklin India Money Market Fund (formerly known as Franklin India Savings Fund) ^</t>
  </si>
  <si>
    <t>INE514E16CJ9</t>
  </si>
  <si>
    <t>Export-Import Bank Of India (04-Mar-2026) **</t>
  </si>
  <si>
    <t>INE261F16AF6</t>
  </si>
  <si>
    <t>National Bank For Agriculture &amp; Rural Development (22-Jan-2027)</t>
  </si>
  <si>
    <t>INE040A16IK8</t>
  </si>
  <si>
    <t>HDFC Bank Ltd (22-Jan-2027)</t>
  </si>
  <si>
    <t>INE692A16KU1</t>
  </si>
  <si>
    <t>Union Bank of India (19-Jan-2027) **</t>
  </si>
  <si>
    <t>INE261F16AH2</t>
  </si>
  <si>
    <t>National Bank For Agriculture &amp; Rural Development (28-Jan-2027) **</t>
  </si>
  <si>
    <t>INE556F16BX0</t>
  </si>
  <si>
    <t>Small Industries Development Bank of India (29-Jan-2027)</t>
  </si>
  <si>
    <t>INE160A16RM1</t>
  </si>
  <si>
    <t>Punjab National Bank (20-Mar-2026) **</t>
  </si>
  <si>
    <t>INE556F16BG5</t>
  </si>
  <si>
    <t>Small Industries Development Bank of India (26-Mar-2026) **</t>
  </si>
  <si>
    <t>INE028A16KT0</t>
  </si>
  <si>
    <t>Bank of Baroda (11-Dec-2026) **</t>
  </si>
  <si>
    <t>INE028A16KX2</t>
  </si>
  <si>
    <t>Bank of Baroda (06-Jan-2027) **</t>
  </si>
  <si>
    <t>INE238AD6BW9</t>
  </si>
  <si>
    <t>Axis Bank Ltd (14-Jan-2027)</t>
  </si>
  <si>
    <t>INE476A16G28</t>
  </si>
  <si>
    <t>Canara Bank (28-Jan-2027)</t>
  </si>
  <si>
    <t>INE476A16A73</t>
  </si>
  <si>
    <t>Canara Bank (04-Mar-2026) **</t>
  </si>
  <si>
    <t>INE040A16GN6</t>
  </si>
  <si>
    <t>HDFC Bank Ltd (12-Mar-2026)</t>
  </si>
  <si>
    <t>INE237A167Z1</t>
  </si>
  <si>
    <t>Kotak Mahindra Bank Ltd (13-Mar-2026)</t>
  </si>
  <si>
    <t>INE040A16HN4</t>
  </si>
  <si>
    <t>HDFC Bank Ltd (11-Sep-2026)</t>
  </si>
  <si>
    <t>INE692A16KQ9</t>
  </si>
  <si>
    <t>Union Bank of India (10-Dec-2026) **</t>
  </si>
  <si>
    <t>INE237A165Z5</t>
  </si>
  <si>
    <t>Kotak Mahindra Bank Ltd (18-Feb-2026)</t>
  </si>
  <si>
    <t>INE562A16ON3</t>
  </si>
  <si>
    <t>Indian Bank (25-Mar-2026) **</t>
  </si>
  <si>
    <t>INE160A16RP4</t>
  </si>
  <si>
    <t>Punjab National Bank (25-Mar-2026)</t>
  </si>
  <si>
    <t>INE556F16BF7</t>
  </si>
  <si>
    <t>Small Industries Development Bank of India (25-Mar-2026) **</t>
  </si>
  <si>
    <t>INE556F16BW2</t>
  </si>
  <si>
    <t>Small Industries Development Bank of India (28-Jan-2027) **</t>
  </si>
  <si>
    <t>INE562A16OI3</t>
  </si>
  <si>
    <t>Indian Bank (12-Mar-2026) **</t>
  </si>
  <si>
    <t>INE028A16IC0</t>
  </si>
  <si>
    <t>Bank of Baroda (13-Mar-2026) **</t>
  </si>
  <si>
    <t>INE238AD6AN0</t>
  </si>
  <si>
    <t>Axis Bank Ltd (04-Mar-2026)</t>
  </si>
  <si>
    <t>INE202B14PO4</t>
  </si>
  <si>
    <t>Piramal Finance Ltd (30-Oct-2026) **@</t>
  </si>
  <si>
    <t>INE477S14DG8</t>
  </si>
  <si>
    <t>Tata Capital Ltd (19-Mar-2026) **@</t>
  </si>
  <si>
    <t>INE121A14XO2</t>
  </si>
  <si>
    <t>Cholamandalam Investment and Finance Co Ltd (26-May-2026) **@</t>
  </si>
  <si>
    <t>INE414G14UV9</t>
  </si>
  <si>
    <t>Muthoot Finance Ltd (09-Jun-2026) **@</t>
  </si>
  <si>
    <t>INE403G14TT8</t>
  </si>
  <si>
    <t>Standard Chartered Capital Ltd (10-Sep-2026) **@</t>
  </si>
  <si>
    <t>INE121A14YF8</t>
  </si>
  <si>
    <t>Cholamandalam Investment and Finance Co Ltd (22-Jan-2027) **@</t>
  </si>
  <si>
    <t>INE087M14BV1</t>
  </si>
  <si>
    <t>Bahadur Chand Investments Pvt Ltd (04-Mar-2026) **@</t>
  </si>
  <si>
    <t>IN002024Z479</t>
  </si>
  <si>
    <t>364 DTB (05-Mar-2026)</t>
  </si>
  <si>
    <t>IN002024Z487</t>
  </si>
  <si>
    <t>364 DTB (12-Mar-2026)</t>
  </si>
  <si>
    <t>IN2920150355</t>
  </si>
  <si>
    <t>8.39% Rajasthan SDL (15-MAR-2026)</t>
  </si>
  <si>
    <t>IN3420160100</t>
  </si>
  <si>
    <t>6.88% West Bengal SDL (23-Nov-2026)</t>
  </si>
  <si>
    <t>Aggregate investments by other schemes of Franklin Templeton Mutual Fund in this scheme is Rs. 6424.06 Lakhs.</t>
  </si>
  <si>
    <t>AUM excluding the aggregate investments by other schemes of Franklin Templeton Mutual Fund in this scheme is Rs. 383,423.10 Lakhs.</t>
  </si>
  <si>
    <t xml:space="preserve">      Retail Plan Growth Option</t>
  </si>
  <si>
    <t xml:space="preserve">      Retail Plan Daily IDCW Option</t>
  </si>
  <si>
    <t xml:space="preserve">      Retail Plan Weekly IDCW Option</t>
  </si>
  <si>
    <t xml:space="preserve">      Retail Plan Monthly IDCW Option</t>
  </si>
  <si>
    <t xml:space="preserve">      Retail Plan Quarterly IDCW Option</t>
  </si>
  <si>
    <t xml:space="preserve">      Direct Retail Plan Growth Option</t>
  </si>
  <si>
    <t xml:space="preserve">      Direct Retail Plan Daily IDCW Option</t>
  </si>
  <si>
    <t xml:space="preserve">      Direct Retail Plan Weekly IDCW Option</t>
  </si>
  <si>
    <t xml:space="preserve">      Direct Retail Plan Monthly IDCW Option</t>
  </si>
  <si>
    <t xml:space="preserve">      Direct Retail Plan Quarterly IDCW Option</t>
  </si>
  <si>
    <t xml:space="preserve">Primary Benchmark: Tier-1 Index: NIFTY Money Market Index A-I (Effective April 1, 2024, the benchmark of the scheme is changed from NIFTY Money Market Index B-I) </t>
  </si>
  <si>
    <t>^ Franklin India Savings Fund is renames as Franklin India Money Market effective May 15, 2023.</t>
  </si>
  <si>
    <t>Franklin India Floating Rate Fund</t>
  </si>
  <si>
    <t>INE115A07PN6</t>
  </si>
  <si>
    <t>6.40% LIC Housing Finance LTD (30-Nov-2026) **</t>
  </si>
  <si>
    <t>IN0020200120</t>
  </si>
  <si>
    <t>GOI FRB 2033 (22-Sep-2033) $</t>
  </si>
  <si>
    <t>IN1320250096</t>
  </si>
  <si>
    <t>7.02% Bihar SDL (10-Sep-2030)</t>
  </si>
  <si>
    <t>IN1920240323</t>
  </si>
  <si>
    <t>7.04% Karnataka SDL (26-Sep-2032)</t>
  </si>
  <si>
    <t>IN0020180041</t>
  </si>
  <si>
    <t>GOI FRB 2031 (07-Dec-2031) $</t>
  </si>
  <si>
    <t>IN0020210137</t>
  </si>
  <si>
    <t>GOI FRB 2034 (30-Oct-2034) $</t>
  </si>
  <si>
    <t>Outstanding Interest Rate Swap Position</t>
  </si>
  <si>
    <t>Contract Name</t>
  </si>
  <si>
    <t>Notional Value (In Lakhs)</t>
  </si>
  <si>
    <t>IDFC First Bank (Pay Fixed - Receive Floating)</t>
  </si>
  <si>
    <t>Standard Chartered Bank (Pay Fixed - Receive Floating)</t>
  </si>
  <si>
    <t>Total Interest Rate Swap</t>
  </si>
  <si>
    <t>$ Yield to maturity (YTM) for floating rate securities is calculated by recomputing yield from simple average of valuation prices provided by valuation agencies.</t>
  </si>
  <si>
    <t>This scheme has exposure to floating rate or interest rate derivative instruments. The duration of these instruments is linked to the interest rate reset period. The interest rate risk in a floating rate instrument or in a fixed rate instrument hedged with derivatives is likely to be lesser than that in an equivalent maturity fixed rate instrument. Under some Market circumstances the volatility may be of an order greater than what may ordinarily be expected considering only its duration. Hence investors are recommended to consider the unadjusted portfolio maturity of the scheme as well and exercise adequate due diligence when deciding to make their investments.</t>
  </si>
  <si>
    <t>c) Exposure to Derivative Instruments (Interest Rate Swaps) as on January 30, 2026:</t>
  </si>
  <si>
    <t>i) Total outstanding position in Derivative Instruments (Gross Notional) as at January 30, 2026 is Rs. 12500.00 Lakhs.</t>
  </si>
  <si>
    <t>ii) Total percentage of existing assets hedged through futures is 43.66%.</t>
  </si>
  <si>
    <t>f) Risk-o-meter</t>
  </si>
  <si>
    <t xml:space="preserve">Primary Benchmark: NIFTY Short Duration Debt Index A-II (Effective April 1, 2024, the benchmark of the scheme is changed from CRISIL Low Duration Debt Index) </t>
  </si>
  <si>
    <t>Franklin India Corporate Debt Fund</t>
  </si>
  <si>
    <t>INE261F08DX0</t>
  </si>
  <si>
    <t>7.58% National Bank For Agriculture &amp; Rural Development (31-Jul-2026)</t>
  </si>
  <si>
    <t>INE941D07208</t>
  </si>
  <si>
    <t>6.75% Sikka Ports &amp; Terminals Ltd (22-Apr-2026)</t>
  </si>
  <si>
    <t>INE975F07IM9</t>
  </si>
  <si>
    <t>8.0359% Kotak Mahindra Investments LTD (06-Oct-2026) **</t>
  </si>
  <si>
    <t>INE756I07EY1</t>
  </si>
  <si>
    <t>8.3324% HDB Financial Services LTD (10-MAY-2027) **</t>
  </si>
  <si>
    <t>INE020B08DK6</t>
  </si>
  <si>
    <t>5.94% REC Ltd (31-Jan-2026) **</t>
  </si>
  <si>
    <t>INE115A07QS3</t>
  </si>
  <si>
    <t>7.9265% LIC Housing Finance (14-Jul-2027) **</t>
  </si>
  <si>
    <t>INE151A08349</t>
  </si>
  <si>
    <t>7.75% Tata Communications Ltd (29-Aug-2026) **</t>
  </si>
  <si>
    <t>INE134E08MT1</t>
  </si>
  <si>
    <t>7.64% Power Finance Corporation Ltd (25-Aug-2026)</t>
  </si>
  <si>
    <t>ICRA AAA</t>
  </si>
  <si>
    <t>INE031A08962</t>
  </si>
  <si>
    <t>6.90% Housing &amp; Urban Development Corporation Ltd (23-Apr-2032) **</t>
  </si>
  <si>
    <t>INE556F08KH1</t>
  </si>
  <si>
    <t>7.43% Small Industries Development Bank Of India (31-Aug-2026) **</t>
  </si>
  <si>
    <t>INE557F08GC8</t>
  </si>
  <si>
    <t>7.29% National Housing Bank (04-Jul-2031) **</t>
  </si>
  <si>
    <t>INE403D08215</t>
  </si>
  <si>
    <t>8.90% Bharti Telecom Ltd (05-Nov-2034) **</t>
  </si>
  <si>
    <t>INE403D08256</t>
  </si>
  <si>
    <t>8.75% Bharti Telecom Ltd (05-Nov-2028) **</t>
  </si>
  <si>
    <t>INE556F08KN9</t>
  </si>
  <si>
    <t>7.75% Small Industries Development Bank Of India (10-Jun-2027) **</t>
  </si>
  <si>
    <t>INE134E08LP1</t>
  </si>
  <si>
    <t>7.13% Power Finance Corporation Ltd (15-Jul-2026)</t>
  </si>
  <si>
    <t>INE053F08536</t>
  </si>
  <si>
    <t>0.00% Indian Railway Finance Corporation Ltd (01-Dec-2035)</t>
  </si>
  <si>
    <t>INE020B08EA5</t>
  </si>
  <si>
    <t>7.55% REC Ltd (31-Mar-2028) **</t>
  </si>
  <si>
    <t>INE020B08FZ9</t>
  </si>
  <si>
    <t>6.60% REC Ltd (30-Jun-2027) **</t>
  </si>
  <si>
    <t>INE040A08757</t>
  </si>
  <si>
    <t>8.46% HDFC Bank Ltd (15-Jun-2026) **</t>
  </si>
  <si>
    <t>IN1020190519</t>
  </si>
  <si>
    <t>7.15% Andhra Pradesh SDL SDL (04-Mar-2031)</t>
  </si>
  <si>
    <t>IN1020220746</t>
  </si>
  <si>
    <t>7.73% Andhra Pradesh SDL (23-Mar-2032)</t>
  </si>
  <si>
    <t>7.64% Uttarakhand SDL (24-Dec-2032)</t>
  </si>
  <si>
    <t>IN1020200243</t>
  </si>
  <si>
    <t>6.48% Andhra Pradesh SDL (15-Jul-2032)</t>
  </si>
  <si>
    <t>7.65% Bihar SDL (24-Dec-2033)</t>
  </si>
  <si>
    <t>IN2920210514</t>
  </si>
  <si>
    <t>7.17% Rajasthan SDL (02-Mar-2032)</t>
  </si>
  <si>
    <t>ICICI Bank (Pay Fixed - Receive Floating)</t>
  </si>
  <si>
    <t xml:space="preserve">      Half Yearly IDCW Plan</t>
  </si>
  <si>
    <t xml:space="preserve">      Annual IDCW Plan</t>
  </si>
  <si>
    <t xml:space="preserve">      Direct Half Yearly IDCW Plan</t>
  </si>
  <si>
    <t xml:space="preserve">      Direct Annual IDCW Plan</t>
  </si>
  <si>
    <t>i) Total outstanding position in Derivative Instruments (Gross Notional) as at January 30, 2026 is Rs. 29500.00 Lakhs. </t>
  </si>
  <si>
    <t>ii) Total percentage of existing assets hedged through futures is 22.29%.</t>
  </si>
  <si>
    <t>Primary Benchmark: Tier-1 Index:  NIFTY Corporate Bond Index A-II (Effective April 1, 2024, the benchmark of the scheme is changed from NIFTY Corporate Bond Index B-III)</t>
  </si>
  <si>
    <t>Franklin India Banking &amp; PSU Debt Fund</t>
  </si>
  <si>
    <t>INE787H08188</t>
  </si>
  <si>
    <t>7.56% India Infrastructure Finance Co Ltd (20-Mar-2028) **</t>
  </si>
  <si>
    <t>INE134E08NM4</t>
  </si>
  <si>
    <t>7.38% Power Finance Corporation Ltd (15-Jan-2032)</t>
  </si>
  <si>
    <t>INE238A08468</t>
  </si>
  <si>
    <t>7.65% Axis Bank Ltd (30-Jan-2027) **</t>
  </si>
  <si>
    <t>INE040A08500</t>
  </si>
  <si>
    <t>8.35% HDFC Bank Ltd (13-May-2026) **</t>
  </si>
  <si>
    <t>INE557F08FR8</t>
  </si>
  <si>
    <t>7.22% National Housing Bank (23-Jul-2026) **</t>
  </si>
  <si>
    <t>INE557F08FY4</t>
  </si>
  <si>
    <t>7.59% National Housing Bank (14-Jul-2027)</t>
  </si>
  <si>
    <t>INE040A08567</t>
  </si>
  <si>
    <t>7.78% HDFC Bank Ltd (27-Mar-2027) **</t>
  </si>
  <si>
    <t>INE556F16BS0</t>
  </si>
  <si>
    <t>Small Industries Development Bank of India (04-Dec-2026) **</t>
  </si>
  <si>
    <t>IN0020250075</t>
  </si>
  <si>
    <t>7.24% GOI 2055 (18-Aug-2055)</t>
  </si>
  <si>
    <t>i) Total outstanding position in Derivative Instruments (Gross Notional) as at January 30, 2026 is Rs. 14000.00 Lakhs. </t>
  </si>
  <si>
    <t>ii) Total percentage of existing assets hedged through futures is 29.13%.</t>
  </si>
  <si>
    <t>Primary Benchmark: Nifty Banking &amp; PSU Debt Index A-II (Effective April 1, 2024, the benchmark of the scheme is changed from NIFTY Banking &amp; PSU Debt Index)</t>
  </si>
  <si>
    <t>Franklin India Ultra Short Duration Fund</t>
  </si>
  <si>
    <t>INE115A07QG8</t>
  </si>
  <si>
    <t>8.1432% LIC Housing Finance LTD (25-MAR-2026) **</t>
  </si>
  <si>
    <t>INE028A16JJ3</t>
  </si>
  <si>
    <t>Bank of Baroda (24-Feb-2026) **</t>
  </si>
  <si>
    <t>IN3720150124</t>
  </si>
  <si>
    <t>8.22% Jharkhand SDL (30-Mar-2026)</t>
  </si>
  <si>
    <t>IN2620160035</t>
  </si>
  <si>
    <t>7.49% Nagaland SDL (14-Sep-2026)</t>
  </si>
  <si>
    <t>IN0020210160</t>
  </si>
  <si>
    <t>GOI FRB 2028 (04-Oct-2028) $</t>
  </si>
  <si>
    <t>i) Total outstanding position in Derivative Instruments (Gross Notional) as at January 30, 2026 is Rs. 5000.00 Lakhs. </t>
  </si>
  <si>
    <t>ii) Total percentage of existing assets hedged through futures is 17.59%.</t>
  </si>
  <si>
    <t xml:space="preserve">Primary Benchmark: Nifty Ultra Short Duration Debt Index A-I </t>
  </si>
  <si>
    <t>Franklin India Medium to Long Duration Fund</t>
  </si>
  <si>
    <t>IN1620220112</t>
  </si>
  <si>
    <t>7.86% Haryana SDL (29-Jun-2032)</t>
  </si>
  <si>
    <t>IN0020250091</t>
  </si>
  <si>
    <t>6.48% GOI 2035 (06-Oct-2035)</t>
  </si>
  <si>
    <t>IN3120240509</t>
  </si>
  <si>
    <t>7.15% Tamil Nadu SDL (22-Jan-2035)</t>
  </si>
  <si>
    <t>IN1020180205</t>
  </si>
  <si>
    <t>8.42% Andhra Pradesh SDL (08-Aug-2029)</t>
  </si>
  <si>
    <t>IN4920210114</t>
  </si>
  <si>
    <t>7.14% Jammu &amp; Kashmir SDL (29-Dec-2036)</t>
  </si>
  <si>
    <t>IN1620230343</t>
  </si>
  <si>
    <t>7.77% Haryana SDL (10-Jan-2036)</t>
  </si>
  <si>
    <t>IN0020250042</t>
  </si>
  <si>
    <t>6.68% GOI 2040 (07-Aug-2040)</t>
  </si>
  <si>
    <t>Primary Benchmark: CRISIL Medium to Long Duration Debt A-III Index</t>
  </si>
  <si>
    <t>Franklin India Low Duration Fund</t>
  </si>
  <si>
    <t>INE071G07637</t>
  </si>
  <si>
    <t>8.0610% ICICI Home Finance CO LTD (25-MAR-2026) **</t>
  </si>
  <si>
    <t>INE041007084</t>
  </si>
  <si>
    <t>7.05% Embassy Office Parks Reit (18-Oct-2026) **</t>
  </si>
  <si>
    <t>INE507T07062</t>
  </si>
  <si>
    <t>6.59% Summit Digitel Infrastructure Ltd (16-Jun-2026) **</t>
  </si>
  <si>
    <t>IN2620160050</t>
  </si>
  <si>
    <t>6.89% Nagaland (23-Nov-2026)</t>
  </si>
  <si>
    <t>IN2820160363</t>
  </si>
  <si>
    <t>7.88% Punjab SDL (01-Mar-2027)</t>
  </si>
  <si>
    <t>i) Total outstanding position in Derivative Instruments (Gross Notional) as at January 30, 2026 is Rs. 17500.00 Lakhs. </t>
  </si>
  <si>
    <t>ii) Total percentage of existing assets hedged through futures is 47.25%.</t>
  </si>
  <si>
    <t>Primary Benchmark: NIFTY Low Duration Debt Index A-I</t>
  </si>
  <si>
    <t>Franklin India Long Duration Fund</t>
  </si>
  <si>
    <t>i) Total outstanding position in Derivative Instruments (Gross Notional) as at January 30, 2026 is Rs. 500.00 Lakhs. </t>
  </si>
  <si>
    <t>ii) Total percentage of existing assets hedged through futures is 36.84%.</t>
  </si>
  <si>
    <t>Primary Benchmark: CRISIL Long Duration Debt A-III Index</t>
  </si>
  <si>
    <t>Franklin India Government Securities Fund</t>
  </si>
  <si>
    <t xml:space="preserve">      Growth Option</t>
  </si>
  <si>
    <t xml:space="preserve">      Quarterly IDCW Option</t>
  </si>
  <si>
    <t xml:space="preserve">      Direct Growth Option</t>
  </si>
  <si>
    <t xml:space="preserve">      Direct Quarterly IDCW Option</t>
  </si>
  <si>
    <t>i) Total outstanding position in Derivative Instruments (Gross Notional) as at January 30, 2026 is Rs. 8500.00 Lakhs. </t>
  </si>
  <si>
    <t>ii) Total percentage of existing assets hedged through futures is 46.16%.</t>
  </si>
  <si>
    <t xml:space="preserve">Primary Benchmark: NIFTY All Duration G-Sec Index </t>
  </si>
  <si>
    <t>Franklin India Retirement Fund (formerly known as Franklin India Pension Plan)^</t>
  </si>
  <si>
    <t>INE261F08EO7</t>
  </si>
  <si>
    <t>7.48% National Bank For Agriculture &amp; Rural Development (15-Sep-2028)</t>
  </si>
  <si>
    <t>INE377Y07417</t>
  </si>
  <si>
    <t>7.90% Bajaj Housing Finance Ltd (28-Apr-2028) **</t>
  </si>
  <si>
    <t>INE115A07PV9</t>
  </si>
  <si>
    <t>7.90% LIC Housing Finance LTD (23-Jun-2027) **</t>
  </si>
  <si>
    <t>INE0KUG08076</t>
  </si>
  <si>
    <t>7.03% National Bank for Financing Infrastructure and Development (08-Apr-2030) **</t>
  </si>
  <si>
    <t>Primary Benchmark: CRISIL Short Term Debt Hybrid 60+40 Index (Effective August 12, 2024, the benchmark is changed from 40% Nifty 500+60% Crisil Composite Bond Index)</t>
  </si>
  <si>
    <t>^ Franklin India Pension Plan is renames as Franklin India Retirement Fund effective July 11, 2025.</t>
  </si>
  <si>
    <t>Franklin India Conservative Hybrid Fund (formerly known as Franklin India Debt Hybrid Fund)^</t>
  </si>
  <si>
    <t>INE774D07UX3</t>
  </si>
  <si>
    <t>8.10% Mahindra &amp; Mahindra Financial Services Ltd (21-May-2026) **</t>
  </si>
  <si>
    <t>Primary Benchmark: CRISIL Hybrid 85+15 Conservative Index</t>
  </si>
  <si>
    <t>^ Franklin India Debt Hybrid Fund is renames as Franklin India Conservative Hybrid Fund effective July 11, 2025.</t>
  </si>
  <si>
    <t>Franklin India Dynamic Accrual Fund - Segregated Portfolio 3 - 9.50% Yes Bank Ltd CO 23 Dec 2021</t>
  </si>
  <si>
    <t>INE528G08352</t>
  </si>
  <si>
    <t>9.50% Yes Bank Ltd (23-Dec-2116) ~~~ $$ **</t>
  </si>
  <si>
    <t>ICRA D</t>
  </si>
  <si>
    <t xml:space="preserve"> $$ Indicates securities below investment grade or default</t>
  </si>
  <si>
    <t>~~~ Call option for December 23, 2021 has not been exercised by the issuer as per RBI Regulations and thereby, per SEBI circular dated March 22, 2021, maturity of the security has been moved to 100 years from the date of issuance.</t>
  </si>
  <si>
    <t>c) Main portfolio of the Scheme Franklin India Dynamic Accrual Fund ceased to exist as per Regulation 41(3) of SEBI Mutual Fund Regulations and therefore no separate disclosure is published for the main portfolio</t>
  </si>
  <si>
    <t>Franklin India Short-Term Income Plan (No. of segregated Portfolios in the scheme - 3) - (under winding up) $$$</t>
  </si>
  <si>
    <t>As on 02-May-2025 *</t>
  </si>
  <si>
    <t xml:space="preserve">      Institutional Plan Growth Option</t>
  </si>
  <si>
    <t>* All units in the scheme have been extinguished post distribution based on NAV dated May 02, 2025 which is the last declared NAV.</t>
  </si>
  <si>
    <t>This metric is computed basis market value of the securities (including accrued interest) held in the portfolio. Since there is no security in the portfolio, this metric is not applicable</t>
  </si>
  <si>
    <t>https://www.franklintempletonindia.com/download/en-in/valuation-policy/bb813425-1311-487d-86cb-619298c228dd/Fair%20Valuation%20Reliance%20Broadcast%20Network%20limited.pdf</t>
  </si>
  <si>
    <t>e) Essel Infra Projects Ltd - Further to the favorable Decision from the Delhi High Court, the Debenture Trustees have recovered Rs. 16,078.96 Lakhs (across 4 schemes) from sale of pledged shares. We continue efforts to recover the maximum value for the benefit of the unitholders. Recovery made by Franklin India Short Term Income Plan is 5,092.71 Lakhs.</t>
  </si>
  <si>
    <t>f) For ISIN INE445K07106 - the remaining value in the portfolio of the scheme represents FISTIP’s investment in the NCDs of 9.50% Reliance Broadcast Network Ltd (20-JUL-2020) issued by Reliance Broadcast Network Ltd (RBNL). RBNL defaulted on meeting its payment obligation at maturity. Pursuant to the put option right exercised by us on Reliance Capital Limited (RCL) with respect to our exposure in RBNL, through the Insolvency &amp; Bankruptcy process of RCL, the scheme received its proportionate share of INR 312.97 lacs on March 20, 2025. RBNL also underwent the insolvency and resolution process and the scheme received INR 3195.69 lacs on April 8, 2025. For more details kindly refer to the note on our website.</t>
  </si>
  <si>
    <t>https://www.franklintempletonindia.com/download/en-in/latest%20updates/189ea834-ae3f-48eb-9d73-a9cc9cd9317e/franklin-templeton-update-on-reliance-broadcast-july-23-2020-kcg9m1gq-en-in.pdf</t>
  </si>
  <si>
    <t>g) @@@ Coupons/ part payments/ maturity payments were due to be paid by Nufuture Digital (India) Ltd. on July 31, 2020, August 31, 2020, September 2, 2020, September 30, 2020, October 31, 2020, November 30, 2020, December 31, 2020, January 31, 2021, February 28, 2021, March 31, 2021, April 30, 2021, May 31, 2021, June 30,2021, July 31, 2021, August 31,2021, September 30, 2021, October 31, 2021, November 30, 2021, December 31, 2021 by Future Ideas Co. Ltd. on July 31, 2020, October 31, 2020, January 31, 2021, April 30, 2021, July 31, 2021, October 31, 2021, January 31, 2022, April 30, 2022, July 31, 2022, October 31, 2022 , January 31, 2023 and by Rivaaz Trade Ventures Pvt Ltd on July 31, 2020, August 31, 2020, September 30, 2020, October 31, 2020, November 7, 2020, December 30, 2020, June 30,2021, December 30, 2021, June 30, 2022, December 30, 2022, December 31, 2023. However, these issuers were unable to meet their payment obligations. Due to default in payment, the securities of these issuers were valued at zero basis the AMFI standard haircut matrix. This amount only reflects the realizable value as on the date of disclosure and does not indicate any reduction or write-off of the amount repayable by the issuers.</t>
  </si>
  <si>
    <t>h) Maturity proceeds from Reliance Big Private Ltd (RBPL) (ISIN: INE333T07048 and INE333T07055) &amp; Reliance Infrastructure Consulting &amp; Engineers Private Ltd (RICEPL) (ISIN: INE428K07011) were due on January 14, 2021 and January 31, 2021 respectively. However, the issuers were unable to meet their payment obligations. The securities of the issuer were fair valued at zero on November 4, 2020. Pursuant to National Company Law Tribunal (NCLT) order, the scheme received its proportionate share of INR 82.71 lacs on April 15, 2025 for RBPL and of INR 50.72 lacs on April 30, 2025 for RICEPL as part of corporate resolution process. Kindly refer note on our website on fair valuation.</t>
  </si>
  <si>
    <t>https://www.franklintempletonindia.com/download/en-in/valuation-policy/a0e293eb-f28b-4edc-9535-c7d9e7321ddc/fair_valuation_reliance_big_reliance_infra_november_4_2020-kgox4tdb-en-in.pdf</t>
  </si>
  <si>
    <t>i) Post the creation of the segregated portfolio i.e. 8.25% Vodafone Idea Ltd 10JUL20 - Segregated Portfolio 1 on January 24, 2020, the annual coupon due and the full principal due along with the interest was received by the segregated portfolio on June 12, 2020 and July 10, 2020 respectively. With these receipts, the segregated portfolio completed full recovery on July 10, 2020.</t>
  </si>
  <si>
    <t>j) Post the creation of the segregated portfolio i.e. 10.90% Vodafone Idea Ltd 02-Sep-2023 - Segregated Portfolio 2 on January 24, 2020, the annual coupon due and the full principal due along with the interest was received by the segregated portfolio on September 3, 2020, September 3, 2021, September 2, 2022 and September 1, 2023. With these receipts, the segregated portfolio completed full recovery on September 1, 2023.</t>
  </si>
  <si>
    <t>k) Risk-o-meter</t>
  </si>
  <si>
    <t>As of May 2, 2025, all units of Franklin India Short-Term Income Plan (FISTIP) stand extinguished.100% of the AUM of the scheme stands distributed to investors (except cases with incomplete KYC documentation or requiring remediation). Investors may note that in addition to the payments till date, any amount received by the schemes including recoveries/ receipts from securities which are currently valued at zero or have matured but defaulted on their repayment obligation, shall be paid out to investors as and when such amounts are recovered/received. There is no portfolio left to evaluate riskometer for the fun except the securities which are currently valued at zero or have matured but defaulted on their repayment obligation. On account of this, the riskometer for FISTIP  has not been disclosed.</t>
  </si>
  <si>
    <t>$$$ This scheme is under winding-up wherein SBI Fund Management Limited (SBIFM) was appointed as the liquidator as per the order of Hon'ble Supreme Court (SC) dated February 12, 2021. On July 7, 2024 , the SC accepted the closure report filed by SBIFM with regards to the winding up and allowed their request to transfer the amount remaining unclaimed to FTMF for further distribution in accordance with the applicable laws. On Jan 1, 2025, SBIFM transferred the cash balances pertaining to unclaimed payouts and expenses amounting to Rs 1,651.24 Lakhs to the scheme.</t>
  </si>
  <si>
    <t>Franklin India Short Term Income Plan - Segregated Portfolio 3 - 9.50% Yes Bank Ltd CO 23 Dec 2021</t>
  </si>
  <si>
    <t>Franklin India Credit Risk Fund - Segregated Portfolio 3 - 9.50% Yes Bank Ltd CO 23 Dec 2021</t>
  </si>
  <si>
    <t>c) Main portfolio of the Scheme Franklin India Credit Risk Fund ceased to exist as per Regulation 41(3) of SEBI Mutual Fund Regulations and therefore no separate disclosure is published for the main portfolio</t>
  </si>
  <si>
    <t xml:space="preserve">b) During the month additional instances of fair valuation/deviation from valuation price provided by the valuation agencies </t>
  </si>
  <si>
    <t>As on 31-Jul-2025 ***</t>
  </si>
  <si>
    <t>ICICI Prudential Short Term Fund Direct - Growth Plan</t>
  </si>
  <si>
    <t>SBI Short Term Debt Fund Direct - Growth Plan</t>
  </si>
  <si>
    <t xml:space="preserve">g) Risk-o-meter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</si>
</sst>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000"/>
    <numFmt numFmtId="166" formatCode="#,##0.00%"/>
    <numFmt numFmtId="167" formatCode="#,##0.000"/>
  </numFmts>
  <fonts count="12" x14ac:knownFonts="1">
    <font>
      <sz val="11"/>
      <color theme="1"/>
      <name val="Calibri"/>
      <family val="2"/>
      <scheme val="minor"/>
    </font>
    <font>
      <b/>
      <sz val="9"/>
      <name val="Arial"/>
      <family val="2"/>
    </font>
    <font>
      <sz val="9"/>
      <name val="Arial"/>
      <family val="2"/>
    </font>
    <font>
      <b/>
      <sz val="8"/>
      <name val="Arial"/>
      <family val="2"/>
    </font>
    <font>
      <b/>
      <sz val="11"/>
      <color indexed="63"/>
      <name val="Arial"/>
      <family val="2"/>
    </font>
    <font>
      <u/>
      <sz val="11"/>
      <color theme="10"/>
      <name val="Calibri"/>
      <family val="2"/>
      <scheme val="minor"/>
    </font>
    <font>
      <sz val="9"/>
      <color theme="1"/>
      <name val="Arial"/>
      <family val="2"/>
    </font>
    <font>
      <b/>
      <sz val="8"/>
      <color theme="1"/>
      <name val="Arial"/>
      <family val="2"/>
    </font>
    <font>
      <sz val="8"/>
      <color theme="1"/>
      <name val="Arial"/>
      <family val="2"/>
    </font>
    <font>
      <b/>
      <sz val="9"/>
      <color theme="1"/>
      <name val="Arial"/>
      <family val="2"/>
    </font>
    <font>
      <u/>
      <sz val="8"/>
      <color theme="10"/>
      <name val="Arial"/>
      <family val="2"/>
    </font>
    <font>
      <sz val="8"/>
      <name val="Arial"/>
      <family val="2"/>
    </font>
  </fonts>
  <fills count="5">
    <fill>
      <patternFill patternType="none"/>
    </fill>
    <fill>
      <patternFill patternType="gray125"/>
    </fill>
    <fill>
      <patternFill patternType="solid">
        <fgColor indexed="65"/>
        <bgColor indexed="64"/>
      </patternFill>
    </fill>
    <fill>
      <patternFill patternType="solid">
        <fgColor theme="0"/>
        <bgColor indexed="64"/>
      </patternFill>
    </fill>
    <fill>
      <patternFill patternType="solid">
        <fgColor theme="0"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0"/>
      </left>
      <right style="thin">
        <color indexed="0"/>
      </right>
      <top style="thin">
        <color indexed="0"/>
      </top>
      <bottom style="thin">
        <color indexed="0"/>
      </bottom>
      <diagonal/>
    </border>
    <border>
      <left style="thin">
        <color indexed="0"/>
      </left>
      <right style="thin">
        <color indexed="0"/>
      </right>
      <top/>
      <bottom/>
      <diagonal/>
    </border>
    <border>
      <left style="thin">
        <color indexed="0"/>
      </left>
      <right style="thin">
        <color indexed="0"/>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s>
  <cellStyleXfs count="2">
    <xf numFmtId="0" fontId="0" fillId="0" borderId="0"/>
    <xf numFmtId="0" fontId="5" fillId="0" borderId="0" applyNumberFormat="0" applyFill="0" applyBorder="0" applyAlignment="0" applyProtection="0"/>
  </cellStyleXfs>
  <cellXfs count="119">
    <xf numFmtId="0" fontId="0" fillId="0" borderId="0" xfId="0"/>
    <xf numFmtId="0" fontId="6" fillId="2" borderId="0" xfId="0" applyFont="1" applyFill="1"/>
    <xf numFmtId="0" fontId="1" fillId="2" borderId="0" xfId="0" applyFont="1" applyFill="1" applyAlignment="1">
      <alignment horizontal="left" vertical="top" wrapText="1"/>
    </xf>
    <xf numFmtId="0" fontId="2" fillId="2" borderId="0" xfId="0" applyFont="1" applyFill="1" applyAlignment="1">
      <alignment horizontal="left" vertical="top" wrapText="1"/>
    </xf>
    <xf numFmtId="4" fontId="2" fillId="2" borderId="0" xfId="0" applyNumberFormat="1" applyFont="1" applyFill="1" applyAlignment="1">
      <alignment horizontal="left" vertical="top" wrapText="1"/>
    </xf>
    <xf numFmtId="4" fontId="6" fillId="2" borderId="0" xfId="0" applyNumberFormat="1" applyFont="1" applyFill="1"/>
    <xf numFmtId="0" fontId="7" fillId="0" borderId="1" xfId="0" applyFont="1" applyBorder="1" applyAlignment="1">
      <alignment vertical="center"/>
    </xf>
    <xf numFmtId="0" fontId="8" fillId="2" borderId="0" xfId="0" applyFont="1" applyFill="1"/>
    <xf numFmtId="0" fontId="3" fillId="2" borderId="0" xfId="0" applyFont="1" applyFill="1" applyAlignment="1">
      <alignment horizontal="left" vertical="top"/>
    </xf>
    <xf numFmtId="4" fontId="8" fillId="3" borderId="0" xfId="0" applyNumberFormat="1" applyFont="1" applyFill="1"/>
    <xf numFmtId="39" fontId="8" fillId="2" borderId="0" xfId="0" applyNumberFormat="1" applyFont="1" applyFill="1"/>
    <xf numFmtId="39" fontId="8" fillId="3" borderId="0" xfId="0" applyNumberFormat="1" applyFont="1" applyFill="1"/>
    <xf numFmtId="2" fontId="7" fillId="0" borderId="1" xfId="0" applyNumberFormat="1" applyFont="1" applyBorder="1" applyAlignment="1">
      <alignment horizontal="center" vertical="center"/>
    </xf>
    <xf numFmtId="0" fontId="7" fillId="0" borderId="1" xfId="0" applyFont="1" applyBorder="1" applyAlignment="1">
      <alignment horizontal="center" vertical="center"/>
    </xf>
    <xf numFmtId="0" fontId="7" fillId="2" borderId="0" xfId="0" applyFont="1" applyFill="1"/>
    <xf numFmtId="39" fontId="7" fillId="3" borderId="0" xfId="0" applyNumberFormat="1" applyFont="1" applyFill="1"/>
    <xf numFmtId="0" fontId="7" fillId="2" borderId="2" xfId="0" applyFont="1" applyFill="1" applyBorder="1"/>
    <xf numFmtId="0" fontId="8" fillId="2" borderId="2" xfId="0" applyFont="1" applyFill="1" applyBorder="1"/>
    <xf numFmtId="39" fontId="8" fillId="2" borderId="2" xfId="0" applyNumberFormat="1" applyFont="1" applyFill="1" applyBorder="1"/>
    <xf numFmtId="39" fontId="8" fillId="3" borderId="2" xfId="0" applyNumberFormat="1" applyFont="1" applyFill="1" applyBorder="1"/>
    <xf numFmtId="0" fontId="7" fillId="2" borderId="3" xfId="0" applyFont="1" applyFill="1" applyBorder="1"/>
    <xf numFmtId="0" fontId="8" fillId="2" borderId="3" xfId="0" applyFont="1" applyFill="1" applyBorder="1"/>
    <xf numFmtId="39" fontId="8" fillId="2" borderId="3" xfId="0" applyNumberFormat="1" applyFont="1" applyFill="1" applyBorder="1"/>
    <xf numFmtId="39" fontId="8" fillId="3" borderId="3" xfId="0" applyNumberFormat="1" applyFont="1" applyFill="1" applyBorder="1"/>
    <xf numFmtId="3" fontId="8" fillId="2" borderId="3" xfId="0" applyNumberFormat="1" applyFont="1" applyFill="1" applyBorder="1"/>
    <xf numFmtId="39" fontId="7" fillId="2" borderId="3" xfId="0" applyNumberFormat="1" applyFont="1" applyFill="1" applyBorder="1"/>
    <xf numFmtId="39" fontId="7" fillId="3" borderId="3" xfId="0" applyNumberFormat="1" applyFont="1" applyFill="1" applyBorder="1"/>
    <xf numFmtId="0" fontId="7" fillId="2" borderId="4" xfId="0" applyFont="1" applyFill="1" applyBorder="1"/>
    <xf numFmtId="39" fontId="7" fillId="2" borderId="4" xfId="0" applyNumberFormat="1" applyFont="1" applyFill="1" applyBorder="1"/>
    <xf numFmtId="39" fontId="7" fillId="3" borderId="4" xfId="0" applyNumberFormat="1" applyFont="1" applyFill="1" applyBorder="1"/>
    <xf numFmtId="0" fontId="7" fillId="2" borderId="0" xfId="0" applyFont="1" applyFill="1" applyAlignment="1">
      <alignment horizontal="right"/>
    </xf>
    <xf numFmtId="165" fontId="8" fillId="2" borderId="0" xfId="0" applyNumberFormat="1" applyFont="1" applyFill="1"/>
    <xf numFmtId="0" fontId="7" fillId="2" borderId="1" xfId="0" applyFont="1" applyFill="1" applyBorder="1" applyAlignment="1">
      <alignment horizontal="center"/>
    </xf>
    <xf numFmtId="165" fontId="8" fillId="2" borderId="1" xfId="0" applyNumberFormat="1" applyFont="1" applyFill="1" applyBorder="1"/>
    <xf numFmtId="4" fontId="8" fillId="2" borderId="0" xfId="0" applyNumberFormat="1" applyFont="1" applyFill="1"/>
    <xf numFmtId="0" fontId="9" fillId="2" borderId="0" xfId="0" applyFont="1" applyFill="1"/>
    <xf numFmtId="166" fontId="8" fillId="2" borderId="0" xfId="0" applyNumberFormat="1" applyFont="1" applyFill="1"/>
    <xf numFmtId="0" fontId="7" fillId="0" borderId="5" xfId="0" applyFont="1" applyBorder="1" applyAlignment="1">
      <alignment vertical="center"/>
    </xf>
    <xf numFmtId="0" fontId="7" fillId="0" borderId="5" xfId="0" applyFont="1" applyBorder="1" applyAlignment="1">
      <alignment horizontal="center" vertical="center"/>
    </xf>
    <xf numFmtId="2" fontId="7" fillId="0" borderId="5" xfId="0" applyNumberFormat="1" applyFont="1" applyBorder="1" applyAlignment="1">
      <alignment horizontal="center" vertical="center"/>
    </xf>
    <xf numFmtId="0" fontId="9" fillId="2" borderId="5" xfId="0" applyFont="1" applyFill="1" applyBorder="1"/>
    <xf numFmtId="0" fontId="7" fillId="2" borderId="6" xfId="0" applyFont="1" applyFill="1" applyBorder="1"/>
    <xf numFmtId="0" fontId="8" fillId="2" borderId="6" xfId="0" applyFont="1" applyFill="1" applyBorder="1"/>
    <xf numFmtId="39" fontId="8" fillId="2" borderId="6" xfId="0" applyNumberFormat="1" applyFont="1" applyFill="1" applyBorder="1"/>
    <xf numFmtId="39" fontId="8" fillId="3" borderId="6" xfId="0" applyNumberFormat="1" applyFont="1" applyFill="1" applyBorder="1"/>
    <xf numFmtId="3" fontId="8" fillId="2" borderId="6" xfId="0" applyNumberFormat="1" applyFont="1" applyFill="1" applyBorder="1"/>
    <xf numFmtId="4" fontId="8" fillId="2" borderId="6" xfId="0" applyNumberFormat="1" applyFont="1" applyFill="1" applyBorder="1"/>
    <xf numFmtId="39" fontId="7" fillId="2" borderId="6" xfId="0" applyNumberFormat="1" applyFont="1" applyFill="1" applyBorder="1"/>
    <xf numFmtId="39" fontId="7" fillId="3" borderId="6" xfId="0" applyNumberFormat="1" applyFont="1" applyFill="1" applyBorder="1"/>
    <xf numFmtId="0" fontId="7" fillId="2" borderId="7" xfId="0" applyFont="1" applyFill="1" applyBorder="1"/>
    <xf numFmtId="39" fontId="7" fillId="2" borderId="7" xfId="0" applyNumberFormat="1" applyFont="1" applyFill="1" applyBorder="1"/>
    <xf numFmtId="39" fontId="7" fillId="3" borderId="7" xfId="0" applyNumberFormat="1" applyFont="1" applyFill="1" applyBorder="1"/>
    <xf numFmtId="2" fontId="7" fillId="0" borderId="1" xfId="0" applyNumberFormat="1" applyFont="1" applyBorder="1" applyAlignment="1">
      <alignment horizontal="center" vertical="center" wrapText="1"/>
    </xf>
    <xf numFmtId="2" fontId="7" fillId="0" borderId="5" xfId="0" applyNumberFormat="1" applyFont="1" applyBorder="1" applyAlignment="1">
      <alignment horizontal="center" vertical="center" wrapText="1"/>
    </xf>
    <xf numFmtId="0" fontId="9" fillId="2" borderId="5" xfId="0" applyFont="1" applyFill="1" applyBorder="1" applyAlignment="1">
      <alignment wrapText="1"/>
    </xf>
    <xf numFmtId="0" fontId="8" fillId="2" borderId="3" xfId="0" applyFont="1" applyFill="1" applyBorder="1" applyAlignment="1">
      <alignment wrapText="1"/>
    </xf>
    <xf numFmtId="2" fontId="7" fillId="3" borderId="1" xfId="0" applyNumberFormat="1" applyFont="1" applyFill="1" applyBorder="1" applyAlignment="1">
      <alignment horizontal="center" vertical="center"/>
    </xf>
    <xf numFmtId="2" fontId="8" fillId="2" borderId="3" xfId="0" applyNumberFormat="1" applyFont="1" applyFill="1" applyBorder="1"/>
    <xf numFmtId="4" fontId="8" fillId="2" borderId="3" xfId="0" applyNumberFormat="1" applyFont="1" applyFill="1" applyBorder="1"/>
    <xf numFmtId="2" fontId="8" fillId="2" borderId="0" xfId="0" applyNumberFormat="1" applyFont="1" applyFill="1"/>
    <xf numFmtId="39" fontId="8" fillId="3" borderId="4" xfId="0" applyNumberFormat="1" applyFont="1" applyFill="1" applyBorder="1"/>
    <xf numFmtId="39" fontId="7" fillId="0" borderId="6" xfId="0" applyNumberFormat="1" applyFont="1" applyBorder="1"/>
    <xf numFmtId="165" fontId="8" fillId="2" borderId="0" xfId="0" applyNumberFormat="1" applyFont="1" applyFill="1" applyAlignment="1">
      <alignment horizontal="right"/>
    </xf>
    <xf numFmtId="0" fontId="7" fillId="3" borderId="0" xfId="0" applyFont="1" applyFill="1"/>
    <xf numFmtId="0" fontId="8" fillId="3" borderId="0" xfId="0" applyFont="1" applyFill="1"/>
    <xf numFmtId="0" fontId="10" fillId="3" borderId="0" xfId="1" applyFont="1" applyFill="1"/>
    <xf numFmtId="0" fontId="7" fillId="3" borderId="0" xfId="0" applyFont="1" applyFill="1" applyAlignment="1">
      <alignment horizontal="left" wrapText="1"/>
    </xf>
    <xf numFmtId="0" fontId="7" fillId="3" borderId="0" xfId="0" applyFont="1" applyFill="1" applyAlignment="1">
      <alignment horizontal="left"/>
    </xf>
    <xf numFmtId="0" fontId="8" fillId="3" borderId="0" xfId="0" applyFont="1" applyFill="1" applyAlignment="1">
      <alignment horizontal="left" wrapText="1"/>
    </xf>
    <xf numFmtId="0" fontId="8" fillId="3" borderId="0" xfId="0" applyFont="1" applyFill="1" applyAlignment="1">
      <alignment horizontal="left"/>
    </xf>
    <xf numFmtId="167" fontId="8" fillId="2" borderId="0" xfId="0" applyNumberFormat="1" applyFont="1" applyFill="1"/>
    <xf numFmtId="0" fontId="7" fillId="3" borderId="2" xfId="0" applyFont="1" applyFill="1" applyBorder="1"/>
    <xf numFmtId="39" fontId="7" fillId="3" borderId="2" xfId="0" applyNumberFormat="1" applyFont="1" applyFill="1" applyBorder="1"/>
    <xf numFmtId="0" fontId="7" fillId="3" borderId="3" xfId="0" applyFont="1" applyFill="1" applyBorder="1"/>
    <xf numFmtId="0" fontId="7" fillId="3" borderId="3" xfId="0" applyFont="1" applyFill="1" applyBorder="1" applyAlignment="1">
      <alignment horizontal="center"/>
    </xf>
    <xf numFmtId="0" fontId="8" fillId="3" borderId="3" xfId="0" applyFont="1" applyFill="1" applyBorder="1"/>
    <xf numFmtId="0" fontId="7" fillId="3" borderId="3" xfId="0" applyFont="1" applyFill="1" applyBorder="1" applyAlignment="1">
      <alignment horizontal="center" wrapText="1"/>
    </xf>
    <xf numFmtId="0" fontId="8" fillId="2" borderId="11" xfId="0" applyFont="1" applyFill="1" applyBorder="1"/>
    <xf numFmtId="4" fontId="8" fillId="3" borderId="3" xfId="0" applyNumberFormat="1" applyFont="1" applyFill="1" applyBorder="1"/>
    <xf numFmtId="0" fontId="7" fillId="3" borderId="4" xfId="0" applyFont="1" applyFill="1" applyBorder="1"/>
    <xf numFmtId="0" fontId="8" fillId="3" borderId="4" xfId="0" applyFont="1" applyFill="1" applyBorder="1"/>
    <xf numFmtId="4" fontId="7" fillId="3" borderId="4" xfId="0" applyNumberFormat="1" applyFont="1" applyFill="1" applyBorder="1"/>
    <xf numFmtId="0" fontId="5" fillId="3" borderId="0" xfId="1" applyFill="1"/>
    <xf numFmtId="0" fontId="8" fillId="0" borderId="3" xfId="0" applyFont="1" applyBorder="1"/>
    <xf numFmtId="0" fontId="7" fillId="0" borderId="3" xfId="0" applyFont="1" applyBorder="1"/>
    <xf numFmtId="39" fontId="7" fillId="3" borderId="12" xfId="0" applyNumberFormat="1" applyFont="1" applyFill="1" applyBorder="1"/>
    <xf numFmtId="0" fontId="7" fillId="0" borderId="4" xfId="0" applyFont="1" applyBorder="1"/>
    <xf numFmtId="0" fontId="8" fillId="0" borderId="4" xfId="0" applyFont="1" applyBorder="1"/>
    <xf numFmtId="4" fontId="7" fillId="0" borderId="4" xfId="0" applyNumberFormat="1" applyFont="1" applyBorder="1"/>
    <xf numFmtId="39" fontId="7" fillId="0" borderId="4" xfId="0" applyNumberFormat="1" applyFont="1" applyBorder="1"/>
    <xf numFmtId="4" fontId="7" fillId="3" borderId="0" xfId="0" applyNumberFormat="1" applyFont="1" applyFill="1"/>
    <xf numFmtId="0" fontId="7" fillId="3" borderId="0" xfId="0" applyFont="1" applyFill="1" applyAlignment="1">
      <alignment vertical="top"/>
    </xf>
    <xf numFmtId="0" fontId="7" fillId="3" borderId="0" xfId="0" applyFont="1" applyFill="1" applyAlignment="1">
      <alignment vertical="top" wrapText="1"/>
    </xf>
    <xf numFmtId="39" fontId="8" fillId="2" borderId="2" xfId="0" applyNumberFormat="1" applyFont="1" applyFill="1" applyBorder="1" applyAlignment="1">
      <alignment horizontal="center" vertical="center" wrapText="1"/>
    </xf>
    <xf numFmtId="164" fontId="7" fillId="2" borderId="3" xfId="0" applyNumberFormat="1" applyFont="1" applyFill="1" applyBorder="1"/>
    <xf numFmtId="4" fontId="8" fillId="2" borderId="0" xfId="0" applyNumberFormat="1" applyFont="1" applyFill="1" applyAlignment="1">
      <alignment horizontal="right"/>
    </xf>
    <xf numFmtId="4" fontId="7" fillId="2" borderId="0" xfId="0" applyNumberFormat="1" applyFont="1" applyFill="1" applyAlignment="1">
      <alignment horizontal="right"/>
    </xf>
    <xf numFmtId="0" fontId="5" fillId="2" borderId="0" xfId="1" applyFill="1"/>
    <xf numFmtId="0" fontId="10" fillId="2" borderId="0" xfId="1" applyFont="1" applyFill="1"/>
    <xf numFmtId="0" fontId="7" fillId="0" borderId="1" xfId="0" applyFont="1" applyBorder="1" applyAlignment="1">
      <alignment horizontal="center" vertical="center" wrapText="1"/>
    </xf>
    <xf numFmtId="0" fontId="7" fillId="2" borderId="0" xfId="0" applyFont="1" applyFill="1" applyAlignment="1">
      <alignment vertical="top" wrapText="1"/>
    </xf>
    <xf numFmtId="39" fontId="7" fillId="3" borderId="0" xfId="0" applyNumberFormat="1" applyFont="1" applyFill="1" applyAlignment="1">
      <alignment horizontal="right"/>
    </xf>
    <xf numFmtId="0" fontId="8" fillId="2" borderId="9" xfId="0" applyFont="1" applyFill="1" applyBorder="1"/>
    <xf numFmtId="0" fontId="8" fillId="2" borderId="10" xfId="0" applyFont="1" applyFill="1" applyBorder="1"/>
    <xf numFmtId="0" fontId="4" fillId="4" borderId="8" xfId="0" applyFont="1" applyFill="1" applyBorder="1" applyAlignment="1">
      <alignment horizontal="center" vertical="center" wrapText="1"/>
    </xf>
    <xf numFmtId="0" fontId="4" fillId="4" borderId="0" xfId="0" applyFont="1" applyFill="1" applyAlignment="1">
      <alignment horizontal="center" vertical="center" wrapText="1"/>
    </xf>
    <xf numFmtId="0" fontId="7" fillId="2" borderId="9" xfId="0" applyFont="1" applyFill="1" applyBorder="1"/>
    <xf numFmtId="0" fontId="7" fillId="2" borderId="10" xfId="0" applyFont="1" applyFill="1" applyBorder="1"/>
    <xf numFmtId="0" fontId="11" fillId="0" borderId="0" xfId="0" applyFont="1" applyAlignment="1">
      <alignment wrapText="1"/>
    </xf>
    <xf numFmtId="0" fontId="8" fillId="3" borderId="0" xfId="0" applyFont="1" applyFill="1" applyAlignment="1">
      <alignment horizontal="left" wrapText="1"/>
    </xf>
    <xf numFmtId="0" fontId="7" fillId="2" borderId="0" xfId="0" applyFont="1" applyFill="1" applyAlignment="1">
      <alignment horizontal="left" vertical="center" wrapText="1"/>
    </xf>
    <xf numFmtId="0" fontId="7" fillId="2" borderId="0" xfId="0" applyFont="1" applyFill="1" applyAlignment="1">
      <alignment wrapText="1"/>
    </xf>
    <xf numFmtId="0" fontId="0" fillId="0" borderId="0" xfId="0" applyAlignment="1">
      <alignment wrapText="1"/>
    </xf>
    <xf numFmtId="0" fontId="7" fillId="2" borderId="0" xfId="0" applyFont="1" applyFill="1" applyAlignment="1">
      <alignment horizontal="justify" wrapText="1"/>
    </xf>
    <xf numFmtId="0" fontId="0" fillId="0" borderId="0" xfId="0" applyAlignment="1">
      <alignment horizontal="justify" wrapText="1"/>
    </xf>
    <xf numFmtId="0" fontId="8" fillId="3" borderId="0" xfId="0" applyFont="1" applyFill="1" applyAlignment="1">
      <alignment wrapText="1"/>
    </xf>
    <xf numFmtId="0" fontId="7" fillId="2" borderId="0" xfId="0" applyFont="1" applyFill="1" applyAlignment="1">
      <alignment horizontal="left" wrapText="1"/>
    </xf>
    <xf numFmtId="0" fontId="7" fillId="2" borderId="0" xfId="0" applyFont="1" applyFill="1" applyAlignment="1">
      <alignment horizontal="left" vertical="top" wrapText="1"/>
    </xf>
    <xf numFmtId="0" fontId="7" fillId="2" borderId="0" xfId="0" applyFont="1" applyFill="1" applyAlignment="1">
      <alignment vertical="top" wrapText="1"/>
    </xf>
  </cellXfs>
  <cellStyles count="2">
    <cellStyle name="Hyperlink" xfId="1" builtinId="8"/>
    <cellStyle name="Normal" xfId="0" builtinId="0"/>
  </cellStyles>
  <dxfs count="127">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
      <numFmt numFmtId="168" formatCode="&quot;0.00*&quo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6.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6.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9.png"/></Relationships>
</file>

<file path=xl/drawings/_rels/drawing14.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_rels/drawing15.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12.png"/></Relationships>
</file>

<file path=xl/drawings/_rels/drawing16.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1.png"/></Relationships>
</file>

<file path=xl/drawings/_rels/drawing17.xml.rels><?xml version="1.0" encoding="UTF-8" standalone="yes"?>
<Relationships xmlns="http://schemas.openxmlformats.org/package/2006/relationships"><Relationship Id="rId2" Type="http://schemas.openxmlformats.org/officeDocument/2006/relationships/image" Target="../media/image13.jpeg"/><Relationship Id="rId1" Type="http://schemas.openxmlformats.org/officeDocument/2006/relationships/image" Target="../media/image10.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19.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4.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4.png"/></Relationships>
</file>

<file path=xl/drawings/_rels/drawing21.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4.png"/></Relationships>
</file>

<file path=xl/drawings/_rels/drawing22.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4.png"/></Relationships>
</file>

<file path=xl/drawings/_rels/drawing23.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4.png"/></Relationships>
</file>

<file path=xl/drawings/_rels/drawing24.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0.png"/></Relationships>
</file>

<file path=xl/drawings/_rels/drawing25.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4.png"/></Relationships>
</file>

<file path=xl/drawings/_rels/drawing26.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4.png"/></Relationships>
</file>

<file path=xl/drawings/_rels/drawing27.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4.png"/></Relationships>
</file>

<file path=xl/drawings/_rels/drawing28.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4.png"/></Relationships>
</file>

<file path=xl/drawings/_rels/drawing29.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4.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4.png"/></Relationships>
</file>

<file path=xl/drawings/_rels/drawing31.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4.png"/></Relationships>
</file>

<file path=xl/drawings/_rels/drawing32.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4.png"/></Relationships>
</file>

<file path=xl/drawings/_rels/drawing33.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4.png"/></Relationships>
</file>

<file path=xl/drawings/_rels/drawing34.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4.png"/></Relationships>
</file>

<file path=xl/drawings/_rels/drawing35.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4.png"/></Relationships>
</file>

<file path=xl/drawings/_rels/drawing36.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8.jpeg"/></Relationships>
</file>

<file path=xl/drawings/_rels/drawing4.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6.jpeg"/></Relationships>
</file>

<file path=xl/drawings/_rels/drawing6.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6.jpeg"/></Relationships>
</file>

<file path=xl/drawings/_rels/drawing9.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133</xdr:row>
      <xdr:rowOff>123825</xdr:rowOff>
    </xdr:from>
    <xdr:to>
      <xdr:col>1</xdr:col>
      <xdr:colOff>533400</xdr:colOff>
      <xdr:row>145</xdr:row>
      <xdr:rowOff>123825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19478625"/>
          <a:ext cx="2714625" cy="171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116</xdr:row>
      <xdr:rowOff>0</xdr:rowOff>
    </xdr:from>
    <xdr:to>
      <xdr:col>1</xdr:col>
      <xdr:colOff>457200</xdr:colOff>
      <xdr:row>128</xdr:row>
      <xdr:rowOff>104775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16925925"/>
          <a:ext cx="2733675" cy="1819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142875</xdr:colOff>
      <xdr:row>78</xdr:row>
      <xdr:rowOff>76200</xdr:rowOff>
    </xdr:from>
    <xdr:to>
      <xdr:col>1</xdr:col>
      <xdr:colOff>714375</xdr:colOff>
      <xdr:row>92</xdr:row>
      <xdr:rowOff>0</xdr:rowOff>
    </xdr:to>
    <xdr:pic>
      <xdr:nvPicPr>
        <xdr:cNvPr id="2" name="Picture 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11858625"/>
          <a:ext cx="2886075" cy="192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60</xdr:row>
      <xdr:rowOff>9525</xdr:rowOff>
    </xdr:from>
    <xdr:to>
      <xdr:col>1</xdr:col>
      <xdr:colOff>561975</xdr:colOff>
      <xdr:row>73</xdr:row>
      <xdr:rowOff>38100</xdr:rowOff>
    </xdr:to>
    <xdr:pic>
      <xdr:nvPicPr>
        <xdr:cNvPr id="3" name="Picture 2">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775" y="9220200"/>
          <a:ext cx="2771775" cy="1885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66675</xdr:colOff>
      <xdr:row>86</xdr:row>
      <xdr:rowOff>123825</xdr:rowOff>
    </xdr:from>
    <xdr:to>
      <xdr:col>1</xdr:col>
      <xdr:colOff>638175</xdr:colOff>
      <xdr:row>100</xdr:row>
      <xdr:rowOff>38100</xdr:rowOff>
    </xdr:to>
    <xdr:pic>
      <xdr:nvPicPr>
        <xdr:cNvPr id="2" name="Picture 1">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13182600"/>
          <a:ext cx="2886075" cy="1914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68</xdr:row>
      <xdr:rowOff>19050</xdr:rowOff>
    </xdr:from>
    <xdr:to>
      <xdr:col>1</xdr:col>
      <xdr:colOff>457200</xdr:colOff>
      <xdr:row>81</xdr:row>
      <xdr:rowOff>57150</xdr:rowOff>
    </xdr:to>
    <xdr:pic>
      <xdr:nvPicPr>
        <xdr:cNvPr id="3" name="Picture 2">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0506075"/>
          <a:ext cx="2771775" cy="1895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76200</xdr:colOff>
      <xdr:row>124</xdr:row>
      <xdr:rowOff>47625</xdr:rowOff>
    </xdr:from>
    <xdr:to>
      <xdr:col>1</xdr:col>
      <xdr:colOff>438150</xdr:colOff>
      <xdr:row>137</xdr:row>
      <xdr:rowOff>57150</xdr:rowOff>
    </xdr:to>
    <xdr:pic>
      <xdr:nvPicPr>
        <xdr:cNvPr id="2" name="Picture 1">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18116550"/>
          <a:ext cx="2943225" cy="186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107</xdr:row>
      <xdr:rowOff>9525</xdr:rowOff>
    </xdr:from>
    <xdr:to>
      <xdr:col>1</xdr:col>
      <xdr:colOff>342900</xdr:colOff>
      <xdr:row>120</xdr:row>
      <xdr:rowOff>85725</xdr:rowOff>
    </xdr:to>
    <xdr:pic>
      <xdr:nvPicPr>
        <xdr:cNvPr id="3" name="Picture 4">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725" y="15649575"/>
          <a:ext cx="2838450" cy="1933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47625</xdr:colOff>
      <xdr:row>119</xdr:row>
      <xdr:rowOff>0</xdr:rowOff>
    </xdr:from>
    <xdr:to>
      <xdr:col>1</xdr:col>
      <xdr:colOff>361950</xdr:colOff>
      <xdr:row>132</xdr:row>
      <xdr:rowOff>114300</xdr:rowOff>
    </xdr:to>
    <xdr:pic>
      <xdr:nvPicPr>
        <xdr:cNvPr id="2" name="Picture 2">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17354550"/>
          <a:ext cx="2895600" cy="1971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139</xdr:row>
      <xdr:rowOff>66675</xdr:rowOff>
    </xdr:from>
    <xdr:to>
      <xdr:col>1</xdr:col>
      <xdr:colOff>466725</xdr:colOff>
      <xdr:row>152</xdr:row>
      <xdr:rowOff>76200</xdr:rowOff>
    </xdr:to>
    <xdr:pic>
      <xdr:nvPicPr>
        <xdr:cNvPr id="3" name="Picture 3">
          <a:extLst>
            <a:ext uri="{FF2B5EF4-FFF2-40B4-BE49-F238E27FC236}">
              <a16:creationId xmlns:a16="http://schemas.microsoft.com/office/drawing/2014/main" id="{00000000-0008-0000-0C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775" y="20278725"/>
          <a:ext cx="2943225" cy="186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38100</xdr:colOff>
      <xdr:row>111</xdr:row>
      <xdr:rowOff>123825</xdr:rowOff>
    </xdr:from>
    <xdr:to>
      <xdr:col>1</xdr:col>
      <xdr:colOff>196850</xdr:colOff>
      <xdr:row>125</xdr:row>
      <xdr:rowOff>82550</xdr:rowOff>
    </xdr:to>
    <xdr:pic>
      <xdr:nvPicPr>
        <xdr:cNvPr id="2" name="Picture 4">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7811750"/>
          <a:ext cx="2867025" cy="196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132</xdr:row>
      <xdr:rowOff>9525</xdr:rowOff>
    </xdr:from>
    <xdr:to>
      <xdr:col>1</xdr:col>
      <xdr:colOff>177800</xdr:colOff>
      <xdr:row>144</xdr:row>
      <xdr:rowOff>101600</xdr:rowOff>
    </xdr:to>
    <xdr:pic>
      <xdr:nvPicPr>
        <xdr:cNvPr id="3" name="Picture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0697825"/>
          <a:ext cx="2828925" cy="1809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76200</xdr:colOff>
      <xdr:row>143</xdr:row>
      <xdr:rowOff>85725</xdr:rowOff>
    </xdr:from>
    <xdr:to>
      <xdr:col>1</xdr:col>
      <xdr:colOff>361950</xdr:colOff>
      <xdr:row>157</xdr:row>
      <xdr:rowOff>9525</xdr:rowOff>
    </xdr:to>
    <xdr:pic>
      <xdr:nvPicPr>
        <xdr:cNvPr id="2" name="Picture 4">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1202650"/>
          <a:ext cx="2867025" cy="192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125</xdr:row>
      <xdr:rowOff>28575</xdr:rowOff>
    </xdr:from>
    <xdr:to>
      <xdr:col>1</xdr:col>
      <xdr:colOff>247650</xdr:colOff>
      <xdr:row>138</xdr:row>
      <xdr:rowOff>66675</xdr:rowOff>
    </xdr:to>
    <xdr:pic>
      <xdr:nvPicPr>
        <xdr:cNvPr id="3" name="Picture 3">
          <a:extLst>
            <a:ext uri="{FF2B5EF4-FFF2-40B4-BE49-F238E27FC236}">
              <a16:creationId xmlns:a16="http://schemas.microsoft.com/office/drawing/2014/main" id="{00000000-0008-0000-0E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675" y="18573750"/>
          <a:ext cx="2762250" cy="1895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133350</xdr:colOff>
      <xdr:row>151</xdr:row>
      <xdr:rowOff>104775</xdr:rowOff>
    </xdr:from>
    <xdr:to>
      <xdr:col>1</xdr:col>
      <xdr:colOff>523875</xdr:colOff>
      <xdr:row>165</xdr:row>
      <xdr:rowOff>28575</xdr:rowOff>
    </xdr:to>
    <xdr:pic>
      <xdr:nvPicPr>
        <xdr:cNvPr id="2" name="Picture 3">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22221825"/>
          <a:ext cx="2971800" cy="192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132</xdr:row>
      <xdr:rowOff>47625</xdr:rowOff>
    </xdr:from>
    <xdr:to>
      <xdr:col>1</xdr:col>
      <xdr:colOff>390525</xdr:colOff>
      <xdr:row>146</xdr:row>
      <xdr:rowOff>9525</xdr:rowOff>
    </xdr:to>
    <xdr:pic>
      <xdr:nvPicPr>
        <xdr:cNvPr id="3" name="Picture 4">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9450050"/>
          <a:ext cx="2876550" cy="196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133350</xdr:colOff>
      <xdr:row>127</xdr:row>
      <xdr:rowOff>19050</xdr:rowOff>
    </xdr:from>
    <xdr:to>
      <xdr:col>1</xdr:col>
      <xdr:colOff>314325</xdr:colOff>
      <xdr:row>140</xdr:row>
      <xdr:rowOff>114300</xdr:rowOff>
    </xdr:to>
    <xdr:pic>
      <xdr:nvPicPr>
        <xdr:cNvPr id="2" name="Picture 4">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18707100"/>
          <a:ext cx="2876550" cy="1952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147</xdr:row>
      <xdr:rowOff>38100</xdr:rowOff>
    </xdr:from>
    <xdr:to>
      <xdr:col>1</xdr:col>
      <xdr:colOff>333375</xdr:colOff>
      <xdr:row>159</xdr:row>
      <xdr:rowOff>19050</xdr:rowOff>
    </xdr:to>
    <xdr:pic>
      <xdr:nvPicPr>
        <xdr:cNvPr id="3" name="Picture 3">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21583650"/>
          <a:ext cx="3000375" cy="169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133350</xdr:colOff>
      <xdr:row>184</xdr:row>
      <xdr:rowOff>85725</xdr:rowOff>
    </xdr:from>
    <xdr:to>
      <xdr:col>1</xdr:col>
      <xdr:colOff>104775</xdr:colOff>
      <xdr:row>196</xdr:row>
      <xdr:rowOff>57150</xdr:rowOff>
    </xdr:to>
    <xdr:pic>
      <xdr:nvPicPr>
        <xdr:cNvPr id="2" name="Picture 2">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26489025"/>
          <a:ext cx="2552700" cy="1685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137160</xdr:colOff>
      <xdr:row>166</xdr:row>
      <xdr:rowOff>7620</xdr:rowOff>
    </xdr:from>
    <xdr:to>
      <xdr:col>1</xdr:col>
      <xdr:colOff>289560</xdr:colOff>
      <xdr:row>178</xdr:row>
      <xdr:rowOff>121920</xdr:rowOff>
    </xdr:to>
    <xdr:pic>
      <xdr:nvPicPr>
        <xdr:cNvPr id="4" name="Picture 3">
          <a:extLst>
            <a:ext uri="{FF2B5EF4-FFF2-40B4-BE49-F238E27FC236}">
              <a16:creationId xmlns:a16="http://schemas.microsoft.com/office/drawing/2014/main" id="{356FAA8A-C1F8-4E69-86FD-24C4E3EEA7E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160" y="21770340"/>
          <a:ext cx="2811780" cy="1668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114300</xdr:colOff>
      <xdr:row>130</xdr:row>
      <xdr:rowOff>0</xdr:rowOff>
    </xdr:from>
    <xdr:to>
      <xdr:col>1</xdr:col>
      <xdr:colOff>514350</xdr:colOff>
      <xdr:row>144</xdr:row>
      <xdr:rowOff>38100</xdr:rowOff>
    </xdr:to>
    <xdr:pic>
      <xdr:nvPicPr>
        <xdr:cNvPr id="2" name="Picture 4">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18830925"/>
          <a:ext cx="3105150" cy="203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114300</xdr:colOff>
      <xdr:row>110</xdr:row>
      <xdr:rowOff>76200</xdr:rowOff>
    </xdr:from>
    <xdr:to>
      <xdr:col>1</xdr:col>
      <xdr:colOff>514350</xdr:colOff>
      <xdr:row>124</xdr:row>
      <xdr:rowOff>114300</xdr:rowOff>
    </xdr:to>
    <xdr:pic>
      <xdr:nvPicPr>
        <xdr:cNvPr id="3" name="Picture 5">
          <a:extLst>
            <a:ext uri="{FF2B5EF4-FFF2-40B4-BE49-F238E27FC236}">
              <a16:creationId xmlns:a16="http://schemas.microsoft.com/office/drawing/2014/main" id="{00000000-0008-0000-1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16049625"/>
          <a:ext cx="3105150" cy="203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171450</xdr:colOff>
      <xdr:row>89</xdr:row>
      <xdr:rowOff>9525</xdr:rowOff>
    </xdr:from>
    <xdr:to>
      <xdr:col>1</xdr:col>
      <xdr:colOff>342900</xdr:colOff>
      <xdr:row>102</xdr:row>
      <xdr:rowOff>104775</xdr:rowOff>
    </xdr:to>
    <xdr:pic>
      <xdr:nvPicPr>
        <xdr:cNvPr id="4" name="Picture 6">
          <a:extLst>
            <a:ext uri="{FF2B5EF4-FFF2-40B4-BE49-F238E27FC236}">
              <a16:creationId xmlns:a16="http://schemas.microsoft.com/office/drawing/2014/main" id="{00000000-0008-0000-12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1450" y="12982575"/>
          <a:ext cx="2876550" cy="1952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66</xdr:row>
      <xdr:rowOff>123825</xdr:rowOff>
    </xdr:from>
    <xdr:to>
      <xdr:col>1</xdr:col>
      <xdr:colOff>514350</xdr:colOff>
      <xdr:row>79</xdr:row>
      <xdr:rowOff>114300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9906000"/>
          <a:ext cx="2667000" cy="184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114300</xdr:colOff>
      <xdr:row>46</xdr:row>
      <xdr:rowOff>133350</xdr:rowOff>
    </xdr:from>
    <xdr:to>
      <xdr:col>1</xdr:col>
      <xdr:colOff>628650</xdr:colOff>
      <xdr:row>60</xdr:row>
      <xdr:rowOff>114300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300" y="7058025"/>
          <a:ext cx="2828925" cy="1981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19050</xdr:colOff>
      <xdr:row>89</xdr:row>
      <xdr:rowOff>57150</xdr:rowOff>
    </xdr:from>
    <xdr:to>
      <xdr:col>1</xdr:col>
      <xdr:colOff>533400</xdr:colOff>
      <xdr:row>103</xdr:row>
      <xdr:rowOff>95250</xdr:rowOff>
    </xdr:to>
    <xdr:pic>
      <xdr:nvPicPr>
        <xdr:cNvPr id="2" name="Picture 3">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2887325"/>
          <a:ext cx="3095625" cy="203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68</xdr:row>
      <xdr:rowOff>0</xdr:rowOff>
    </xdr:from>
    <xdr:to>
      <xdr:col>1</xdr:col>
      <xdr:colOff>390525</xdr:colOff>
      <xdr:row>81</xdr:row>
      <xdr:rowOff>95250</xdr:rowOff>
    </xdr:to>
    <xdr:pic>
      <xdr:nvPicPr>
        <xdr:cNvPr id="3" name="Picture 4">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775" y="9829800"/>
          <a:ext cx="2867025" cy="1952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104775</xdr:colOff>
      <xdr:row>155</xdr:row>
      <xdr:rowOff>66675</xdr:rowOff>
    </xdr:from>
    <xdr:to>
      <xdr:col>1</xdr:col>
      <xdr:colOff>619125</xdr:colOff>
      <xdr:row>169</xdr:row>
      <xdr:rowOff>104775</xdr:rowOff>
    </xdr:to>
    <xdr:pic>
      <xdr:nvPicPr>
        <xdr:cNvPr id="2" name="Picture 5">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23326725"/>
          <a:ext cx="3095625" cy="203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135</xdr:row>
      <xdr:rowOff>123825</xdr:rowOff>
    </xdr:from>
    <xdr:to>
      <xdr:col>1</xdr:col>
      <xdr:colOff>333375</xdr:colOff>
      <xdr:row>149</xdr:row>
      <xdr:rowOff>95250</xdr:rowOff>
    </xdr:to>
    <xdr:pic>
      <xdr:nvPicPr>
        <xdr:cNvPr id="3" name="Picture 6">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0526375"/>
          <a:ext cx="2857500" cy="1971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76200</xdr:colOff>
      <xdr:row>133</xdr:row>
      <xdr:rowOff>57150</xdr:rowOff>
    </xdr:from>
    <xdr:to>
      <xdr:col>1</xdr:col>
      <xdr:colOff>590550</xdr:colOff>
      <xdr:row>147</xdr:row>
      <xdr:rowOff>95250</xdr:rowOff>
    </xdr:to>
    <xdr:pic>
      <xdr:nvPicPr>
        <xdr:cNvPr id="2" name="Picture 3">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19602450"/>
          <a:ext cx="3095625" cy="203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111</xdr:row>
      <xdr:rowOff>95250</xdr:rowOff>
    </xdr:from>
    <xdr:to>
      <xdr:col>1</xdr:col>
      <xdr:colOff>409575</xdr:colOff>
      <xdr:row>125</xdr:row>
      <xdr:rowOff>66675</xdr:rowOff>
    </xdr:to>
    <xdr:pic>
      <xdr:nvPicPr>
        <xdr:cNvPr id="3" name="Picture 4">
          <a:extLst>
            <a:ext uri="{FF2B5EF4-FFF2-40B4-BE49-F238E27FC236}">
              <a16:creationId xmlns:a16="http://schemas.microsoft.com/office/drawing/2014/main" id="{00000000-0008-0000-15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3350" y="16497300"/>
          <a:ext cx="2857500" cy="1971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95250</xdr:colOff>
      <xdr:row>154</xdr:row>
      <xdr:rowOff>95250</xdr:rowOff>
    </xdr:from>
    <xdr:to>
      <xdr:col>1</xdr:col>
      <xdr:colOff>609600</xdr:colOff>
      <xdr:row>169</xdr:row>
      <xdr:rowOff>0</xdr:rowOff>
    </xdr:to>
    <xdr:pic>
      <xdr:nvPicPr>
        <xdr:cNvPr id="2" name="Picture 3">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2355175"/>
          <a:ext cx="3095625" cy="2047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152400</xdr:colOff>
      <xdr:row>134</xdr:row>
      <xdr:rowOff>76200</xdr:rowOff>
    </xdr:from>
    <xdr:to>
      <xdr:col>1</xdr:col>
      <xdr:colOff>438150</xdr:colOff>
      <xdr:row>148</xdr:row>
      <xdr:rowOff>47625</xdr:rowOff>
    </xdr:to>
    <xdr:pic>
      <xdr:nvPicPr>
        <xdr:cNvPr id="3" name="Picture 4">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400" y="19478625"/>
          <a:ext cx="2867025" cy="1971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152400</xdr:colOff>
      <xdr:row>117</xdr:row>
      <xdr:rowOff>76200</xdr:rowOff>
    </xdr:from>
    <xdr:to>
      <xdr:col>1</xdr:col>
      <xdr:colOff>438150</xdr:colOff>
      <xdr:row>131</xdr:row>
      <xdr:rowOff>44450</xdr:rowOff>
    </xdr:to>
    <xdr:pic>
      <xdr:nvPicPr>
        <xdr:cNvPr id="2" name="Picture 4">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7049750"/>
          <a:ext cx="2867025" cy="1971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137</xdr:row>
      <xdr:rowOff>0</xdr:rowOff>
    </xdr:from>
    <xdr:to>
      <xdr:col>1</xdr:col>
      <xdr:colOff>514350</xdr:colOff>
      <xdr:row>151</xdr:row>
      <xdr:rowOff>44450</xdr:rowOff>
    </xdr:to>
    <xdr:pic>
      <xdr:nvPicPr>
        <xdr:cNvPr id="3" name="Picture 3">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9831050"/>
          <a:ext cx="3095625" cy="2047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57150</xdr:colOff>
      <xdr:row>115</xdr:row>
      <xdr:rowOff>47625</xdr:rowOff>
    </xdr:from>
    <xdr:to>
      <xdr:col>1</xdr:col>
      <xdr:colOff>457200</xdr:colOff>
      <xdr:row>129</xdr:row>
      <xdr:rowOff>6350</xdr:rowOff>
    </xdr:to>
    <xdr:pic>
      <xdr:nvPicPr>
        <xdr:cNvPr id="2" name="Picture 3">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17021175"/>
          <a:ext cx="2981325" cy="196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180975</xdr:colOff>
      <xdr:row>93</xdr:row>
      <xdr:rowOff>104775</xdr:rowOff>
    </xdr:from>
    <xdr:to>
      <xdr:col>1</xdr:col>
      <xdr:colOff>463550</xdr:colOff>
      <xdr:row>107</xdr:row>
      <xdr:rowOff>76200</xdr:rowOff>
    </xdr:to>
    <xdr:pic>
      <xdr:nvPicPr>
        <xdr:cNvPr id="3" name="Picture 4">
          <a:extLst>
            <a:ext uri="{FF2B5EF4-FFF2-40B4-BE49-F238E27FC236}">
              <a16:creationId xmlns:a16="http://schemas.microsoft.com/office/drawing/2014/main" id="{00000000-0008-0000-18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0975" y="13935075"/>
          <a:ext cx="2867025" cy="1971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19050</xdr:colOff>
      <xdr:row>103</xdr:row>
      <xdr:rowOff>66675</xdr:rowOff>
    </xdr:from>
    <xdr:to>
      <xdr:col>1</xdr:col>
      <xdr:colOff>533400</xdr:colOff>
      <xdr:row>117</xdr:row>
      <xdr:rowOff>104775</xdr:rowOff>
    </xdr:to>
    <xdr:pic>
      <xdr:nvPicPr>
        <xdr:cNvPr id="2" name="Picture 3">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5754350"/>
          <a:ext cx="3095625" cy="203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84</xdr:row>
      <xdr:rowOff>0</xdr:rowOff>
    </xdr:from>
    <xdr:to>
      <xdr:col>1</xdr:col>
      <xdr:colOff>361950</xdr:colOff>
      <xdr:row>97</xdr:row>
      <xdr:rowOff>95250</xdr:rowOff>
    </xdr:to>
    <xdr:pic>
      <xdr:nvPicPr>
        <xdr:cNvPr id="3" name="Picture 4">
          <a:extLst>
            <a:ext uri="{FF2B5EF4-FFF2-40B4-BE49-F238E27FC236}">
              <a16:creationId xmlns:a16="http://schemas.microsoft.com/office/drawing/2014/main" id="{00000000-0008-0000-19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12973050"/>
          <a:ext cx="2867025" cy="1952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76200</xdr:colOff>
      <xdr:row>107</xdr:row>
      <xdr:rowOff>38100</xdr:rowOff>
    </xdr:from>
    <xdr:to>
      <xdr:col>1</xdr:col>
      <xdr:colOff>590550</xdr:colOff>
      <xdr:row>121</xdr:row>
      <xdr:rowOff>76200</xdr:rowOff>
    </xdr:to>
    <xdr:pic>
      <xdr:nvPicPr>
        <xdr:cNvPr id="2" name="Picture 3">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14439900"/>
          <a:ext cx="3095625" cy="203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87</xdr:row>
      <xdr:rowOff>95250</xdr:rowOff>
    </xdr:from>
    <xdr:to>
      <xdr:col>1</xdr:col>
      <xdr:colOff>390525</xdr:colOff>
      <xdr:row>101</xdr:row>
      <xdr:rowOff>57150</xdr:rowOff>
    </xdr:to>
    <xdr:pic>
      <xdr:nvPicPr>
        <xdr:cNvPr id="3" name="Picture 4">
          <a:extLst>
            <a:ext uri="{FF2B5EF4-FFF2-40B4-BE49-F238E27FC236}">
              <a16:creationId xmlns:a16="http://schemas.microsoft.com/office/drawing/2014/main" id="{00000000-0008-0000-1A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775" y="11639550"/>
          <a:ext cx="2867025" cy="196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66675</xdr:colOff>
      <xdr:row>93</xdr:row>
      <xdr:rowOff>0</xdr:rowOff>
    </xdr:from>
    <xdr:to>
      <xdr:col>1</xdr:col>
      <xdr:colOff>476250</xdr:colOff>
      <xdr:row>106</xdr:row>
      <xdr:rowOff>104775</xdr:rowOff>
    </xdr:to>
    <xdr:pic>
      <xdr:nvPicPr>
        <xdr:cNvPr id="2" name="Picture 3">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13401675"/>
          <a:ext cx="2990850" cy="196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73</xdr:row>
      <xdr:rowOff>57150</xdr:rowOff>
    </xdr:from>
    <xdr:to>
      <xdr:col>1</xdr:col>
      <xdr:colOff>333375</xdr:colOff>
      <xdr:row>87</xdr:row>
      <xdr:rowOff>28575</xdr:rowOff>
    </xdr:to>
    <xdr:pic>
      <xdr:nvPicPr>
        <xdr:cNvPr id="3" name="Picture 4">
          <a:extLst>
            <a:ext uri="{FF2B5EF4-FFF2-40B4-BE49-F238E27FC236}">
              <a16:creationId xmlns:a16="http://schemas.microsoft.com/office/drawing/2014/main" id="{00000000-0008-0000-1B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0601325"/>
          <a:ext cx="2867025" cy="1971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95250</xdr:colOff>
      <xdr:row>128</xdr:row>
      <xdr:rowOff>95250</xdr:rowOff>
    </xdr:from>
    <xdr:to>
      <xdr:col>1</xdr:col>
      <xdr:colOff>609600</xdr:colOff>
      <xdr:row>143</xdr:row>
      <xdr:rowOff>0</xdr:rowOff>
    </xdr:to>
    <xdr:pic>
      <xdr:nvPicPr>
        <xdr:cNvPr id="2" name="Picture 3">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17783175"/>
          <a:ext cx="3095625" cy="2047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106</xdr:row>
      <xdr:rowOff>66675</xdr:rowOff>
    </xdr:from>
    <xdr:to>
      <xdr:col>1</xdr:col>
      <xdr:colOff>390525</xdr:colOff>
      <xdr:row>120</xdr:row>
      <xdr:rowOff>38100</xdr:rowOff>
    </xdr:to>
    <xdr:pic>
      <xdr:nvPicPr>
        <xdr:cNvPr id="3" name="Picture 4">
          <a:extLst>
            <a:ext uri="{FF2B5EF4-FFF2-40B4-BE49-F238E27FC236}">
              <a16:creationId xmlns:a16="http://schemas.microsoft.com/office/drawing/2014/main" id="{00000000-0008-0000-1C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775" y="14611350"/>
          <a:ext cx="2867025" cy="1971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228600</xdr:colOff>
      <xdr:row>125</xdr:row>
      <xdr:rowOff>114300</xdr:rowOff>
    </xdr:from>
    <xdr:to>
      <xdr:col>1</xdr:col>
      <xdr:colOff>638175</xdr:colOff>
      <xdr:row>137</xdr:row>
      <xdr:rowOff>114300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18326100"/>
          <a:ext cx="2724150" cy="171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114300</xdr:colOff>
      <xdr:row>108</xdr:row>
      <xdr:rowOff>0</xdr:rowOff>
    </xdr:from>
    <xdr:to>
      <xdr:col>1</xdr:col>
      <xdr:colOff>552450</xdr:colOff>
      <xdr:row>120</xdr:row>
      <xdr:rowOff>114300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300" y="15782925"/>
          <a:ext cx="2752725"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95250</xdr:colOff>
      <xdr:row>141</xdr:row>
      <xdr:rowOff>38100</xdr:rowOff>
    </xdr:from>
    <xdr:to>
      <xdr:col>1</xdr:col>
      <xdr:colOff>495300</xdr:colOff>
      <xdr:row>155</xdr:row>
      <xdr:rowOff>76200</xdr:rowOff>
    </xdr:to>
    <xdr:pic>
      <xdr:nvPicPr>
        <xdr:cNvPr id="2" name="Picture 4">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0726400"/>
          <a:ext cx="3105150" cy="203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120</xdr:row>
      <xdr:rowOff>19050</xdr:rowOff>
    </xdr:from>
    <xdr:to>
      <xdr:col>1</xdr:col>
      <xdr:colOff>400050</xdr:colOff>
      <xdr:row>134</xdr:row>
      <xdr:rowOff>57150</xdr:rowOff>
    </xdr:to>
    <xdr:pic>
      <xdr:nvPicPr>
        <xdr:cNvPr id="3" name="Picture 5">
          <a:extLst>
            <a:ext uri="{FF2B5EF4-FFF2-40B4-BE49-F238E27FC236}">
              <a16:creationId xmlns:a16="http://schemas.microsoft.com/office/drawing/2014/main" id="{00000000-0008-0000-1D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706975"/>
          <a:ext cx="3105150" cy="203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99</xdr:row>
      <xdr:rowOff>57150</xdr:rowOff>
    </xdr:from>
    <xdr:to>
      <xdr:col>1</xdr:col>
      <xdr:colOff>304800</xdr:colOff>
      <xdr:row>113</xdr:row>
      <xdr:rowOff>28575</xdr:rowOff>
    </xdr:to>
    <xdr:pic>
      <xdr:nvPicPr>
        <xdr:cNvPr id="4" name="Picture 6">
          <a:extLst>
            <a:ext uri="{FF2B5EF4-FFF2-40B4-BE49-F238E27FC236}">
              <a16:creationId xmlns:a16="http://schemas.microsoft.com/office/drawing/2014/main" id="{00000000-0008-0000-1D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3350" y="14744700"/>
          <a:ext cx="2876550" cy="1971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57150</xdr:colOff>
      <xdr:row>95</xdr:row>
      <xdr:rowOff>19050</xdr:rowOff>
    </xdr:from>
    <xdr:to>
      <xdr:col>1</xdr:col>
      <xdr:colOff>571500</xdr:colOff>
      <xdr:row>109</xdr:row>
      <xdr:rowOff>57150</xdr:rowOff>
    </xdr:to>
    <xdr:pic>
      <xdr:nvPicPr>
        <xdr:cNvPr id="2" name="Picture 3">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13992225"/>
          <a:ext cx="3095625" cy="203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209550</xdr:colOff>
      <xdr:row>75</xdr:row>
      <xdr:rowOff>57150</xdr:rowOff>
    </xdr:from>
    <xdr:to>
      <xdr:col>1</xdr:col>
      <xdr:colOff>495300</xdr:colOff>
      <xdr:row>89</xdr:row>
      <xdr:rowOff>28575</xdr:rowOff>
    </xdr:to>
    <xdr:pic>
      <xdr:nvPicPr>
        <xdr:cNvPr id="3" name="Picture 4">
          <a:extLst>
            <a:ext uri="{FF2B5EF4-FFF2-40B4-BE49-F238E27FC236}">
              <a16:creationId xmlns:a16="http://schemas.microsoft.com/office/drawing/2014/main" id="{00000000-0008-0000-1E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9550" y="11172825"/>
          <a:ext cx="2867025" cy="1971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171450</xdr:colOff>
      <xdr:row>108</xdr:row>
      <xdr:rowOff>0</xdr:rowOff>
    </xdr:from>
    <xdr:to>
      <xdr:col>1</xdr:col>
      <xdr:colOff>685800</xdr:colOff>
      <xdr:row>122</xdr:row>
      <xdr:rowOff>38100</xdr:rowOff>
    </xdr:to>
    <xdr:pic>
      <xdr:nvPicPr>
        <xdr:cNvPr id="2" name="Picture 3">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15544800"/>
          <a:ext cx="3095625" cy="203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161925</xdr:colOff>
      <xdr:row>88</xdr:row>
      <xdr:rowOff>85725</xdr:rowOff>
    </xdr:from>
    <xdr:to>
      <xdr:col>1</xdr:col>
      <xdr:colOff>447675</xdr:colOff>
      <xdr:row>102</xdr:row>
      <xdr:rowOff>57150</xdr:rowOff>
    </xdr:to>
    <xdr:pic>
      <xdr:nvPicPr>
        <xdr:cNvPr id="3" name="Picture 4">
          <a:extLst>
            <a:ext uri="{FF2B5EF4-FFF2-40B4-BE49-F238E27FC236}">
              <a16:creationId xmlns:a16="http://schemas.microsoft.com/office/drawing/2014/main" id="{00000000-0008-0000-1F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1925" y="12773025"/>
          <a:ext cx="2867025" cy="1971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171450</xdr:colOff>
      <xdr:row>107</xdr:row>
      <xdr:rowOff>66675</xdr:rowOff>
    </xdr:from>
    <xdr:to>
      <xdr:col>1</xdr:col>
      <xdr:colOff>685800</xdr:colOff>
      <xdr:row>121</xdr:row>
      <xdr:rowOff>104775</xdr:rowOff>
    </xdr:to>
    <xdr:pic>
      <xdr:nvPicPr>
        <xdr:cNvPr id="2" name="Picture 3">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15468600"/>
          <a:ext cx="3095625" cy="203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180975</xdr:colOff>
      <xdr:row>87</xdr:row>
      <xdr:rowOff>114300</xdr:rowOff>
    </xdr:from>
    <xdr:to>
      <xdr:col>1</xdr:col>
      <xdr:colOff>466725</xdr:colOff>
      <xdr:row>101</xdr:row>
      <xdr:rowOff>85725</xdr:rowOff>
    </xdr:to>
    <xdr:pic>
      <xdr:nvPicPr>
        <xdr:cNvPr id="3" name="Picture 4">
          <a:extLst>
            <a:ext uri="{FF2B5EF4-FFF2-40B4-BE49-F238E27FC236}">
              <a16:creationId xmlns:a16="http://schemas.microsoft.com/office/drawing/2014/main" id="{00000000-0008-0000-2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0975" y="12658725"/>
          <a:ext cx="2867025" cy="1971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171450</xdr:colOff>
      <xdr:row>120</xdr:row>
      <xdr:rowOff>57150</xdr:rowOff>
    </xdr:from>
    <xdr:to>
      <xdr:col>1</xdr:col>
      <xdr:colOff>685800</xdr:colOff>
      <xdr:row>134</xdr:row>
      <xdr:rowOff>95250</xdr:rowOff>
    </xdr:to>
    <xdr:pic>
      <xdr:nvPicPr>
        <xdr:cNvPr id="2" name="Picture 3">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16459200"/>
          <a:ext cx="3095625" cy="203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99</xdr:row>
      <xdr:rowOff>114300</xdr:rowOff>
    </xdr:from>
    <xdr:to>
      <xdr:col>1</xdr:col>
      <xdr:colOff>419100</xdr:colOff>
      <xdr:row>113</xdr:row>
      <xdr:rowOff>85725</xdr:rowOff>
    </xdr:to>
    <xdr:pic>
      <xdr:nvPicPr>
        <xdr:cNvPr id="3" name="Picture 4">
          <a:extLst>
            <a:ext uri="{FF2B5EF4-FFF2-40B4-BE49-F238E27FC236}">
              <a16:creationId xmlns:a16="http://schemas.microsoft.com/office/drawing/2014/main" id="{00000000-0008-0000-2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3350" y="13515975"/>
          <a:ext cx="2867025" cy="1971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57150</xdr:colOff>
      <xdr:row>54</xdr:row>
      <xdr:rowOff>104775</xdr:rowOff>
    </xdr:from>
    <xdr:to>
      <xdr:col>1</xdr:col>
      <xdr:colOff>857250</xdr:colOff>
      <xdr:row>69</xdr:row>
      <xdr:rowOff>19050</xdr:rowOff>
    </xdr:to>
    <xdr:pic>
      <xdr:nvPicPr>
        <xdr:cNvPr id="2" name="Picture 3">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8077200"/>
          <a:ext cx="312420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34</xdr:row>
      <xdr:rowOff>19050</xdr:rowOff>
    </xdr:from>
    <xdr:to>
      <xdr:col>1</xdr:col>
      <xdr:colOff>657225</xdr:colOff>
      <xdr:row>47</xdr:row>
      <xdr:rowOff>123825</xdr:rowOff>
    </xdr:to>
    <xdr:pic>
      <xdr:nvPicPr>
        <xdr:cNvPr id="3" name="Picture 4">
          <a:extLst>
            <a:ext uri="{FF2B5EF4-FFF2-40B4-BE49-F238E27FC236}">
              <a16:creationId xmlns:a16="http://schemas.microsoft.com/office/drawing/2014/main" id="{00000000-0008-0000-22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5133975"/>
          <a:ext cx="2886075" cy="196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57150</xdr:colOff>
      <xdr:row>64</xdr:row>
      <xdr:rowOff>0</xdr:rowOff>
    </xdr:from>
    <xdr:to>
      <xdr:col>1</xdr:col>
      <xdr:colOff>466725</xdr:colOff>
      <xdr:row>76</xdr:row>
      <xdr:rowOff>0</xdr:rowOff>
    </xdr:to>
    <xdr:pic>
      <xdr:nvPicPr>
        <xdr:cNvPr id="2" name="Picture 3">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9401175"/>
          <a:ext cx="2733675" cy="171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144780</xdr:colOff>
      <xdr:row>45</xdr:row>
      <xdr:rowOff>15240</xdr:rowOff>
    </xdr:from>
    <xdr:to>
      <xdr:col>1</xdr:col>
      <xdr:colOff>601980</xdr:colOff>
      <xdr:row>58</xdr:row>
      <xdr:rowOff>53340</xdr:rowOff>
    </xdr:to>
    <xdr:pic>
      <xdr:nvPicPr>
        <xdr:cNvPr id="4" name="Picture 3">
          <a:extLst>
            <a:ext uri="{FF2B5EF4-FFF2-40B4-BE49-F238E27FC236}">
              <a16:creationId xmlns:a16="http://schemas.microsoft.com/office/drawing/2014/main" id="{AF4E5291-6603-422B-9C91-A7FE268528B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780" y="6187440"/>
          <a:ext cx="2842260" cy="1722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114300</xdr:colOff>
      <xdr:row>41</xdr:row>
      <xdr:rowOff>57150</xdr:rowOff>
    </xdr:from>
    <xdr:to>
      <xdr:col>1</xdr:col>
      <xdr:colOff>828675</xdr:colOff>
      <xdr:row>55</xdr:row>
      <xdr:rowOff>95250</xdr:rowOff>
    </xdr:to>
    <xdr:pic>
      <xdr:nvPicPr>
        <xdr:cNvPr id="2" name="Picture 4">
          <a:extLst>
            <a:ext uri="{FF2B5EF4-FFF2-40B4-BE49-F238E27FC236}">
              <a16:creationId xmlns:a16="http://schemas.microsoft.com/office/drawing/2014/main" id="{00000000-0008-0000-2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6600825"/>
          <a:ext cx="3038475" cy="203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61</xdr:row>
      <xdr:rowOff>123825</xdr:rowOff>
    </xdr:from>
    <xdr:to>
      <xdr:col>1</xdr:col>
      <xdr:colOff>771525</xdr:colOff>
      <xdr:row>75</xdr:row>
      <xdr:rowOff>47625</xdr:rowOff>
    </xdr:to>
    <xdr:pic>
      <xdr:nvPicPr>
        <xdr:cNvPr id="3" name="Picture 3">
          <a:extLst>
            <a:ext uri="{FF2B5EF4-FFF2-40B4-BE49-F238E27FC236}">
              <a16:creationId xmlns:a16="http://schemas.microsoft.com/office/drawing/2014/main" id="{00000000-0008-0000-24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775" y="9525000"/>
          <a:ext cx="2990850" cy="192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97</xdr:row>
      <xdr:rowOff>0</xdr:rowOff>
    </xdr:from>
    <xdr:to>
      <xdr:col>1</xdr:col>
      <xdr:colOff>152400</xdr:colOff>
      <xdr:row>109</xdr:row>
      <xdr:rowOff>0</xdr:rowOff>
    </xdr:to>
    <xdr:pic>
      <xdr:nvPicPr>
        <xdr:cNvPr id="2" name="Picture 3">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4544675"/>
          <a:ext cx="2695575" cy="171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161925</xdr:colOff>
      <xdr:row>78</xdr:row>
      <xdr:rowOff>123825</xdr:rowOff>
    </xdr:from>
    <xdr:to>
      <xdr:col>1</xdr:col>
      <xdr:colOff>342900</xdr:colOff>
      <xdr:row>92</xdr:row>
      <xdr:rowOff>28575</xdr:rowOff>
    </xdr:to>
    <xdr:pic>
      <xdr:nvPicPr>
        <xdr:cNvPr id="3" name="Picture 2">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1925" y="11953875"/>
          <a:ext cx="2762250" cy="190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145</xdr:row>
      <xdr:rowOff>57150</xdr:rowOff>
    </xdr:from>
    <xdr:to>
      <xdr:col>1</xdr:col>
      <xdr:colOff>390525</xdr:colOff>
      <xdr:row>158</xdr:row>
      <xdr:rowOff>114300</xdr:rowOff>
    </xdr:to>
    <xdr:pic>
      <xdr:nvPicPr>
        <xdr:cNvPr id="2" name="Picture 3">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21450300"/>
          <a:ext cx="2867025" cy="1914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123825</xdr:colOff>
      <xdr:row>127</xdr:row>
      <xdr:rowOff>0</xdr:rowOff>
    </xdr:from>
    <xdr:to>
      <xdr:col>1</xdr:col>
      <xdr:colOff>304800</xdr:colOff>
      <xdr:row>140</xdr:row>
      <xdr:rowOff>38100</xdr:rowOff>
    </xdr:to>
    <xdr:pic>
      <xdr:nvPicPr>
        <xdr:cNvPr id="3" name="Picture 2">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3825" y="18821400"/>
          <a:ext cx="2762250" cy="1895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142875</xdr:colOff>
      <xdr:row>118</xdr:row>
      <xdr:rowOff>85725</xdr:rowOff>
    </xdr:from>
    <xdr:to>
      <xdr:col>1</xdr:col>
      <xdr:colOff>285750</xdr:colOff>
      <xdr:row>130</xdr:row>
      <xdr:rowOff>114300</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17687925"/>
          <a:ext cx="2724150"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100</xdr:row>
      <xdr:rowOff>0</xdr:rowOff>
    </xdr:from>
    <xdr:to>
      <xdr:col>1</xdr:col>
      <xdr:colOff>171450</xdr:colOff>
      <xdr:row>113</xdr:row>
      <xdr:rowOff>38100</xdr:rowOff>
    </xdr:to>
    <xdr:pic>
      <xdr:nvPicPr>
        <xdr:cNvPr id="3" name="Picture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5030450"/>
          <a:ext cx="2752725" cy="1895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108</xdr:row>
      <xdr:rowOff>142875</xdr:rowOff>
    </xdr:from>
    <xdr:to>
      <xdr:col>1</xdr:col>
      <xdr:colOff>133350</xdr:colOff>
      <xdr:row>120</xdr:row>
      <xdr:rowOff>123825</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211550"/>
          <a:ext cx="2714625" cy="169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xdr:colOff>
      <xdr:row>90</xdr:row>
      <xdr:rowOff>0</xdr:rowOff>
    </xdr:from>
    <xdr:to>
      <xdr:col>1</xdr:col>
      <xdr:colOff>171450</xdr:colOff>
      <xdr:row>102</xdr:row>
      <xdr:rowOff>114300</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13496925"/>
          <a:ext cx="2733675"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76200</xdr:colOff>
      <xdr:row>76</xdr:row>
      <xdr:rowOff>76200</xdr:rowOff>
    </xdr:from>
    <xdr:to>
      <xdr:col>1</xdr:col>
      <xdr:colOff>361950</xdr:colOff>
      <xdr:row>90</xdr:row>
      <xdr:rowOff>0</xdr:rowOff>
    </xdr:to>
    <xdr:pic>
      <xdr:nvPicPr>
        <xdr:cNvPr id="2" name="Picture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11287125"/>
          <a:ext cx="2867025" cy="192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59</xdr:row>
      <xdr:rowOff>0</xdr:rowOff>
    </xdr:from>
    <xdr:to>
      <xdr:col>1</xdr:col>
      <xdr:colOff>209550</xdr:colOff>
      <xdr:row>72</xdr:row>
      <xdr:rowOff>38100</xdr:rowOff>
    </xdr:to>
    <xdr:pic>
      <xdr:nvPicPr>
        <xdr:cNvPr id="3" name="Picture 2">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8782050"/>
          <a:ext cx="2762250" cy="1895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114300</xdr:colOff>
      <xdr:row>115</xdr:row>
      <xdr:rowOff>104775</xdr:rowOff>
    </xdr:from>
    <xdr:to>
      <xdr:col>1</xdr:col>
      <xdr:colOff>247650</xdr:colOff>
      <xdr:row>127</xdr:row>
      <xdr:rowOff>104775</xdr:rowOff>
    </xdr:to>
    <xdr:pic>
      <xdr:nvPicPr>
        <xdr:cNvPr id="2" name="Picture 3">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17173575"/>
          <a:ext cx="2714625" cy="171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123825</xdr:colOff>
      <xdr:row>96</xdr:row>
      <xdr:rowOff>114300</xdr:rowOff>
    </xdr:from>
    <xdr:to>
      <xdr:col>1</xdr:col>
      <xdr:colOff>304800</xdr:colOff>
      <xdr:row>110</xdr:row>
      <xdr:rowOff>9525</xdr:rowOff>
    </xdr:to>
    <xdr:pic>
      <xdr:nvPicPr>
        <xdr:cNvPr id="3" name="Picture 2">
          <a:extLst>
            <a:ext uri="{FF2B5EF4-FFF2-40B4-BE49-F238E27FC236}">
              <a16:creationId xmlns:a16="http://schemas.microsoft.com/office/drawing/2014/main" id="{5BB78B87-6498-4DDD-AB0D-35704CCF5F7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3825" y="14468475"/>
          <a:ext cx="2762250" cy="1895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franklintempletonindia.com/downloadsServlet/pdf/product-labels-jg9o5k7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s://www.franklintempletonindia.com/downloadsServlet/pdf/product-labels-jg9o5k7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hyperlink" Target="https://www.franklintempletonindia.com/downloadsServlet/pdf/product-labels-jg9o5k7l"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9.bin"/><Relationship Id="rId1" Type="http://schemas.openxmlformats.org/officeDocument/2006/relationships/hyperlink" Target="https://www.franklintempletonindia.com/downloadsServlet/pdf/product-labels-jg9o5k7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1.bin"/><Relationship Id="rId1" Type="http://schemas.openxmlformats.org/officeDocument/2006/relationships/hyperlink" Target="https://www.franklintempletonindia.com/downloadsServlet/pdf/product-labels-jg9o5k7l" TargetMode="Externa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6.bin"/><Relationship Id="rId1" Type="http://schemas.openxmlformats.org/officeDocument/2006/relationships/hyperlink" Target="https://www.franklintempletonindia.com/downloadsServlet/pdf/product-labels-jg9o5k7l" TargetMode="External"/></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27.xml"/><Relationship Id="rId2" Type="http://schemas.openxmlformats.org/officeDocument/2006/relationships/printerSettings" Target="../printerSettings/printerSettings27.bin"/><Relationship Id="rId1" Type="http://schemas.openxmlformats.org/officeDocument/2006/relationships/hyperlink" Target="https://www.franklintempletonindia.com/downloadsServlet/pdf/product-labels-jg9o5k7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28.bin"/><Relationship Id="rId1" Type="http://schemas.openxmlformats.org/officeDocument/2006/relationships/hyperlink" Target="https://www.franklintempletonindia.com/downloadsServlet/pdf/product-labels-jg9o5k7l" TargetMode="Externa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30.xml"/><Relationship Id="rId2" Type="http://schemas.openxmlformats.org/officeDocument/2006/relationships/printerSettings" Target="../printerSettings/printerSettings30.bin"/><Relationship Id="rId1" Type="http://schemas.openxmlformats.org/officeDocument/2006/relationships/hyperlink" Target="https://www.franklintempletonindia.com/downloadsServlet/pdf/product-labels-jg9o5k7l" TargetMode="External"/></Relationships>
</file>

<file path=xl/worksheets/_rels/sheet31.xml.rels><?xml version="1.0" encoding="UTF-8" standalone="yes"?>
<Relationships xmlns="http://schemas.openxmlformats.org/package/2006/relationships"><Relationship Id="rId3" Type="http://schemas.openxmlformats.org/officeDocument/2006/relationships/drawing" Target="../drawings/drawing31.xml"/><Relationship Id="rId2" Type="http://schemas.openxmlformats.org/officeDocument/2006/relationships/printerSettings" Target="../printerSettings/printerSettings31.bin"/><Relationship Id="rId1" Type="http://schemas.openxmlformats.org/officeDocument/2006/relationships/hyperlink" Target="https://www.franklintempletonindia.com/downloadsServlet/pdf/product-labels-jg9o5k7l" TargetMode="External"/></Relationships>
</file>

<file path=xl/worksheets/_rels/sheet32.xml.rels><?xml version="1.0" encoding="UTF-8" standalone="yes"?>
<Relationships xmlns="http://schemas.openxmlformats.org/package/2006/relationships"><Relationship Id="rId3" Type="http://schemas.openxmlformats.org/officeDocument/2006/relationships/drawing" Target="../drawings/drawing32.xml"/><Relationship Id="rId2" Type="http://schemas.openxmlformats.org/officeDocument/2006/relationships/printerSettings" Target="../printerSettings/printerSettings32.bin"/><Relationship Id="rId1" Type="http://schemas.openxmlformats.org/officeDocument/2006/relationships/hyperlink" Target="https://www.franklintempletonindia.com/downloadsServlet/pdf/product-labels-jg9o5k7l" TargetMode="External"/></Relationships>
</file>

<file path=xl/worksheets/_rels/sheet33.xml.rels><?xml version="1.0" encoding="UTF-8" standalone="yes"?>
<Relationships xmlns="http://schemas.openxmlformats.org/package/2006/relationships"><Relationship Id="rId3" Type="http://schemas.openxmlformats.org/officeDocument/2006/relationships/drawing" Target="../drawings/drawing33.xml"/><Relationship Id="rId2" Type="http://schemas.openxmlformats.org/officeDocument/2006/relationships/printerSettings" Target="../printerSettings/printerSettings33.bin"/><Relationship Id="rId1" Type="http://schemas.openxmlformats.org/officeDocument/2006/relationships/hyperlink" Target="https://www.franklintempletonindia.com/downloadsServlet/pdf/product-labels-jg9o5k7l" TargetMode="Externa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drawing" Target="../drawings/drawing35.xml"/><Relationship Id="rId2" Type="http://schemas.openxmlformats.org/officeDocument/2006/relationships/printerSettings" Target="../printerSettings/printerSettings35.bin"/><Relationship Id="rId1" Type="http://schemas.openxmlformats.org/officeDocument/2006/relationships/hyperlink" Target="https://www.franklintempletonindia.com/downloadsServlet/pdf/product-labels-jg9o5k7l" TargetMode="External"/></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hyperlink" Target="https://www.franklintempletonindia.com/download/en-in/latest%20updates/189ea834-ae3f-48eb-9d73-a9cc9cd9317e/franklin-templeton-update-on-reliance-broadcast-july-23-2020-kcg9m1gq-en-in.pdf" TargetMode="External"/><Relationship Id="rId2" Type="http://schemas.openxmlformats.org/officeDocument/2006/relationships/hyperlink" Target="https://www.franklintempletonindia.com/download/en-in/valuation-policy/bb813425-1311-487d-86cb-619298c228dd/Fair%20Valuation%20Reliance%20Broadcast%20Network%20limited.pdf" TargetMode="External"/><Relationship Id="rId1" Type="http://schemas.openxmlformats.org/officeDocument/2006/relationships/hyperlink" Target="https://www.franklintempletonindia.com/download/en-in/valuation-policy/a0e293eb-f28b-4edc-9535-c7d9e7321ddc/fair_valuation_reliance_big_reliance_infra_november_4_2020-kgox4tdb-en-in.pdf" TargetMode="External"/><Relationship Id="rId5" Type="http://schemas.openxmlformats.org/officeDocument/2006/relationships/printerSettings" Target="../printerSettings/printerSettings39.bin"/><Relationship Id="rId4" Type="http://schemas.openxmlformats.org/officeDocument/2006/relationships/hyperlink" Target="https://www.franklintempletonindia.com/download/en-in/valuation-policy/bb813425-1311-487d-86cb-619298c228dd/Fair%20Valuation%20Reliance%20Broadcast%20Network%20limited.pdf"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2"/>
  <sheetViews>
    <sheetView tabSelected="1" workbookViewId="0">
      <selection sqref="A1:G1"/>
    </sheetView>
  </sheetViews>
  <sheetFormatPr defaultColWidth="9.1796875" defaultRowHeight="10" x14ac:dyDescent="0.2"/>
  <cols>
    <col min="1" max="1" width="34.81640625" style="7" bestFit="1" customWidth="1"/>
    <col min="2" max="2" width="49" style="7" bestFit="1" customWidth="1"/>
    <col min="3" max="3" width="24.81640625" style="7" bestFit="1" customWidth="1"/>
    <col min="4" max="4" width="15.1796875" style="7" bestFit="1" customWidth="1"/>
    <col min="5" max="5" width="26.54296875" style="10" customWidth="1"/>
    <col min="6" max="6" width="13.54296875" style="11" bestFit="1" customWidth="1"/>
    <col min="7" max="7" width="4.54296875" style="10" bestFit="1" customWidth="1"/>
    <col min="8" max="16384" width="9.1796875" style="7"/>
  </cols>
  <sheetData>
    <row r="1" spans="1:7" s="1" customFormat="1" ht="14" x14ac:dyDescent="0.25">
      <c r="A1" s="104" t="s">
        <v>1098</v>
      </c>
      <c r="B1" s="105"/>
      <c r="C1" s="105"/>
      <c r="D1" s="105"/>
      <c r="E1" s="105"/>
      <c r="F1" s="105"/>
      <c r="G1" s="105"/>
    </row>
    <row r="2" spans="1:7" s="1" customFormat="1" ht="11.5" x14ac:dyDescent="0.25">
      <c r="E2" s="5"/>
      <c r="F2" s="9"/>
      <c r="G2" s="10"/>
    </row>
    <row r="3" spans="1:7" s="1" customFormat="1" ht="11.5" x14ac:dyDescent="0.25">
      <c r="A3" s="8" t="s">
        <v>7</v>
      </c>
      <c r="B3" s="2"/>
      <c r="C3" s="3"/>
      <c r="D3" s="3"/>
      <c r="E3" s="4"/>
      <c r="F3" s="9"/>
      <c r="G3" s="10"/>
    </row>
    <row r="4" spans="1:7" s="1" customFormat="1" ht="21" x14ac:dyDescent="0.25">
      <c r="A4" s="6" t="s">
        <v>2</v>
      </c>
      <c r="B4" s="6" t="s">
        <v>0</v>
      </c>
      <c r="C4" s="13" t="s">
        <v>1099</v>
      </c>
      <c r="D4" s="13" t="s">
        <v>1</v>
      </c>
      <c r="E4" s="52" t="s">
        <v>6</v>
      </c>
      <c r="F4" s="12" t="s">
        <v>3</v>
      </c>
      <c r="G4" s="12" t="s">
        <v>5</v>
      </c>
    </row>
    <row r="5" spans="1:7" ht="10.5" x14ac:dyDescent="0.25">
      <c r="A5" s="16" t="s">
        <v>29</v>
      </c>
      <c r="B5" s="17"/>
      <c r="C5" s="17"/>
      <c r="D5" s="17"/>
      <c r="E5" s="18"/>
      <c r="F5" s="19"/>
      <c r="G5" s="18"/>
    </row>
    <row r="6" spans="1:7" ht="10.5" x14ac:dyDescent="0.25">
      <c r="A6" s="20" t="s">
        <v>30</v>
      </c>
      <c r="B6" s="21"/>
      <c r="C6" s="21"/>
      <c r="D6" s="21"/>
      <c r="E6" s="22"/>
      <c r="F6" s="23"/>
      <c r="G6" s="22"/>
    </row>
    <row r="7" spans="1:7" x14ac:dyDescent="0.2">
      <c r="A7" s="21" t="s">
        <v>1100</v>
      </c>
      <c r="B7" s="21" t="s">
        <v>1101</v>
      </c>
      <c r="C7" s="21" t="s">
        <v>1102</v>
      </c>
      <c r="D7" s="24">
        <v>3000</v>
      </c>
      <c r="E7" s="22">
        <v>14986.65</v>
      </c>
      <c r="F7" s="23">
        <v>3.8160811469382101</v>
      </c>
      <c r="G7" s="22">
        <v>6.5027999999999997</v>
      </c>
    </row>
    <row r="8" spans="1:7" x14ac:dyDescent="0.2">
      <c r="A8" s="21" t="s">
        <v>1103</v>
      </c>
      <c r="B8" s="21" t="s">
        <v>1104</v>
      </c>
      <c r="C8" s="21" t="s">
        <v>32</v>
      </c>
      <c r="D8" s="24">
        <v>3000</v>
      </c>
      <c r="E8" s="22">
        <v>14984.145</v>
      </c>
      <c r="F8" s="23">
        <v>3.8154432936972902</v>
      </c>
      <c r="G8" s="22">
        <v>6.4398999999999997</v>
      </c>
    </row>
    <row r="9" spans="1:7" x14ac:dyDescent="0.2">
      <c r="A9" s="21" t="s">
        <v>1105</v>
      </c>
      <c r="B9" s="21" t="s">
        <v>1106</v>
      </c>
      <c r="C9" s="21" t="s">
        <v>32</v>
      </c>
      <c r="D9" s="24">
        <v>3000</v>
      </c>
      <c r="E9" s="22">
        <v>14967.9</v>
      </c>
      <c r="F9" s="23">
        <v>3.8113067963325</v>
      </c>
      <c r="G9" s="22">
        <v>6.5231000000000003</v>
      </c>
    </row>
    <row r="10" spans="1:7" x14ac:dyDescent="0.2">
      <c r="A10" s="21" t="s">
        <v>1107</v>
      </c>
      <c r="B10" s="21" t="s">
        <v>1108</v>
      </c>
      <c r="C10" s="21" t="s">
        <v>1102</v>
      </c>
      <c r="D10" s="24">
        <v>3000</v>
      </c>
      <c r="E10" s="22">
        <v>14937.87</v>
      </c>
      <c r="F10" s="23">
        <v>3.8036601964023902</v>
      </c>
      <c r="G10" s="22">
        <v>6.6005000000000003</v>
      </c>
    </row>
    <row r="11" spans="1:7" x14ac:dyDescent="0.2">
      <c r="A11" s="21" t="s">
        <v>1109</v>
      </c>
      <c r="B11" s="21" t="s">
        <v>1110</v>
      </c>
      <c r="C11" s="21" t="s">
        <v>1102</v>
      </c>
      <c r="D11" s="24">
        <v>3000</v>
      </c>
      <c r="E11" s="22">
        <v>14852.4</v>
      </c>
      <c r="F11" s="23">
        <v>3.78189679660131</v>
      </c>
      <c r="G11" s="22">
        <v>6.5951000000000004</v>
      </c>
    </row>
    <row r="12" spans="1:7" x14ac:dyDescent="0.2">
      <c r="A12" s="21" t="s">
        <v>1111</v>
      </c>
      <c r="B12" s="21" t="s">
        <v>1112</v>
      </c>
      <c r="C12" s="21" t="s">
        <v>1102</v>
      </c>
      <c r="D12" s="24">
        <v>2500</v>
      </c>
      <c r="E12" s="22">
        <v>12488.95</v>
      </c>
      <c r="F12" s="23">
        <v>3.1800867198509302</v>
      </c>
      <c r="G12" s="22">
        <v>6.4626000000000001</v>
      </c>
    </row>
    <row r="13" spans="1:7" x14ac:dyDescent="0.2">
      <c r="A13" s="21" t="s">
        <v>1113</v>
      </c>
      <c r="B13" s="21" t="s">
        <v>1114</v>
      </c>
      <c r="C13" s="21" t="s">
        <v>32</v>
      </c>
      <c r="D13" s="24">
        <v>2500</v>
      </c>
      <c r="E13" s="22">
        <v>12459.924999999999</v>
      </c>
      <c r="F13" s="23">
        <v>3.1726960251132899</v>
      </c>
      <c r="G13" s="22">
        <v>6.5220000000000002</v>
      </c>
    </row>
    <row r="14" spans="1:7" x14ac:dyDescent="0.2">
      <c r="A14" s="21" t="s">
        <v>1115</v>
      </c>
      <c r="B14" s="21" t="s">
        <v>1116</v>
      </c>
      <c r="C14" s="21" t="s">
        <v>32</v>
      </c>
      <c r="D14" s="24">
        <v>2500</v>
      </c>
      <c r="E14" s="22">
        <v>12411.35</v>
      </c>
      <c r="F14" s="23">
        <v>3.1603272741440902</v>
      </c>
      <c r="G14" s="22">
        <v>6.6848000000000001</v>
      </c>
    </row>
    <row r="15" spans="1:7" x14ac:dyDescent="0.2">
      <c r="A15" s="21" t="s">
        <v>1117</v>
      </c>
      <c r="B15" s="21" t="s">
        <v>1118</v>
      </c>
      <c r="C15" s="21" t="s">
        <v>1102</v>
      </c>
      <c r="D15" s="24">
        <v>2000</v>
      </c>
      <c r="E15" s="22">
        <v>9991.24</v>
      </c>
      <c r="F15" s="23">
        <v>2.5440897464433299</v>
      </c>
      <c r="G15" s="22">
        <v>6.4040999999999997</v>
      </c>
    </row>
    <row r="16" spans="1:7" x14ac:dyDescent="0.2">
      <c r="A16" s="21" t="s">
        <v>1119</v>
      </c>
      <c r="B16" s="21" t="s">
        <v>1120</v>
      </c>
      <c r="C16" s="21" t="s">
        <v>1121</v>
      </c>
      <c r="D16" s="24">
        <v>2000</v>
      </c>
      <c r="E16" s="22">
        <v>9969.58</v>
      </c>
      <c r="F16" s="23">
        <v>2.5385744166236099</v>
      </c>
      <c r="G16" s="22">
        <v>6.5513000000000003</v>
      </c>
    </row>
    <row r="17" spans="1:7" x14ac:dyDescent="0.2">
      <c r="A17" s="21" t="s">
        <v>1122</v>
      </c>
      <c r="B17" s="21" t="s">
        <v>1123</v>
      </c>
      <c r="C17" s="21" t="s">
        <v>1102</v>
      </c>
      <c r="D17" s="24">
        <v>2000</v>
      </c>
      <c r="E17" s="22">
        <v>9964.7800000000007</v>
      </c>
      <c r="F17" s="23">
        <v>2.5373521828685499</v>
      </c>
      <c r="G17" s="22">
        <v>6.4504000000000001</v>
      </c>
    </row>
    <row r="18" spans="1:7" x14ac:dyDescent="0.2">
      <c r="A18" s="21" t="s">
        <v>1124</v>
      </c>
      <c r="B18" s="21" t="s">
        <v>1125</v>
      </c>
      <c r="C18" s="21" t="s">
        <v>1121</v>
      </c>
      <c r="D18" s="24">
        <v>2000</v>
      </c>
      <c r="E18" s="22">
        <v>9940.06</v>
      </c>
      <c r="F18" s="23">
        <v>2.5310576790299799</v>
      </c>
      <c r="G18" s="22">
        <v>6.6703000000000001</v>
      </c>
    </row>
    <row r="19" spans="1:7" x14ac:dyDescent="0.2">
      <c r="A19" s="21" t="s">
        <v>1126</v>
      </c>
      <c r="B19" s="21" t="s">
        <v>1127</v>
      </c>
      <c r="C19" s="21" t="s">
        <v>1121</v>
      </c>
      <c r="D19" s="24">
        <v>2000</v>
      </c>
      <c r="E19" s="22">
        <v>9929.33</v>
      </c>
      <c r="F19" s="23">
        <v>2.5283254773233499</v>
      </c>
      <c r="G19" s="22">
        <v>6.6615000000000002</v>
      </c>
    </row>
    <row r="20" spans="1:7" x14ac:dyDescent="0.2">
      <c r="A20" s="21" t="s">
        <v>1128</v>
      </c>
      <c r="B20" s="21" t="s">
        <v>1129</v>
      </c>
      <c r="C20" s="21" t="s">
        <v>1121</v>
      </c>
      <c r="D20" s="24">
        <v>2000</v>
      </c>
      <c r="E20" s="22">
        <v>9925.6299999999992</v>
      </c>
      <c r="F20" s="23">
        <v>2.52738333880382</v>
      </c>
      <c r="G20" s="22">
        <v>6.6703999999999999</v>
      </c>
    </row>
    <row r="21" spans="1:7" x14ac:dyDescent="0.2">
      <c r="A21" s="21" t="s">
        <v>1130</v>
      </c>
      <c r="B21" s="21" t="s">
        <v>1131</v>
      </c>
      <c r="C21" s="21" t="s">
        <v>1102</v>
      </c>
      <c r="D21" s="24">
        <v>2000</v>
      </c>
      <c r="E21" s="22">
        <v>9903.66</v>
      </c>
      <c r="F21" s="23">
        <v>2.5217890730540899</v>
      </c>
      <c r="G21" s="22">
        <v>6.6996000000000002</v>
      </c>
    </row>
    <row r="22" spans="1:7" x14ac:dyDescent="0.2">
      <c r="A22" s="21" t="s">
        <v>1132</v>
      </c>
      <c r="B22" s="21" t="s">
        <v>1133</v>
      </c>
      <c r="C22" s="21" t="s">
        <v>1102</v>
      </c>
      <c r="D22" s="24">
        <v>1500</v>
      </c>
      <c r="E22" s="22">
        <v>7491.9975000000004</v>
      </c>
      <c r="F22" s="23">
        <v>1.9077025494462201</v>
      </c>
      <c r="G22" s="22">
        <v>6.4977999999999998</v>
      </c>
    </row>
    <row r="23" spans="1:7" x14ac:dyDescent="0.2">
      <c r="A23" s="21" t="s">
        <v>1134</v>
      </c>
      <c r="B23" s="21" t="s">
        <v>1135</v>
      </c>
      <c r="C23" s="21" t="s">
        <v>32</v>
      </c>
      <c r="D23" s="24">
        <v>1500</v>
      </c>
      <c r="E23" s="22">
        <v>7464.375</v>
      </c>
      <c r="F23" s="23">
        <v>1.90066897613389</v>
      </c>
      <c r="G23" s="22">
        <v>6.4519000000000002</v>
      </c>
    </row>
    <row r="24" spans="1:7" x14ac:dyDescent="0.2">
      <c r="A24" s="21" t="s">
        <v>1136</v>
      </c>
      <c r="B24" s="21" t="s">
        <v>1137</v>
      </c>
      <c r="C24" s="21" t="s">
        <v>32</v>
      </c>
      <c r="D24" s="24">
        <v>1500</v>
      </c>
      <c r="E24" s="22">
        <v>7429.0874999999996</v>
      </c>
      <c r="F24" s="23">
        <v>1.8916836482939401</v>
      </c>
      <c r="G24" s="22">
        <v>6.7</v>
      </c>
    </row>
    <row r="25" spans="1:7" x14ac:dyDescent="0.2">
      <c r="A25" s="21" t="s">
        <v>1138</v>
      </c>
      <c r="B25" s="21" t="s">
        <v>1139</v>
      </c>
      <c r="C25" s="21" t="s">
        <v>1102</v>
      </c>
      <c r="D25" s="24">
        <v>1000</v>
      </c>
      <c r="E25" s="22">
        <v>4997.375</v>
      </c>
      <c r="F25" s="23">
        <v>1.2724917524383601</v>
      </c>
      <c r="G25" s="22">
        <v>6.3968999999999996</v>
      </c>
    </row>
    <row r="26" spans="1:7" x14ac:dyDescent="0.2">
      <c r="A26" s="21" t="s">
        <v>1140</v>
      </c>
      <c r="B26" s="21" t="s">
        <v>1141</v>
      </c>
      <c r="C26" s="21" t="s">
        <v>1121</v>
      </c>
      <c r="D26" s="24">
        <v>1000</v>
      </c>
      <c r="E26" s="22">
        <v>4965.625</v>
      </c>
      <c r="F26" s="23">
        <v>1.2644071854126899</v>
      </c>
      <c r="G26" s="22">
        <v>6.6493000000000002</v>
      </c>
    </row>
    <row r="27" spans="1:7" x14ac:dyDescent="0.2">
      <c r="A27" s="21" t="s">
        <v>1142</v>
      </c>
      <c r="B27" s="21" t="s">
        <v>1143</v>
      </c>
      <c r="C27" s="21" t="s">
        <v>32</v>
      </c>
      <c r="D27" s="24">
        <v>1000</v>
      </c>
      <c r="E27" s="22">
        <v>4958.32</v>
      </c>
      <c r="F27" s="23">
        <v>1.2625470984167</v>
      </c>
      <c r="G27" s="22">
        <v>6.67</v>
      </c>
    </row>
    <row r="28" spans="1:7" x14ac:dyDescent="0.2">
      <c r="A28" s="21" t="s">
        <v>1144</v>
      </c>
      <c r="B28" s="21" t="s">
        <v>1145</v>
      </c>
      <c r="C28" s="21" t="s">
        <v>1102</v>
      </c>
      <c r="D28" s="24">
        <v>1000</v>
      </c>
      <c r="E28" s="22">
        <v>4958.32</v>
      </c>
      <c r="F28" s="23">
        <v>1.2625470984167</v>
      </c>
      <c r="G28" s="22">
        <v>6.67</v>
      </c>
    </row>
    <row r="29" spans="1:7" x14ac:dyDescent="0.2">
      <c r="A29" s="21" t="s">
        <v>1146</v>
      </c>
      <c r="B29" s="21" t="s">
        <v>1147</v>
      </c>
      <c r="C29" s="21" t="s">
        <v>1102</v>
      </c>
      <c r="D29" s="24">
        <v>800</v>
      </c>
      <c r="E29" s="22">
        <v>3966.5079999999998</v>
      </c>
      <c r="F29" s="23">
        <v>1.00999999319258</v>
      </c>
      <c r="G29" s="22">
        <v>6.6999000000000004</v>
      </c>
    </row>
    <row r="30" spans="1:7" x14ac:dyDescent="0.2">
      <c r="A30" s="21" t="s">
        <v>1148</v>
      </c>
      <c r="B30" s="21" t="s">
        <v>1149</v>
      </c>
      <c r="C30" s="21" t="s">
        <v>1102</v>
      </c>
      <c r="D30" s="24">
        <v>500</v>
      </c>
      <c r="E30" s="22">
        <v>2498.2474999999999</v>
      </c>
      <c r="F30" s="23">
        <v>0.63613383812496604</v>
      </c>
      <c r="G30" s="22">
        <v>6.4010999999999996</v>
      </c>
    </row>
    <row r="31" spans="1:7" x14ac:dyDescent="0.2">
      <c r="A31" s="21" t="s">
        <v>1150</v>
      </c>
      <c r="B31" s="21" t="s">
        <v>1151</v>
      </c>
      <c r="C31" s="21" t="s">
        <v>32</v>
      </c>
      <c r="D31" s="24">
        <v>500</v>
      </c>
      <c r="E31" s="22">
        <v>2498.2375000000002</v>
      </c>
      <c r="F31" s="23">
        <v>0.63613129180464301</v>
      </c>
      <c r="G31" s="22">
        <v>6.4377000000000004</v>
      </c>
    </row>
    <row r="32" spans="1:7" x14ac:dyDescent="0.2">
      <c r="A32" s="21" t="s">
        <v>1152</v>
      </c>
      <c r="B32" s="21" t="s">
        <v>1153</v>
      </c>
      <c r="C32" s="21" t="s">
        <v>1102</v>
      </c>
      <c r="D32" s="24">
        <v>500</v>
      </c>
      <c r="E32" s="22">
        <v>2498.2199999999998</v>
      </c>
      <c r="F32" s="23">
        <v>0.63612683574407702</v>
      </c>
      <c r="G32" s="22">
        <v>6.5015999999999998</v>
      </c>
    </row>
    <row r="33" spans="1:9" x14ac:dyDescent="0.2">
      <c r="A33" s="21" t="s">
        <v>1154</v>
      </c>
      <c r="B33" s="21" t="s">
        <v>1155</v>
      </c>
      <c r="C33" s="21" t="s">
        <v>1121</v>
      </c>
      <c r="D33" s="24">
        <v>500</v>
      </c>
      <c r="E33" s="22">
        <v>2497.36</v>
      </c>
      <c r="F33" s="23">
        <v>0.63590785219629498</v>
      </c>
      <c r="G33" s="22">
        <v>6.4307999999999996</v>
      </c>
    </row>
    <row r="34" spans="1:9" x14ac:dyDescent="0.2">
      <c r="A34" s="21" t="s">
        <v>1156</v>
      </c>
      <c r="B34" s="21" t="s">
        <v>1157</v>
      </c>
      <c r="C34" s="21" t="s">
        <v>1102</v>
      </c>
      <c r="D34" s="24">
        <v>500</v>
      </c>
      <c r="E34" s="22">
        <v>2497.3474999999999</v>
      </c>
      <c r="F34" s="23">
        <v>0.63590466929589196</v>
      </c>
      <c r="G34" s="22">
        <v>6.4612999999999996</v>
      </c>
    </row>
    <row r="35" spans="1:9" x14ac:dyDescent="0.2">
      <c r="A35" s="21" t="s">
        <v>1158</v>
      </c>
      <c r="B35" s="21" t="s">
        <v>1159</v>
      </c>
      <c r="C35" s="21" t="s">
        <v>31</v>
      </c>
      <c r="D35" s="24">
        <v>440</v>
      </c>
      <c r="E35" s="22">
        <v>2184.0565999999999</v>
      </c>
      <c r="F35" s="23">
        <v>0.55613077072634398</v>
      </c>
      <c r="G35" s="22">
        <v>6.6616</v>
      </c>
    </row>
    <row r="36" spans="1:9" ht="10.5" x14ac:dyDescent="0.25">
      <c r="A36" s="20" t="s">
        <v>28</v>
      </c>
      <c r="B36" s="20"/>
      <c r="C36" s="20"/>
      <c r="D36" s="20"/>
      <c r="E36" s="25">
        <f>SUM(E6:E35)</f>
        <v>242618.5471</v>
      </c>
      <c r="F36" s="26">
        <f>SUM(F6:F35)</f>
        <v>61.77845372287004</v>
      </c>
      <c r="G36" s="25"/>
      <c r="H36" s="14"/>
      <c r="I36" s="14"/>
    </row>
    <row r="37" spans="1:9" x14ac:dyDescent="0.2">
      <c r="A37" s="21"/>
      <c r="B37" s="21"/>
      <c r="C37" s="21"/>
      <c r="D37" s="21"/>
      <c r="E37" s="22"/>
      <c r="F37" s="23"/>
      <c r="G37" s="22"/>
    </row>
    <row r="38" spans="1:9" ht="10.5" x14ac:dyDescent="0.25">
      <c r="A38" s="20" t="s">
        <v>33</v>
      </c>
      <c r="B38" s="21"/>
      <c r="C38" s="21"/>
      <c r="D38" s="21"/>
      <c r="E38" s="22"/>
      <c r="F38" s="23"/>
      <c r="G38" s="22"/>
    </row>
    <row r="39" spans="1:9" x14ac:dyDescent="0.2">
      <c r="A39" s="21" t="s">
        <v>1160</v>
      </c>
      <c r="B39" s="21" t="s">
        <v>1161</v>
      </c>
      <c r="C39" s="21" t="s">
        <v>1102</v>
      </c>
      <c r="D39" s="24">
        <v>4000</v>
      </c>
      <c r="E39" s="22">
        <v>19844.5</v>
      </c>
      <c r="F39" s="23">
        <v>5.0530453650692699</v>
      </c>
      <c r="G39" s="22">
        <v>7.1502999999999997</v>
      </c>
    </row>
    <row r="40" spans="1:9" x14ac:dyDescent="0.2">
      <c r="A40" s="21" t="s">
        <v>1162</v>
      </c>
      <c r="B40" s="21" t="s">
        <v>1163</v>
      </c>
      <c r="C40" s="21" t="s">
        <v>1102</v>
      </c>
      <c r="D40" s="24">
        <v>3000</v>
      </c>
      <c r="E40" s="22">
        <v>14947.665000000001</v>
      </c>
      <c r="F40" s="23">
        <v>3.8061543171588199</v>
      </c>
      <c r="G40" s="22">
        <v>7.0997000000000003</v>
      </c>
    </row>
    <row r="41" spans="1:9" x14ac:dyDescent="0.2">
      <c r="A41" s="21" t="s">
        <v>1164</v>
      </c>
      <c r="B41" s="21" t="s">
        <v>1165</v>
      </c>
      <c r="C41" s="21" t="s">
        <v>1102</v>
      </c>
      <c r="D41" s="24">
        <v>2000</v>
      </c>
      <c r="E41" s="22">
        <v>9947.9500000000007</v>
      </c>
      <c r="F41" s="23">
        <v>2.53306672576486</v>
      </c>
      <c r="G41" s="22">
        <v>7.6398000000000001</v>
      </c>
    </row>
    <row r="42" spans="1:9" x14ac:dyDescent="0.2">
      <c r="A42" s="21" t="s">
        <v>1166</v>
      </c>
      <c r="B42" s="21" t="s">
        <v>1167</v>
      </c>
      <c r="C42" s="21" t="s">
        <v>1102</v>
      </c>
      <c r="D42" s="24">
        <v>1500</v>
      </c>
      <c r="E42" s="22">
        <v>7482.7574999999997</v>
      </c>
      <c r="F42" s="23">
        <v>1.9053497494677301</v>
      </c>
      <c r="G42" s="22">
        <v>7.0103999999999997</v>
      </c>
    </row>
    <row r="43" spans="1:9" x14ac:dyDescent="0.2">
      <c r="A43" s="21" t="s">
        <v>1168</v>
      </c>
      <c r="B43" s="21" t="s">
        <v>1169</v>
      </c>
      <c r="C43" s="21" t="s">
        <v>31</v>
      </c>
      <c r="D43" s="24">
        <v>1300</v>
      </c>
      <c r="E43" s="22">
        <v>6449.7614999999996</v>
      </c>
      <c r="F43" s="23">
        <v>1.6423158786251699</v>
      </c>
      <c r="G43" s="22">
        <v>7.2899000000000003</v>
      </c>
    </row>
    <row r="44" spans="1:9" x14ac:dyDescent="0.2">
      <c r="A44" s="21" t="s">
        <v>1170</v>
      </c>
      <c r="B44" s="21" t="s">
        <v>1171</v>
      </c>
      <c r="C44" s="21" t="s">
        <v>1102</v>
      </c>
      <c r="D44" s="24">
        <v>1000</v>
      </c>
      <c r="E44" s="22">
        <v>4988.665</v>
      </c>
      <c r="F44" s="23">
        <v>1.27027390743699</v>
      </c>
      <c r="G44" s="22">
        <v>7.5393999999999997</v>
      </c>
    </row>
    <row r="45" spans="1:9" x14ac:dyDescent="0.2">
      <c r="A45" s="21" t="s">
        <v>1172</v>
      </c>
      <c r="B45" s="21" t="s">
        <v>1173</v>
      </c>
      <c r="C45" s="21" t="s">
        <v>31</v>
      </c>
      <c r="D45" s="24">
        <v>1000</v>
      </c>
      <c r="E45" s="22">
        <v>4972.8900000000003</v>
      </c>
      <c r="F45" s="23">
        <v>1.2662570871273799</v>
      </c>
      <c r="G45" s="22">
        <v>7.3696999999999999</v>
      </c>
    </row>
    <row r="46" spans="1:9" x14ac:dyDescent="0.2">
      <c r="A46" s="21" t="s">
        <v>1174</v>
      </c>
      <c r="B46" s="21" t="s">
        <v>1175</v>
      </c>
      <c r="C46" s="21" t="s">
        <v>1102</v>
      </c>
      <c r="D46" s="24">
        <v>1000</v>
      </c>
      <c r="E46" s="22">
        <v>4955.1949999999997</v>
      </c>
      <c r="F46" s="23">
        <v>1.2617513733157499</v>
      </c>
      <c r="G46" s="22">
        <v>7.1750999999999996</v>
      </c>
    </row>
    <row r="47" spans="1:9" x14ac:dyDescent="0.2">
      <c r="A47" s="21" t="s">
        <v>1176</v>
      </c>
      <c r="B47" s="21" t="s">
        <v>1177</v>
      </c>
      <c r="C47" s="21" t="s">
        <v>1102</v>
      </c>
      <c r="D47" s="24">
        <v>500</v>
      </c>
      <c r="E47" s="22">
        <v>2494.61</v>
      </c>
      <c r="F47" s="23">
        <v>0.63520761410745796</v>
      </c>
      <c r="G47" s="22">
        <v>7.1695000000000002</v>
      </c>
    </row>
    <row r="48" spans="1:9" x14ac:dyDescent="0.2">
      <c r="A48" s="21" t="s">
        <v>1178</v>
      </c>
      <c r="B48" s="21" t="s">
        <v>1179</v>
      </c>
      <c r="C48" s="21" t="s">
        <v>1102</v>
      </c>
      <c r="D48" s="24">
        <v>500</v>
      </c>
      <c r="E48" s="22">
        <v>2490.3125</v>
      </c>
      <c r="F48" s="23">
        <v>0.63411333294862904</v>
      </c>
      <c r="G48" s="22">
        <v>7.0994000000000002</v>
      </c>
    </row>
    <row r="49" spans="1:9" x14ac:dyDescent="0.2">
      <c r="A49" s="21" t="s">
        <v>1180</v>
      </c>
      <c r="B49" s="21" t="s">
        <v>1181</v>
      </c>
      <c r="C49" s="21" t="s">
        <v>1102</v>
      </c>
      <c r="D49" s="24">
        <v>500</v>
      </c>
      <c r="E49" s="22">
        <v>2486.665</v>
      </c>
      <c r="F49" s="23">
        <v>0.63318456261079703</v>
      </c>
      <c r="G49" s="22">
        <v>7.2493999999999996</v>
      </c>
    </row>
    <row r="50" spans="1:9" x14ac:dyDescent="0.2">
      <c r="A50" s="21" t="s">
        <v>1182</v>
      </c>
      <c r="B50" s="21" t="s">
        <v>1183</v>
      </c>
      <c r="C50" s="21" t="s">
        <v>1102</v>
      </c>
      <c r="D50" s="24">
        <v>500</v>
      </c>
      <c r="E50" s="22">
        <v>2449.2375000000002</v>
      </c>
      <c r="F50" s="23">
        <v>0.62365432222171602</v>
      </c>
      <c r="G50" s="22">
        <v>8.4999000000000002</v>
      </c>
    </row>
    <row r="51" spans="1:9" ht="10.5" x14ac:dyDescent="0.25">
      <c r="A51" s="20" t="s">
        <v>28</v>
      </c>
      <c r="B51" s="20"/>
      <c r="C51" s="20"/>
      <c r="D51" s="20"/>
      <c r="E51" s="25">
        <f>SUM(E38:E50)</f>
        <v>83510.209000000017</v>
      </c>
      <c r="F51" s="26">
        <f>SUM(F38:F50)</f>
        <v>21.264374235854568</v>
      </c>
      <c r="G51" s="25"/>
      <c r="H51" s="14"/>
      <c r="I51" s="14"/>
    </row>
    <row r="52" spans="1:9" x14ac:dyDescent="0.2">
      <c r="A52" s="21"/>
      <c r="B52" s="21"/>
      <c r="C52" s="21"/>
      <c r="D52" s="21"/>
      <c r="E52" s="22"/>
      <c r="F52" s="23"/>
      <c r="G52" s="22"/>
    </row>
    <row r="53" spans="1:9" ht="10.5" x14ac:dyDescent="0.25">
      <c r="A53" s="20" t="s">
        <v>60</v>
      </c>
      <c r="B53" s="21"/>
      <c r="C53" s="21"/>
      <c r="D53" s="21"/>
      <c r="E53" s="22"/>
      <c r="F53" s="23"/>
      <c r="G53" s="22"/>
    </row>
    <row r="54" spans="1:9" x14ac:dyDescent="0.2">
      <c r="A54" s="21" t="s">
        <v>1184</v>
      </c>
      <c r="B54" s="21" t="s">
        <v>1185</v>
      </c>
      <c r="C54" s="21" t="s">
        <v>37</v>
      </c>
      <c r="D54" s="24">
        <v>25000000</v>
      </c>
      <c r="E54" s="22">
        <v>24831.724999999999</v>
      </c>
      <c r="F54" s="23">
        <v>6.32295260237973</v>
      </c>
      <c r="G54" s="22">
        <v>5.2626999999999997</v>
      </c>
    </row>
    <row r="55" spans="1:9" x14ac:dyDescent="0.2">
      <c r="A55" s="21" t="s">
        <v>1186</v>
      </c>
      <c r="B55" s="21" t="s">
        <v>1187</v>
      </c>
      <c r="C55" s="21" t="s">
        <v>37</v>
      </c>
      <c r="D55" s="24">
        <v>20000000</v>
      </c>
      <c r="E55" s="22">
        <v>19739.12</v>
      </c>
      <c r="F55" s="23">
        <v>5.0262122415050001</v>
      </c>
      <c r="G55" s="22">
        <v>5.4202000000000004</v>
      </c>
    </row>
    <row r="56" spans="1:9" x14ac:dyDescent="0.2">
      <c r="A56" s="21" t="s">
        <v>1188</v>
      </c>
      <c r="B56" s="21" t="s">
        <v>1189</v>
      </c>
      <c r="C56" s="21" t="s">
        <v>37</v>
      </c>
      <c r="D56" s="24">
        <v>15000000</v>
      </c>
      <c r="E56" s="22">
        <v>14850.045</v>
      </c>
      <c r="F56" s="23">
        <v>3.78129713816524</v>
      </c>
      <c r="G56" s="22">
        <v>5.4202000000000004</v>
      </c>
    </row>
    <row r="57" spans="1:9" x14ac:dyDescent="0.2">
      <c r="A57" s="21" t="s">
        <v>1190</v>
      </c>
      <c r="B57" s="21" t="s">
        <v>1191</v>
      </c>
      <c r="C57" s="21" t="s">
        <v>37</v>
      </c>
      <c r="D57" s="24">
        <v>10000000</v>
      </c>
      <c r="E57" s="22">
        <v>9889.2099999999991</v>
      </c>
      <c r="F57" s="23">
        <v>2.5181096401872902</v>
      </c>
      <c r="G57" s="22">
        <v>5.4523999999999999</v>
      </c>
    </row>
    <row r="58" spans="1:9" ht="10.5" x14ac:dyDescent="0.25">
      <c r="A58" s="20" t="s">
        <v>28</v>
      </c>
      <c r="B58" s="20"/>
      <c r="C58" s="20"/>
      <c r="D58" s="20"/>
      <c r="E58" s="25">
        <f>SUM(E53:E57)</f>
        <v>69310.100000000006</v>
      </c>
      <c r="F58" s="26">
        <f>SUM(F53:F57)</f>
        <v>17.64857162223726</v>
      </c>
      <c r="G58" s="25"/>
      <c r="H58" s="14"/>
      <c r="I58" s="14"/>
    </row>
    <row r="59" spans="1:9" x14ac:dyDescent="0.2">
      <c r="A59" s="21"/>
      <c r="B59" s="21"/>
      <c r="C59" s="21"/>
      <c r="D59" s="21"/>
      <c r="E59" s="22"/>
      <c r="F59" s="23"/>
      <c r="G59" s="22"/>
    </row>
    <row r="60" spans="1:9" ht="10.5" x14ac:dyDescent="0.25">
      <c r="A60" s="20" t="s">
        <v>1192</v>
      </c>
      <c r="B60" s="21"/>
      <c r="C60" s="21"/>
      <c r="D60" s="21"/>
      <c r="E60" s="22"/>
      <c r="F60" s="23"/>
      <c r="G60" s="22"/>
    </row>
    <row r="61" spans="1:9" x14ac:dyDescent="0.2">
      <c r="A61" s="21" t="s">
        <v>1193</v>
      </c>
      <c r="B61" s="21" t="s">
        <v>1194</v>
      </c>
      <c r="C61" s="21" t="s">
        <v>1195</v>
      </c>
      <c r="D61" s="24">
        <v>6427.4570000000003</v>
      </c>
      <c r="E61" s="22">
        <v>745.40780059999997</v>
      </c>
      <c r="F61" s="23">
        <v>0.189804703162504</v>
      </c>
      <c r="G61" s="22">
        <v>5.59</v>
      </c>
    </row>
    <row r="62" spans="1:9" ht="10.5" x14ac:dyDescent="0.25">
      <c r="A62" s="20" t="s">
        <v>28</v>
      </c>
      <c r="B62" s="20"/>
      <c r="C62" s="20"/>
      <c r="D62" s="20"/>
      <c r="E62" s="25">
        <f>SUM(E61:E61)</f>
        <v>745.40780059999997</v>
      </c>
      <c r="F62" s="26">
        <f>SUM(F61:F61)</f>
        <v>0.189804703162504</v>
      </c>
      <c r="G62" s="25"/>
      <c r="H62" s="14"/>
      <c r="I62" s="14"/>
    </row>
    <row r="63" spans="1:9" x14ac:dyDescent="0.2">
      <c r="A63" s="21"/>
      <c r="B63" s="21"/>
      <c r="C63" s="21"/>
      <c r="D63" s="21"/>
      <c r="E63" s="22"/>
      <c r="F63" s="23"/>
      <c r="G63" s="22"/>
    </row>
    <row r="64" spans="1:9" ht="10.5" x14ac:dyDescent="0.25">
      <c r="A64" s="20" t="s">
        <v>39</v>
      </c>
      <c r="B64" s="20"/>
      <c r="C64" s="20"/>
      <c r="D64" s="20"/>
      <c r="E64" s="25">
        <f>E36+E51+E58+E62</f>
        <v>396184.26390059997</v>
      </c>
      <c r="F64" s="26">
        <f>F36+F51+F58+F62</f>
        <v>100.88120428412438</v>
      </c>
      <c r="G64" s="25"/>
      <c r="H64" s="14"/>
      <c r="I64" s="14"/>
    </row>
    <row r="65" spans="1:9" ht="10.5" x14ac:dyDescent="0.25">
      <c r="A65" s="20"/>
      <c r="B65" s="20"/>
      <c r="C65" s="20"/>
      <c r="D65" s="20"/>
      <c r="E65" s="25"/>
      <c r="F65" s="26"/>
      <c r="G65" s="25"/>
      <c r="H65" s="14"/>
      <c r="I65" s="14"/>
    </row>
    <row r="66" spans="1:9" ht="10.5" x14ac:dyDescent="0.25">
      <c r="A66" s="20" t="s">
        <v>41</v>
      </c>
      <c r="B66" s="20"/>
      <c r="C66" s="20"/>
      <c r="D66" s="20"/>
      <c r="E66" s="25">
        <f>E68-(E36+E51+E58+E62)</f>
        <v>-3460.6968971999595</v>
      </c>
      <c r="F66" s="26">
        <f>F68-(F36+F51+F58+F62)</f>
        <v>-0.88120428412437946</v>
      </c>
      <c r="G66" s="25"/>
      <c r="H66" s="14"/>
      <c r="I66" s="14"/>
    </row>
    <row r="67" spans="1:9" ht="10.5" x14ac:dyDescent="0.25">
      <c r="A67" s="20"/>
      <c r="B67" s="20"/>
      <c r="C67" s="20"/>
      <c r="D67" s="20"/>
      <c r="E67" s="25"/>
      <c r="F67" s="26"/>
      <c r="G67" s="25"/>
      <c r="H67" s="14"/>
      <c r="I67" s="14"/>
    </row>
    <row r="68" spans="1:9" ht="10.5" x14ac:dyDescent="0.25">
      <c r="A68" s="27" t="s">
        <v>40</v>
      </c>
      <c r="B68" s="27"/>
      <c r="C68" s="27"/>
      <c r="D68" s="27"/>
      <c r="E68" s="28">
        <v>392723.56700340001</v>
      </c>
      <c r="F68" s="29">
        <v>100</v>
      </c>
      <c r="G68" s="28"/>
      <c r="H68" s="14"/>
      <c r="I68" s="14"/>
    </row>
    <row r="70" spans="1:9" ht="10.5" x14ac:dyDescent="0.25">
      <c r="A70" s="14" t="s">
        <v>42</v>
      </c>
    </row>
    <row r="71" spans="1:9" ht="10.5" x14ac:dyDescent="0.25">
      <c r="A71" s="14" t="s">
        <v>43</v>
      </c>
    </row>
    <row r="72" spans="1:9" ht="10.5" x14ac:dyDescent="0.25">
      <c r="A72" s="14" t="s">
        <v>1196</v>
      </c>
    </row>
    <row r="73" spans="1:9" ht="10.5" x14ac:dyDescent="0.25">
      <c r="A73" s="14"/>
    </row>
    <row r="74" spans="1:9" ht="10.5" x14ac:dyDescent="0.25">
      <c r="A74" s="14" t="s">
        <v>1197</v>
      </c>
    </row>
    <row r="75" spans="1:9" ht="10.5" x14ac:dyDescent="0.25">
      <c r="A75" s="14" t="s">
        <v>1198</v>
      </c>
    </row>
    <row r="77" spans="1:9" ht="10.5" x14ac:dyDescent="0.25">
      <c r="A77" s="14" t="s">
        <v>44</v>
      </c>
    </row>
    <row r="78" spans="1:9" ht="10.5" x14ac:dyDescent="0.25">
      <c r="A78" s="14" t="s">
        <v>45</v>
      </c>
    </row>
    <row r="79" spans="1:9" ht="10.5" x14ac:dyDescent="0.25">
      <c r="A79" s="14" t="s">
        <v>46</v>
      </c>
      <c r="B79" s="14"/>
      <c r="C79" s="30" t="s">
        <v>1041</v>
      </c>
      <c r="D79" s="14" t="s">
        <v>47</v>
      </c>
    </row>
    <row r="80" spans="1:9" x14ac:dyDescent="0.2">
      <c r="A80" s="7" t="s">
        <v>1199</v>
      </c>
      <c r="C80" s="31">
        <v>5938.0748999999996</v>
      </c>
      <c r="D80" s="31">
        <v>6089.3095000000003</v>
      </c>
    </row>
    <row r="81" spans="1:4" x14ac:dyDescent="0.2">
      <c r="A81" s="7" t="s">
        <v>1200</v>
      </c>
      <c r="C81" s="31">
        <v>1509.2342000000001</v>
      </c>
      <c r="D81" s="31">
        <v>1509.2342000000001</v>
      </c>
    </row>
    <row r="82" spans="1:4" x14ac:dyDescent="0.2">
      <c r="A82" s="7" t="s">
        <v>1201</v>
      </c>
      <c r="C82" s="31">
        <v>1244.9257</v>
      </c>
      <c r="D82" s="31">
        <v>1244.9985999999999</v>
      </c>
    </row>
    <row r="83" spans="1:4" x14ac:dyDescent="0.2">
      <c r="A83" s="7" t="s">
        <v>1202</v>
      </c>
      <c r="C83" s="31">
        <v>1000</v>
      </c>
      <c r="D83" s="31">
        <v>1000</v>
      </c>
    </row>
    <row r="84" spans="1:4" x14ac:dyDescent="0.2">
      <c r="A84" s="7" t="s">
        <v>1203</v>
      </c>
      <c r="C84" s="31">
        <v>1055.2856999999999</v>
      </c>
      <c r="D84" s="31">
        <v>1055.3452</v>
      </c>
    </row>
    <row r="85" spans="1:4" x14ac:dyDescent="0.2">
      <c r="A85" s="7" t="s">
        <v>1204</v>
      </c>
      <c r="C85" s="31">
        <v>3950.0632999999998</v>
      </c>
      <c r="D85" s="31">
        <v>4064.1414</v>
      </c>
    </row>
    <row r="86" spans="1:4" x14ac:dyDescent="0.2">
      <c r="A86" s="7" t="s">
        <v>1205</v>
      </c>
      <c r="C86" s="31">
        <v>1000</v>
      </c>
      <c r="D86" s="31">
        <v>1000</v>
      </c>
    </row>
    <row r="87" spans="1:4" x14ac:dyDescent="0.2">
      <c r="A87" s="7" t="s">
        <v>1206</v>
      </c>
      <c r="C87" s="31">
        <v>1031.317</v>
      </c>
      <c r="D87" s="31">
        <v>1033.8777</v>
      </c>
    </row>
    <row r="88" spans="1:4" x14ac:dyDescent="0.2">
      <c r="A88" s="7" t="s">
        <v>1207</v>
      </c>
      <c r="C88" s="31">
        <v>3982.9589999999998</v>
      </c>
      <c r="D88" s="31">
        <v>4099.3622999999998</v>
      </c>
    </row>
    <row r="89" spans="1:4" x14ac:dyDescent="0.2">
      <c r="A89" s="7" t="s">
        <v>1208</v>
      </c>
      <c r="C89" s="31">
        <v>1002.272</v>
      </c>
      <c r="D89" s="31">
        <v>1002.272</v>
      </c>
    </row>
    <row r="90" spans="1:4" x14ac:dyDescent="0.2">
      <c r="A90" s="7" t="s">
        <v>1209</v>
      </c>
      <c r="C90" s="31">
        <v>1022.0579</v>
      </c>
      <c r="D90" s="31">
        <v>1022.1174</v>
      </c>
    </row>
    <row r="91" spans="1:4" x14ac:dyDescent="0.2">
      <c r="A91" s="7" t="s">
        <v>1210</v>
      </c>
      <c r="C91" s="31">
        <v>16.8081</v>
      </c>
      <c r="D91" s="31">
        <v>17.2986</v>
      </c>
    </row>
    <row r="92" spans="1:4" x14ac:dyDescent="0.2">
      <c r="A92" s="7" t="s">
        <v>1211</v>
      </c>
      <c r="C92" s="31">
        <v>16.8081</v>
      </c>
      <c r="D92" s="31">
        <v>17.2986</v>
      </c>
    </row>
    <row r="93" spans="1:4" x14ac:dyDescent="0.2">
      <c r="A93" s="7" t="s">
        <v>1212</v>
      </c>
      <c r="C93" s="31">
        <v>10</v>
      </c>
      <c r="D93" s="31">
        <v>10</v>
      </c>
    </row>
    <row r="94" spans="1:4" x14ac:dyDescent="0.2">
      <c r="A94" s="7" t="s">
        <v>1213</v>
      </c>
      <c r="C94" s="31">
        <v>10</v>
      </c>
      <c r="D94" s="31">
        <v>10</v>
      </c>
    </row>
    <row r="96" spans="1:4" ht="10.5" x14ac:dyDescent="0.25">
      <c r="A96" s="14" t="s">
        <v>52</v>
      </c>
    </row>
    <row r="97" spans="1:5" ht="10.5" x14ac:dyDescent="0.25">
      <c r="A97" s="106" t="s">
        <v>53</v>
      </c>
      <c r="B97" s="107"/>
      <c r="C97" s="32" t="s">
        <v>54</v>
      </c>
    </row>
    <row r="98" spans="1:5" x14ac:dyDescent="0.2">
      <c r="A98" s="102" t="s">
        <v>1200</v>
      </c>
      <c r="B98" s="103"/>
      <c r="C98" s="33">
        <v>37.960991669999999</v>
      </c>
    </row>
    <row r="99" spans="1:5" x14ac:dyDescent="0.2">
      <c r="A99" s="102" t="s">
        <v>1201</v>
      </c>
      <c r="B99" s="103"/>
      <c r="C99" s="33">
        <v>31.236363170000001</v>
      </c>
    </row>
    <row r="100" spans="1:5" x14ac:dyDescent="0.2">
      <c r="A100" s="102" t="s">
        <v>1202</v>
      </c>
      <c r="B100" s="103"/>
      <c r="C100" s="33">
        <v>26.447713759999999</v>
      </c>
    </row>
    <row r="101" spans="1:5" x14ac:dyDescent="0.2">
      <c r="A101" s="102" t="s">
        <v>1203</v>
      </c>
      <c r="B101" s="103"/>
      <c r="C101" s="33">
        <v>27.935959929999999</v>
      </c>
    </row>
    <row r="102" spans="1:5" x14ac:dyDescent="0.2">
      <c r="A102" s="102" t="s">
        <v>1205</v>
      </c>
      <c r="B102" s="103"/>
      <c r="C102" s="33">
        <v>28.45666348</v>
      </c>
    </row>
    <row r="103" spans="1:5" x14ac:dyDescent="0.2">
      <c r="A103" s="102" t="s">
        <v>1206</v>
      </c>
      <c r="B103" s="103"/>
      <c r="C103" s="33">
        <v>26.831701720000002</v>
      </c>
    </row>
    <row r="104" spans="1:5" x14ac:dyDescent="0.2">
      <c r="A104" s="102" t="s">
        <v>1208</v>
      </c>
      <c r="B104" s="103"/>
      <c r="C104" s="33">
        <v>28.834129239999999</v>
      </c>
    </row>
    <row r="105" spans="1:5" x14ac:dyDescent="0.2">
      <c r="A105" s="102" t="s">
        <v>1209</v>
      </c>
      <c r="B105" s="103"/>
      <c r="C105" s="33">
        <v>29.36957374</v>
      </c>
    </row>
    <row r="106" spans="1:5" x14ac:dyDescent="0.2">
      <c r="A106" s="7" t="s">
        <v>55</v>
      </c>
    </row>
    <row r="107" spans="1:5" x14ac:dyDescent="0.2">
      <c r="A107" s="7" t="s">
        <v>56</v>
      </c>
    </row>
    <row r="109" spans="1:5" ht="10.5" x14ac:dyDescent="0.25">
      <c r="A109" s="14" t="s">
        <v>1214</v>
      </c>
      <c r="D109" s="34">
        <v>9.4127884025226705E-2</v>
      </c>
      <c r="E109" s="10" t="s">
        <v>57</v>
      </c>
    </row>
    <row r="111" spans="1:5" ht="10.5" x14ac:dyDescent="0.25">
      <c r="A111" s="14" t="s">
        <v>58</v>
      </c>
      <c r="D111" s="30" t="s">
        <v>59</v>
      </c>
    </row>
    <row r="113" spans="1:9" ht="10.5" x14ac:dyDescent="0.25">
      <c r="A113" s="63" t="s">
        <v>1215</v>
      </c>
      <c r="B113" s="64"/>
      <c r="C113" s="64"/>
      <c r="D113" s="64"/>
      <c r="E113" s="11"/>
      <c r="G113" s="11"/>
      <c r="H113" s="64"/>
      <c r="I113" s="64"/>
    </row>
    <row r="114" spans="1:9" x14ac:dyDescent="0.2">
      <c r="A114" s="64"/>
      <c r="B114" s="64"/>
      <c r="C114" s="64"/>
      <c r="D114" s="64"/>
      <c r="E114" s="11"/>
      <c r="G114" s="11"/>
      <c r="H114" s="64"/>
      <c r="I114" s="64"/>
    </row>
    <row r="115" spans="1:9" ht="10.5" x14ac:dyDescent="0.25">
      <c r="A115" s="63" t="s">
        <v>1055</v>
      </c>
      <c r="B115" s="64"/>
      <c r="C115" s="64"/>
      <c r="D115" s="64"/>
      <c r="E115" s="11"/>
      <c r="G115" s="11"/>
      <c r="H115" s="64"/>
      <c r="I115" s="64"/>
    </row>
    <row r="116" spans="1:9" x14ac:dyDescent="0.2">
      <c r="A116" s="64"/>
      <c r="B116" s="64"/>
      <c r="C116" s="64"/>
      <c r="D116" s="64"/>
      <c r="E116" s="11"/>
      <c r="G116" s="11"/>
      <c r="H116" s="64"/>
      <c r="I116" s="64"/>
    </row>
    <row r="117" spans="1:9" x14ac:dyDescent="0.2">
      <c r="A117" s="64"/>
      <c r="B117" s="64"/>
      <c r="C117" s="64"/>
      <c r="D117" s="64"/>
      <c r="E117" s="11"/>
      <c r="G117" s="11"/>
      <c r="H117" s="64"/>
      <c r="I117" s="64"/>
    </row>
    <row r="118" spans="1:9" x14ac:dyDescent="0.2">
      <c r="A118" s="64"/>
      <c r="B118" s="64"/>
      <c r="C118" s="64"/>
      <c r="D118" s="64"/>
      <c r="E118" s="11"/>
      <c r="G118" s="11"/>
      <c r="H118" s="64"/>
      <c r="I118" s="64"/>
    </row>
    <row r="119" spans="1:9" x14ac:dyDescent="0.2">
      <c r="A119" s="64"/>
      <c r="B119" s="64"/>
      <c r="C119" s="64"/>
      <c r="D119" s="64"/>
      <c r="E119" s="11"/>
      <c r="G119" s="11"/>
      <c r="H119" s="64"/>
      <c r="I119" s="64"/>
    </row>
    <row r="120" spans="1:9" x14ac:dyDescent="0.2">
      <c r="A120" s="64"/>
      <c r="B120" s="64"/>
      <c r="C120" s="64"/>
      <c r="D120" s="64"/>
      <c r="E120" s="11"/>
      <c r="G120" s="11"/>
      <c r="H120" s="64"/>
      <c r="I120" s="64"/>
    </row>
    <row r="121" spans="1:9" x14ac:dyDescent="0.2">
      <c r="A121" s="64"/>
      <c r="B121" s="64"/>
      <c r="C121" s="64"/>
      <c r="D121" s="64"/>
      <c r="E121" s="11"/>
      <c r="G121" s="11"/>
      <c r="H121" s="64"/>
      <c r="I121" s="64"/>
    </row>
    <row r="122" spans="1:9" x14ac:dyDescent="0.2">
      <c r="A122" s="64"/>
      <c r="B122" s="64"/>
      <c r="C122" s="64"/>
      <c r="D122" s="64"/>
      <c r="E122" s="11"/>
      <c r="G122" s="11"/>
      <c r="H122" s="64"/>
      <c r="I122" s="64"/>
    </row>
    <row r="123" spans="1:9" x14ac:dyDescent="0.2">
      <c r="A123" s="64"/>
      <c r="B123" s="64"/>
      <c r="C123" s="64"/>
      <c r="D123" s="64"/>
      <c r="E123" s="11"/>
      <c r="G123" s="11"/>
      <c r="H123" s="64"/>
      <c r="I123" s="64"/>
    </row>
    <row r="124" spans="1:9" x14ac:dyDescent="0.2">
      <c r="A124" s="64"/>
      <c r="B124" s="64"/>
      <c r="C124" s="64"/>
      <c r="D124" s="64"/>
      <c r="E124" s="11"/>
      <c r="G124" s="11"/>
      <c r="H124" s="64"/>
      <c r="I124" s="64"/>
    </row>
    <row r="125" spans="1:9" x14ac:dyDescent="0.2">
      <c r="A125" s="64"/>
      <c r="B125" s="64"/>
      <c r="C125" s="64"/>
      <c r="D125" s="64"/>
      <c r="E125" s="11"/>
      <c r="G125" s="11"/>
      <c r="H125" s="64"/>
      <c r="I125" s="64"/>
    </row>
    <row r="126" spans="1:9" x14ac:dyDescent="0.2">
      <c r="A126" s="64"/>
      <c r="B126" s="64"/>
      <c r="C126" s="64"/>
      <c r="D126" s="64"/>
      <c r="E126" s="11"/>
      <c r="G126" s="11"/>
      <c r="H126" s="64"/>
      <c r="I126" s="64"/>
    </row>
    <row r="127" spans="1:9" x14ac:dyDescent="0.2">
      <c r="A127" s="64"/>
      <c r="B127" s="64"/>
      <c r="C127" s="64"/>
      <c r="D127" s="64"/>
      <c r="E127" s="11"/>
      <c r="G127" s="11"/>
      <c r="H127" s="64"/>
      <c r="I127" s="64"/>
    </row>
    <row r="128" spans="1:9" x14ac:dyDescent="0.2">
      <c r="A128" s="64"/>
      <c r="B128" s="64"/>
      <c r="C128" s="64"/>
      <c r="D128" s="64"/>
      <c r="E128" s="11"/>
      <c r="G128" s="11"/>
      <c r="H128" s="64"/>
      <c r="I128" s="64"/>
    </row>
    <row r="129" spans="1:9" x14ac:dyDescent="0.2">
      <c r="A129" s="64"/>
      <c r="B129" s="64"/>
      <c r="C129" s="64"/>
      <c r="D129" s="64"/>
      <c r="E129" s="11"/>
      <c r="G129" s="11"/>
      <c r="H129" s="64"/>
      <c r="I129" s="64"/>
    </row>
    <row r="130" spans="1:9" x14ac:dyDescent="0.2">
      <c r="A130" s="64"/>
      <c r="B130" s="64"/>
      <c r="C130" s="64"/>
      <c r="D130" s="64"/>
      <c r="E130" s="11"/>
      <c r="G130" s="11"/>
      <c r="H130" s="64"/>
      <c r="I130" s="64"/>
    </row>
    <row r="131" spans="1:9" ht="10.5" x14ac:dyDescent="0.25">
      <c r="A131" s="63" t="s">
        <v>1216</v>
      </c>
      <c r="B131" s="64"/>
      <c r="C131" s="64"/>
      <c r="D131" s="64"/>
      <c r="E131" s="11"/>
      <c r="G131" s="11"/>
      <c r="H131" s="64"/>
      <c r="I131" s="64"/>
    </row>
    <row r="132" spans="1:9" x14ac:dyDescent="0.2">
      <c r="A132" s="64"/>
      <c r="B132" s="64"/>
      <c r="C132" s="64"/>
      <c r="D132" s="64"/>
      <c r="E132" s="11"/>
      <c r="G132" s="11"/>
      <c r="H132" s="64"/>
      <c r="I132" s="64"/>
    </row>
    <row r="133" spans="1:9" ht="10.5" x14ac:dyDescent="0.25">
      <c r="A133" s="63" t="s">
        <v>1217</v>
      </c>
      <c r="B133" s="64"/>
      <c r="C133" s="64"/>
      <c r="D133" s="64"/>
      <c r="E133" s="11"/>
      <c r="G133" s="11"/>
      <c r="H133" s="64"/>
      <c r="I133" s="64"/>
    </row>
    <row r="134" spans="1:9" x14ac:dyDescent="0.2">
      <c r="A134" s="64"/>
      <c r="B134" s="64"/>
      <c r="C134" s="64"/>
      <c r="D134" s="64"/>
      <c r="E134" s="11"/>
      <c r="G134" s="11"/>
      <c r="H134" s="64"/>
      <c r="I134" s="64"/>
    </row>
    <row r="135" spans="1:9" x14ac:dyDescent="0.2">
      <c r="A135" s="64"/>
      <c r="B135" s="64"/>
      <c r="C135" s="64"/>
      <c r="D135" s="64"/>
      <c r="E135" s="11"/>
      <c r="G135" s="11"/>
      <c r="H135" s="64"/>
      <c r="I135" s="64"/>
    </row>
    <row r="136" spans="1:9" x14ac:dyDescent="0.2">
      <c r="A136" s="64"/>
      <c r="B136" s="64"/>
      <c r="C136" s="64"/>
      <c r="D136" s="64"/>
      <c r="E136" s="11"/>
      <c r="G136" s="11"/>
      <c r="H136" s="64"/>
      <c r="I136" s="64"/>
    </row>
    <row r="137" spans="1:9" x14ac:dyDescent="0.2">
      <c r="A137" s="64"/>
      <c r="B137" s="64"/>
      <c r="C137" s="64"/>
      <c r="D137" s="64"/>
      <c r="E137" s="11"/>
      <c r="G137" s="11"/>
      <c r="H137" s="64"/>
      <c r="I137" s="64"/>
    </row>
    <row r="138" spans="1:9" x14ac:dyDescent="0.2">
      <c r="A138" s="64"/>
      <c r="B138" s="64"/>
      <c r="C138" s="64"/>
      <c r="D138" s="64"/>
      <c r="E138" s="11"/>
      <c r="G138" s="11"/>
      <c r="H138" s="64"/>
      <c r="I138" s="64"/>
    </row>
    <row r="139" spans="1:9" x14ac:dyDescent="0.2">
      <c r="A139" s="64"/>
      <c r="B139" s="64"/>
      <c r="C139" s="64"/>
      <c r="D139" s="64"/>
      <c r="E139" s="11"/>
      <c r="G139" s="11"/>
      <c r="H139" s="64"/>
      <c r="I139" s="64"/>
    </row>
    <row r="140" spans="1:9" x14ac:dyDescent="0.2">
      <c r="A140" s="64"/>
      <c r="B140" s="64"/>
      <c r="C140" s="64"/>
      <c r="D140" s="64"/>
      <c r="E140" s="11"/>
      <c r="G140" s="11"/>
      <c r="H140" s="64"/>
      <c r="I140" s="64"/>
    </row>
    <row r="141" spans="1:9" x14ac:dyDescent="0.2">
      <c r="A141" s="64"/>
      <c r="B141" s="64"/>
      <c r="C141" s="64"/>
      <c r="D141" s="64"/>
      <c r="E141" s="11"/>
      <c r="G141" s="11"/>
      <c r="H141" s="64"/>
      <c r="I141" s="64"/>
    </row>
    <row r="142" spans="1:9" x14ac:dyDescent="0.2">
      <c r="A142" s="64"/>
      <c r="B142" s="64"/>
      <c r="C142" s="64"/>
      <c r="D142" s="64"/>
      <c r="E142" s="11"/>
      <c r="G142" s="11"/>
      <c r="H142" s="64"/>
      <c r="I142" s="64"/>
    </row>
    <row r="143" spans="1:9" x14ac:dyDescent="0.2">
      <c r="A143" s="64"/>
      <c r="B143" s="64"/>
      <c r="C143" s="64"/>
      <c r="D143" s="64"/>
      <c r="E143" s="11"/>
      <c r="G143" s="11"/>
      <c r="H143" s="64"/>
      <c r="I143" s="64"/>
    </row>
    <row r="144" spans="1:9" x14ac:dyDescent="0.2">
      <c r="A144" s="64"/>
      <c r="B144" s="64"/>
      <c r="C144" s="64"/>
      <c r="D144" s="64"/>
      <c r="E144" s="11"/>
      <c r="G144" s="11"/>
      <c r="H144" s="64"/>
      <c r="I144" s="64"/>
    </row>
    <row r="145" spans="1:9" x14ac:dyDescent="0.2">
      <c r="A145" s="64"/>
      <c r="B145" s="64"/>
      <c r="C145" s="64"/>
      <c r="D145" s="64"/>
      <c r="E145" s="11"/>
      <c r="G145" s="11"/>
      <c r="H145" s="64"/>
      <c r="I145" s="64"/>
    </row>
    <row r="146" spans="1:9" x14ac:dyDescent="0.2">
      <c r="A146" s="64"/>
      <c r="B146" s="64"/>
      <c r="C146" s="64"/>
      <c r="D146" s="64"/>
      <c r="E146" s="11"/>
      <c r="G146" s="11"/>
      <c r="H146" s="64"/>
      <c r="I146" s="64"/>
    </row>
    <row r="147" spans="1:9" x14ac:dyDescent="0.2">
      <c r="A147" s="64"/>
      <c r="B147" s="64"/>
      <c r="C147" s="64"/>
      <c r="D147" s="64"/>
      <c r="E147" s="11"/>
      <c r="G147" s="11"/>
      <c r="H147" s="64"/>
      <c r="I147" s="64"/>
    </row>
    <row r="148" spans="1:9" x14ac:dyDescent="0.2">
      <c r="A148" s="64" t="s">
        <v>1059</v>
      </c>
      <c r="B148" s="64"/>
      <c r="C148" s="64"/>
      <c r="D148" s="64"/>
      <c r="E148" s="11"/>
      <c r="G148" s="11"/>
      <c r="H148" s="64"/>
      <c r="I148" s="64"/>
    </row>
    <row r="151" spans="1:9" x14ac:dyDescent="0.2">
      <c r="A151" s="64"/>
    </row>
    <row r="152" spans="1:9" x14ac:dyDescent="0.2">
      <c r="A152" s="65"/>
    </row>
  </sheetData>
  <mergeCells count="10">
    <mergeCell ref="A102:B102"/>
    <mergeCell ref="A103:B103"/>
    <mergeCell ref="A104:B104"/>
    <mergeCell ref="A105:B105"/>
    <mergeCell ref="A1:G1"/>
    <mergeCell ref="A97:B97"/>
    <mergeCell ref="A98:B98"/>
    <mergeCell ref="A99:B99"/>
    <mergeCell ref="A100:B100"/>
    <mergeCell ref="A101:B101"/>
  </mergeCells>
  <conditionalFormatting sqref="F2:F3">
    <cfRule type="cellIs" dxfId="126" priority="2" stopIfTrue="1" operator="between">
      <formula>0.009</formula>
      <formula>-0.009</formula>
    </cfRule>
  </conditionalFormatting>
  <conditionalFormatting sqref="F5:F65536">
    <cfRule type="cellIs" dxfId="125"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02"/>
  <sheetViews>
    <sheetView workbookViewId="0">
      <selection sqref="A1:G1"/>
    </sheetView>
  </sheetViews>
  <sheetFormatPr defaultColWidth="9.1796875" defaultRowHeight="10" x14ac:dyDescent="0.2"/>
  <cols>
    <col min="1" max="1" width="34.81640625" style="7" bestFit="1" customWidth="1"/>
    <col min="2" max="2" width="25.81640625" style="7" bestFit="1" customWidth="1"/>
    <col min="3" max="3" width="24.81640625" style="7" bestFit="1" customWidth="1"/>
    <col min="4" max="4" width="15.1796875" style="7" bestFit="1" customWidth="1"/>
    <col min="5" max="5" width="26.54296875" style="10" customWidth="1"/>
    <col min="6" max="6" width="13.54296875" style="11" bestFit="1" customWidth="1"/>
    <col min="7" max="7" width="4.54296875" style="10" bestFit="1" customWidth="1"/>
    <col min="8" max="16384" width="9.1796875" style="7"/>
  </cols>
  <sheetData>
    <row r="1" spans="1:9" s="1" customFormat="1" ht="14" x14ac:dyDescent="0.25">
      <c r="A1" s="104" t="s">
        <v>1469</v>
      </c>
      <c r="B1" s="105"/>
      <c r="C1" s="105"/>
      <c r="D1" s="105"/>
      <c r="E1" s="105"/>
      <c r="F1" s="105"/>
      <c r="G1" s="105"/>
    </row>
    <row r="2" spans="1:9" s="1" customFormat="1" ht="11.5" x14ac:dyDescent="0.25">
      <c r="E2" s="5"/>
      <c r="F2" s="9"/>
      <c r="G2" s="10"/>
    </row>
    <row r="3" spans="1:9" s="1" customFormat="1" ht="11.5" x14ac:dyDescent="0.25">
      <c r="A3" s="8" t="s">
        <v>7</v>
      </c>
      <c r="B3" s="2"/>
      <c r="C3" s="3"/>
      <c r="D3" s="3"/>
      <c r="E3" s="4"/>
      <c r="F3" s="9"/>
      <c r="G3" s="10"/>
    </row>
    <row r="4" spans="1:9" s="1" customFormat="1" ht="21" x14ac:dyDescent="0.25">
      <c r="A4" s="6" t="s">
        <v>2</v>
      </c>
      <c r="B4" s="6" t="s">
        <v>0</v>
      </c>
      <c r="C4" s="13" t="s">
        <v>1099</v>
      </c>
      <c r="D4" s="13" t="s">
        <v>1</v>
      </c>
      <c r="E4" s="52" t="s">
        <v>6</v>
      </c>
      <c r="F4" s="12" t="s">
        <v>3</v>
      </c>
      <c r="G4" s="12" t="s">
        <v>5</v>
      </c>
    </row>
    <row r="5" spans="1:9" ht="10.5" x14ac:dyDescent="0.25">
      <c r="A5" s="16" t="s">
        <v>36</v>
      </c>
      <c r="B5" s="17"/>
      <c r="C5" s="17"/>
      <c r="D5" s="17"/>
      <c r="E5" s="18"/>
      <c r="F5" s="19"/>
      <c r="G5" s="18"/>
    </row>
    <row r="6" spans="1:9" x14ac:dyDescent="0.2">
      <c r="A6" s="21" t="s">
        <v>65</v>
      </c>
      <c r="B6" s="21" t="s">
        <v>64</v>
      </c>
      <c r="C6" s="21" t="s">
        <v>37</v>
      </c>
      <c r="D6" s="24">
        <v>702300</v>
      </c>
      <c r="E6" s="22">
        <v>670.9823361</v>
      </c>
      <c r="F6" s="23">
        <v>49.438088340721102</v>
      </c>
      <c r="G6" s="22">
        <v>7.5447906721999898</v>
      </c>
    </row>
    <row r="7" spans="1:9" x14ac:dyDescent="0.2">
      <c r="A7" s="21" t="s">
        <v>1440</v>
      </c>
      <c r="B7" s="21" t="s">
        <v>1441</v>
      </c>
      <c r="C7" s="21" t="s">
        <v>37</v>
      </c>
      <c r="D7" s="24">
        <v>500000</v>
      </c>
      <c r="E7" s="22">
        <v>517.52166669999997</v>
      </c>
      <c r="F7" s="23">
        <v>38.131081103063103</v>
      </c>
      <c r="G7" s="22">
        <v>7.4313103050000002</v>
      </c>
    </row>
    <row r="8" spans="1:9" x14ac:dyDescent="0.2">
      <c r="A8" s="21" t="s">
        <v>1452</v>
      </c>
      <c r="B8" s="21" t="s">
        <v>1453</v>
      </c>
      <c r="C8" s="21" t="s">
        <v>37</v>
      </c>
      <c r="D8" s="24">
        <v>100000</v>
      </c>
      <c r="E8" s="22">
        <v>96.743777800000004</v>
      </c>
      <c r="F8" s="23">
        <v>7.1280973819535598</v>
      </c>
      <c r="G8" s="22">
        <v>7.21670285125</v>
      </c>
    </row>
    <row r="9" spans="1:9" ht="10.5" x14ac:dyDescent="0.25">
      <c r="A9" s="20" t="s">
        <v>28</v>
      </c>
      <c r="B9" s="20"/>
      <c r="C9" s="20"/>
      <c r="D9" s="20"/>
      <c r="E9" s="25">
        <f>SUM(E6:E8)</f>
        <v>1285.2477805999999</v>
      </c>
      <c r="F9" s="26">
        <f>SUM(F6:F8)</f>
        <v>94.697266825737771</v>
      </c>
      <c r="G9" s="25"/>
      <c r="H9" s="14"/>
      <c r="I9" s="14"/>
    </row>
    <row r="10" spans="1:9" x14ac:dyDescent="0.2">
      <c r="A10" s="21"/>
      <c r="B10" s="21"/>
      <c r="C10" s="21"/>
      <c r="D10" s="21"/>
      <c r="E10" s="22"/>
      <c r="F10" s="23"/>
      <c r="G10" s="22"/>
    </row>
    <row r="11" spans="1:9" ht="10.5" x14ac:dyDescent="0.25">
      <c r="A11" s="20" t="s">
        <v>1192</v>
      </c>
      <c r="B11" s="21"/>
      <c r="C11" s="21"/>
      <c r="D11" s="21"/>
      <c r="E11" s="22"/>
      <c r="F11" s="23"/>
      <c r="G11" s="22"/>
    </row>
    <row r="12" spans="1:9" x14ac:dyDescent="0.2">
      <c r="A12" s="21" t="s">
        <v>1193</v>
      </c>
      <c r="B12" s="21" t="s">
        <v>1194</v>
      </c>
      <c r="C12" s="21" t="s">
        <v>1195</v>
      </c>
      <c r="D12" s="24">
        <v>72.486999999999995</v>
      </c>
      <c r="E12" s="22">
        <v>8.4064934999999998</v>
      </c>
      <c r="F12" s="23">
        <v>0.61939181693563805</v>
      </c>
      <c r="G12" s="22">
        <v>5.59</v>
      </c>
    </row>
    <row r="13" spans="1:9" ht="10.5" x14ac:dyDescent="0.25">
      <c r="A13" s="20" t="s">
        <v>28</v>
      </c>
      <c r="B13" s="20"/>
      <c r="C13" s="20"/>
      <c r="D13" s="20"/>
      <c r="E13" s="25">
        <f>SUM(E12:E12)</f>
        <v>8.4064934999999998</v>
      </c>
      <c r="F13" s="26">
        <f>SUM(F12:F12)</f>
        <v>0.61939181693563805</v>
      </c>
      <c r="G13" s="25"/>
      <c r="H13" s="14"/>
      <c r="I13" s="14"/>
    </row>
    <row r="14" spans="1:9" x14ac:dyDescent="0.2">
      <c r="A14" s="21"/>
      <c r="B14" s="21"/>
      <c r="C14" s="21"/>
      <c r="D14" s="21"/>
      <c r="E14" s="22"/>
      <c r="F14" s="23"/>
      <c r="G14" s="22"/>
    </row>
    <row r="15" spans="1:9" ht="10.5" x14ac:dyDescent="0.25">
      <c r="A15" s="20" t="s">
        <v>39</v>
      </c>
      <c r="B15" s="20"/>
      <c r="C15" s="20"/>
      <c r="D15" s="20"/>
      <c r="E15" s="25">
        <f>E9+E13</f>
        <v>1293.6542740999998</v>
      </c>
      <c r="F15" s="26">
        <f>F9+F13</f>
        <v>95.316658642673403</v>
      </c>
      <c r="G15" s="25"/>
      <c r="H15" s="14"/>
      <c r="I15" s="14"/>
    </row>
    <row r="16" spans="1:9" ht="10.5" x14ac:dyDescent="0.25">
      <c r="A16" s="20"/>
      <c r="B16" s="20"/>
      <c r="C16" s="20"/>
      <c r="D16" s="20"/>
      <c r="E16" s="25"/>
      <c r="F16" s="26"/>
      <c r="G16" s="25"/>
      <c r="H16" s="14"/>
      <c r="I16" s="14"/>
    </row>
    <row r="17" spans="1:9" ht="10.5" x14ac:dyDescent="0.25">
      <c r="A17" s="20" t="s">
        <v>338</v>
      </c>
      <c r="B17" s="20"/>
      <c r="C17" s="20"/>
      <c r="D17" s="20"/>
      <c r="E17" s="25">
        <v>5.8090000000003694E-4</v>
      </c>
      <c r="F17" s="26">
        <f>+E17/E21*100</f>
        <v>4.2800807073476562E-5</v>
      </c>
      <c r="G17" s="25"/>
      <c r="H17" s="14"/>
      <c r="I17" s="14"/>
    </row>
    <row r="18" spans="1:9" ht="10.5" x14ac:dyDescent="0.25">
      <c r="A18" s="20"/>
      <c r="B18" s="20"/>
      <c r="C18" s="20"/>
      <c r="D18" s="20"/>
      <c r="E18" s="25"/>
      <c r="F18" s="26"/>
      <c r="G18" s="25"/>
      <c r="H18" s="14"/>
      <c r="I18" s="14"/>
    </row>
    <row r="19" spans="1:9" ht="10.5" x14ac:dyDescent="0.25">
      <c r="A19" s="20" t="s">
        <v>41</v>
      </c>
      <c r="B19" s="20"/>
      <c r="C19" s="20"/>
      <c r="D19" s="20"/>
      <c r="E19" s="25">
        <f>E21-(E9+E13+E17)</f>
        <v>63.562542800000301</v>
      </c>
      <c r="F19" s="26">
        <f>F21-(F9+F13+F17)</f>
        <v>4.6832985565195173</v>
      </c>
      <c r="G19" s="25"/>
      <c r="H19" s="14"/>
      <c r="I19" s="14"/>
    </row>
    <row r="20" spans="1:9" ht="10.5" x14ac:dyDescent="0.25">
      <c r="A20" s="20"/>
      <c r="B20" s="20"/>
      <c r="C20" s="20"/>
      <c r="D20" s="20"/>
      <c r="E20" s="25"/>
      <c r="F20" s="26"/>
      <c r="G20" s="25"/>
      <c r="H20" s="14"/>
      <c r="I20" s="14"/>
    </row>
    <row r="21" spans="1:9" ht="10.5" x14ac:dyDescent="0.25">
      <c r="A21" s="27" t="s">
        <v>40</v>
      </c>
      <c r="B21" s="27"/>
      <c r="C21" s="27"/>
      <c r="D21" s="27"/>
      <c r="E21" s="28">
        <v>1357.2173978000001</v>
      </c>
      <c r="F21" s="29">
        <v>100</v>
      </c>
      <c r="G21" s="28"/>
      <c r="H21" s="14"/>
      <c r="I21" s="14"/>
    </row>
    <row r="23" spans="1:9" ht="10.5" x14ac:dyDescent="0.25">
      <c r="A23" s="71" t="s">
        <v>1332</v>
      </c>
      <c r="B23" s="71"/>
      <c r="C23" s="71"/>
      <c r="D23" s="71"/>
      <c r="E23" s="72"/>
      <c r="F23" s="72"/>
      <c r="G23" s="72"/>
    </row>
    <row r="24" spans="1:9" ht="10.5" x14ac:dyDescent="0.25">
      <c r="A24" s="73"/>
      <c r="B24" s="73"/>
      <c r="C24" s="73"/>
      <c r="D24" s="73"/>
      <c r="E24" s="26"/>
      <c r="F24" s="26"/>
      <c r="G24" s="26"/>
    </row>
    <row r="25" spans="1:9" ht="10.5" x14ac:dyDescent="0.25">
      <c r="A25" s="74" t="s">
        <v>1333</v>
      </c>
      <c r="B25" s="75"/>
      <c r="C25" s="75"/>
      <c r="D25" s="73"/>
      <c r="E25" s="76" t="s">
        <v>1334</v>
      </c>
      <c r="F25" s="74" t="s">
        <v>3</v>
      </c>
      <c r="G25" s="26"/>
    </row>
    <row r="26" spans="1:9" x14ac:dyDescent="0.2">
      <c r="A26" s="75" t="s">
        <v>1336</v>
      </c>
      <c r="B26" s="75"/>
      <c r="C26" s="75"/>
      <c r="D26" s="75"/>
      <c r="E26" s="23">
        <v>500</v>
      </c>
      <c r="F26" s="23">
        <f>E26/$E$21*100</f>
        <v>36.840081832909135</v>
      </c>
      <c r="G26" s="23"/>
    </row>
    <row r="27" spans="1:9" ht="10.5" x14ac:dyDescent="0.25">
      <c r="A27" s="79" t="s">
        <v>1337</v>
      </c>
      <c r="B27" s="80"/>
      <c r="C27" s="80"/>
      <c r="D27" s="79"/>
      <c r="E27" s="81">
        <f>SUM(E26:E26)</f>
        <v>500</v>
      </c>
      <c r="F27" s="81">
        <f>SUM(F26:F26)</f>
        <v>36.840081832909135</v>
      </c>
      <c r="G27" s="29"/>
    </row>
    <row r="28" spans="1:9" ht="10.5" x14ac:dyDescent="0.25">
      <c r="F28" s="15" t="s">
        <v>847</v>
      </c>
    </row>
    <row r="29" spans="1:9" ht="10.5" x14ac:dyDescent="0.25">
      <c r="A29" s="14" t="s">
        <v>1196</v>
      </c>
    </row>
    <row r="31" spans="1:9" ht="33.75" customHeight="1" x14ac:dyDescent="0.2">
      <c r="A31" s="108" t="s">
        <v>1339</v>
      </c>
      <c r="B31" s="108"/>
      <c r="C31" s="108"/>
      <c r="D31" s="108"/>
      <c r="E31" s="108"/>
      <c r="F31" s="108"/>
      <c r="G31" s="108"/>
    </row>
    <row r="33" spans="1:4" ht="10.5" x14ac:dyDescent="0.25">
      <c r="A33" s="14" t="s">
        <v>44</v>
      </c>
    </row>
    <row r="34" spans="1:4" ht="10.5" x14ac:dyDescent="0.25">
      <c r="A34" s="14" t="s">
        <v>45</v>
      </c>
    </row>
    <row r="35" spans="1:4" ht="10.5" x14ac:dyDescent="0.25">
      <c r="A35" s="14" t="s">
        <v>46</v>
      </c>
      <c r="B35" s="14"/>
      <c r="C35" s="30" t="s">
        <v>1041</v>
      </c>
      <c r="D35" s="14" t="s">
        <v>47</v>
      </c>
    </row>
    <row r="36" spans="1:4" x14ac:dyDescent="0.2">
      <c r="A36" s="7" t="s">
        <v>48</v>
      </c>
      <c r="C36" s="31">
        <v>10.3963</v>
      </c>
      <c r="D36" s="31">
        <v>10.549300000000001</v>
      </c>
    </row>
    <row r="37" spans="1:4" x14ac:dyDescent="0.2">
      <c r="A37" s="7" t="s">
        <v>49</v>
      </c>
      <c r="C37" s="31">
        <v>10.295999999999999</v>
      </c>
      <c r="D37" s="31">
        <v>10.3771</v>
      </c>
    </row>
    <row r="38" spans="1:4" x14ac:dyDescent="0.2">
      <c r="A38" s="7" t="s">
        <v>50</v>
      </c>
      <c r="C38" s="31">
        <v>10.432499999999999</v>
      </c>
      <c r="D38" s="31">
        <v>10.6096</v>
      </c>
    </row>
    <row r="39" spans="1:4" x14ac:dyDescent="0.2">
      <c r="A39" s="7" t="s">
        <v>51</v>
      </c>
      <c r="C39" s="31">
        <v>10.332100000000001</v>
      </c>
      <c r="D39" s="31">
        <v>10.416700000000001</v>
      </c>
    </row>
    <row r="41" spans="1:4" ht="10.5" x14ac:dyDescent="0.25">
      <c r="A41" s="14" t="s">
        <v>52</v>
      </c>
    </row>
    <row r="42" spans="1:4" ht="10.5" x14ac:dyDescent="0.25">
      <c r="A42" s="106" t="s">
        <v>53</v>
      </c>
      <c r="B42" s="107"/>
      <c r="C42" s="32" t="s">
        <v>54</v>
      </c>
    </row>
    <row r="43" spans="1:4" x14ac:dyDescent="0.2">
      <c r="A43" s="102" t="s">
        <v>49</v>
      </c>
      <c r="B43" s="103"/>
      <c r="C43" s="33">
        <v>7.0000000000000007E-2</v>
      </c>
    </row>
    <row r="44" spans="1:4" x14ac:dyDescent="0.2">
      <c r="A44" s="102" t="s">
        <v>51</v>
      </c>
      <c r="B44" s="103"/>
      <c r="C44" s="33">
        <v>0.09</v>
      </c>
    </row>
    <row r="45" spans="1:4" x14ac:dyDescent="0.2">
      <c r="A45" s="7" t="s">
        <v>55</v>
      </c>
    </row>
    <row r="46" spans="1:4" x14ac:dyDescent="0.2">
      <c r="A46" s="7" t="s">
        <v>56</v>
      </c>
    </row>
    <row r="48" spans="1:4" ht="10.5" x14ac:dyDescent="0.25">
      <c r="A48" s="63" t="s">
        <v>1340</v>
      </c>
    </row>
    <row r="49" spans="1:9" ht="10.5" x14ac:dyDescent="0.25">
      <c r="A49" s="63"/>
    </row>
    <row r="50" spans="1:9" x14ac:dyDescent="0.2">
      <c r="A50" s="64" t="s">
        <v>1470</v>
      </c>
    </row>
    <row r="51" spans="1:9" x14ac:dyDescent="0.2">
      <c r="A51" s="64" t="s">
        <v>1471</v>
      </c>
    </row>
    <row r="53" spans="1:9" ht="10.5" x14ac:dyDescent="0.25">
      <c r="A53" s="14" t="s">
        <v>287</v>
      </c>
      <c r="D53" s="34">
        <v>23.0147637932156</v>
      </c>
      <c r="E53" s="10" t="s">
        <v>57</v>
      </c>
    </row>
    <row r="55" spans="1:9" ht="10.5" x14ac:dyDescent="0.25">
      <c r="A55" s="14" t="s">
        <v>288</v>
      </c>
      <c r="D55" s="30" t="s">
        <v>59</v>
      </c>
    </row>
    <row r="57" spans="1:9" ht="10.5" x14ac:dyDescent="0.25">
      <c r="A57" s="63" t="s">
        <v>1061</v>
      </c>
      <c r="B57" s="64"/>
      <c r="C57" s="64"/>
      <c r="D57" s="64"/>
      <c r="E57" s="11"/>
      <c r="G57" s="11"/>
      <c r="H57" s="64"/>
      <c r="I57" s="64"/>
    </row>
    <row r="58" spans="1:9" ht="10.5" x14ac:dyDescent="0.25">
      <c r="A58" s="63"/>
      <c r="B58" s="64"/>
      <c r="C58" s="64"/>
      <c r="D58" s="64"/>
      <c r="E58" s="11"/>
      <c r="G58" s="11"/>
      <c r="H58" s="64"/>
      <c r="I58" s="64"/>
    </row>
    <row r="59" spans="1:9" ht="10.5" x14ac:dyDescent="0.25">
      <c r="A59" s="63" t="s">
        <v>1055</v>
      </c>
      <c r="B59" s="64"/>
      <c r="C59" s="64"/>
      <c r="D59" s="64"/>
      <c r="E59" s="11"/>
      <c r="G59" s="11"/>
      <c r="H59" s="64"/>
      <c r="I59" s="64"/>
    </row>
    <row r="60" spans="1:9" x14ac:dyDescent="0.2">
      <c r="A60" s="64"/>
      <c r="B60" s="64"/>
      <c r="C60" s="64"/>
      <c r="D60" s="64"/>
      <c r="E60" s="11"/>
      <c r="G60" s="11"/>
      <c r="H60" s="64"/>
      <c r="I60" s="64"/>
    </row>
    <row r="61" spans="1:9" x14ac:dyDescent="0.2">
      <c r="A61" s="64"/>
      <c r="B61" s="64"/>
      <c r="C61" s="64"/>
      <c r="D61" s="64"/>
      <c r="E61" s="11"/>
      <c r="G61" s="11"/>
      <c r="H61" s="64"/>
      <c r="I61" s="64"/>
    </row>
    <row r="62" spans="1:9" x14ac:dyDescent="0.2">
      <c r="A62" s="64"/>
      <c r="B62" s="64"/>
      <c r="C62" s="64"/>
      <c r="D62" s="64"/>
      <c r="E62" s="11"/>
      <c r="G62" s="11"/>
      <c r="H62" s="64"/>
      <c r="I62" s="64"/>
    </row>
    <row r="63" spans="1:9" x14ac:dyDescent="0.2">
      <c r="A63" s="64"/>
      <c r="B63" s="64"/>
      <c r="C63" s="64"/>
      <c r="D63" s="64"/>
      <c r="E63" s="11"/>
      <c r="G63" s="11"/>
      <c r="H63" s="64"/>
      <c r="I63" s="64"/>
    </row>
    <row r="64" spans="1:9" x14ac:dyDescent="0.2">
      <c r="A64" s="64"/>
      <c r="B64" s="64"/>
      <c r="C64" s="64"/>
      <c r="D64" s="64"/>
      <c r="E64" s="11"/>
      <c r="G64" s="11"/>
      <c r="H64" s="64"/>
      <c r="I64" s="64"/>
    </row>
    <row r="65" spans="1:9" x14ac:dyDescent="0.2">
      <c r="A65" s="64"/>
      <c r="B65" s="64"/>
      <c r="C65" s="64"/>
      <c r="D65" s="64"/>
      <c r="E65" s="11"/>
      <c r="G65" s="11"/>
      <c r="H65" s="64"/>
      <c r="I65" s="64"/>
    </row>
    <row r="66" spans="1:9" x14ac:dyDescent="0.2">
      <c r="A66" s="64"/>
      <c r="B66" s="64"/>
      <c r="C66" s="64"/>
      <c r="D66" s="64"/>
      <c r="E66" s="11"/>
      <c r="G66" s="11"/>
      <c r="H66" s="64"/>
      <c r="I66" s="64"/>
    </row>
    <row r="67" spans="1:9" x14ac:dyDescent="0.2">
      <c r="A67" s="64"/>
      <c r="B67" s="64"/>
      <c r="C67" s="64"/>
      <c r="D67" s="64"/>
      <c r="E67" s="11"/>
      <c r="G67" s="11"/>
      <c r="H67" s="64"/>
      <c r="I67" s="64"/>
    </row>
    <row r="68" spans="1:9" x14ac:dyDescent="0.2">
      <c r="A68" s="64"/>
      <c r="B68" s="64"/>
      <c r="C68" s="64"/>
      <c r="D68" s="64"/>
      <c r="E68" s="11"/>
      <c r="G68" s="11"/>
      <c r="H68" s="64"/>
      <c r="I68" s="64"/>
    </row>
    <row r="69" spans="1:9" x14ac:dyDescent="0.2">
      <c r="A69" s="64"/>
      <c r="B69" s="64"/>
      <c r="C69" s="64"/>
      <c r="D69" s="64"/>
      <c r="E69" s="11"/>
      <c r="G69" s="11"/>
      <c r="H69" s="64"/>
      <c r="I69" s="64"/>
    </row>
    <row r="70" spans="1:9" x14ac:dyDescent="0.2">
      <c r="A70" s="64"/>
      <c r="B70" s="64"/>
      <c r="C70" s="64"/>
      <c r="D70" s="64"/>
      <c r="E70" s="11"/>
      <c r="G70" s="11"/>
      <c r="H70" s="64"/>
      <c r="I70" s="64"/>
    </row>
    <row r="71" spans="1:9" x14ac:dyDescent="0.2">
      <c r="A71" s="64"/>
      <c r="B71" s="64"/>
      <c r="C71" s="64"/>
      <c r="D71" s="64"/>
      <c r="E71" s="11"/>
      <c r="G71" s="11"/>
      <c r="H71" s="64"/>
      <c r="I71" s="64"/>
    </row>
    <row r="72" spans="1:9" x14ac:dyDescent="0.2">
      <c r="A72" s="64"/>
      <c r="B72" s="64"/>
      <c r="C72" s="64"/>
      <c r="D72" s="64"/>
      <c r="E72" s="11"/>
      <c r="G72" s="11"/>
      <c r="H72" s="64"/>
      <c r="I72" s="64"/>
    </row>
    <row r="73" spans="1:9" x14ac:dyDescent="0.2">
      <c r="A73" s="64"/>
      <c r="B73" s="64"/>
      <c r="C73" s="64"/>
      <c r="D73" s="64"/>
      <c r="E73" s="11"/>
      <c r="G73" s="11"/>
      <c r="H73" s="64"/>
      <c r="I73" s="64"/>
    </row>
    <row r="74" spans="1:9" x14ac:dyDescent="0.2">
      <c r="A74" s="64"/>
      <c r="B74" s="64"/>
      <c r="C74" s="64"/>
      <c r="D74" s="64"/>
      <c r="E74" s="11"/>
      <c r="G74" s="11"/>
      <c r="H74" s="64"/>
      <c r="I74" s="64"/>
    </row>
    <row r="75" spans="1:9" x14ac:dyDescent="0.2">
      <c r="A75" s="64"/>
      <c r="B75" s="64"/>
      <c r="C75" s="64"/>
      <c r="D75" s="64"/>
      <c r="E75" s="11"/>
      <c r="G75" s="11"/>
      <c r="H75" s="64"/>
      <c r="I75" s="64"/>
    </row>
    <row r="76" spans="1:9" ht="10.5" x14ac:dyDescent="0.25">
      <c r="A76" s="63" t="s">
        <v>1472</v>
      </c>
      <c r="B76" s="64"/>
      <c r="C76" s="64"/>
      <c r="D76" s="64"/>
      <c r="E76" s="11"/>
      <c r="G76" s="11"/>
      <c r="H76" s="64"/>
      <c r="I76" s="64"/>
    </row>
    <row r="77" spans="1:9" x14ac:dyDescent="0.2">
      <c r="A77" s="64"/>
      <c r="B77" s="64"/>
      <c r="C77" s="64"/>
      <c r="D77" s="64"/>
      <c r="E77" s="11"/>
      <c r="G77" s="11"/>
      <c r="H77" s="64"/>
      <c r="I77" s="64"/>
    </row>
    <row r="78" spans="1:9" ht="10.5" x14ac:dyDescent="0.25">
      <c r="A78" s="63" t="s">
        <v>1056</v>
      </c>
      <c r="B78" s="64"/>
      <c r="C78" s="64"/>
      <c r="D78" s="64"/>
      <c r="E78" s="11"/>
      <c r="G78" s="11"/>
      <c r="H78" s="64"/>
      <c r="I78" s="64"/>
    </row>
    <row r="79" spans="1:9" x14ac:dyDescent="0.2">
      <c r="A79" s="64"/>
      <c r="B79" s="64"/>
      <c r="C79" s="64"/>
      <c r="D79" s="64"/>
      <c r="E79" s="11"/>
      <c r="G79" s="11"/>
      <c r="H79" s="64"/>
      <c r="I79" s="64"/>
    </row>
    <row r="80" spans="1:9" x14ac:dyDescent="0.2">
      <c r="A80" s="64"/>
      <c r="B80" s="64"/>
      <c r="C80" s="64"/>
      <c r="D80" s="64"/>
      <c r="E80" s="11"/>
      <c r="G80" s="11"/>
      <c r="H80" s="64"/>
      <c r="I80" s="64"/>
    </row>
    <row r="81" spans="1:9" x14ac:dyDescent="0.2">
      <c r="A81" s="64"/>
      <c r="B81" s="64"/>
      <c r="C81" s="64"/>
      <c r="D81" s="64"/>
      <c r="E81" s="11"/>
      <c r="G81" s="11"/>
      <c r="H81" s="64"/>
      <c r="I81" s="64"/>
    </row>
    <row r="82" spans="1:9" x14ac:dyDescent="0.2">
      <c r="A82" s="64"/>
      <c r="B82" s="64"/>
      <c r="C82" s="64"/>
      <c r="D82" s="64"/>
      <c r="E82" s="11"/>
      <c r="G82" s="11"/>
      <c r="H82" s="64"/>
      <c r="I82" s="64"/>
    </row>
    <row r="83" spans="1:9" x14ac:dyDescent="0.2">
      <c r="A83" s="64"/>
      <c r="B83" s="64"/>
      <c r="C83" s="64"/>
      <c r="D83" s="64"/>
      <c r="E83" s="11"/>
      <c r="G83" s="11"/>
      <c r="H83" s="64"/>
      <c r="I83" s="64"/>
    </row>
    <row r="84" spans="1:9" x14ac:dyDescent="0.2">
      <c r="A84" s="64"/>
      <c r="B84" s="64"/>
      <c r="C84" s="64"/>
      <c r="D84" s="64"/>
      <c r="E84" s="11"/>
      <c r="G84" s="11"/>
      <c r="H84" s="64"/>
      <c r="I84" s="64"/>
    </row>
    <row r="85" spans="1:9" x14ac:dyDescent="0.2">
      <c r="A85" s="64"/>
      <c r="B85" s="64"/>
      <c r="C85" s="64"/>
      <c r="D85" s="64"/>
      <c r="E85" s="11"/>
      <c r="G85" s="11"/>
      <c r="H85" s="64"/>
      <c r="I85" s="64"/>
    </row>
    <row r="86" spans="1:9" x14ac:dyDescent="0.2">
      <c r="A86" s="64"/>
      <c r="B86" s="64"/>
      <c r="C86" s="64"/>
      <c r="D86" s="64"/>
      <c r="E86" s="11"/>
      <c r="G86" s="11"/>
      <c r="H86" s="64"/>
      <c r="I86" s="64"/>
    </row>
    <row r="87" spans="1:9" x14ac:dyDescent="0.2">
      <c r="A87" s="64"/>
      <c r="B87" s="64"/>
      <c r="C87" s="64"/>
      <c r="D87" s="64"/>
      <c r="E87" s="11"/>
      <c r="G87" s="11"/>
      <c r="H87" s="64"/>
      <c r="I87" s="64"/>
    </row>
    <row r="88" spans="1:9" x14ac:dyDescent="0.2">
      <c r="A88" s="64"/>
      <c r="B88" s="64"/>
      <c r="C88" s="64"/>
      <c r="D88" s="64"/>
      <c r="E88" s="11"/>
      <c r="G88" s="11"/>
      <c r="H88" s="64"/>
      <c r="I88" s="64"/>
    </row>
    <row r="89" spans="1:9" x14ac:dyDescent="0.2">
      <c r="A89" s="64"/>
      <c r="B89" s="64"/>
      <c r="C89" s="64"/>
      <c r="D89" s="64"/>
      <c r="E89" s="11"/>
      <c r="G89" s="11"/>
      <c r="H89" s="64"/>
      <c r="I89" s="64"/>
    </row>
    <row r="90" spans="1:9" x14ac:dyDescent="0.2">
      <c r="A90" s="64"/>
      <c r="B90" s="64"/>
      <c r="C90" s="64"/>
      <c r="D90" s="64"/>
      <c r="E90" s="11"/>
      <c r="G90" s="11"/>
      <c r="H90" s="64"/>
      <c r="I90" s="64"/>
    </row>
    <row r="91" spans="1:9" x14ac:dyDescent="0.2">
      <c r="A91" s="64"/>
      <c r="B91" s="64"/>
      <c r="C91" s="64"/>
      <c r="D91" s="64"/>
      <c r="E91" s="11"/>
      <c r="G91" s="11"/>
      <c r="H91" s="64"/>
      <c r="I91" s="64"/>
    </row>
    <row r="92" spans="1:9" x14ac:dyDescent="0.2">
      <c r="A92" s="64"/>
      <c r="B92" s="64"/>
      <c r="C92" s="64"/>
      <c r="D92" s="64"/>
      <c r="E92" s="11"/>
      <c r="G92" s="11"/>
      <c r="H92" s="64"/>
      <c r="I92" s="64"/>
    </row>
    <row r="93" spans="1:9" x14ac:dyDescent="0.2">
      <c r="A93" s="64"/>
      <c r="B93" s="64"/>
      <c r="C93" s="64"/>
      <c r="D93" s="64"/>
      <c r="E93" s="11"/>
      <c r="G93" s="11"/>
      <c r="H93" s="64"/>
      <c r="I93" s="64"/>
    </row>
    <row r="94" spans="1:9" x14ac:dyDescent="0.2">
      <c r="A94" s="109"/>
      <c r="B94" s="109"/>
      <c r="C94" s="109"/>
      <c r="D94" s="109"/>
      <c r="E94" s="109"/>
      <c r="F94" s="109"/>
      <c r="G94" s="109"/>
      <c r="H94" s="64"/>
      <c r="I94" s="64"/>
    </row>
    <row r="95" spans="1:9" x14ac:dyDescent="0.2">
      <c r="A95" s="64" t="s">
        <v>1059</v>
      </c>
      <c r="B95" s="64"/>
      <c r="C95" s="64"/>
      <c r="D95" s="64"/>
      <c r="E95" s="11"/>
      <c r="G95" s="11"/>
      <c r="H95" s="64"/>
      <c r="I95" s="64"/>
    </row>
    <row r="96" spans="1:9" x14ac:dyDescent="0.2">
      <c r="A96" s="64"/>
      <c r="B96" s="64"/>
      <c r="C96" s="64"/>
      <c r="D96" s="64"/>
      <c r="E96" s="11"/>
      <c r="G96" s="11"/>
      <c r="H96" s="64"/>
      <c r="I96" s="64"/>
    </row>
    <row r="97" spans="1:9" x14ac:dyDescent="0.2">
      <c r="A97" s="64"/>
      <c r="B97" s="64"/>
      <c r="C97" s="64"/>
      <c r="D97" s="64"/>
      <c r="E97" s="11"/>
      <c r="G97" s="11"/>
      <c r="H97" s="64"/>
      <c r="I97" s="64"/>
    </row>
    <row r="98" spans="1:9" x14ac:dyDescent="0.2">
      <c r="A98" s="64"/>
      <c r="B98" s="64"/>
      <c r="C98" s="64"/>
      <c r="D98" s="64"/>
      <c r="E98" s="11"/>
      <c r="G98" s="11"/>
      <c r="H98" s="64"/>
      <c r="I98" s="64"/>
    </row>
    <row r="99" spans="1:9" x14ac:dyDescent="0.2">
      <c r="A99" s="64"/>
      <c r="B99" s="64"/>
      <c r="C99" s="64"/>
      <c r="D99" s="64"/>
      <c r="E99" s="11"/>
      <c r="G99" s="11"/>
      <c r="H99" s="64"/>
      <c r="I99" s="64"/>
    </row>
    <row r="100" spans="1:9" x14ac:dyDescent="0.2">
      <c r="A100" s="65"/>
      <c r="B100" s="64"/>
      <c r="C100" s="64"/>
      <c r="D100" s="64"/>
      <c r="E100" s="11"/>
      <c r="G100" s="11"/>
      <c r="H100" s="64"/>
      <c r="I100" s="64"/>
    </row>
    <row r="101" spans="1:9" x14ac:dyDescent="0.2">
      <c r="A101" s="65"/>
      <c r="B101" s="64"/>
      <c r="C101" s="64"/>
      <c r="D101" s="64"/>
      <c r="E101" s="11"/>
      <c r="G101" s="11"/>
      <c r="H101" s="64"/>
      <c r="I101" s="64"/>
    </row>
    <row r="102" spans="1:9" x14ac:dyDescent="0.2">
      <c r="A102" s="64"/>
      <c r="B102" s="64"/>
      <c r="C102" s="64"/>
      <c r="D102" s="64"/>
      <c r="E102" s="11"/>
      <c r="G102" s="11"/>
      <c r="H102" s="64"/>
      <c r="I102" s="64"/>
    </row>
  </sheetData>
  <mergeCells count="6">
    <mergeCell ref="A94:G94"/>
    <mergeCell ref="A1:G1"/>
    <mergeCell ref="A31:G31"/>
    <mergeCell ref="A42:B42"/>
    <mergeCell ref="A43:B43"/>
    <mergeCell ref="A44:B44"/>
  </mergeCells>
  <conditionalFormatting sqref="F2:F3">
    <cfRule type="cellIs" dxfId="98" priority="5" stopIfTrue="1" operator="between">
      <formula>0.009</formula>
      <formula>-0.009</formula>
    </cfRule>
  </conditionalFormatting>
  <conditionalFormatting sqref="F5:F26">
    <cfRule type="cellIs" dxfId="97" priority="4" stopIfTrue="1" operator="between">
      <formula>0.009</formula>
      <formula>-0.009</formula>
    </cfRule>
  </conditionalFormatting>
  <conditionalFormatting sqref="F28:F30">
    <cfRule type="cellIs" dxfId="96" priority="3" stopIfTrue="1" operator="between">
      <formula>0.009</formula>
      <formula>-0.009</formula>
    </cfRule>
  </conditionalFormatting>
  <conditionalFormatting sqref="F32:F93">
    <cfRule type="cellIs" dxfId="95" priority="1" stopIfTrue="1" operator="between">
      <formula>0.009</formula>
      <formula>-0.009</formula>
    </cfRule>
  </conditionalFormatting>
  <conditionalFormatting sqref="F95:F65536">
    <cfRule type="cellIs" dxfId="94" priority="2"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08"/>
  <sheetViews>
    <sheetView workbookViewId="0">
      <selection sqref="A1:G1"/>
    </sheetView>
  </sheetViews>
  <sheetFormatPr defaultColWidth="9.1796875" defaultRowHeight="10" x14ac:dyDescent="0.2"/>
  <cols>
    <col min="1" max="1" width="34.81640625" style="7" bestFit="1" customWidth="1"/>
    <col min="2" max="2" width="31.54296875" style="7" bestFit="1" customWidth="1"/>
    <col min="3" max="3" width="24.81640625" style="7" bestFit="1" customWidth="1"/>
    <col min="4" max="4" width="15.1796875" style="7" bestFit="1" customWidth="1"/>
    <col min="5" max="5" width="26.54296875" style="10" customWidth="1"/>
    <col min="6" max="6" width="13.54296875" style="11" bestFit="1" customWidth="1"/>
    <col min="7" max="7" width="4.54296875" style="10" bestFit="1" customWidth="1"/>
    <col min="8" max="16384" width="9.1796875" style="7"/>
  </cols>
  <sheetData>
    <row r="1" spans="1:7" s="1" customFormat="1" ht="14" x14ac:dyDescent="0.25">
      <c r="A1" s="104" t="s">
        <v>1473</v>
      </c>
      <c r="B1" s="105"/>
      <c r="C1" s="105"/>
      <c r="D1" s="105"/>
      <c r="E1" s="105"/>
      <c r="F1" s="105"/>
      <c r="G1" s="105"/>
    </row>
    <row r="2" spans="1:7" s="1" customFormat="1" ht="11.5" x14ac:dyDescent="0.25">
      <c r="E2" s="5"/>
      <c r="F2" s="9"/>
      <c r="G2" s="10"/>
    </row>
    <row r="3" spans="1:7" s="1" customFormat="1" ht="11.5" x14ac:dyDescent="0.25">
      <c r="A3" s="8" t="s">
        <v>7</v>
      </c>
      <c r="B3" s="2"/>
      <c r="C3" s="3"/>
      <c r="D3" s="3"/>
      <c r="E3" s="4"/>
      <c r="F3" s="9"/>
      <c r="G3" s="10"/>
    </row>
    <row r="4" spans="1:7" s="1" customFormat="1" ht="21" x14ac:dyDescent="0.25">
      <c r="A4" s="6" t="s">
        <v>2</v>
      </c>
      <c r="B4" s="6" t="s">
        <v>0</v>
      </c>
      <c r="C4" s="13" t="s">
        <v>1099</v>
      </c>
      <c r="D4" s="13" t="s">
        <v>1</v>
      </c>
      <c r="E4" s="52" t="s">
        <v>6</v>
      </c>
      <c r="F4" s="12" t="s">
        <v>3</v>
      </c>
      <c r="G4" s="12" t="s">
        <v>5</v>
      </c>
    </row>
    <row r="5" spans="1:7" ht="10.5" x14ac:dyDescent="0.25">
      <c r="A5" s="16" t="s">
        <v>36</v>
      </c>
      <c r="B5" s="17"/>
      <c r="C5" s="17"/>
      <c r="D5" s="17"/>
      <c r="E5" s="18"/>
      <c r="F5" s="19"/>
      <c r="G5" s="18"/>
    </row>
    <row r="6" spans="1:7" x14ac:dyDescent="0.2">
      <c r="A6" s="21" t="s">
        <v>65</v>
      </c>
      <c r="B6" s="21" t="s">
        <v>64</v>
      </c>
      <c r="C6" s="21" t="s">
        <v>37</v>
      </c>
      <c r="D6" s="24">
        <v>9929400</v>
      </c>
      <c r="E6" s="22">
        <v>9486.6182659999995</v>
      </c>
      <c r="F6" s="23">
        <v>51.515012923821999</v>
      </c>
      <c r="G6" s="22">
        <v>7.5447906721999898</v>
      </c>
    </row>
    <row r="7" spans="1:7" x14ac:dyDescent="0.2">
      <c r="A7" s="21" t="s">
        <v>71</v>
      </c>
      <c r="B7" s="21" t="s">
        <v>70</v>
      </c>
      <c r="C7" s="21" t="s">
        <v>37</v>
      </c>
      <c r="D7" s="24">
        <v>2000000</v>
      </c>
      <c r="E7" s="22">
        <v>2039.2411110999999</v>
      </c>
      <c r="F7" s="23">
        <v>11.0736544095603</v>
      </c>
      <c r="G7" s="22">
        <v>7.5203130050000002</v>
      </c>
    </row>
    <row r="8" spans="1:7" x14ac:dyDescent="0.2">
      <c r="A8" s="21" t="s">
        <v>1387</v>
      </c>
      <c r="B8" s="21" t="s">
        <v>1388</v>
      </c>
      <c r="C8" s="21" t="s">
        <v>37</v>
      </c>
      <c r="D8" s="24">
        <v>1500000</v>
      </c>
      <c r="E8" s="22">
        <v>1571.5855833000001</v>
      </c>
      <c r="F8" s="23">
        <v>8.5341529894539008</v>
      </c>
      <c r="G8" s="22">
        <v>7.4416083200000003</v>
      </c>
    </row>
    <row r="9" spans="1:7" x14ac:dyDescent="0.2">
      <c r="A9" s="21" t="s">
        <v>73</v>
      </c>
      <c r="B9" s="21" t="s">
        <v>72</v>
      </c>
      <c r="C9" s="21" t="s">
        <v>37</v>
      </c>
      <c r="D9" s="24">
        <v>1500000</v>
      </c>
      <c r="E9" s="22">
        <v>1505.1455000000001</v>
      </c>
      <c r="F9" s="23">
        <v>8.1733645974379492</v>
      </c>
      <c r="G9" s="22">
        <v>7.7067119450000003</v>
      </c>
    </row>
    <row r="10" spans="1:7" x14ac:dyDescent="0.2">
      <c r="A10" s="21" t="s">
        <v>1440</v>
      </c>
      <c r="B10" s="21" t="s">
        <v>1441</v>
      </c>
      <c r="C10" s="21" t="s">
        <v>37</v>
      </c>
      <c r="D10" s="24">
        <v>1000000</v>
      </c>
      <c r="E10" s="22">
        <v>1035.0433333000001</v>
      </c>
      <c r="F10" s="23">
        <v>5.6205772380200996</v>
      </c>
      <c r="G10" s="22">
        <v>7.4313103050000002</v>
      </c>
    </row>
    <row r="11" spans="1:7" x14ac:dyDescent="0.2">
      <c r="A11" s="21" t="s">
        <v>1393</v>
      </c>
      <c r="B11" s="21" t="s">
        <v>1394</v>
      </c>
      <c r="C11" s="21" t="s">
        <v>37</v>
      </c>
      <c r="D11" s="24">
        <v>500000</v>
      </c>
      <c r="E11" s="22">
        <v>510.78433330000001</v>
      </c>
      <c r="F11" s="23">
        <v>2.77370299862715</v>
      </c>
      <c r="G11" s="22">
        <v>7.4657958899999999</v>
      </c>
    </row>
    <row r="12" spans="1:7" x14ac:dyDescent="0.2">
      <c r="A12" s="21" t="s">
        <v>75</v>
      </c>
      <c r="B12" s="21" t="s">
        <v>1389</v>
      </c>
      <c r="C12" s="21" t="s">
        <v>37</v>
      </c>
      <c r="D12" s="24">
        <v>468680</v>
      </c>
      <c r="E12" s="22">
        <v>478.605705</v>
      </c>
      <c r="F12" s="23">
        <v>2.59896397084457</v>
      </c>
      <c r="G12" s="22">
        <v>7.5203130050000002</v>
      </c>
    </row>
    <row r="13" spans="1:7" x14ac:dyDescent="0.2">
      <c r="A13" s="21" t="s">
        <v>77</v>
      </c>
      <c r="B13" s="21" t="s">
        <v>1392</v>
      </c>
      <c r="C13" s="21" t="s">
        <v>37</v>
      </c>
      <c r="D13" s="24">
        <v>312440</v>
      </c>
      <c r="E13" s="22">
        <v>318.86689080000002</v>
      </c>
      <c r="F13" s="23">
        <v>1.73153715475337</v>
      </c>
      <c r="G13" s="22">
        <v>7.5670784099999997</v>
      </c>
    </row>
    <row r="14" spans="1:7" x14ac:dyDescent="0.2">
      <c r="A14" s="21" t="s">
        <v>1452</v>
      </c>
      <c r="B14" s="21" t="s">
        <v>1453</v>
      </c>
      <c r="C14" s="21" t="s">
        <v>37</v>
      </c>
      <c r="D14" s="24">
        <v>300000</v>
      </c>
      <c r="E14" s="22">
        <v>290.04577769999997</v>
      </c>
      <c r="F14" s="23">
        <v>1.5750303815076601</v>
      </c>
      <c r="G14" s="22">
        <v>7.21670285125</v>
      </c>
    </row>
    <row r="15" spans="1:7" x14ac:dyDescent="0.2">
      <c r="A15" s="21" t="s">
        <v>79</v>
      </c>
      <c r="B15" s="21" t="s">
        <v>78</v>
      </c>
      <c r="C15" s="21" t="s">
        <v>37</v>
      </c>
      <c r="D15" s="24">
        <v>52560</v>
      </c>
      <c r="E15" s="22">
        <v>53.461263799999998</v>
      </c>
      <c r="F15" s="23">
        <v>0.29030974140188498</v>
      </c>
      <c r="G15" s="22">
        <v>7.6242212499999997</v>
      </c>
    </row>
    <row r="16" spans="1:7" x14ac:dyDescent="0.2">
      <c r="A16" s="21" t="s">
        <v>81</v>
      </c>
      <c r="B16" s="21" t="s">
        <v>80</v>
      </c>
      <c r="C16" s="21" t="s">
        <v>37</v>
      </c>
      <c r="D16" s="24">
        <v>50000</v>
      </c>
      <c r="E16" s="22">
        <v>50.704616700000003</v>
      </c>
      <c r="F16" s="23">
        <v>0.27534037012530699</v>
      </c>
      <c r="G16" s="22">
        <v>7.6557994200000001</v>
      </c>
    </row>
    <row r="17" spans="1:9" ht="10.5" x14ac:dyDescent="0.25">
      <c r="A17" s="20" t="s">
        <v>28</v>
      </c>
      <c r="B17" s="20"/>
      <c r="C17" s="20"/>
      <c r="D17" s="20"/>
      <c r="E17" s="25">
        <f>SUM(E6:E16)</f>
        <v>17340.102381000004</v>
      </c>
      <c r="F17" s="26">
        <f>SUM(F6:F16)</f>
        <v>94.161646775554175</v>
      </c>
      <c r="G17" s="25"/>
      <c r="H17" s="14"/>
      <c r="I17" s="14"/>
    </row>
    <row r="18" spans="1:9" x14ac:dyDescent="0.2">
      <c r="A18" s="21"/>
      <c r="B18" s="21"/>
      <c r="C18" s="21"/>
      <c r="D18" s="21"/>
      <c r="E18" s="22"/>
      <c r="F18" s="23"/>
      <c r="G18" s="22"/>
    </row>
    <row r="19" spans="1:9" ht="10.5" x14ac:dyDescent="0.25">
      <c r="A19" s="20" t="s">
        <v>39</v>
      </c>
      <c r="B19" s="20"/>
      <c r="C19" s="20"/>
      <c r="D19" s="20"/>
      <c r="E19" s="25">
        <f>E17</f>
        <v>17340.102381000004</v>
      </c>
      <c r="F19" s="26">
        <f>F17</f>
        <v>94.161646775554175</v>
      </c>
      <c r="G19" s="25"/>
      <c r="H19" s="14"/>
      <c r="I19" s="14"/>
    </row>
    <row r="20" spans="1:9" ht="10.5" x14ac:dyDescent="0.25">
      <c r="A20" s="20"/>
      <c r="B20" s="20"/>
      <c r="C20" s="20"/>
      <c r="D20" s="20"/>
      <c r="E20" s="25"/>
      <c r="F20" s="26"/>
      <c r="G20" s="25"/>
      <c r="H20" s="14"/>
      <c r="I20" s="14"/>
    </row>
    <row r="21" spans="1:9" ht="10.5" x14ac:dyDescent="0.25">
      <c r="A21" s="20" t="s">
        <v>338</v>
      </c>
      <c r="B21" s="20"/>
      <c r="C21" s="20"/>
      <c r="D21" s="20"/>
      <c r="E21" s="25">
        <v>1.2263187800000013</v>
      </c>
      <c r="F21" s="26">
        <v>0.01</v>
      </c>
      <c r="G21" s="25"/>
      <c r="H21" s="14"/>
      <c r="I21" s="14"/>
    </row>
    <row r="22" spans="1:9" ht="10.5" x14ac:dyDescent="0.25">
      <c r="A22" s="20"/>
      <c r="B22" s="20"/>
      <c r="C22" s="20"/>
      <c r="D22" s="20"/>
      <c r="E22" s="25"/>
      <c r="F22" s="26"/>
      <c r="G22" s="25"/>
      <c r="H22" s="14"/>
      <c r="I22" s="14"/>
    </row>
    <row r="23" spans="1:9" ht="10.5" x14ac:dyDescent="0.25">
      <c r="A23" s="20" t="s">
        <v>41</v>
      </c>
      <c r="B23" s="20"/>
      <c r="C23" s="20"/>
      <c r="D23" s="20"/>
      <c r="E23" s="25">
        <f>E25-(E17+E21)</f>
        <v>1073.9210062199927</v>
      </c>
      <c r="F23" s="26">
        <f>F25-(F17+F21)</f>
        <v>5.82835322444582</v>
      </c>
      <c r="G23" s="25"/>
      <c r="H23" s="14"/>
      <c r="I23" s="14"/>
    </row>
    <row r="24" spans="1:9" ht="10.5" x14ac:dyDescent="0.25">
      <c r="A24" s="20"/>
      <c r="B24" s="20"/>
      <c r="C24" s="20"/>
      <c r="D24" s="20"/>
      <c r="E24" s="25"/>
      <c r="F24" s="26"/>
      <c r="G24" s="25"/>
      <c r="H24" s="14"/>
      <c r="I24" s="14"/>
    </row>
    <row r="25" spans="1:9" ht="10.5" x14ac:dyDescent="0.25">
      <c r="A25" s="27" t="s">
        <v>40</v>
      </c>
      <c r="B25" s="27"/>
      <c r="C25" s="27"/>
      <c r="D25" s="27"/>
      <c r="E25" s="28">
        <v>18415.249705999999</v>
      </c>
      <c r="F25" s="29">
        <v>100</v>
      </c>
      <c r="G25" s="28"/>
      <c r="H25" s="14"/>
      <c r="I25" s="14"/>
    </row>
    <row r="27" spans="1:9" ht="10.5" x14ac:dyDescent="0.25">
      <c r="A27" s="71" t="s">
        <v>1332</v>
      </c>
      <c r="B27" s="71"/>
      <c r="C27" s="71"/>
      <c r="D27" s="71"/>
      <c r="E27" s="72"/>
      <c r="F27" s="72"/>
      <c r="G27" s="72"/>
    </row>
    <row r="28" spans="1:9" ht="10.5" x14ac:dyDescent="0.25">
      <c r="A28" s="73"/>
      <c r="B28" s="73"/>
      <c r="C28" s="73"/>
      <c r="D28" s="73"/>
      <c r="E28" s="26"/>
      <c r="F28" s="26"/>
      <c r="G28" s="26"/>
    </row>
    <row r="29" spans="1:9" ht="10.5" x14ac:dyDescent="0.25">
      <c r="A29" s="74" t="s">
        <v>1333</v>
      </c>
      <c r="B29" s="75"/>
      <c r="C29" s="75"/>
      <c r="D29" s="73"/>
      <c r="E29" s="76" t="s">
        <v>1334</v>
      </c>
      <c r="F29" s="74" t="s">
        <v>3</v>
      </c>
      <c r="G29" s="26"/>
    </row>
    <row r="30" spans="1:9" x14ac:dyDescent="0.2">
      <c r="A30" s="75" t="s">
        <v>1395</v>
      </c>
      <c r="B30" s="75"/>
      <c r="C30" s="75"/>
      <c r="D30" s="75"/>
      <c r="E30" s="23">
        <v>1500</v>
      </c>
      <c r="F30" s="23">
        <f>E30/$E$25*100</f>
        <v>8.1454230811286514</v>
      </c>
      <c r="G30" s="23"/>
    </row>
    <row r="31" spans="1:9" x14ac:dyDescent="0.2">
      <c r="A31" s="75" t="s">
        <v>1335</v>
      </c>
      <c r="B31" s="75"/>
      <c r="C31" s="75"/>
      <c r="D31" s="75"/>
      <c r="E31" s="23">
        <v>1500</v>
      </c>
      <c r="F31" s="23">
        <f t="shared" ref="F31:F36" si="0">E31/$E$25*100</f>
        <v>8.1454230811286514</v>
      </c>
      <c r="G31" s="23"/>
    </row>
    <row r="32" spans="1:9" x14ac:dyDescent="0.2">
      <c r="A32" s="75" t="s">
        <v>1335</v>
      </c>
      <c r="B32" s="75"/>
      <c r="C32" s="75"/>
      <c r="D32" s="75"/>
      <c r="E32" s="23">
        <v>1500</v>
      </c>
      <c r="F32" s="23">
        <f t="shared" si="0"/>
        <v>8.1454230811286514</v>
      </c>
      <c r="G32" s="23"/>
    </row>
    <row r="33" spans="1:7" x14ac:dyDescent="0.2">
      <c r="A33" s="75" t="s">
        <v>1336</v>
      </c>
      <c r="B33" s="75"/>
      <c r="C33" s="75"/>
      <c r="D33" s="75"/>
      <c r="E33" s="23">
        <v>1000</v>
      </c>
      <c r="F33" s="23">
        <f t="shared" si="0"/>
        <v>5.430282054085767</v>
      </c>
      <c r="G33" s="23"/>
    </row>
    <row r="34" spans="1:7" x14ac:dyDescent="0.2">
      <c r="A34" s="75" t="s">
        <v>1395</v>
      </c>
      <c r="B34" s="75"/>
      <c r="C34" s="75"/>
      <c r="D34" s="75"/>
      <c r="E34" s="23">
        <v>1000</v>
      </c>
      <c r="F34" s="23">
        <f t="shared" si="0"/>
        <v>5.430282054085767</v>
      </c>
      <c r="G34" s="23"/>
    </row>
    <row r="35" spans="1:7" x14ac:dyDescent="0.2">
      <c r="A35" s="75" t="s">
        <v>1335</v>
      </c>
      <c r="B35" s="75"/>
      <c r="C35" s="75"/>
      <c r="D35" s="75"/>
      <c r="E35" s="23">
        <v>1000</v>
      </c>
      <c r="F35" s="23">
        <f t="shared" si="0"/>
        <v>5.430282054085767</v>
      </c>
      <c r="G35" s="23"/>
    </row>
    <row r="36" spans="1:7" x14ac:dyDescent="0.2">
      <c r="A36" s="75" t="s">
        <v>1335</v>
      </c>
      <c r="B36" s="75"/>
      <c r="C36" s="75"/>
      <c r="D36" s="75"/>
      <c r="E36" s="23">
        <v>1000</v>
      </c>
      <c r="F36" s="23">
        <f t="shared" si="0"/>
        <v>5.430282054085767</v>
      </c>
      <c r="G36" s="23"/>
    </row>
    <row r="37" spans="1:7" ht="10.5" x14ac:dyDescent="0.25">
      <c r="A37" s="79" t="s">
        <v>1337</v>
      </c>
      <c r="B37" s="80"/>
      <c r="C37" s="80"/>
      <c r="D37" s="79"/>
      <c r="E37" s="81">
        <f>SUM(E30:E36)</f>
        <v>8500</v>
      </c>
      <c r="F37" s="81">
        <f>SUM(F30:F36)</f>
        <v>46.157397459729019</v>
      </c>
      <c r="G37" s="29"/>
    </row>
    <row r="38" spans="1:7" ht="10.5" x14ac:dyDescent="0.25">
      <c r="A38" s="63"/>
      <c r="B38" s="64"/>
      <c r="C38" s="64"/>
      <c r="D38" s="63"/>
      <c r="E38" s="90"/>
      <c r="F38" s="15"/>
      <c r="G38" s="15"/>
    </row>
    <row r="39" spans="1:7" ht="10.5" x14ac:dyDescent="0.25">
      <c r="F39" s="15"/>
    </row>
    <row r="40" spans="1:7" ht="44.25" customHeight="1" x14ac:dyDescent="0.2">
      <c r="A40" s="108" t="s">
        <v>1339</v>
      </c>
      <c r="B40" s="108"/>
      <c r="C40" s="108"/>
      <c r="D40" s="108"/>
      <c r="E40" s="108"/>
      <c r="F40" s="108"/>
      <c r="G40" s="108"/>
    </row>
    <row r="42" spans="1:7" ht="10.5" x14ac:dyDescent="0.25">
      <c r="A42" s="14" t="s">
        <v>44</v>
      </c>
    </row>
    <row r="43" spans="1:7" ht="10.5" x14ac:dyDescent="0.25">
      <c r="A43" s="14" t="s">
        <v>45</v>
      </c>
    </row>
    <row r="44" spans="1:7" ht="10.5" x14ac:dyDescent="0.25">
      <c r="A44" s="14" t="s">
        <v>46</v>
      </c>
      <c r="B44" s="14"/>
      <c r="C44" s="30" t="s">
        <v>1041</v>
      </c>
      <c r="D44" s="14" t="s">
        <v>47</v>
      </c>
    </row>
    <row r="45" spans="1:7" x14ac:dyDescent="0.2">
      <c r="A45" s="7" t="s">
        <v>1474</v>
      </c>
      <c r="C45" s="31">
        <v>58.756100000000004</v>
      </c>
      <c r="D45" s="31">
        <v>59.707700000000003</v>
      </c>
    </row>
    <row r="46" spans="1:7" x14ac:dyDescent="0.2">
      <c r="A46" s="7" t="s">
        <v>1475</v>
      </c>
      <c r="C46" s="31">
        <v>10.7584</v>
      </c>
      <c r="D46" s="31">
        <v>10.679399999999999</v>
      </c>
    </row>
    <row r="47" spans="1:7" x14ac:dyDescent="0.2">
      <c r="A47" s="7" t="s">
        <v>1476</v>
      </c>
      <c r="C47" s="31">
        <v>64.406700000000001</v>
      </c>
      <c r="D47" s="31">
        <v>65.632300000000001</v>
      </c>
    </row>
    <row r="48" spans="1:7" x14ac:dyDescent="0.2">
      <c r="A48" s="7" t="s">
        <v>1477</v>
      </c>
      <c r="C48" s="31">
        <v>12.0289</v>
      </c>
      <c r="D48" s="31">
        <v>11.892200000000001</v>
      </c>
    </row>
    <row r="50" spans="1:5" ht="10.5" x14ac:dyDescent="0.25">
      <c r="A50" s="14" t="s">
        <v>52</v>
      </c>
    </row>
    <row r="51" spans="1:5" ht="10.5" x14ac:dyDescent="0.25">
      <c r="A51" s="106" t="s">
        <v>53</v>
      </c>
      <c r="B51" s="107"/>
      <c r="C51" s="32" t="s">
        <v>54</v>
      </c>
    </row>
    <row r="52" spans="1:5" x14ac:dyDescent="0.2">
      <c r="A52" s="102" t="s">
        <v>1475</v>
      </c>
      <c r="B52" s="103"/>
      <c r="C52" s="33">
        <v>0.25</v>
      </c>
    </row>
    <row r="53" spans="1:5" x14ac:dyDescent="0.2">
      <c r="A53" s="102" t="s">
        <v>1477</v>
      </c>
      <c r="B53" s="103"/>
      <c r="C53" s="33">
        <v>0.36</v>
      </c>
    </row>
    <row r="54" spans="1:5" x14ac:dyDescent="0.2">
      <c r="A54" s="7" t="s">
        <v>55</v>
      </c>
    </row>
    <row r="55" spans="1:5" x14ac:dyDescent="0.2">
      <c r="A55" s="7" t="s">
        <v>56</v>
      </c>
    </row>
    <row r="57" spans="1:5" ht="10.5" x14ac:dyDescent="0.25">
      <c r="A57" s="63" t="s">
        <v>1340</v>
      </c>
    </row>
    <row r="58" spans="1:5" ht="10.5" x14ac:dyDescent="0.25">
      <c r="A58" s="63"/>
    </row>
    <row r="59" spans="1:5" x14ac:dyDescent="0.2">
      <c r="A59" s="64" t="s">
        <v>1478</v>
      </c>
    </row>
    <row r="60" spans="1:5" x14ac:dyDescent="0.2">
      <c r="A60" s="64" t="s">
        <v>1479</v>
      </c>
    </row>
    <row r="62" spans="1:5" ht="10.5" x14ac:dyDescent="0.25">
      <c r="A62" s="14" t="s">
        <v>287</v>
      </c>
      <c r="D62" s="34">
        <v>23.1855965555974</v>
      </c>
      <c r="E62" s="10" t="s">
        <v>57</v>
      </c>
    </row>
    <row r="64" spans="1:5" ht="10.5" x14ac:dyDescent="0.25">
      <c r="A64" s="14" t="s">
        <v>288</v>
      </c>
      <c r="D64" s="30" t="s">
        <v>59</v>
      </c>
    </row>
    <row r="66" spans="1:9" ht="10.5" x14ac:dyDescent="0.25">
      <c r="A66" s="63" t="s">
        <v>1343</v>
      </c>
      <c r="B66" s="64"/>
      <c r="C66" s="64"/>
      <c r="D66" s="64"/>
      <c r="E66" s="11"/>
      <c r="G66" s="11"/>
      <c r="H66" s="64"/>
      <c r="I66" s="64"/>
    </row>
    <row r="67" spans="1:9" ht="10.5" x14ac:dyDescent="0.25">
      <c r="A67" s="63"/>
      <c r="B67" s="64"/>
      <c r="C67" s="64"/>
      <c r="D67" s="64"/>
      <c r="E67" s="11"/>
      <c r="G67" s="11"/>
      <c r="H67" s="64"/>
      <c r="I67" s="64"/>
    </row>
    <row r="68" spans="1:9" ht="10.5" x14ac:dyDescent="0.25">
      <c r="A68" s="63" t="s">
        <v>1055</v>
      </c>
      <c r="B68" s="64"/>
      <c r="C68" s="64"/>
      <c r="D68" s="64"/>
      <c r="E68" s="11"/>
      <c r="G68" s="11"/>
      <c r="H68" s="64"/>
      <c r="I68" s="64"/>
    </row>
    <row r="69" spans="1:9" x14ac:dyDescent="0.2">
      <c r="A69" s="65"/>
      <c r="B69" s="64"/>
      <c r="C69" s="64"/>
      <c r="D69" s="64"/>
      <c r="E69" s="11"/>
      <c r="G69" s="11"/>
      <c r="H69" s="64"/>
      <c r="I69" s="64"/>
    </row>
    <row r="70" spans="1:9" x14ac:dyDescent="0.2">
      <c r="A70" s="64"/>
      <c r="B70" s="64"/>
      <c r="C70" s="64"/>
      <c r="D70" s="64"/>
      <c r="E70" s="11"/>
      <c r="G70" s="11"/>
      <c r="H70" s="64"/>
      <c r="I70" s="64"/>
    </row>
    <row r="71" spans="1:9" x14ac:dyDescent="0.2">
      <c r="A71" s="64"/>
      <c r="B71" s="64"/>
      <c r="C71" s="64"/>
      <c r="D71" s="64"/>
      <c r="E71" s="11"/>
      <c r="G71" s="11"/>
      <c r="H71" s="64"/>
      <c r="I71" s="64"/>
    </row>
    <row r="72" spans="1:9" x14ac:dyDescent="0.2">
      <c r="A72" s="64"/>
      <c r="B72" s="64"/>
      <c r="C72" s="64"/>
      <c r="D72" s="64"/>
      <c r="E72" s="11"/>
      <c r="G72" s="11"/>
      <c r="H72" s="64"/>
      <c r="I72" s="64"/>
    </row>
    <row r="73" spans="1:9" x14ac:dyDescent="0.2">
      <c r="A73" s="64"/>
      <c r="B73" s="64"/>
      <c r="C73" s="64"/>
      <c r="D73" s="64"/>
      <c r="E73" s="11"/>
      <c r="G73" s="11"/>
      <c r="H73" s="64"/>
      <c r="I73" s="64"/>
    </row>
    <row r="74" spans="1:9" x14ac:dyDescent="0.2">
      <c r="A74" s="64"/>
      <c r="B74" s="64"/>
      <c r="C74" s="64"/>
      <c r="D74" s="64"/>
      <c r="E74" s="11"/>
      <c r="G74" s="11"/>
      <c r="H74" s="64"/>
      <c r="I74" s="64"/>
    </row>
    <row r="75" spans="1:9" x14ac:dyDescent="0.2">
      <c r="A75" s="64"/>
      <c r="B75" s="64"/>
      <c r="C75" s="64"/>
      <c r="D75" s="64"/>
      <c r="E75" s="11"/>
      <c r="G75" s="11"/>
      <c r="H75" s="64"/>
      <c r="I75" s="64"/>
    </row>
    <row r="76" spans="1:9" x14ac:dyDescent="0.2">
      <c r="A76" s="64"/>
      <c r="B76" s="64"/>
      <c r="C76" s="64"/>
      <c r="D76" s="64"/>
      <c r="E76" s="11"/>
      <c r="G76" s="11"/>
      <c r="H76" s="64"/>
      <c r="I76" s="64"/>
    </row>
    <row r="77" spans="1:9" x14ac:dyDescent="0.2">
      <c r="A77" s="64"/>
      <c r="B77" s="64"/>
      <c r="C77" s="64"/>
      <c r="D77" s="64"/>
      <c r="E77" s="11"/>
      <c r="G77" s="11"/>
      <c r="H77" s="64"/>
      <c r="I77" s="64"/>
    </row>
    <row r="78" spans="1:9" x14ac:dyDescent="0.2">
      <c r="A78" s="64"/>
      <c r="B78" s="64"/>
      <c r="C78" s="64"/>
      <c r="D78" s="64"/>
      <c r="E78" s="11"/>
      <c r="G78" s="11"/>
      <c r="H78" s="64"/>
      <c r="I78" s="64"/>
    </row>
    <row r="79" spans="1:9" x14ac:dyDescent="0.2">
      <c r="A79" s="64"/>
      <c r="B79" s="64"/>
      <c r="C79" s="64"/>
      <c r="D79" s="64"/>
      <c r="E79" s="11"/>
      <c r="G79" s="11"/>
      <c r="H79" s="64"/>
      <c r="I79" s="64"/>
    </row>
    <row r="80" spans="1:9" x14ac:dyDescent="0.2">
      <c r="A80" s="64"/>
      <c r="B80" s="64"/>
      <c r="C80" s="64"/>
      <c r="D80" s="64"/>
      <c r="E80" s="11"/>
      <c r="G80" s="11"/>
      <c r="H80" s="64"/>
      <c r="I80" s="64"/>
    </row>
    <row r="81" spans="1:9" x14ac:dyDescent="0.2">
      <c r="A81" s="64"/>
      <c r="B81" s="64"/>
      <c r="C81" s="64"/>
      <c r="D81" s="64"/>
      <c r="E81" s="11"/>
      <c r="G81" s="11"/>
      <c r="H81" s="64"/>
      <c r="I81" s="64"/>
    </row>
    <row r="82" spans="1:9" x14ac:dyDescent="0.2">
      <c r="A82" s="64"/>
      <c r="B82" s="64"/>
      <c r="C82" s="64"/>
      <c r="D82" s="64"/>
      <c r="E82" s="11"/>
      <c r="G82" s="11"/>
      <c r="H82" s="64"/>
      <c r="I82" s="64"/>
    </row>
    <row r="83" spans="1:9" ht="10.5" x14ac:dyDescent="0.2">
      <c r="A83" s="91" t="s">
        <v>1480</v>
      </c>
      <c r="B83" s="92"/>
      <c r="C83" s="92"/>
      <c r="D83" s="92"/>
      <c r="E83" s="92"/>
      <c r="F83" s="92"/>
      <c r="G83" s="92"/>
      <c r="H83" s="64"/>
      <c r="I83" s="64"/>
    </row>
    <row r="84" spans="1:9" x14ac:dyDescent="0.2">
      <c r="A84" s="64"/>
      <c r="B84" s="64"/>
      <c r="C84" s="64"/>
      <c r="D84" s="64"/>
      <c r="E84" s="11"/>
      <c r="G84" s="11"/>
      <c r="H84" s="64"/>
      <c r="I84" s="64"/>
    </row>
    <row r="85" spans="1:9" ht="10.5" x14ac:dyDescent="0.25">
      <c r="A85" s="63" t="s">
        <v>1056</v>
      </c>
      <c r="B85" s="64"/>
      <c r="C85" s="64"/>
      <c r="D85" s="64"/>
      <c r="E85" s="11"/>
      <c r="G85" s="11"/>
      <c r="H85" s="64"/>
      <c r="I85" s="64"/>
    </row>
    <row r="86" spans="1:9" x14ac:dyDescent="0.2">
      <c r="A86" s="64"/>
      <c r="B86" s="64"/>
      <c r="C86" s="64"/>
      <c r="D86" s="64"/>
      <c r="E86" s="11"/>
      <c r="G86" s="11"/>
      <c r="H86" s="64"/>
      <c r="I86" s="64"/>
    </row>
    <row r="87" spans="1:9" x14ac:dyDescent="0.2">
      <c r="A87" s="64"/>
      <c r="B87" s="64"/>
      <c r="C87" s="64"/>
      <c r="D87" s="64"/>
      <c r="E87" s="11"/>
      <c r="G87" s="11"/>
      <c r="H87" s="64"/>
      <c r="I87" s="64"/>
    </row>
    <row r="88" spans="1:9" x14ac:dyDescent="0.2">
      <c r="A88" s="64"/>
      <c r="B88" s="64"/>
      <c r="C88" s="64"/>
      <c r="D88" s="64"/>
      <c r="E88" s="11"/>
      <c r="G88" s="11"/>
      <c r="H88" s="64"/>
      <c r="I88" s="64"/>
    </row>
    <row r="89" spans="1:9" x14ac:dyDescent="0.2">
      <c r="A89" s="64"/>
      <c r="B89" s="64"/>
      <c r="C89" s="64"/>
      <c r="D89" s="64"/>
      <c r="E89" s="11"/>
      <c r="G89" s="11"/>
      <c r="H89" s="64"/>
      <c r="I89" s="64"/>
    </row>
    <row r="90" spans="1:9" x14ac:dyDescent="0.2">
      <c r="A90" s="64"/>
      <c r="B90" s="64"/>
      <c r="C90" s="64"/>
      <c r="D90" s="64"/>
      <c r="E90" s="11"/>
      <c r="G90" s="11"/>
      <c r="H90" s="64"/>
      <c r="I90" s="64"/>
    </row>
    <row r="91" spans="1:9" x14ac:dyDescent="0.2">
      <c r="A91" s="64"/>
      <c r="B91" s="64"/>
      <c r="C91" s="64"/>
      <c r="D91" s="64"/>
      <c r="E91" s="11"/>
      <c r="G91" s="11"/>
      <c r="H91" s="64"/>
      <c r="I91" s="64"/>
    </row>
    <row r="92" spans="1:9" x14ac:dyDescent="0.2">
      <c r="A92" s="64"/>
      <c r="B92" s="64"/>
      <c r="C92" s="64"/>
      <c r="D92" s="64"/>
      <c r="E92" s="11"/>
      <c r="G92" s="11"/>
      <c r="H92" s="64"/>
      <c r="I92" s="64"/>
    </row>
    <row r="93" spans="1:9" x14ac:dyDescent="0.2">
      <c r="A93" s="64"/>
      <c r="B93" s="64"/>
      <c r="C93" s="64"/>
      <c r="D93" s="64"/>
      <c r="E93" s="11"/>
      <c r="G93" s="11"/>
      <c r="H93" s="64"/>
      <c r="I93" s="64"/>
    </row>
    <row r="94" spans="1:9" x14ac:dyDescent="0.2">
      <c r="A94" s="64"/>
      <c r="B94" s="64"/>
      <c r="C94" s="64"/>
      <c r="D94" s="64"/>
      <c r="E94" s="11"/>
      <c r="G94" s="11"/>
      <c r="H94" s="64"/>
      <c r="I94" s="64"/>
    </row>
    <row r="95" spans="1:9" x14ac:dyDescent="0.2">
      <c r="A95" s="64"/>
      <c r="B95" s="64"/>
      <c r="C95" s="64"/>
      <c r="D95" s="64"/>
      <c r="E95" s="11"/>
      <c r="G95" s="11"/>
      <c r="H95" s="64"/>
      <c r="I95" s="64"/>
    </row>
    <row r="96" spans="1:9" x14ac:dyDescent="0.2">
      <c r="A96" s="64"/>
      <c r="B96" s="64"/>
      <c r="C96" s="64"/>
      <c r="D96" s="64"/>
      <c r="E96" s="11"/>
      <c r="G96" s="11"/>
      <c r="H96" s="64"/>
      <c r="I96" s="64"/>
    </row>
    <row r="97" spans="1:9" x14ac:dyDescent="0.2">
      <c r="A97" s="64"/>
      <c r="B97" s="64"/>
      <c r="C97" s="64"/>
      <c r="D97" s="64"/>
      <c r="E97" s="11"/>
      <c r="G97" s="11"/>
      <c r="H97" s="64"/>
      <c r="I97" s="64"/>
    </row>
    <row r="98" spans="1:9" x14ac:dyDescent="0.2">
      <c r="A98" s="64"/>
      <c r="B98" s="64"/>
      <c r="C98" s="64"/>
      <c r="D98" s="64"/>
      <c r="E98" s="11"/>
      <c r="G98" s="11"/>
      <c r="H98" s="64"/>
      <c r="I98" s="64"/>
    </row>
    <row r="99" spans="1:9" x14ac:dyDescent="0.2">
      <c r="A99" s="64"/>
      <c r="B99" s="64"/>
      <c r="C99" s="64"/>
      <c r="D99" s="64"/>
      <c r="E99" s="11"/>
      <c r="G99" s="11"/>
      <c r="H99" s="64"/>
      <c r="I99" s="64"/>
    </row>
    <row r="100" spans="1:9" x14ac:dyDescent="0.2">
      <c r="A100" s="64"/>
      <c r="B100" s="64"/>
      <c r="C100" s="64"/>
      <c r="D100" s="64"/>
      <c r="E100" s="11"/>
      <c r="G100" s="11"/>
      <c r="H100" s="64"/>
      <c r="I100" s="64"/>
    </row>
    <row r="101" spans="1:9" x14ac:dyDescent="0.2">
      <c r="A101" s="64"/>
      <c r="B101" s="64"/>
      <c r="C101" s="64"/>
      <c r="D101" s="64"/>
      <c r="E101" s="11"/>
      <c r="G101" s="11"/>
      <c r="H101" s="64"/>
      <c r="I101" s="64"/>
    </row>
    <row r="102" spans="1:9" x14ac:dyDescent="0.2">
      <c r="A102" s="64" t="s">
        <v>1059</v>
      </c>
      <c r="B102" s="64"/>
      <c r="C102" s="64"/>
      <c r="D102" s="64"/>
      <c r="E102" s="11"/>
      <c r="G102" s="11"/>
      <c r="H102" s="64"/>
      <c r="I102" s="64"/>
    </row>
    <row r="103" spans="1:9" x14ac:dyDescent="0.2">
      <c r="A103" s="65"/>
      <c r="B103" s="64"/>
      <c r="C103" s="64"/>
      <c r="D103" s="64"/>
      <c r="E103" s="11"/>
      <c r="G103" s="11"/>
      <c r="H103" s="64"/>
      <c r="I103" s="64"/>
    </row>
    <row r="104" spans="1:9" x14ac:dyDescent="0.2">
      <c r="A104" s="64"/>
      <c r="B104" s="64"/>
      <c r="C104" s="64"/>
      <c r="D104" s="64"/>
      <c r="E104" s="11"/>
      <c r="G104" s="11"/>
      <c r="H104" s="64"/>
      <c r="I104" s="64"/>
    </row>
    <row r="106" spans="1:9" x14ac:dyDescent="0.2">
      <c r="A106" s="64"/>
    </row>
    <row r="107" spans="1:9" x14ac:dyDescent="0.2">
      <c r="A107" s="65"/>
    </row>
    <row r="108" spans="1:9" x14ac:dyDescent="0.2">
      <c r="A108" s="65"/>
    </row>
  </sheetData>
  <mergeCells count="5">
    <mergeCell ref="A1:G1"/>
    <mergeCell ref="A40:G40"/>
    <mergeCell ref="A51:B51"/>
    <mergeCell ref="A52:B52"/>
    <mergeCell ref="A53:B53"/>
  </mergeCells>
  <conditionalFormatting sqref="F2:F3">
    <cfRule type="cellIs" dxfId="93" priority="5" stopIfTrue="1" operator="between">
      <formula>0.009</formula>
      <formula>-0.009</formula>
    </cfRule>
  </conditionalFormatting>
  <conditionalFormatting sqref="F5:F36">
    <cfRule type="cellIs" dxfId="92" priority="4" stopIfTrue="1" operator="between">
      <formula>0.009</formula>
      <formula>-0.009</formula>
    </cfRule>
  </conditionalFormatting>
  <conditionalFormatting sqref="F38:F39">
    <cfRule type="cellIs" dxfId="91" priority="3" stopIfTrue="1" operator="between">
      <formula>0.009</formula>
      <formula>-0.009</formula>
    </cfRule>
  </conditionalFormatting>
  <conditionalFormatting sqref="F41:F82">
    <cfRule type="cellIs" dxfId="90" priority="1" stopIfTrue="1" operator="between">
      <formula>0.009</formula>
      <formula>-0.009</formula>
    </cfRule>
  </conditionalFormatting>
  <conditionalFormatting sqref="F84:F65536">
    <cfRule type="cellIs" dxfId="89" priority="2" stopIfTrue="1" operator="between">
      <formula>0.009</formula>
      <formula>-0.009</formula>
    </cfRule>
  </conditionalFormatting>
  <hyperlinks>
    <hyperlink ref="A67" r:id="rId1" tooltip="https://www.franklintempletonindia.com/downloadsServlet/pdf/product-labels-jg9o5k7l" display="https://www.franklintempletonindia.com/downloadsServlet/pdf/product-labels-jg9o5k7l" xr:uid="{00000000-0004-0000-0A00-000000000000}"/>
  </hyperlinks>
  <pageMargins left="0.7" right="0.7" top="0.75" bottom="0.75" header="0.3" footer="0.3"/>
  <pageSetup paperSize="9" orientation="portrait" r:id="rId2"/>
  <headerFooter>
    <oddFooter>&amp;C&amp;1#&amp;"Calibri"&amp;10&amp;K000000PUBLIC</oddFooter>
    <evenFooter>&amp;LPUBLIC</evenFooter>
    <firstFooter>&amp;LPUBLIC</firstFoot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145"/>
  <sheetViews>
    <sheetView workbookViewId="0">
      <selection sqref="A1:G1"/>
    </sheetView>
  </sheetViews>
  <sheetFormatPr defaultColWidth="9.1796875" defaultRowHeight="10" x14ac:dyDescent="0.2"/>
  <cols>
    <col min="1" max="1" width="38.81640625" style="7" bestFit="1" customWidth="1"/>
    <col min="2" max="2" width="60.453125" style="7" bestFit="1" customWidth="1"/>
    <col min="3" max="3" width="35.453125" style="7" bestFit="1" customWidth="1"/>
    <col min="4" max="4" width="15.1796875" style="7" bestFit="1" customWidth="1"/>
    <col min="5" max="5" width="26.54296875" style="10" customWidth="1"/>
    <col min="6" max="6" width="13.54296875" style="11" bestFit="1" customWidth="1"/>
    <col min="7" max="7" width="4.54296875" style="10" bestFit="1" customWidth="1"/>
    <col min="8" max="16384" width="9.1796875" style="7"/>
  </cols>
  <sheetData>
    <row r="1" spans="1:7" s="1" customFormat="1" ht="14" x14ac:dyDescent="0.25">
      <c r="A1" s="104" t="s">
        <v>1481</v>
      </c>
      <c r="B1" s="105"/>
      <c r="C1" s="105"/>
      <c r="D1" s="105"/>
      <c r="E1" s="105"/>
      <c r="F1" s="105"/>
      <c r="G1" s="105"/>
    </row>
    <row r="2" spans="1:7" s="1" customFormat="1" ht="11.5" x14ac:dyDescent="0.25">
      <c r="E2" s="5"/>
      <c r="F2" s="9"/>
      <c r="G2" s="10"/>
    </row>
    <row r="3" spans="1:7" s="1" customFormat="1" ht="11.5" x14ac:dyDescent="0.25">
      <c r="A3" s="8" t="s">
        <v>7</v>
      </c>
      <c r="B3" s="2"/>
      <c r="C3" s="3"/>
      <c r="D3" s="3"/>
      <c r="E3" s="4"/>
      <c r="F3" s="9"/>
      <c r="G3" s="10"/>
    </row>
    <row r="4" spans="1:7" s="1" customFormat="1" ht="21" x14ac:dyDescent="0.25">
      <c r="A4" s="6" t="s">
        <v>2</v>
      </c>
      <c r="B4" s="6" t="s">
        <v>0</v>
      </c>
      <c r="C4" s="13" t="s">
        <v>4</v>
      </c>
      <c r="D4" s="13" t="s">
        <v>1</v>
      </c>
      <c r="E4" s="52" t="s">
        <v>6</v>
      </c>
      <c r="F4" s="12" t="s">
        <v>3</v>
      </c>
      <c r="G4" s="12" t="s">
        <v>5</v>
      </c>
    </row>
    <row r="5" spans="1:7" ht="10.5" x14ac:dyDescent="0.25">
      <c r="A5" s="16" t="s">
        <v>109</v>
      </c>
      <c r="B5" s="17"/>
      <c r="C5" s="17"/>
      <c r="D5" s="17"/>
      <c r="E5" s="18"/>
      <c r="F5" s="19"/>
      <c r="G5" s="18"/>
    </row>
    <row r="6" spans="1:7" ht="10.5" x14ac:dyDescent="0.25">
      <c r="A6" s="20" t="s">
        <v>21</v>
      </c>
      <c r="B6" s="21"/>
      <c r="C6" s="21"/>
      <c r="D6" s="21"/>
      <c r="E6" s="22"/>
      <c r="F6" s="23"/>
      <c r="G6" s="22"/>
    </row>
    <row r="7" spans="1:7" x14ac:dyDescent="0.2">
      <c r="A7" s="21" t="s">
        <v>111</v>
      </c>
      <c r="B7" s="21" t="s">
        <v>110</v>
      </c>
      <c r="C7" s="21" t="s">
        <v>112</v>
      </c>
      <c r="D7" s="24">
        <v>220000</v>
      </c>
      <c r="E7" s="22">
        <v>2044.35</v>
      </c>
      <c r="F7" s="23">
        <v>4.0145945302185897</v>
      </c>
      <c r="G7" s="22"/>
    </row>
    <row r="8" spans="1:7" x14ac:dyDescent="0.2">
      <c r="A8" s="21" t="s">
        <v>114</v>
      </c>
      <c r="B8" s="21" t="s">
        <v>113</v>
      </c>
      <c r="C8" s="21" t="s">
        <v>112</v>
      </c>
      <c r="D8" s="24">
        <v>82000</v>
      </c>
      <c r="E8" s="22">
        <v>1111.0999999999999</v>
      </c>
      <c r="F8" s="23">
        <v>2.18192383032547</v>
      </c>
      <c r="G8" s="22"/>
    </row>
    <row r="9" spans="1:7" x14ac:dyDescent="0.2">
      <c r="A9" s="21" t="s">
        <v>116</v>
      </c>
      <c r="B9" s="21" t="s">
        <v>115</v>
      </c>
      <c r="C9" s="21" t="s">
        <v>117</v>
      </c>
      <c r="D9" s="24">
        <v>27100</v>
      </c>
      <c r="E9" s="22">
        <v>1065.6532999999999</v>
      </c>
      <c r="F9" s="23">
        <v>2.0926778238997201</v>
      </c>
      <c r="G9" s="22"/>
    </row>
    <row r="10" spans="1:7" x14ac:dyDescent="0.2">
      <c r="A10" s="21" t="s">
        <v>119</v>
      </c>
      <c r="B10" s="21" t="s">
        <v>118</v>
      </c>
      <c r="C10" s="21" t="s">
        <v>120</v>
      </c>
      <c r="D10" s="24">
        <v>48000</v>
      </c>
      <c r="E10" s="22">
        <v>944.976</v>
      </c>
      <c r="F10" s="23">
        <v>1.8556976451135301</v>
      </c>
      <c r="G10" s="22"/>
    </row>
    <row r="11" spans="1:7" x14ac:dyDescent="0.2">
      <c r="A11" s="21" t="s">
        <v>122</v>
      </c>
      <c r="B11" s="21" t="s">
        <v>121</v>
      </c>
      <c r="C11" s="21" t="s">
        <v>123</v>
      </c>
      <c r="D11" s="24">
        <v>56604</v>
      </c>
      <c r="E11" s="22">
        <v>928.87163999999996</v>
      </c>
      <c r="F11" s="23">
        <v>1.8240726906934599</v>
      </c>
      <c r="G11" s="22"/>
    </row>
    <row r="12" spans="1:7" x14ac:dyDescent="0.2">
      <c r="A12" s="21" t="s">
        <v>125</v>
      </c>
      <c r="B12" s="21" t="s">
        <v>124</v>
      </c>
      <c r="C12" s="21" t="s">
        <v>112</v>
      </c>
      <c r="D12" s="24">
        <v>66000</v>
      </c>
      <c r="E12" s="22">
        <v>904.46400000000006</v>
      </c>
      <c r="F12" s="23">
        <v>1.77614216116596</v>
      </c>
      <c r="G12" s="22"/>
    </row>
    <row r="13" spans="1:7" x14ac:dyDescent="0.2">
      <c r="A13" s="21" t="s">
        <v>127</v>
      </c>
      <c r="B13" s="21" t="s">
        <v>126</v>
      </c>
      <c r="C13" s="21" t="s">
        <v>128</v>
      </c>
      <c r="D13" s="24">
        <v>60000</v>
      </c>
      <c r="E13" s="22">
        <v>837.24</v>
      </c>
      <c r="F13" s="23">
        <v>1.6441309582411101</v>
      </c>
      <c r="G13" s="22"/>
    </row>
    <row r="14" spans="1:7" x14ac:dyDescent="0.2">
      <c r="A14" s="21" t="s">
        <v>130</v>
      </c>
      <c r="B14" s="21" t="s">
        <v>129</v>
      </c>
      <c r="C14" s="21" t="s">
        <v>112</v>
      </c>
      <c r="D14" s="24">
        <v>75000</v>
      </c>
      <c r="E14" s="22">
        <v>807.86249999999995</v>
      </c>
      <c r="F14" s="23">
        <v>1.58644086074729</v>
      </c>
      <c r="G14" s="22"/>
    </row>
    <row r="15" spans="1:7" x14ac:dyDescent="0.2">
      <c r="A15" s="21" t="s">
        <v>132</v>
      </c>
      <c r="B15" s="21" t="s">
        <v>131</v>
      </c>
      <c r="C15" s="21" t="s">
        <v>123</v>
      </c>
      <c r="D15" s="24">
        <v>41000</v>
      </c>
      <c r="E15" s="22">
        <v>695.19600000000003</v>
      </c>
      <c r="F15" s="23">
        <v>1.36519189915124</v>
      </c>
      <c r="G15" s="22"/>
    </row>
    <row r="16" spans="1:7" x14ac:dyDescent="0.2">
      <c r="A16" s="21" t="s">
        <v>134</v>
      </c>
      <c r="B16" s="21" t="s">
        <v>133</v>
      </c>
      <c r="C16" s="21" t="s">
        <v>135</v>
      </c>
      <c r="D16" s="24">
        <v>200000</v>
      </c>
      <c r="E16" s="22">
        <v>547.20000000000005</v>
      </c>
      <c r="F16" s="23">
        <v>1.07456459360462</v>
      </c>
      <c r="G16" s="22"/>
    </row>
    <row r="17" spans="1:7" x14ac:dyDescent="0.2">
      <c r="A17" s="21" t="s">
        <v>137</v>
      </c>
      <c r="B17" s="21" t="s">
        <v>136</v>
      </c>
      <c r="C17" s="21" t="s">
        <v>138</v>
      </c>
      <c r="D17" s="24">
        <v>4100</v>
      </c>
      <c r="E17" s="22">
        <v>520.45399999999995</v>
      </c>
      <c r="F17" s="23">
        <v>1.02204210709046</v>
      </c>
      <c r="G17" s="22"/>
    </row>
    <row r="18" spans="1:7" x14ac:dyDescent="0.2">
      <c r="A18" s="21" t="s">
        <v>140</v>
      </c>
      <c r="B18" s="21" t="s">
        <v>139</v>
      </c>
      <c r="C18" s="21" t="s">
        <v>141</v>
      </c>
      <c r="D18" s="24">
        <v>135000</v>
      </c>
      <c r="E18" s="22">
        <v>480.6</v>
      </c>
      <c r="F18" s="23">
        <v>0.94377877135669197</v>
      </c>
      <c r="G18" s="22"/>
    </row>
    <row r="19" spans="1:7" x14ac:dyDescent="0.2">
      <c r="A19" s="21" t="s">
        <v>143</v>
      </c>
      <c r="B19" s="21" t="s">
        <v>142</v>
      </c>
      <c r="C19" s="21" t="s">
        <v>144</v>
      </c>
      <c r="D19" s="24">
        <v>14000</v>
      </c>
      <c r="E19" s="22">
        <v>480.452</v>
      </c>
      <c r="F19" s="23">
        <v>0.94348813619614103</v>
      </c>
      <c r="G19" s="22"/>
    </row>
    <row r="20" spans="1:7" x14ac:dyDescent="0.2">
      <c r="A20" s="21" t="s">
        <v>146</v>
      </c>
      <c r="B20" s="21" t="s">
        <v>145</v>
      </c>
      <c r="C20" s="21" t="s">
        <v>147</v>
      </c>
      <c r="D20" s="24">
        <v>6000</v>
      </c>
      <c r="E20" s="22">
        <v>417.63</v>
      </c>
      <c r="F20" s="23">
        <v>0.82012136554659898</v>
      </c>
      <c r="G20" s="22"/>
    </row>
    <row r="21" spans="1:7" x14ac:dyDescent="0.2">
      <c r="A21" s="21" t="s">
        <v>149</v>
      </c>
      <c r="B21" s="21" t="s">
        <v>148</v>
      </c>
      <c r="C21" s="21" t="s">
        <v>150</v>
      </c>
      <c r="D21" s="24">
        <v>55000</v>
      </c>
      <c r="E21" s="22">
        <v>402.05</v>
      </c>
      <c r="F21" s="23">
        <v>0.78952612364535601</v>
      </c>
      <c r="G21" s="22"/>
    </row>
    <row r="22" spans="1:7" x14ac:dyDescent="0.2">
      <c r="A22" s="21" t="s">
        <v>152</v>
      </c>
      <c r="B22" s="21" t="s">
        <v>151</v>
      </c>
      <c r="C22" s="21" t="s">
        <v>153</v>
      </c>
      <c r="D22" s="24">
        <v>24000</v>
      </c>
      <c r="E22" s="22">
        <v>382.87200000000001</v>
      </c>
      <c r="F22" s="23">
        <v>0.75186530534098905</v>
      </c>
      <c r="G22" s="22"/>
    </row>
    <row r="23" spans="1:7" x14ac:dyDescent="0.2">
      <c r="A23" s="21" t="s">
        <v>155</v>
      </c>
      <c r="B23" s="21" t="s">
        <v>154</v>
      </c>
      <c r="C23" s="21" t="s">
        <v>156</v>
      </c>
      <c r="D23" s="24">
        <v>6000</v>
      </c>
      <c r="E23" s="22">
        <v>351.63</v>
      </c>
      <c r="F23" s="23">
        <v>0.69051379394955004</v>
      </c>
      <c r="G23" s="22"/>
    </row>
    <row r="24" spans="1:7" x14ac:dyDescent="0.2">
      <c r="A24" s="21" t="s">
        <v>158</v>
      </c>
      <c r="B24" s="21" t="s">
        <v>157</v>
      </c>
      <c r="C24" s="21" t="s">
        <v>159</v>
      </c>
      <c r="D24" s="24">
        <v>21000</v>
      </c>
      <c r="E24" s="22">
        <v>347.44499999999999</v>
      </c>
      <c r="F24" s="23">
        <v>0.68229549565964598</v>
      </c>
      <c r="G24" s="22"/>
    </row>
    <row r="25" spans="1:7" x14ac:dyDescent="0.2">
      <c r="A25" s="21" t="s">
        <v>161</v>
      </c>
      <c r="B25" s="21" t="s">
        <v>160</v>
      </c>
      <c r="C25" s="21" t="s">
        <v>162</v>
      </c>
      <c r="D25" s="24">
        <v>170000</v>
      </c>
      <c r="E25" s="22">
        <v>328.32100000000003</v>
      </c>
      <c r="F25" s="23">
        <v>0.64474071991385895</v>
      </c>
      <c r="G25" s="22"/>
    </row>
    <row r="26" spans="1:7" x14ac:dyDescent="0.2">
      <c r="A26" s="21" t="s">
        <v>164</v>
      </c>
      <c r="B26" s="21" t="s">
        <v>163</v>
      </c>
      <c r="C26" s="21" t="s">
        <v>165</v>
      </c>
      <c r="D26" s="24">
        <v>70000</v>
      </c>
      <c r="E26" s="22">
        <v>314.3</v>
      </c>
      <c r="F26" s="23">
        <v>0.61720696595382496</v>
      </c>
      <c r="G26" s="22"/>
    </row>
    <row r="27" spans="1:7" x14ac:dyDescent="0.2">
      <c r="A27" s="21" t="s">
        <v>167</v>
      </c>
      <c r="B27" s="21" t="s">
        <v>166</v>
      </c>
      <c r="C27" s="21" t="s">
        <v>168</v>
      </c>
      <c r="D27" s="24">
        <v>175000</v>
      </c>
      <c r="E27" s="22">
        <v>292.75749999999999</v>
      </c>
      <c r="F27" s="23">
        <v>0.57490285820943998</v>
      </c>
      <c r="G27" s="22"/>
    </row>
    <row r="28" spans="1:7" x14ac:dyDescent="0.2">
      <c r="A28" s="21" t="s">
        <v>170</v>
      </c>
      <c r="B28" s="21" t="s">
        <v>169</v>
      </c>
      <c r="C28" s="21" t="s">
        <v>171</v>
      </c>
      <c r="D28" s="24">
        <v>17000</v>
      </c>
      <c r="E28" s="22">
        <v>284.01900000000001</v>
      </c>
      <c r="F28" s="23">
        <v>0.55774261935488201</v>
      </c>
      <c r="G28" s="22"/>
    </row>
    <row r="29" spans="1:7" x14ac:dyDescent="0.2">
      <c r="A29" s="21" t="s">
        <v>173</v>
      </c>
      <c r="B29" s="21" t="s">
        <v>172</v>
      </c>
      <c r="C29" s="21" t="s">
        <v>174</v>
      </c>
      <c r="D29" s="24">
        <v>23000</v>
      </c>
      <c r="E29" s="22">
        <v>270.02</v>
      </c>
      <c r="F29" s="23">
        <v>0.53025206791871404</v>
      </c>
      <c r="G29" s="22"/>
    </row>
    <row r="30" spans="1:7" x14ac:dyDescent="0.2">
      <c r="A30" s="21" t="s">
        <v>176</v>
      </c>
      <c r="B30" s="21" t="s">
        <v>175</v>
      </c>
      <c r="C30" s="21" t="s">
        <v>177</v>
      </c>
      <c r="D30" s="24">
        <v>4600</v>
      </c>
      <c r="E30" s="22">
        <v>262.93599999999998</v>
      </c>
      <c r="F30" s="23">
        <v>0.516340855233964</v>
      </c>
      <c r="G30" s="22"/>
    </row>
    <row r="31" spans="1:7" x14ac:dyDescent="0.2">
      <c r="A31" s="21" t="s">
        <v>179</v>
      </c>
      <c r="B31" s="21" t="s">
        <v>178</v>
      </c>
      <c r="C31" s="21" t="s">
        <v>147</v>
      </c>
      <c r="D31" s="24">
        <v>13500</v>
      </c>
      <c r="E31" s="22">
        <v>252.85499999999999</v>
      </c>
      <c r="F31" s="23">
        <v>0.49654428054805699</v>
      </c>
      <c r="G31" s="22"/>
    </row>
    <row r="32" spans="1:7" x14ac:dyDescent="0.2">
      <c r="A32" s="21" t="s">
        <v>181</v>
      </c>
      <c r="B32" s="21" t="s">
        <v>180</v>
      </c>
      <c r="C32" s="21" t="s">
        <v>182</v>
      </c>
      <c r="D32" s="24">
        <v>31800</v>
      </c>
      <c r="E32" s="22">
        <v>232.07640000000001</v>
      </c>
      <c r="F32" s="23">
        <v>0.45574028225735402</v>
      </c>
      <c r="G32" s="22"/>
    </row>
    <row r="33" spans="1:7" x14ac:dyDescent="0.2">
      <c r="A33" s="21" t="s">
        <v>184</v>
      </c>
      <c r="B33" s="21" t="s">
        <v>183</v>
      </c>
      <c r="C33" s="21" t="s">
        <v>165</v>
      </c>
      <c r="D33" s="24">
        <v>5000</v>
      </c>
      <c r="E33" s="22">
        <v>230.97</v>
      </c>
      <c r="F33" s="23">
        <v>0.45356758805712699</v>
      </c>
      <c r="G33" s="22"/>
    </row>
    <row r="34" spans="1:7" x14ac:dyDescent="0.2">
      <c r="A34" s="21" t="s">
        <v>186</v>
      </c>
      <c r="B34" s="21" t="s">
        <v>185</v>
      </c>
      <c r="C34" s="21" t="s">
        <v>187</v>
      </c>
      <c r="D34" s="24">
        <v>5000</v>
      </c>
      <c r="E34" s="22">
        <v>229.82499999999999</v>
      </c>
      <c r="F34" s="23">
        <v>0.45131909306502699</v>
      </c>
      <c r="G34" s="22"/>
    </row>
    <row r="35" spans="1:7" x14ac:dyDescent="0.2">
      <c r="A35" s="21" t="s">
        <v>189</v>
      </c>
      <c r="B35" s="21" t="s">
        <v>188</v>
      </c>
      <c r="C35" s="21" t="s">
        <v>141</v>
      </c>
      <c r="D35" s="24">
        <v>150000</v>
      </c>
      <c r="E35" s="22">
        <v>225.24</v>
      </c>
      <c r="F35" s="23">
        <v>0.44231529434120098</v>
      </c>
      <c r="G35" s="22"/>
    </row>
    <row r="36" spans="1:7" x14ac:dyDescent="0.2">
      <c r="A36" s="21" t="s">
        <v>191</v>
      </c>
      <c r="B36" s="21" t="s">
        <v>190</v>
      </c>
      <c r="C36" s="21" t="s">
        <v>144</v>
      </c>
      <c r="D36" s="24">
        <v>1500</v>
      </c>
      <c r="E36" s="22">
        <v>218.98500000000001</v>
      </c>
      <c r="F36" s="23">
        <v>0.43003203130575401</v>
      </c>
      <c r="G36" s="22"/>
    </row>
    <row r="37" spans="1:7" x14ac:dyDescent="0.2">
      <c r="A37" s="21" t="s">
        <v>193</v>
      </c>
      <c r="B37" s="21" t="s">
        <v>192</v>
      </c>
      <c r="C37" s="21" t="s">
        <v>150</v>
      </c>
      <c r="D37" s="24">
        <v>12000</v>
      </c>
      <c r="E37" s="22">
        <v>217.69200000000001</v>
      </c>
      <c r="F37" s="23">
        <v>0.42749290115310201</v>
      </c>
      <c r="G37" s="22"/>
    </row>
    <row r="38" spans="1:7" x14ac:dyDescent="0.2">
      <c r="A38" s="21" t="s">
        <v>195</v>
      </c>
      <c r="B38" s="21" t="s">
        <v>194</v>
      </c>
      <c r="C38" s="21" t="s">
        <v>153</v>
      </c>
      <c r="D38" s="24">
        <v>15441</v>
      </c>
      <c r="E38" s="22">
        <v>212.39095499999999</v>
      </c>
      <c r="F38" s="23">
        <v>0.41708296828375901</v>
      </c>
      <c r="G38" s="22"/>
    </row>
    <row r="39" spans="1:7" x14ac:dyDescent="0.2">
      <c r="A39" s="21" t="s">
        <v>197</v>
      </c>
      <c r="B39" s="21" t="s">
        <v>196</v>
      </c>
      <c r="C39" s="21" t="s">
        <v>198</v>
      </c>
      <c r="D39" s="24">
        <v>42300</v>
      </c>
      <c r="E39" s="22">
        <v>210.25215</v>
      </c>
      <c r="F39" s="23">
        <v>0.412882887644825</v>
      </c>
      <c r="G39" s="22"/>
    </row>
    <row r="40" spans="1:7" x14ac:dyDescent="0.2">
      <c r="A40" s="21" t="s">
        <v>200</v>
      </c>
      <c r="B40" s="21" t="s">
        <v>199</v>
      </c>
      <c r="C40" s="21" t="s">
        <v>201</v>
      </c>
      <c r="D40" s="24">
        <v>15000</v>
      </c>
      <c r="E40" s="22">
        <v>204.39</v>
      </c>
      <c r="F40" s="23">
        <v>0.40137108422304302</v>
      </c>
      <c r="G40" s="22"/>
    </row>
    <row r="41" spans="1:7" x14ac:dyDescent="0.2">
      <c r="A41" s="21" t="s">
        <v>203</v>
      </c>
      <c r="B41" s="21" t="s">
        <v>202</v>
      </c>
      <c r="C41" s="21" t="s">
        <v>204</v>
      </c>
      <c r="D41" s="24">
        <v>8500</v>
      </c>
      <c r="E41" s="22">
        <v>201.70500000000001</v>
      </c>
      <c r="F41" s="23">
        <v>0.396098412560345</v>
      </c>
      <c r="G41" s="22"/>
    </row>
    <row r="42" spans="1:7" x14ac:dyDescent="0.2">
      <c r="A42" s="21" t="s">
        <v>206</v>
      </c>
      <c r="B42" s="21" t="s">
        <v>205</v>
      </c>
      <c r="C42" s="21" t="s">
        <v>207</v>
      </c>
      <c r="D42" s="24">
        <v>100000</v>
      </c>
      <c r="E42" s="22">
        <v>196.69</v>
      </c>
      <c r="F42" s="23">
        <v>0.38625020087005402</v>
      </c>
      <c r="G42" s="22"/>
    </row>
    <row r="43" spans="1:7" x14ac:dyDescent="0.2">
      <c r="A43" s="21" t="s">
        <v>209</v>
      </c>
      <c r="B43" s="21" t="s">
        <v>208</v>
      </c>
      <c r="C43" s="21" t="s">
        <v>210</v>
      </c>
      <c r="D43" s="24">
        <v>12000</v>
      </c>
      <c r="E43" s="22">
        <v>195.792</v>
      </c>
      <c r="F43" s="23">
        <v>0.38448675239590002</v>
      </c>
      <c r="G43" s="22"/>
    </row>
    <row r="44" spans="1:7" x14ac:dyDescent="0.2">
      <c r="A44" s="21" t="s">
        <v>212</v>
      </c>
      <c r="B44" s="21" t="s">
        <v>211</v>
      </c>
      <c r="C44" s="21" t="s">
        <v>213</v>
      </c>
      <c r="D44" s="24">
        <v>6000</v>
      </c>
      <c r="E44" s="22">
        <v>191.72399999999999</v>
      </c>
      <c r="F44" s="23">
        <v>0.37649821298291802</v>
      </c>
      <c r="G44" s="22"/>
    </row>
    <row r="45" spans="1:7" x14ac:dyDescent="0.2">
      <c r="A45" s="21" t="s">
        <v>215</v>
      </c>
      <c r="B45" s="21" t="s">
        <v>214</v>
      </c>
      <c r="C45" s="21" t="s">
        <v>210</v>
      </c>
      <c r="D45" s="24">
        <v>56000</v>
      </c>
      <c r="E45" s="22">
        <v>191.57599999999999</v>
      </c>
      <c r="F45" s="23">
        <v>0.37620757782236702</v>
      </c>
      <c r="G45" s="22"/>
    </row>
    <row r="46" spans="1:7" x14ac:dyDescent="0.2">
      <c r="A46" s="21" t="s">
        <v>217</v>
      </c>
      <c r="B46" s="21" t="s">
        <v>216</v>
      </c>
      <c r="C46" s="21" t="s">
        <v>218</v>
      </c>
      <c r="D46" s="24">
        <v>21000</v>
      </c>
      <c r="E46" s="22">
        <v>176.274</v>
      </c>
      <c r="F46" s="23">
        <v>0.34615825872270001</v>
      </c>
      <c r="G46" s="22"/>
    </row>
    <row r="47" spans="1:7" x14ac:dyDescent="0.2">
      <c r="A47" s="21" t="s">
        <v>220</v>
      </c>
      <c r="B47" s="21" t="s">
        <v>219</v>
      </c>
      <c r="C47" s="21" t="s">
        <v>135</v>
      </c>
      <c r="D47" s="24">
        <v>27000</v>
      </c>
      <c r="E47" s="22">
        <v>170.70750000000001</v>
      </c>
      <c r="F47" s="23">
        <v>0.33522703830914002</v>
      </c>
      <c r="G47" s="22"/>
    </row>
    <row r="48" spans="1:7" x14ac:dyDescent="0.2">
      <c r="A48" s="21" t="s">
        <v>222</v>
      </c>
      <c r="B48" s="21" t="s">
        <v>221</v>
      </c>
      <c r="C48" s="21" t="s">
        <v>223</v>
      </c>
      <c r="D48" s="24">
        <v>12000</v>
      </c>
      <c r="E48" s="22">
        <v>166.14</v>
      </c>
      <c r="F48" s="23">
        <v>0.32625760522929798</v>
      </c>
      <c r="G48" s="22"/>
    </row>
    <row r="49" spans="1:9" x14ac:dyDescent="0.2">
      <c r="A49" s="21" t="s">
        <v>225</v>
      </c>
      <c r="B49" s="21" t="s">
        <v>224</v>
      </c>
      <c r="C49" s="21" t="s">
        <v>198</v>
      </c>
      <c r="D49" s="24">
        <v>120000</v>
      </c>
      <c r="E49" s="22">
        <v>154.90799999999999</v>
      </c>
      <c r="F49" s="23">
        <v>0.304200753044783</v>
      </c>
      <c r="G49" s="22"/>
    </row>
    <row r="50" spans="1:9" x14ac:dyDescent="0.2">
      <c r="A50" s="21" t="s">
        <v>227</v>
      </c>
      <c r="B50" s="21" t="s">
        <v>226</v>
      </c>
      <c r="C50" s="21" t="s">
        <v>218</v>
      </c>
      <c r="D50" s="24">
        <v>1000</v>
      </c>
      <c r="E50" s="22">
        <v>149.88999999999999</v>
      </c>
      <c r="F50" s="23">
        <v>0.29434665010123701</v>
      </c>
      <c r="G50" s="22"/>
    </row>
    <row r="51" spans="1:9" x14ac:dyDescent="0.2">
      <c r="A51" s="21" t="s">
        <v>229</v>
      </c>
      <c r="B51" s="21" t="s">
        <v>228</v>
      </c>
      <c r="C51" s="21" t="s">
        <v>210</v>
      </c>
      <c r="D51" s="24">
        <v>15000</v>
      </c>
      <c r="E51" s="22">
        <v>123.36</v>
      </c>
      <c r="F51" s="23">
        <v>0.24224833382139299</v>
      </c>
      <c r="G51" s="22"/>
    </row>
    <row r="52" spans="1:9" x14ac:dyDescent="0.2">
      <c r="A52" s="21" t="s">
        <v>231</v>
      </c>
      <c r="B52" s="21" t="s">
        <v>230</v>
      </c>
      <c r="C52" s="21" t="s">
        <v>232</v>
      </c>
      <c r="D52" s="24">
        <v>2000</v>
      </c>
      <c r="E52" s="22">
        <v>50.817999999999998</v>
      </c>
      <c r="F52" s="23">
        <v>9.9793902627557995E-2</v>
      </c>
      <c r="G52" s="22"/>
    </row>
    <row r="53" spans="1:9" x14ac:dyDescent="0.2">
      <c r="A53" s="21" t="s">
        <v>233</v>
      </c>
      <c r="B53" s="21" t="s">
        <v>1042</v>
      </c>
      <c r="C53" s="21" t="s">
        <v>156</v>
      </c>
      <c r="D53" s="24">
        <v>11500</v>
      </c>
      <c r="E53" s="22">
        <v>14.214</v>
      </c>
      <c r="F53" s="23">
        <v>2.7912757919400798E-2</v>
      </c>
      <c r="G53" s="22"/>
    </row>
    <row r="54" spans="1:9" ht="10.5" x14ac:dyDescent="0.25">
      <c r="A54" s="20" t="s">
        <v>28</v>
      </c>
      <c r="B54" s="20"/>
      <c r="C54" s="20"/>
      <c r="D54" s="20"/>
      <c r="E54" s="25">
        <f>SUM(E7:E53)</f>
        <v>19240.874944999992</v>
      </c>
      <c r="F54" s="26">
        <f>SUM(F7:F53)</f>
        <v>37.784289045817467</v>
      </c>
      <c r="G54" s="25"/>
      <c r="H54" s="14"/>
      <c r="I54" s="14"/>
    </row>
    <row r="55" spans="1:9" x14ac:dyDescent="0.2">
      <c r="A55" s="21"/>
      <c r="B55" s="21"/>
      <c r="C55" s="21"/>
      <c r="D55" s="21"/>
      <c r="E55" s="22"/>
      <c r="F55" s="23"/>
      <c r="G55" s="22"/>
    </row>
    <row r="56" spans="1:9" ht="10.5" x14ac:dyDescent="0.25">
      <c r="A56" s="20" t="s">
        <v>20</v>
      </c>
      <c r="B56" s="21"/>
      <c r="C56" s="21"/>
      <c r="D56" s="21"/>
      <c r="E56" s="22"/>
      <c r="F56" s="23"/>
      <c r="G56" s="22"/>
    </row>
    <row r="57" spans="1:9" ht="10.5" x14ac:dyDescent="0.25">
      <c r="A57" s="20" t="s">
        <v>21</v>
      </c>
      <c r="B57" s="21"/>
      <c r="C57" s="21"/>
      <c r="D57" s="21"/>
      <c r="E57" s="22"/>
      <c r="F57" s="23"/>
      <c r="G57" s="22"/>
    </row>
    <row r="58" spans="1:9" x14ac:dyDescent="0.2">
      <c r="A58" s="21" t="s">
        <v>1482</v>
      </c>
      <c r="B58" s="21" t="s">
        <v>1483</v>
      </c>
      <c r="C58" s="21" t="s">
        <v>84</v>
      </c>
      <c r="D58" s="24">
        <v>4500</v>
      </c>
      <c r="E58" s="22">
        <v>4655.8239658000002</v>
      </c>
      <c r="F58" s="23">
        <v>9.1428793634951404</v>
      </c>
      <c r="G58" s="22">
        <v>7.1795999999999998</v>
      </c>
    </row>
    <row r="59" spans="1:9" x14ac:dyDescent="0.2">
      <c r="A59" s="21" t="s">
        <v>23</v>
      </c>
      <c r="B59" s="21" t="s">
        <v>22</v>
      </c>
      <c r="C59" s="21" t="s">
        <v>24</v>
      </c>
      <c r="D59" s="24">
        <v>3000</v>
      </c>
      <c r="E59" s="22">
        <v>3225.5880000000002</v>
      </c>
      <c r="F59" s="23">
        <v>6.3342519341300303</v>
      </c>
      <c r="G59" s="22">
        <v>8.4634999999999998</v>
      </c>
    </row>
    <row r="60" spans="1:9" x14ac:dyDescent="0.2">
      <c r="A60" s="21" t="s">
        <v>108</v>
      </c>
      <c r="B60" s="21" t="s">
        <v>107</v>
      </c>
      <c r="C60" s="21" t="s">
        <v>25</v>
      </c>
      <c r="D60" s="24">
        <v>2500</v>
      </c>
      <c r="E60" s="22">
        <v>2679.4970205</v>
      </c>
      <c r="F60" s="23">
        <v>5.2618651807353496</v>
      </c>
      <c r="G60" s="22">
        <v>7.24</v>
      </c>
    </row>
    <row r="61" spans="1:9" x14ac:dyDescent="0.2">
      <c r="A61" s="21" t="s">
        <v>1484</v>
      </c>
      <c r="B61" s="21" t="s">
        <v>1485</v>
      </c>
      <c r="C61" s="21" t="s">
        <v>25</v>
      </c>
      <c r="D61" s="24">
        <v>250</v>
      </c>
      <c r="E61" s="22">
        <v>2675.9771575</v>
      </c>
      <c r="F61" s="23">
        <v>5.2549530459507396</v>
      </c>
      <c r="G61" s="22">
        <v>7.3624999999999998</v>
      </c>
    </row>
    <row r="62" spans="1:9" x14ac:dyDescent="0.2">
      <c r="A62" s="21" t="s">
        <v>1486</v>
      </c>
      <c r="B62" s="21" t="s">
        <v>1487</v>
      </c>
      <c r="C62" s="21" t="s">
        <v>63</v>
      </c>
      <c r="D62" s="24">
        <v>250</v>
      </c>
      <c r="E62" s="22">
        <v>2639.7632877000001</v>
      </c>
      <c r="F62" s="23">
        <v>5.1838380198460401</v>
      </c>
      <c r="G62" s="22">
        <v>7.2350000000000003</v>
      </c>
    </row>
    <row r="63" spans="1:9" x14ac:dyDescent="0.2">
      <c r="A63" s="21" t="s">
        <v>69</v>
      </c>
      <c r="B63" s="21" t="s">
        <v>68</v>
      </c>
      <c r="C63" s="21" t="s">
        <v>25</v>
      </c>
      <c r="D63" s="24">
        <v>2500</v>
      </c>
      <c r="E63" s="22">
        <v>2638.4457192</v>
      </c>
      <c r="F63" s="23">
        <v>5.1812506432748604</v>
      </c>
      <c r="G63" s="22">
        <v>7.9157999999999999</v>
      </c>
    </row>
    <row r="64" spans="1:9" x14ac:dyDescent="0.2">
      <c r="A64" s="21" t="s">
        <v>1488</v>
      </c>
      <c r="B64" s="21" t="s">
        <v>1489</v>
      </c>
      <c r="C64" s="21" t="s">
        <v>25</v>
      </c>
      <c r="D64" s="24">
        <v>2500</v>
      </c>
      <c r="E64" s="22">
        <v>2616.6690411</v>
      </c>
      <c r="F64" s="23">
        <v>5.13848666803257</v>
      </c>
      <c r="G64" s="22">
        <v>7.3262</v>
      </c>
    </row>
    <row r="65" spans="1:9" x14ac:dyDescent="0.2">
      <c r="A65" s="21" t="s">
        <v>27</v>
      </c>
      <c r="B65" s="21" t="s">
        <v>26</v>
      </c>
      <c r="C65" s="21" t="s">
        <v>24</v>
      </c>
      <c r="D65" s="24">
        <v>1784</v>
      </c>
      <c r="E65" s="22">
        <v>1908.640944</v>
      </c>
      <c r="F65" s="23">
        <v>3.7480957242808901</v>
      </c>
      <c r="G65" s="22">
        <v>8.5035000000000007</v>
      </c>
    </row>
    <row r="66" spans="1:9" x14ac:dyDescent="0.2">
      <c r="A66" s="21" t="s">
        <v>90</v>
      </c>
      <c r="B66" s="21" t="s">
        <v>89</v>
      </c>
      <c r="C66" s="21" t="s">
        <v>25</v>
      </c>
      <c r="D66" s="24">
        <v>2500</v>
      </c>
      <c r="E66" s="22">
        <v>1392.115</v>
      </c>
      <c r="F66" s="23">
        <v>2.7337673414216002</v>
      </c>
      <c r="G66" s="22">
        <v>6.9149000000000003</v>
      </c>
    </row>
    <row r="67" spans="1:9" x14ac:dyDescent="0.2">
      <c r="A67" s="21" t="s">
        <v>1371</v>
      </c>
      <c r="B67" s="21" t="s">
        <v>1372</v>
      </c>
      <c r="C67" s="21" t="s">
        <v>25</v>
      </c>
      <c r="D67" s="24">
        <v>1000</v>
      </c>
      <c r="E67" s="22">
        <v>1046.0741644</v>
      </c>
      <c r="F67" s="23">
        <v>2.0542292751256999</v>
      </c>
      <c r="G67" s="22">
        <v>7.6765999999999996</v>
      </c>
    </row>
    <row r="68" spans="1:9" x14ac:dyDescent="0.2">
      <c r="A68" s="21" t="s">
        <v>235</v>
      </c>
      <c r="B68" s="21" t="s">
        <v>234</v>
      </c>
      <c r="C68" s="21" t="s">
        <v>25</v>
      </c>
      <c r="D68" s="24">
        <v>500</v>
      </c>
      <c r="E68" s="22">
        <v>530.73249450000003</v>
      </c>
      <c r="F68" s="23">
        <v>1.04222651181499</v>
      </c>
      <c r="G68" s="22">
        <v>7.53</v>
      </c>
    </row>
    <row r="69" spans="1:9" x14ac:dyDescent="0.2">
      <c r="A69" s="21" t="s">
        <v>1410</v>
      </c>
      <c r="B69" s="21" t="s">
        <v>1411</v>
      </c>
      <c r="C69" s="21" t="s">
        <v>25</v>
      </c>
      <c r="D69" s="24">
        <v>5</v>
      </c>
      <c r="E69" s="22">
        <v>530.66887670000006</v>
      </c>
      <c r="F69" s="23">
        <v>1.0421015822912201</v>
      </c>
      <c r="G69" s="22">
        <v>7.4724000000000004</v>
      </c>
    </row>
    <row r="70" spans="1:9" ht="10.5" x14ac:dyDescent="0.25">
      <c r="A70" s="20" t="s">
        <v>28</v>
      </c>
      <c r="B70" s="20"/>
      <c r="C70" s="20"/>
      <c r="D70" s="20"/>
      <c r="E70" s="25">
        <f>SUM(E57:E69)</f>
        <v>26539.995671400004</v>
      </c>
      <c r="F70" s="26">
        <f>SUM(F57:F69)</f>
        <v>52.117945290399113</v>
      </c>
      <c r="G70" s="25"/>
      <c r="H70" s="14"/>
      <c r="I70" s="14"/>
    </row>
    <row r="71" spans="1:9" x14ac:dyDescent="0.2">
      <c r="A71" s="21"/>
      <c r="B71" s="21"/>
      <c r="C71" s="21"/>
      <c r="D71" s="21"/>
      <c r="E71" s="22"/>
      <c r="F71" s="23"/>
      <c r="G71" s="22"/>
    </row>
    <row r="72" spans="1:9" ht="10.5" x14ac:dyDescent="0.25">
      <c r="A72" s="20" t="s">
        <v>36</v>
      </c>
      <c r="B72" s="21"/>
      <c r="C72" s="21"/>
      <c r="D72" s="21"/>
      <c r="E72" s="22"/>
      <c r="F72" s="23"/>
      <c r="G72" s="22"/>
    </row>
    <row r="73" spans="1:9" x14ac:dyDescent="0.2">
      <c r="A73" s="21" t="s">
        <v>65</v>
      </c>
      <c r="B73" s="21" t="s">
        <v>64</v>
      </c>
      <c r="C73" s="21" t="s">
        <v>37</v>
      </c>
      <c r="D73" s="24">
        <v>4150000</v>
      </c>
      <c r="E73" s="22">
        <v>3964.93905</v>
      </c>
      <c r="F73" s="23">
        <v>7.7861533606183304</v>
      </c>
      <c r="G73" s="22">
        <v>7.5447906721999898</v>
      </c>
    </row>
    <row r="74" spans="1:9" ht="10.5" x14ac:dyDescent="0.25">
      <c r="A74" s="20" t="s">
        <v>28</v>
      </c>
      <c r="B74" s="20"/>
      <c r="C74" s="20"/>
      <c r="D74" s="20"/>
      <c r="E74" s="25">
        <f>SUM(E73:E73)</f>
        <v>3964.93905</v>
      </c>
      <c r="F74" s="26">
        <f>SUM(F73:F73)</f>
        <v>7.7861533606183304</v>
      </c>
      <c r="G74" s="25"/>
      <c r="H74" s="14"/>
      <c r="I74" s="14"/>
    </row>
    <row r="75" spans="1:9" x14ac:dyDescent="0.2">
      <c r="A75" s="21"/>
      <c r="B75" s="21"/>
      <c r="C75" s="21"/>
      <c r="D75" s="21"/>
      <c r="E75" s="22"/>
      <c r="F75" s="23"/>
      <c r="G75" s="22"/>
    </row>
    <row r="76" spans="1:9" ht="10.5" x14ac:dyDescent="0.25">
      <c r="A76" s="20" t="s">
        <v>39</v>
      </c>
      <c r="B76" s="20"/>
      <c r="C76" s="20"/>
      <c r="D76" s="20"/>
      <c r="E76" s="25">
        <f>E54+E70+E74</f>
        <v>49745.809666399997</v>
      </c>
      <c r="F76" s="26">
        <f>F54+F70+F74</f>
        <v>97.688387696834909</v>
      </c>
      <c r="G76" s="25"/>
      <c r="H76" s="14"/>
      <c r="I76" s="14"/>
    </row>
    <row r="77" spans="1:9" ht="10.5" x14ac:dyDescent="0.25">
      <c r="A77" s="20"/>
      <c r="B77" s="20"/>
      <c r="C77" s="20"/>
      <c r="D77" s="20"/>
      <c r="E77" s="25"/>
      <c r="F77" s="26"/>
      <c r="G77" s="25"/>
      <c r="H77" s="14"/>
      <c r="I77" s="14"/>
    </row>
    <row r="78" spans="1:9" ht="10.5" x14ac:dyDescent="0.25">
      <c r="A78" s="20" t="s">
        <v>41</v>
      </c>
      <c r="B78" s="20"/>
      <c r="C78" s="20"/>
      <c r="D78" s="20"/>
      <c r="E78" s="25">
        <f>E80-(E54+E70+E74)</f>
        <v>1177.1411973000068</v>
      </c>
      <c r="F78" s="26">
        <f>F80-(F54+F70+F74)</f>
        <v>2.3116123031650915</v>
      </c>
      <c r="G78" s="25"/>
      <c r="H78" s="14"/>
      <c r="I78" s="14"/>
    </row>
    <row r="79" spans="1:9" ht="10.5" x14ac:dyDescent="0.25">
      <c r="A79" s="20"/>
      <c r="B79" s="20"/>
      <c r="C79" s="20"/>
      <c r="D79" s="20"/>
      <c r="E79" s="25"/>
      <c r="F79" s="26"/>
      <c r="G79" s="25"/>
      <c r="H79" s="14"/>
      <c r="I79" s="14"/>
    </row>
    <row r="80" spans="1:9" ht="10.5" x14ac:dyDescent="0.25">
      <c r="A80" s="27" t="s">
        <v>40</v>
      </c>
      <c r="B80" s="27"/>
      <c r="C80" s="27"/>
      <c r="D80" s="27"/>
      <c r="E80" s="28">
        <v>50922.950863700004</v>
      </c>
      <c r="F80" s="29">
        <v>100</v>
      </c>
      <c r="G80" s="28"/>
      <c r="H80" s="14"/>
      <c r="I80" s="14"/>
    </row>
    <row r="82" spans="1:4" ht="10.5" x14ac:dyDescent="0.25">
      <c r="A82" s="14" t="s">
        <v>43</v>
      </c>
    </row>
    <row r="83" spans="1:4" ht="10.5" x14ac:dyDescent="0.25">
      <c r="A83" s="14" t="s">
        <v>1043</v>
      </c>
    </row>
    <row r="85" spans="1:4" ht="10.5" x14ac:dyDescent="0.25">
      <c r="A85" s="14" t="s">
        <v>44</v>
      </c>
    </row>
    <row r="86" spans="1:4" ht="10.5" x14ac:dyDescent="0.25">
      <c r="A86" s="14" t="s">
        <v>45</v>
      </c>
    </row>
    <row r="87" spans="1:4" ht="10.5" x14ac:dyDescent="0.25">
      <c r="A87" s="14" t="s">
        <v>46</v>
      </c>
      <c r="B87" s="14"/>
      <c r="C87" s="30" t="s">
        <v>1041</v>
      </c>
      <c r="D87" s="14" t="s">
        <v>47</v>
      </c>
    </row>
    <row r="88" spans="1:4" x14ac:dyDescent="0.2">
      <c r="A88" s="7" t="s">
        <v>48</v>
      </c>
      <c r="C88" s="31">
        <v>219.32429999999999</v>
      </c>
      <c r="D88" s="31">
        <v>218.72540000000001</v>
      </c>
    </row>
    <row r="89" spans="1:4" x14ac:dyDescent="0.2">
      <c r="A89" s="7" t="s">
        <v>49</v>
      </c>
      <c r="C89" s="31">
        <v>18.038799999999998</v>
      </c>
      <c r="D89" s="31">
        <v>16.607099999999999</v>
      </c>
    </row>
    <row r="90" spans="1:4" x14ac:dyDescent="0.2">
      <c r="A90" s="7" t="s">
        <v>50</v>
      </c>
      <c r="C90" s="31">
        <v>240.42060000000001</v>
      </c>
      <c r="D90" s="31">
        <v>240.72149999999999</v>
      </c>
    </row>
    <row r="91" spans="1:4" x14ac:dyDescent="0.2">
      <c r="A91" s="7" t="s">
        <v>51</v>
      </c>
      <c r="C91" s="31">
        <v>19.922799999999999</v>
      </c>
      <c r="D91" s="31">
        <v>18.313500000000001</v>
      </c>
    </row>
    <row r="93" spans="1:4" ht="10.5" x14ac:dyDescent="0.25">
      <c r="A93" s="14" t="s">
        <v>52</v>
      </c>
    </row>
    <row r="94" spans="1:4" ht="10.5" x14ac:dyDescent="0.25">
      <c r="A94" s="106" t="s">
        <v>53</v>
      </c>
      <c r="B94" s="107"/>
      <c r="C94" s="32" t="s">
        <v>54</v>
      </c>
    </row>
    <row r="95" spans="1:4" x14ac:dyDescent="0.2">
      <c r="A95" s="102" t="s">
        <v>49</v>
      </c>
      <c r="B95" s="103"/>
      <c r="C95" s="33">
        <v>1.4</v>
      </c>
    </row>
    <row r="96" spans="1:4" x14ac:dyDescent="0.2">
      <c r="A96" s="102" t="s">
        <v>51</v>
      </c>
      <c r="B96" s="103"/>
      <c r="C96" s="33">
        <v>1.65</v>
      </c>
    </row>
    <row r="97" spans="1:9" x14ac:dyDescent="0.2">
      <c r="A97" s="7" t="s">
        <v>55</v>
      </c>
    </row>
    <row r="98" spans="1:9" x14ac:dyDescent="0.2">
      <c r="A98" s="7" t="s">
        <v>56</v>
      </c>
    </row>
    <row r="100" spans="1:9" ht="10.5" x14ac:dyDescent="0.25">
      <c r="A100" s="14" t="s">
        <v>1214</v>
      </c>
      <c r="D100" s="34">
        <v>7.1543438040312903</v>
      </c>
      <c r="E100" s="10" t="s">
        <v>57</v>
      </c>
    </row>
    <row r="102" spans="1:9" ht="10.5" x14ac:dyDescent="0.25">
      <c r="A102" s="14" t="s">
        <v>58</v>
      </c>
      <c r="D102" s="30" t="s">
        <v>59</v>
      </c>
    </row>
    <row r="104" spans="1:9" ht="10.5" x14ac:dyDescent="0.25">
      <c r="A104" s="63" t="s">
        <v>1215</v>
      </c>
      <c r="B104" s="64"/>
      <c r="C104" s="64"/>
      <c r="D104" s="64"/>
      <c r="E104" s="11"/>
      <c r="G104" s="11"/>
      <c r="H104" s="64"/>
      <c r="I104" s="64"/>
    </row>
    <row r="105" spans="1:9" ht="10.5" x14ac:dyDescent="0.25">
      <c r="A105" s="63"/>
      <c r="B105" s="64"/>
      <c r="C105" s="64"/>
      <c r="D105" s="64"/>
      <c r="E105" s="11"/>
      <c r="G105" s="11"/>
      <c r="H105" s="64"/>
      <c r="I105" s="64"/>
    </row>
    <row r="106" spans="1:9" ht="10.5" x14ac:dyDescent="0.25">
      <c r="A106" s="63" t="s">
        <v>1055</v>
      </c>
      <c r="B106" s="64"/>
      <c r="C106" s="64"/>
      <c r="D106" s="64"/>
      <c r="E106" s="11"/>
      <c r="G106" s="11"/>
      <c r="H106" s="64"/>
      <c r="I106" s="64"/>
    </row>
    <row r="107" spans="1:9" x14ac:dyDescent="0.2">
      <c r="A107" s="65"/>
      <c r="B107" s="64"/>
      <c r="C107" s="64"/>
      <c r="D107" s="64"/>
      <c r="E107" s="11"/>
      <c r="G107" s="11"/>
      <c r="H107" s="64"/>
      <c r="I107" s="64"/>
    </row>
    <row r="108" spans="1:9" x14ac:dyDescent="0.2">
      <c r="A108" s="64"/>
      <c r="B108" s="64"/>
      <c r="C108" s="64"/>
      <c r="D108" s="64"/>
      <c r="E108" s="11"/>
      <c r="G108" s="11"/>
      <c r="H108" s="64"/>
      <c r="I108" s="64"/>
    </row>
    <row r="109" spans="1:9" x14ac:dyDescent="0.2">
      <c r="A109" s="64"/>
      <c r="B109" s="64"/>
      <c r="C109" s="64"/>
      <c r="D109" s="64"/>
      <c r="E109" s="11"/>
      <c r="G109" s="11"/>
      <c r="H109" s="64"/>
      <c r="I109" s="64"/>
    </row>
    <row r="110" spans="1:9" x14ac:dyDescent="0.2">
      <c r="A110" s="64"/>
      <c r="B110" s="64"/>
      <c r="C110" s="64"/>
      <c r="D110" s="64"/>
      <c r="E110" s="11"/>
      <c r="G110" s="11"/>
      <c r="H110" s="64"/>
      <c r="I110" s="64"/>
    </row>
    <row r="111" spans="1:9" x14ac:dyDescent="0.2">
      <c r="A111" s="64"/>
      <c r="B111" s="64"/>
      <c r="C111" s="64"/>
      <c r="D111" s="64"/>
      <c r="E111" s="11"/>
      <c r="G111" s="11"/>
      <c r="H111" s="64"/>
      <c r="I111" s="64"/>
    </row>
    <row r="112" spans="1:9" x14ac:dyDescent="0.2">
      <c r="A112" s="64"/>
      <c r="B112" s="64"/>
      <c r="C112" s="64"/>
      <c r="D112" s="64"/>
      <c r="E112" s="11"/>
      <c r="G112" s="11"/>
      <c r="H112" s="64"/>
      <c r="I112" s="64"/>
    </row>
    <row r="113" spans="1:9" x14ac:dyDescent="0.2">
      <c r="A113" s="64"/>
      <c r="B113" s="64"/>
      <c r="C113" s="64"/>
      <c r="D113" s="64"/>
      <c r="E113" s="11"/>
      <c r="G113" s="11"/>
      <c r="H113" s="64"/>
      <c r="I113" s="64"/>
    </row>
    <row r="114" spans="1:9" x14ac:dyDescent="0.2">
      <c r="A114" s="64"/>
      <c r="B114" s="64"/>
      <c r="C114" s="64"/>
      <c r="D114" s="64"/>
      <c r="E114" s="11"/>
      <c r="G114" s="11"/>
      <c r="H114" s="64"/>
      <c r="I114" s="64"/>
    </row>
    <row r="115" spans="1:9" x14ac:dyDescent="0.2">
      <c r="A115" s="64"/>
      <c r="B115" s="64"/>
      <c r="C115" s="64"/>
      <c r="D115" s="64"/>
      <c r="E115" s="11"/>
      <c r="G115" s="11"/>
      <c r="H115" s="64"/>
      <c r="I115" s="64"/>
    </row>
    <row r="116" spans="1:9" x14ac:dyDescent="0.2">
      <c r="A116" s="64"/>
      <c r="B116" s="64"/>
      <c r="C116" s="64"/>
      <c r="D116" s="64"/>
      <c r="E116" s="11"/>
      <c r="G116" s="11"/>
      <c r="H116" s="64"/>
      <c r="I116" s="64"/>
    </row>
    <row r="117" spans="1:9" x14ac:dyDescent="0.2">
      <c r="A117" s="64"/>
      <c r="B117" s="64"/>
      <c r="C117" s="64"/>
      <c r="D117" s="64"/>
      <c r="E117" s="11"/>
      <c r="G117" s="11"/>
      <c r="H117" s="64"/>
      <c r="I117" s="64"/>
    </row>
    <row r="118" spans="1:9" x14ac:dyDescent="0.2">
      <c r="A118" s="64"/>
      <c r="B118" s="64"/>
      <c r="C118" s="64"/>
      <c r="D118" s="64"/>
      <c r="E118" s="11"/>
      <c r="G118" s="11"/>
      <c r="H118" s="64"/>
      <c r="I118" s="64"/>
    </row>
    <row r="119" spans="1:9" x14ac:dyDescent="0.2">
      <c r="A119" s="64"/>
      <c r="B119" s="64"/>
      <c r="C119" s="64"/>
      <c r="D119" s="64"/>
      <c r="E119" s="11"/>
      <c r="G119" s="11"/>
      <c r="H119" s="64"/>
      <c r="I119" s="64"/>
    </row>
    <row r="120" spans="1:9" x14ac:dyDescent="0.2">
      <c r="A120" s="64"/>
      <c r="B120" s="64"/>
      <c r="C120" s="64"/>
      <c r="D120" s="64"/>
      <c r="E120" s="11"/>
      <c r="G120" s="11"/>
      <c r="H120" s="64"/>
      <c r="I120" s="64"/>
    </row>
    <row r="121" spans="1:9" x14ac:dyDescent="0.2">
      <c r="A121" s="64"/>
      <c r="B121" s="64"/>
      <c r="C121" s="64"/>
      <c r="D121" s="64"/>
      <c r="E121" s="11"/>
      <c r="G121" s="11"/>
      <c r="H121" s="64"/>
      <c r="I121" s="64"/>
    </row>
    <row r="122" spans="1:9" ht="10.5" x14ac:dyDescent="0.25">
      <c r="A122" s="63" t="s">
        <v>1490</v>
      </c>
      <c r="B122" s="64"/>
      <c r="C122" s="64"/>
      <c r="D122" s="64"/>
      <c r="E122" s="11"/>
      <c r="G122" s="11"/>
      <c r="H122" s="64"/>
      <c r="I122" s="64"/>
    </row>
    <row r="123" spans="1:9" x14ac:dyDescent="0.2">
      <c r="A123" s="64"/>
      <c r="B123" s="64"/>
      <c r="C123" s="64"/>
      <c r="D123" s="64"/>
      <c r="E123" s="11"/>
      <c r="G123" s="11"/>
      <c r="H123" s="64"/>
      <c r="I123" s="64"/>
    </row>
    <row r="124" spans="1:9" ht="10.5" x14ac:dyDescent="0.25">
      <c r="A124" s="63" t="s">
        <v>1056</v>
      </c>
      <c r="B124" s="64"/>
      <c r="C124" s="64"/>
      <c r="D124" s="64"/>
      <c r="E124" s="11"/>
      <c r="G124" s="11"/>
      <c r="H124" s="64"/>
      <c r="I124" s="64"/>
    </row>
    <row r="125" spans="1:9" x14ac:dyDescent="0.2">
      <c r="A125" s="64"/>
      <c r="B125" s="64"/>
      <c r="C125" s="64"/>
      <c r="D125" s="64"/>
      <c r="E125" s="11"/>
      <c r="G125" s="11"/>
      <c r="H125" s="64"/>
      <c r="I125" s="64"/>
    </row>
    <row r="126" spans="1:9" x14ac:dyDescent="0.2">
      <c r="A126" s="64"/>
      <c r="B126" s="64"/>
      <c r="C126" s="64"/>
      <c r="D126" s="64"/>
      <c r="E126" s="11"/>
      <c r="G126" s="11"/>
      <c r="H126" s="64"/>
      <c r="I126" s="64"/>
    </row>
    <row r="127" spans="1:9" x14ac:dyDescent="0.2">
      <c r="A127" s="64"/>
      <c r="B127" s="64"/>
      <c r="C127" s="64"/>
      <c r="D127" s="64"/>
      <c r="E127" s="11"/>
      <c r="G127" s="11"/>
      <c r="H127" s="64"/>
      <c r="I127" s="64"/>
    </row>
    <row r="128" spans="1:9" x14ac:dyDescent="0.2">
      <c r="A128" s="64"/>
      <c r="B128" s="64"/>
      <c r="C128" s="64"/>
      <c r="D128" s="64"/>
      <c r="E128" s="11"/>
      <c r="G128" s="11"/>
      <c r="H128" s="64"/>
      <c r="I128" s="64"/>
    </row>
    <row r="129" spans="1:9" x14ac:dyDescent="0.2">
      <c r="A129" s="64"/>
      <c r="B129" s="64"/>
      <c r="C129" s="64"/>
      <c r="D129" s="64"/>
      <c r="E129" s="11"/>
      <c r="G129" s="11"/>
      <c r="H129" s="64"/>
      <c r="I129" s="64"/>
    </row>
    <row r="130" spans="1:9" x14ac:dyDescent="0.2">
      <c r="A130" s="64"/>
      <c r="B130" s="64"/>
      <c r="C130" s="64"/>
      <c r="D130" s="64"/>
      <c r="E130" s="11"/>
      <c r="G130" s="11"/>
      <c r="H130" s="64"/>
      <c r="I130" s="64"/>
    </row>
    <row r="131" spans="1:9" x14ac:dyDescent="0.2">
      <c r="A131" s="64"/>
      <c r="B131" s="64"/>
      <c r="C131" s="64"/>
      <c r="D131" s="64"/>
      <c r="E131" s="11"/>
      <c r="G131" s="11"/>
      <c r="H131" s="64"/>
      <c r="I131" s="64"/>
    </row>
    <row r="132" spans="1:9" x14ac:dyDescent="0.2">
      <c r="A132" s="64"/>
      <c r="B132" s="64"/>
      <c r="C132" s="64"/>
      <c r="D132" s="64"/>
      <c r="E132" s="11"/>
      <c r="G132" s="11"/>
      <c r="H132" s="64"/>
      <c r="I132" s="64"/>
    </row>
    <row r="133" spans="1:9" x14ac:dyDescent="0.2">
      <c r="A133" s="64"/>
      <c r="B133" s="64"/>
      <c r="C133" s="64"/>
      <c r="D133" s="64"/>
      <c r="E133" s="11"/>
      <c r="G133" s="11"/>
      <c r="H133" s="64"/>
      <c r="I133" s="64"/>
    </row>
    <row r="134" spans="1:9" x14ac:dyDescent="0.2">
      <c r="A134" s="64"/>
      <c r="B134" s="64"/>
      <c r="C134" s="64"/>
      <c r="D134" s="64"/>
      <c r="E134" s="11"/>
      <c r="G134" s="11"/>
      <c r="H134" s="64"/>
      <c r="I134" s="64"/>
    </row>
    <row r="135" spans="1:9" x14ac:dyDescent="0.2">
      <c r="A135" s="64"/>
      <c r="B135" s="64"/>
      <c r="C135" s="64"/>
      <c r="D135" s="64"/>
      <c r="E135" s="11"/>
      <c r="G135" s="11"/>
      <c r="H135" s="64"/>
      <c r="I135" s="64"/>
    </row>
    <row r="136" spans="1:9" x14ac:dyDescent="0.2">
      <c r="A136" s="64"/>
      <c r="B136" s="64"/>
      <c r="C136" s="64"/>
      <c r="D136" s="64"/>
      <c r="E136" s="11"/>
      <c r="G136" s="11"/>
      <c r="H136" s="64"/>
      <c r="I136" s="64"/>
    </row>
    <row r="137" spans="1:9" x14ac:dyDescent="0.2">
      <c r="A137" s="64"/>
      <c r="B137" s="64"/>
      <c r="C137" s="64"/>
      <c r="D137" s="64"/>
      <c r="E137" s="11"/>
      <c r="G137" s="11"/>
      <c r="H137" s="64"/>
      <c r="I137" s="64"/>
    </row>
    <row r="138" spans="1:9" x14ac:dyDescent="0.2">
      <c r="A138" s="64"/>
      <c r="B138" s="64"/>
      <c r="C138" s="64"/>
      <c r="D138" s="64"/>
      <c r="E138" s="11"/>
      <c r="G138" s="11"/>
      <c r="H138" s="64"/>
      <c r="I138" s="64"/>
    </row>
    <row r="139" spans="1:9" ht="10.5" x14ac:dyDescent="0.25">
      <c r="A139" s="63" t="s">
        <v>1491</v>
      </c>
      <c r="B139" s="64"/>
      <c r="C139" s="64"/>
      <c r="D139" s="64"/>
      <c r="E139" s="11"/>
      <c r="G139" s="11"/>
      <c r="H139" s="64"/>
      <c r="I139" s="64"/>
    </row>
    <row r="140" spans="1:9" x14ac:dyDescent="0.2">
      <c r="A140" s="64"/>
      <c r="B140" s="64"/>
      <c r="C140" s="64"/>
      <c r="D140" s="64"/>
      <c r="E140" s="11"/>
      <c r="G140" s="11"/>
      <c r="H140" s="64"/>
      <c r="I140" s="64"/>
    </row>
    <row r="141" spans="1:9" x14ac:dyDescent="0.2">
      <c r="A141" s="64" t="s">
        <v>1059</v>
      </c>
      <c r="B141" s="64"/>
      <c r="C141" s="64"/>
      <c r="D141" s="64"/>
      <c r="E141" s="11"/>
      <c r="G141" s="11"/>
      <c r="H141" s="64"/>
      <c r="I141" s="64"/>
    </row>
    <row r="143" spans="1:9" x14ac:dyDescent="0.2">
      <c r="A143" s="64"/>
    </row>
    <row r="144" spans="1:9" x14ac:dyDescent="0.2">
      <c r="A144" s="64"/>
    </row>
    <row r="145" spans="1:1" x14ac:dyDescent="0.2">
      <c r="A145" s="65"/>
    </row>
  </sheetData>
  <mergeCells count="4">
    <mergeCell ref="A1:G1"/>
    <mergeCell ref="A94:B94"/>
    <mergeCell ref="A95:B95"/>
    <mergeCell ref="A96:B96"/>
  </mergeCells>
  <conditionalFormatting sqref="F2:F3">
    <cfRule type="cellIs" dxfId="88" priority="2" stopIfTrue="1" operator="between">
      <formula>0.009</formula>
      <formula>-0.009</formula>
    </cfRule>
  </conditionalFormatting>
  <conditionalFormatting sqref="F5:F65537">
    <cfRule type="cellIs" dxfId="87" priority="1" stopIfTrue="1" operator="between">
      <formula>0.009</formula>
      <formula>-0.009</formula>
    </cfRule>
  </conditionalFormatting>
  <hyperlinks>
    <hyperlink ref="A105" r:id="rId1" tooltip="https://www.franklintempletonindia.com/downloadsServlet/pdf/product-labels-jg9o5k7l" display="https://www.franklintempletonindia.com/downloadsServlet/pdf/product-labels-jg9o5k7l" xr:uid="{00000000-0004-0000-0B00-000000000000}"/>
  </hyperlinks>
  <pageMargins left="0.7" right="0.7" top="0.75" bottom="0.75" header="0.3" footer="0.3"/>
  <pageSetup paperSize="9" orientation="portrait" r:id="rId2"/>
  <headerFooter>
    <oddFooter>&amp;C&amp;1#&amp;"Calibri"&amp;10&amp;K000000PUBLIC</oddFooter>
    <evenFooter>&amp;LPUBLIC</evenFooter>
    <firstFooter>&amp;LPUBLIC</firstFooter>
  </headerFooter>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163"/>
  <sheetViews>
    <sheetView workbookViewId="0">
      <selection sqref="A1:G1"/>
    </sheetView>
  </sheetViews>
  <sheetFormatPr defaultColWidth="9.1796875" defaultRowHeight="10" x14ac:dyDescent="0.2"/>
  <cols>
    <col min="1" max="1" width="38.81640625" style="7" bestFit="1" customWidth="1"/>
    <col min="2" max="2" width="52.54296875" style="7" bestFit="1" customWidth="1"/>
    <col min="3" max="3" width="35.453125" style="7" bestFit="1" customWidth="1"/>
    <col min="4" max="4" width="15.1796875" style="7" bestFit="1" customWidth="1"/>
    <col min="5" max="5" width="26.54296875" style="10" customWidth="1"/>
    <col min="6" max="6" width="13.54296875" style="11" bestFit="1" customWidth="1"/>
    <col min="7" max="7" width="4.54296875" style="10" bestFit="1" customWidth="1"/>
    <col min="8" max="16384" width="9.1796875" style="7"/>
  </cols>
  <sheetData>
    <row r="1" spans="1:7" s="1" customFormat="1" ht="14" x14ac:dyDescent="0.25">
      <c r="A1" s="104" t="s">
        <v>1492</v>
      </c>
      <c r="B1" s="105"/>
      <c r="C1" s="105"/>
      <c r="D1" s="105"/>
      <c r="E1" s="105"/>
      <c r="F1" s="105"/>
      <c r="G1" s="105"/>
    </row>
    <row r="2" spans="1:7" s="1" customFormat="1" ht="11.5" x14ac:dyDescent="0.25">
      <c r="A2" s="35"/>
      <c r="E2" s="5"/>
      <c r="F2" s="9"/>
      <c r="G2" s="10"/>
    </row>
    <row r="3" spans="1:7" s="1" customFormat="1" ht="11.5" x14ac:dyDescent="0.25">
      <c r="A3" s="8" t="s">
        <v>7</v>
      </c>
      <c r="B3" s="2"/>
      <c r="C3" s="3"/>
      <c r="D3" s="3"/>
      <c r="E3" s="4"/>
      <c r="F3" s="9"/>
      <c r="G3" s="10"/>
    </row>
    <row r="4" spans="1:7" s="1" customFormat="1" ht="21" x14ac:dyDescent="0.25">
      <c r="A4" s="6" t="s">
        <v>2</v>
      </c>
      <c r="B4" s="6" t="s">
        <v>0</v>
      </c>
      <c r="C4" s="13" t="s">
        <v>4</v>
      </c>
      <c r="D4" s="13" t="s">
        <v>1</v>
      </c>
      <c r="E4" s="52" t="s">
        <v>6</v>
      </c>
      <c r="F4" s="12" t="s">
        <v>3</v>
      </c>
      <c r="G4" s="12" t="s">
        <v>5</v>
      </c>
    </row>
    <row r="5" spans="1:7" ht="10.5" x14ac:dyDescent="0.25">
      <c r="A5" s="16" t="s">
        <v>109</v>
      </c>
      <c r="B5" s="17"/>
      <c r="C5" s="17"/>
      <c r="D5" s="17"/>
      <c r="E5" s="18"/>
      <c r="F5" s="19"/>
      <c r="G5" s="18"/>
    </row>
    <row r="6" spans="1:7" ht="10.5" x14ac:dyDescent="0.25">
      <c r="A6" s="20" t="s">
        <v>21</v>
      </c>
      <c r="B6" s="21"/>
      <c r="C6" s="21"/>
      <c r="D6" s="21"/>
      <c r="E6" s="22"/>
      <c r="F6" s="23"/>
      <c r="G6" s="22"/>
    </row>
    <row r="7" spans="1:7" x14ac:dyDescent="0.2">
      <c r="A7" s="21" t="s">
        <v>111</v>
      </c>
      <c r="B7" s="21" t="s">
        <v>110</v>
      </c>
      <c r="C7" s="21" t="s">
        <v>112</v>
      </c>
      <c r="D7" s="24">
        <v>55000</v>
      </c>
      <c r="E7" s="22">
        <v>511.08749999999998</v>
      </c>
      <c r="F7" s="23">
        <v>2.2930752727217798</v>
      </c>
      <c r="G7" s="22"/>
    </row>
    <row r="8" spans="1:7" x14ac:dyDescent="0.2">
      <c r="A8" s="21" t="s">
        <v>114</v>
      </c>
      <c r="B8" s="21" t="s">
        <v>113</v>
      </c>
      <c r="C8" s="21" t="s">
        <v>112</v>
      </c>
      <c r="D8" s="24">
        <v>21500</v>
      </c>
      <c r="E8" s="22">
        <v>291.32499999999999</v>
      </c>
      <c r="F8" s="23">
        <v>1.3070758995781999</v>
      </c>
      <c r="G8" s="22"/>
    </row>
    <row r="9" spans="1:7" x14ac:dyDescent="0.2">
      <c r="A9" s="21" t="s">
        <v>127</v>
      </c>
      <c r="B9" s="21" t="s">
        <v>126</v>
      </c>
      <c r="C9" s="21" t="s">
        <v>128</v>
      </c>
      <c r="D9" s="24">
        <v>19000</v>
      </c>
      <c r="E9" s="22">
        <v>265.12599999999998</v>
      </c>
      <c r="F9" s="23">
        <v>1.1895299234585801</v>
      </c>
      <c r="G9" s="22"/>
    </row>
    <row r="10" spans="1:7" x14ac:dyDescent="0.2">
      <c r="A10" s="21" t="s">
        <v>130</v>
      </c>
      <c r="B10" s="21" t="s">
        <v>129</v>
      </c>
      <c r="C10" s="21" t="s">
        <v>112</v>
      </c>
      <c r="D10" s="24">
        <v>22500</v>
      </c>
      <c r="E10" s="22">
        <v>242.35874999999999</v>
      </c>
      <c r="F10" s="23">
        <v>1.08738103896644</v>
      </c>
      <c r="G10" s="22"/>
    </row>
    <row r="11" spans="1:7" x14ac:dyDescent="0.2">
      <c r="A11" s="21" t="s">
        <v>125</v>
      </c>
      <c r="B11" s="21" t="s">
        <v>124</v>
      </c>
      <c r="C11" s="21" t="s">
        <v>112</v>
      </c>
      <c r="D11" s="24">
        <v>17500</v>
      </c>
      <c r="E11" s="22">
        <v>239.82</v>
      </c>
      <c r="F11" s="23">
        <v>1.07599053372297</v>
      </c>
      <c r="G11" s="22"/>
    </row>
    <row r="12" spans="1:7" x14ac:dyDescent="0.2">
      <c r="A12" s="21" t="s">
        <v>116</v>
      </c>
      <c r="B12" s="21" t="s">
        <v>115</v>
      </c>
      <c r="C12" s="21" t="s">
        <v>117</v>
      </c>
      <c r="D12" s="24">
        <v>6000</v>
      </c>
      <c r="E12" s="22">
        <v>235.93799999999999</v>
      </c>
      <c r="F12" s="23">
        <v>1.05857332393266</v>
      </c>
      <c r="G12" s="22"/>
    </row>
    <row r="13" spans="1:7" x14ac:dyDescent="0.2">
      <c r="A13" s="21" t="s">
        <v>122</v>
      </c>
      <c r="B13" s="21" t="s">
        <v>121</v>
      </c>
      <c r="C13" s="21" t="s">
        <v>123</v>
      </c>
      <c r="D13" s="24">
        <v>13663</v>
      </c>
      <c r="E13" s="22">
        <v>224.20983000000001</v>
      </c>
      <c r="F13" s="23">
        <v>1.00595302580117</v>
      </c>
      <c r="G13" s="22"/>
    </row>
    <row r="14" spans="1:7" x14ac:dyDescent="0.2">
      <c r="A14" s="21" t="s">
        <v>119</v>
      </c>
      <c r="B14" s="21" t="s">
        <v>118</v>
      </c>
      <c r="C14" s="21" t="s">
        <v>120</v>
      </c>
      <c r="D14" s="24">
        <v>11300</v>
      </c>
      <c r="E14" s="22">
        <v>222.4631</v>
      </c>
      <c r="F14" s="23">
        <v>0.99811604412753796</v>
      </c>
      <c r="G14" s="22"/>
    </row>
    <row r="15" spans="1:7" x14ac:dyDescent="0.2">
      <c r="A15" s="21" t="s">
        <v>132</v>
      </c>
      <c r="B15" s="21" t="s">
        <v>131</v>
      </c>
      <c r="C15" s="21" t="s">
        <v>123</v>
      </c>
      <c r="D15" s="24">
        <v>10000</v>
      </c>
      <c r="E15" s="22">
        <v>169.56</v>
      </c>
      <c r="F15" s="23">
        <v>0.76075788048564197</v>
      </c>
      <c r="G15" s="22"/>
    </row>
    <row r="16" spans="1:7" x14ac:dyDescent="0.2">
      <c r="A16" s="21" t="s">
        <v>134</v>
      </c>
      <c r="B16" s="21" t="s">
        <v>133</v>
      </c>
      <c r="C16" s="21" t="s">
        <v>135</v>
      </c>
      <c r="D16" s="24">
        <v>50000</v>
      </c>
      <c r="E16" s="22">
        <v>136.80000000000001</v>
      </c>
      <c r="F16" s="23">
        <v>0.61377493542366002</v>
      </c>
      <c r="G16" s="22"/>
    </row>
    <row r="17" spans="1:7" x14ac:dyDescent="0.2">
      <c r="A17" s="21" t="s">
        <v>137</v>
      </c>
      <c r="B17" s="21" t="s">
        <v>136</v>
      </c>
      <c r="C17" s="21" t="s">
        <v>138</v>
      </c>
      <c r="D17" s="24">
        <v>1000</v>
      </c>
      <c r="E17" s="22">
        <v>126.94</v>
      </c>
      <c r="F17" s="23">
        <v>0.56953647882075598</v>
      </c>
      <c r="G17" s="22"/>
    </row>
    <row r="18" spans="1:7" x14ac:dyDescent="0.2">
      <c r="A18" s="21" t="s">
        <v>143</v>
      </c>
      <c r="B18" s="21" t="s">
        <v>142</v>
      </c>
      <c r="C18" s="21" t="s">
        <v>144</v>
      </c>
      <c r="D18" s="24">
        <v>3500</v>
      </c>
      <c r="E18" s="22">
        <v>120.113</v>
      </c>
      <c r="F18" s="23">
        <v>0.53890605861507401</v>
      </c>
      <c r="G18" s="22"/>
    </row>
    <row r="19" spans="1:7" x14ac:dyDescent="0.2">
      <c r="A19" s="21" t="s">
        <v>140</v>
      </c>
      <c r="B19" s="21" t="s">
        <v>139</v>
      </c>
      <c r="C19" s="21" t="s">
        <v>141</v>
      </c>
      <c r="D19" s="24">
        <v>33500</v>
      </c>
      <c r="E19" s="22">
        <v>119.26</v>
      </c>
      <c r="F19" s="23">
        <v>0.53507893858644495</v>
      </c>
      <c r="G19" s="22"/>
    </row>
    <row r="20" spans="1:7" x14ac:dyDescent="0.2">
      <c r="A20" s="21" t="s">
        <v>149</v>
      </c>
      <c r="B20" s="21" t="s">
        <v>148</v>
      </c>
      <c r="C20" s="21" t="s">
        <v>150</v>
      </c>
      <c r="D20" s="24">
        <v>15000</v>
      </c>
      <c r="E20" s="22">
        <v>109.65</v>
      </c>
      <c r="F20" s="23">
        <v>0.49196214670471</v>
      </c>
      <c r="G20" s="22"/>
    </row>
    <row r="21" spans="1:7" x14ac:dyDescent="0.2">
      <c r="A21" s="21" t="s">
        <v>146</v>
      </c>
      <c r="B21" s="21" t="s">
        <v>145</v>
      </c>
      <c r="C21" s="21" t="s">
        <v>147</v>
      </c>
      <c r="D21" s="24">
        <v>1500</v>
      </c>
      <c r="E21" s="22">
        <v>104.4075</v>
      </c>
      <c r="F21" s="23">
        <v>0.46844083750179699</v>
      </c>
      <c r="G21" s="22"/>
    </row>
    <row r="22" spans="1:7" x14ac:dyDescent="0.2">
      <c r="A22" s="21" t="s">
        <v>161</v>
      </c>
      <c r="B22" s="21" t="s">
        <v>160</v>
      </c>
      <c r="C22" s="21" t="s">
        <v>162</v>
      </c>
      <c r="D22" s="24">
        <v>46000</v>
      </c>
      <c r="E22" s="22">
        <v>88.839799999999997</v>
      </c>
      <c r="F22" s="23">
        <v>0.39859387798282803</v>
      </c>
      <c r="G22" s="22"/>
    </row>
    <row r="23" spans="1:7" x14ac:dyDescent="0.2">
      <c r="A23" s="21" t="s">
        <v>152</v>
      </c>
      <c r="B23" s="21" t="s">
        <v>151</v>
      </c>
      <c r="C23" s="21" t="s">
        <v>153</v>
      </c>
      <c r="D23" s="24">
        <v>5500</v>
      </c>
      <c r="E23" s="22">
        <v>87.741500000000002</v>
      </c>
      <c r="F23" s="23">
        <v>0.39366618052978902</v>
      </c>
      <c r="G23" s="22"/>
    </row>
    <row r="24" spans="1:7" x14ac:dyDescent="0.2">
      <c r="A24" s="21" t="s">
        <v>170</v>
      </c>
      <c r="B24" s="21" t="s">
        <v>169</v>
      </c>
      <c r="C24" s="21" t="s">
        <v>171</v>
      </c>
      <c r="D24" s="24">
        <v>5000</v>
      </c>
      <c r="E24" s="22">
        <v>83.534999999999997</v>
      </c>
      <c r="F24" s="23">
        <v>0.374793049931399</v>
      </c>
      <c r="G24" s="22"/>
    </row>
    <row r="25" spans="1:7" x14ac:dyDescent="0.2">
      <c r="A25" s="21" t="s">
        <v>158</v>
      </c>
      <c r="B25" s="21" t="s">
        <v>157</v>
      </c>
      <c r="C25" s="21" t="s">
        <v>159</v>
      </c>
      <c r="D25" s="24">
        <v>5000</v>
      </c>
      <c r="E25" s="22">
        <v>82.724999999999994</v>
      </c>
      <c r="F25" s="23">
        <v>0.37115885623481198</v>
      </c>
      <c r="G25" s="22"/>
    </row>
    <row r="26" spans="1:7" x14ac:dyDescent="0.2">
      <c r="A26" s="21" t="s">
        <v>209</v>
      </c>
      <c r="B26" s="21" t="s">
        <v>208</v>
      </c>
      <c r="C26" s="21" t="s">
        <v>210</v>
      </c>
      <c r="D26" s="24">
        <v>5000</v>
      </c>
      <c r="E26" s="22">
        <v>81.58</v>
      </c>
      <c r="F26" s="23">
        <v>0.36602163181185798</v>
      </c>
      <c r="G26" s="22"/>
    </row>
    <row r="27" spans="1:7" x14ac:dyDescent="0.2">
      <c r="A27" s="21" t="s">
        <v>167</v>
      </c>
      <c r="B27" s="21" t="s">
        <v>166</v>
      </c>
      <c r="C27" s="21" t="s">
        <v>168</v>
      </c>
      <c r="D27" s="24">
        <v>45000</v>
      </c>
      <c r="E27" s="22">
        <v>75.280500000000004</v>
      </c>
      <c r="F27" s="23">
        <v>0.33775792416784201</v>
      </c>
      <c r="G27" s="22"/>
    </row>
    <row r="28" spans="1:7" x14ac:dyDescent="0.2">
      <c r="A28" s="21" t="s">
        <v>176</v>
      </c>
      <c r="B28" s="21" t="s">
        <v>175</v>
      </c>
      <c r="C28" s="21" t="s">
        <v>177</v>
      </c>
      <c r="D28" s="24">
        <v>1300</v>
      </c>
      <c r="E28" s="22">
        <v>74.308000000000007</v>
      </c>
      <c r="F28" s="23">
        <v>0.333394648402495</v>
      </c>
      <c r="G28" s="22"/>
    </row>
    <row r="29" spans="1:7" x14ac:dyDescent="0.2">
      <c r="A29" s="21" t="s">
        <v>155</v>
      </c>
      <c r="B29" s="21" t="s">
        <v>154</v>
      </c>
      <c r="C29" s="21" t="s">
        <v>156</v>
      </c>
      <c r="D29" s="24">
        <v>1250</v>
      </c>
      <c r="E29" s="22">
        <v>73.256249999999994</v>
      </c>
      <c r="F29" s="23">
        <v>0.328675804920537</v>
      </c>
      <c r="G29" s="22"/>
    </row>
    <row r="30" spans="1:7" x14ac:dyDescent="0.2">
      <c r="A30" s="21" t="s">
        <v>181</v>
      </c>
      <c r="B30" s="21" t="s">
        <v>180</v>
      </c>
      <c r="C30" s="21" t="s">
        <v>182</v>
      </c>
      <c r="D30" s="24">
        <v>10000</v>
      </c>
      <c r="E30" s="22">
        <v>72.98</v>
      </c>
      <c r="F30" s="23">
        <v>0.32743636540364601</v>
      </c>
      <c r="G30" s="22"/>
    </row>
    <row r="31" spans="1:7" x14ac:dyDescent="0.2">
      <c r="A31" s="21" t="s">
        <v>200</v>
      </c>
      <c r="B31" s="21" t="s">
        <v>199</v>
      </c>
      <c r="C31" s="21" t="s">
        <v>201</v>
      </c>
      <c r="D31" s="24">
        <v>5000</v>
      </c>
      <c r="E31" s="22">
        <v>68.13</v>
      </c>
      <c r="F31" s="23">
        <v>0.30567606981296802</v>
      </c>
      <c r="G31" s="22"/>
    </row>
    <row r="32" spans="1:7" x14ac:dyDescent="0.2">
      <c r="A32" s="21" t="s">
        <v>164</v>
      </c>
      <c r="B32" s="21" t="s">
        <v>163</v>
      </c>
      <c r="C32" s="21" t="s">
        <v>165</v>
      </c>
      <c r="D32" s="24">
        <v>15000</v>
      </c>
      <c r="E32" s="22">
        <v>67.349999999999994</v>
      </c>
      <c r="F32" s="23">
        <v>0.30217647588292001</v>
      </c>
      <c r="G32" s="22"/>
    </row>
    <row r="33" spans="1:7" x14ac:dyDescent="0.2">
      <c r="A33" s="21" t="s">
        <v>173</v>
      </c>
      <c r="B33" s="21" t="s">
        <v>172</v>
      </c>
      <c r="C33" s="21" t="s">
        <v>174</v>
      </c>
      <c r="D33" s="24">
        <v>5679</v>
      </c>
      <c r="E33" s="22">
        <v>66.671459999999996</v>
      </c>
      <c r="F33" s="23">
        <v>0.299132098363312</v>
      </c>
      <c r="G33" s="22"/>
    </row>
    <row r="34" spans="1:7" x14ac:dyDescent="0.2">
      <c r="A34" s="21" t="s">
        <v>179</v>
      </c>
      <c r="B34" s="21" t="s">
        <v>178</v>
      </c>
      <c r="C34" s="21" t="s">
        <v>147</v>
      </c>
      <c r="D34" s="24">
        <v>3300</v>
      </c>
      <c r="E34" s="22">
        <v>61.808999999999997</v>
      </c>
      <c r="F34" s="23">
        <v>0.27731589900293102</v>
      </c>
      <c r="G34" s="22"/>
    </row>
    <row r="35" spans="1:7" x14ac:dyDescent="0.2">
      <c r="A35" s="21" t="s">
        <v>191</v>
      </c>
      <c r="B35" s="21" t="s">
        <v>190</v>
      </c>
      <c r="C35" s="21" t="s">
        <v>144</v>
      </c>
      <c r="D35" s="24">
        <v>400</v>
      </c>
      <c r="E35" s="22">
        <v>58.396000000000001</v>
      </c>
      <c r="F35" s="23">
        <v>0.26200293222953303</v>
      </c>
      <c r="G35" s="22"/>
    </row>
    <row r="36" spans="1:7" x14ac:dyDescent="0.2">
      <c r="A36" s="21" t="s">
        <v>184</v>
      </c>
      <c r="B36" s="21" t="s">
        <v>183</v>
      </c>
      <c r="C36" s="21" t="s">
        <v>165</v>
      </c>
      <c r="D36" s="24">
        <v>1250</v>
      </c>
      <c r="E36" s="22">
        <v>57.7425</v>
      </c>
      <c r="F36" s="23">
        <v>0.259070900648397</v>
      </c>
      <c r="G36" s="22"/>
    </row>
    <row r="37" spans="1:7" x14ac:dyDescent="0.2">
      <c r="A37" s="21" t="s">
        <v>203</v>
      </c>
      <c r="B37" s="21" t="s">
        <v>202</v>
      </c>
      <c r="C37" s="21" t="s">
        <v>204</v>
      </c>
      <c r="D37" s="24">
        <v>2400</v>
      </c>
      <c r="E37" s="22">
        <v>56.951999999999998</v>
      </c>
      <c r="F37" s="23">
        <v>0.255524196800061</v>
      </c>
      <c r="G37" s="22"/>
    </row>
    <row r="38" spans="1:7" x14ac:dyDescent="0.2">
      <c r="A38" s="21" t="s">
        <v>189</v>
      </c>
      <c r="B38" s="21" t="s">
        <v>188</v>
      </c>
      <c r="C38" s="21" t="s">
        <v>141</v>
      </c>
      <c r="D38" s="24">
        <v>35000</v>
      </c>
      <c r="E38" s="22">
        <v>52.555999999999997</v>
      </c>
      <c r="F38" s="23">
        <v>0.23580084434302501</v>
      </c>
      <c r="G38" s="22"/>
    </row>
    <row r="39" spans="1:7" x14ac:dyDescent="0.2">
      <c r="A39" s="21" t="s">
        <v>197</v>
      </c>
      <c r="B39" s="21" t="s">
        <v>196</v>
      </c>
      <c r="C39" s="21" t="s">
        <v>198</v>
      </c>
      <c r="D39" s="24">
        <v>10200</v>
      </c>
      <c r="E39" s="22">
        <v>50.699100000000001</v>
      </c>
      <c r="F39" s="23">
        <v>0.22746956746007099</v>
      </c>
      <c r="G39" s="22"/>
    </row>
    <row r="40" spans="1:7" x14ac:dyDescent="0.2">
      <c r="A40" s="21" t="s">
        <v>220</v>
      </c>
      <c r="B40" s="21" t="s">
        <v>219</v>
      </c>
      <c r="C40" s="21" t="s">
        <v>135</v>
      </c>
      <c r="D40" s="24">
        <v>8000</v>
      </c>
      <c r="E40" s="22">
        <v>50.58</v>
      </c>
      <c r="F40" s="23">
        <v>0.22693520638690601</v>
      </c>
      <c r="G40" s="22"/>
    </row>
    <row r="41" spans="1:7" x14ac:dyDescent="0.2">
      <c r="A41" s="21" t="s">
        <v>217</v>
      </c>
      <c r="B41" s="21" t="s">
        <v>216</v>
      </c>
      <c r="C41" s="21" t="s">
        <v>218</v>
      </c>
      <c r="D41" s="24">
        <v>6000</v>
      </c>
      <c r="E41" s="22">
        <v>50.363999999999997</v>
      </c>
      <c r="F41" s="23">
        <v>0.22596608806781601</v>
      </c>
      <c r="G41" s="22"/>
    </row>
    <row r="42" spans="1:7" x14ac:dyDescent="0.2">
      <c r="A42" s="21" t="s">
        <v>206</v>
      </c>
      <c r="B42" s="21" t="s">
        <v>205</v>
      </c>
      <c r="C42" s="21" t="s">
        <v>207</v>
      </c>
      <c r="D42" s="24">
        <v>25000</v>
      </c>
      <c r="E42" s="22">
        <v>49.172499999999999</v>
      </c>
      <c r="F42" s="23">
        <v>0.22062023400672501</v>
      </c>
      <c r="G42" s="22"/>
    </row>
    <row r="43" spans="1:7" x14ac:dyDescent="0.2">
      <c r="A43" s="21" t="s">
        <v>212</v>
      </c>
      <c r="B43" s="21" t="s">
        <v>211</v>
      </c>
      <c r="C43" s="21" t="s">
        <v>213</v>
      </c>
      <c r="D43" s="24">
        <v>1500</v>
      </c>
      <c r="E43" s="22">
        <v>47.930999999999997</v>
      </c>
      <c r="F43" s="23">
        <v>0.21505004700139899</v>
      </c>
      <c r="G43" s="22"/>
    </row>
    <row r="44" spans="1:7" x14ac:dyDescent="0.2">
      <c r="A44" s="21" t="s">
        <v>186</v>
      </c>
      <c r="B44" s="21" t="s">
        <v>185</v>
      </c>
      <c r="C44" s="21" t="s">
        <v>187</v>
      </c>
      <c r="D44" s="24">
        <v>1000</v>
      </c>
      <c r="E44" s="22">
        <v>45.965000000000003</v>
      </c>
      <c r="F44" s="23">
        <v>0.20622927563412699</v>
      </c>
      <c r="G44" s="22"/>
    </row>
    <row r="45" spans="1:7" x14ac:dyDescent="0.2">
      <c r="A45" s="21" t="s">
        <v>193</v>
      </c>
      <c r="B45" s="21" t="s">
        <v>192</v>
      </c>
      <c r="C45" s="21" t="s">
        <v>150</v>
      </c>
      <c r="D45" s="24">
        <v>2500</v>
      </c>
      <c r="E45" s="22">
        <v>45.352499999999999</v>
      </c>
      <c r="F45" s="23">
        <v>0.203481197067263</v>
      </c>
      <c r="G45" s="22"/>
    </row>
    <row r="46" spans="1:7" x14ac:dyDescent="0.2">
      <c r="A46" s="21" t="s">
        <v>227</v>
      </c>
      <c r="B46" s="21" t="s">
        <v>226</v>
      </c>
      <c r="C46" s="21" t="s">
        <v>218</v>
      </c>
      <c r="D46" s="24">
        <v>300</v>
      </c>
      <c r="E46" s="22">
        <v>44.966999999999999</v>
      </c>
      <c r="F46" s="23">
        <v>0.20175159006721999</v>
      </c>
      <c r="G46" s="22"/>
    </row>
    <row r="47" spans="1:7" x14ac:dyDescent="0.2">
      <c r="A47" s="21" t="s">
        <v>195</v>
      </c>
      <c r="B47" s="21" t="s">
        <v>194</v>
      </c>
      <c r="C47" s="21" t="s">
        <v>153</v>
      </c>
      <c r="D47" s="24">
        <v>3220</v>
      </c>
      <c r="E47" s="22">
        <v>44.2911</v>
      </c>
      <c r="F47" s="23">
        <v>0.19871905732706799</v>
      </c>
      <c r="G47" s="22"/>
    </row>
    <row r="48" spans="1:7" x14ac:dyDescent="0.2">
      <c r="A48" s="21" t="s">
        <v>229</v>
      </c>
      <c r="B48" s="21" t="s">
        <v>228</v>
      </c>
      <c r="C48" s="21" t="s">
        <v>210</v>
      </c>
      <c r="D48" s="24">
        <v>5000</v>
      </c>
      <c r="E48" s="22">
        <v>41.12</v>
      </c>
      <c r="F48" s="23">
        <v>0.184491413337872</v>
      </c>
      <c r="G48" s="22"/>
    </row>
    <row r="49" spans="1:9" x14ac:dyDescent="0.2">
      <c r="A49" s="21" t="s">
        <v>215</v>
      </c>
      <c r="B49" s="21" t="s">
        <v>214</v>
      </c>
      <c r="C49" s="21" t="s">
        <v>210</v>
      </c>
      <c r="D49" s="24">
        <v>12000</v>
      </c>
      <c r="E49" s="22">
        <v>41.052</v>
      </c>
      <c r="F49" s="23">
        <v>0.184186320533714</v>
      </c>
      <c r="G49" s="22"/>
    </row>
    <row r="50" spans="1:9" x14ac:dyDescent="0.2">
      <c r="A50" s="21" t="s">
        <v>225</v>
      </c>
      <c r="B50" s="21" t="s">
        <v>224</v>
      </c>
      <c r="C50" s="21" t="s">
        <v>198</v>
      </c>
      <c r="D50" s="24">
        <v>30000</v>
      </c>
      <c r="E50" s="22">
        <v>38.726999999999997</v>
      </c>
      <c r="F50" s="23">
        <v>0.17375483862684299</v>
      </c>
      <c r="G50" s="22"/>
    </row>
    <row r="51" spans="1:9" x14ac:dyDescent="0.2">
      <c r="A51" s="21" t="s">
        <v>222</v>
      </c>
      <c r="B51" s="21" t="s">
        <v>221</v>
      </c>
      <c r="C51" s="21" t="s">
        <v>223</v>
      </c>
      <c r="D51" s="24">
        <v>2600</v>
      </c>
      <c r="E51" s="22">
        <v>35.997</v>
      </c>
      <c r="F51" s="23">
        <v>0.16150625987167799</v>
      </c>
      <c r="G51" s="22"/>
    </row>
    <row r="52" spans="1:9" x14ac:dyDescent="0.2">
      <c r="A52" s="21" t="s">
        <v>231</v>
      </c>
      <c r="B52" s="21" t="s">
        <v>230</v>
      </c>
      <c r="C52" s="21" t="s">
        <v>232</v>
      </c>
      <c r="D52" s="24">
        <v>750</v>
      </c>
      <c r="E52" s="22">
        <v>19.056750000000001</v>
      </c>
      <c r="F52" s="23">
        <v>8.5501136700547001E-2</v>
      </c>
      <c r="G52" s="22"/>
    </row>
    <row r="53" spans="1:9" x14ac:dyDescent="0.2">
      <c r="A53" s="21" t="s">
        <v>233</v>
      </c>
      <c r="B53" s="21" t="s">
        <v>1042</v>
      </c>
      <c r="C53" s="21" t="s">
        <v>156</v>
      </c>
      <c r="D53" s="24">
        <v>3400</v>
      </c>
      <c r="E53" s="22">
        <v>4.2023999999999999</v>
      </c>
      <c r="F53" s="23">
        <v>1.88547352969619E-2</v>
      </c>
      <c r="G53" s="22"/>
    </row>
    <row r="54" spans="1:9" ht="10.5" x14ac:dyDescent="0.25">
      <c r="A54" s="20" t="s">
        <v>28</v>
      </c>
      <c r="B54" s="20"/>
      <c r="C54" s="20"/>
      <c r="D54" s="20"/>
      <c r="E54" s="25">
        <f>SUM(E7:E53)</f>
        <v>4938.3890399999982</v>
      </c>
      <c r="F54" s="26">
        <f>SUM(F7:F53)</f>
        <v>22.156867062301984</v>
      </c>
      <c r="G54" s="25"/>
      <c r="H54" s="14"/>
      <c r="I54" s="14"/>
    </row>
    <row r="55" spans="1:9" x14ac:dyDescent="0.2">
      <c r="A55" s="21"/>
      <c r="B55" s="21"/>
      <c r="C55" s="21"/>
      <c r="D55" s="21"/>
      <c r="E55" s="22"/>
      <c r="F55" s="23"/>
      <c r="G55" s="22"/>
    </row>
    <row r="56" spans="1:9" ht="10.5" x14ac:dyDescent="0.25">
      <c r="A56" s="20" t="s">
        <v>20</v>
      </c>
      <c r="B56" s="21"/>
      <c r="C56" s="21"/>
      <c r="D56" s="21"/>
      <c r="E56" s="22"/>
      <c r="F56" s="23"/>
      <c r="G56" s="22"/>
    </row>
    <row r="57" spans="1:9" ht="10.5" x14ac:dyDescent="0.25">
      <c r="A57" s="20" t="s">
        <v>21</v>
      </c>
      <c r="B57" s="21"/>
      <c r="C57" s="21"/>
      <c r="D57" s="21"/>
      <c r="E57" s="22"/>
      <c r="F57" s="23"/>
      <c r="G57" s="22"/>
    </row>
    <row r="58" spans="1:9" x14ac:dyDescent="0.2">
      <c r="A58" s="21" t="s">
        <v>83</v>
      </c>
      <c r="B58" s="21" t="s">
        <v>82</v>
      </c>
      <c r="C58" s="21" t="s">
        <v>84</v>
      </c>
      <c r="D58" s="24">
        <v>1500</v>
      </c>
      <c r="E58" s="22">
        <v>1625.1495411000001</v>
      </c>
      <c r="F58" s="23">
        <v>7.2914916275032402</v>
      </c>
      <c r="G58" s="22">
        <v>7.7</v>
      </c>
    </row>
    <row r="59" spans="1:9" x14ac:dyDescent="0.2">
      <c r="A59" s="21" t="s">
        <v>23</v>
      </c>
      <c r="B59" s="21" t="s">
        <v>22</v>
      </c>
      <c r="C59" s="21" t="s">
        <v>24</v>
      </c>
      <c r="D59" s="24">
        <v>1468</v>
      </c>
      <c r="E59" s="22">
        <v>1578.3877279999999</v>
      </c>
      <c r="F59" s="23">
        <v>7.0816873232945703</v>
      </c>
      <c r="G59" s="22">
        <v>8.4634999999999998</v>
      </c>
    </row>
    <row r="60" spans="1:9" x14ac:dyDescent="0.2">
      <c r="A60" s="21" t="s">
        <v>90</v>
      </c>
      <c r="B60" s="21" t="s">
        <v>89</v>
      </c>
      <c r="C60" s="21" t="s">
        <v>25</v>
      </c>
      <c r="D60" s="24">
        <v>2000</v>
      </c>
      <c r="E60" s="22">
        <v>1113.692</v>
      </c>
      <c r="F60" s="23">
        <v>4.99675610659245</v>
      </c>
      <c r="G60" s="22">
        <v>6.9149000000000003</v>
      </c>
    </row>
    <row r="61" spans="1:9" x14ac:dyDescent="0.2">
      <c r="A61" s="21" t="s">
        <v>108</v>
      </c>
      <c r="B61" s="21" t="s">
        <v>107</v>
      </c>
      <c r="C61" s="21" t="s">
        <v>25</v>
      </c>
      <c r="D61" s="24">
        <v>1000</v>
      </c>
      <c r="E61" s="22">
        <v>1071.7988081999999</v>
      </c>
      <c r="F61" s="23">
        <v>4.8087956453955503</v>
      </c>
      <c r="G61" s="22">
        <v>7.24</v>
      </c>
    </row>
    <row r="62" spans="1:9" x14ac:dyDescent="0.2">
      <c r="A62" s="21" t="s">
        <v>1484</v>
      </c>
      <c r="B62" s="21" t="s">
        <v>1485</v>
      </c>
      <c r="C62" s="21" t="s">
        <v>25</v>
      </c>
      <c r="D62" s="24">
        <v>100</v>
      </c>
      <c r="E62" s="22">
        <v>1070.3908630000001</v>
      </c>
      <c r="F62" s="23">
        <v>4.8024786755548297</v>
      </c>
      <c r="G62" s="22">
        <v>7.3624999999999998</v>
      </c>
    </row>
    <row r="63" spans="1:9" x14ac:dyDescent="0.2">
      <c r="A63" s="21" t="s">
        <v>69</v>
      </c>
      <c r="B63" s="21" t="s">
        <v>68</v>
      </c>
      <c r="C63" s="21" t="s">
        <v>25</v>
      </c>
      <c r="D63" s="24">
        <v>1000</v>
      </c>
      <c r="E63" s="22">
        <v>1055.3782877000001</v>
      </c>
      <c r="F63" s="23">
        <v>4.7351223712032198</v>
      </c>
      <c r="G63" s="22">
        <v>7.9157999999999999</v>
      </c>
    </row>
    <row r="64" spans="1:9" x14ac:dyDescent="0.2">
      <c r="A64" s="21" t="s">
        <v>1482</v>
      </c>
      <c r="B64" s="21" t="s">
        <v>1483</v>
      </c>
      <c r="C64" s="21" t="s">
        <v>84</v>
      </c>
      <c r="D64" s="24">
        <v>1000</v>
      </c>
      <c r="E64" s="22">
        <v>1034.6275479000001</v>
      </c>
      <c r="F64" s="23">
        <v>4.6420208801159504</v>
      </c>
      <c r="G64" s="22">
        <v>7.1795999999999998</v>
      </c>
    </row>
    <row r="65" spans="1:9" x14ac:dyDescent="0.2">
      <c r="A65" s="21" t="s">
        <v>235</v>
      </c>
      <c r="B65" s="21" t="s">
        <v>234</v>
      </c>
      <c r="C65" s="21" t="s">
        <v>25</v>
      </c>
      <c r="D65" s="24">
        <v>500</v>
      </c>
      <c r="E65" s="22">
        <v>530.73249450000003</v>
      </c>
      <c r="F65" s="23">
        <v>2.3812156618346201</v>
      </c>
      <c r="G65" s="22">
        <v>7.53</v>
      </c>
    </row>
    <row r="66" spans="1:9" x14ac:dyDescent="0.2">
      <c r="A66" s="21" t="s">
        <v>1493</v>
      </c>
      <c r="B66" s="21" t="s">
        <v>1494</v>
      </c>
      <c r="C66" s="21" t="s">
        <v>25</v>
      </c>
      <c r="D66" s="24">
        <v>500</v>
      </c>
      <c r="E66" s="22">
        <v>527.93102050000005</v>
      </c>
      <c r="F66" s="23">
        <v>2.3686464036223298</v>
      </c>
      <c r="G66" s="22">
        <v>7.8998999999999997</v>
      </c>
    </row>
    <row r="67" spans="1:9" x14ac:dyDescent="0.2">
      <c r="A67" s="21" t="s">
        <v>27</v>
      </c>
      <c r="B67" s="21" t="s">
        <v>26</v>
      </c>
      <c r="C67" s="21" t="s">
        <v>24</v>
      </c>
      <c r="D67" s="24">
        <v>349</v>
      </c>
      <c r="E67" s="22">
        <v>373.38323400000002</v>
      </c>
      <c r="F67" s="23">
        <v>1.67524320421511</v>
      </c>
      <c r="G67" s="22">
        <v>8.5035000000000007</v>
      </c>
    </row>
    <row r="68" spans="1:9" ht="10.5" x14ac:dyDescent="0.25">
      <c r="A68" s="20" t="s">
        <v>28</v>
      </c>
      <c r="B68" s="20"/>
      <c r="C68" s="20"/>
      <c r="D68" s="20"/>
      <c r="E68" s="25">
        <f>SUM(E57:E67)</f>
        <v>9981.4715249000019</v>
      </c>
      <c r="F68" s="26">
        <f>SUM(F57:F67)</f>
        <v>44.783457899331871</v>
      </c>
      <c r="G68" s="25"/>
      <c r="H68" s="14"/>
      <c r="I68" s="14"/>
    </row>
    <row r="69" spans="1:9" x14ac:dyDescent="0.2">
      <c r="A69" s="21"/>
      <c r="B69" s="21"/>
      <c r="C69" s="21"/>
      <c r="D69" s="21"/>
      <c r="E69" s="22"/>
      <c r="F69" s="23"/>
      <c r="G69" s="22"/>
    </row>
    <row r="70" spans="1:9" ht="10.5" x14ac:dyDescent="0.25">
      <c r="A70" s="20" t="s">
        <v>29</v>
      </c>
      <c r="B70" s="21"/>
      <c r="C70" s="21"/>
      <c r="D70" s="21"/>
      <c r="E70" s="22"/>
      <c r="F70" s="23"/>
      <c r="G70" s="22"/>
    </row>
    <row r="71" spans="1:9" ht="10.5" x14ac:dyDescent="0.25">
      <c r="A71" s="20" t="s">
        <v>30</v>
      </c>
      <c r="B71" s="21"/>
      <c r="C71" s="21"/>
      <c r="D71" s="21"/>
      <c r="E71" s="22"/>
      <c r="F71" s="23"/>
      <c r="G71" s="22"/>
    </row>
    <row r="72" spans="1:9" x14ac:dyDescent="0.2">
      <c r="A72" s="21" t="s">
        <v>1253</v>
      </c>
      <c r="B72" s="21" t="s">
        <v>1254</v>
      </c>
      <c r="C72" s="21" t="s">
        <v>1102</v>
      </c>
      <c r="D72" s="24">
        <v>500</v>
      </c>
      <c r="E72" s="22">
        <v>2343.17</v>
      </c>
      <c r="F72" s="23">
        <v>10.513004498806</v>
      </c>
      <c r="G72" s="22">
        <v>7.02</v>
      </c>
    </row>
    <row r="73" spans="1:9" ht="10.5" x14ac:dyDescent="0.25">
      <c r="A73" s="20" t="s">
        <v>28</v>
      </c>
      <c r="B73" s="20"/>
      <c r="C73" s="20"/>
      <c r="D73" s="20"/>
      <c r="E73" s="25">
        <f>SUM(E71:E72)</f>
        <v>2343.17</v>
      </c>
      <c r="F73" s="26">
        <f>SUM(F71:F72)</f>
        <v>10.513004498806</v>
      </c>
      <c r="G73" s="25"/>
      <c r="H73" s="14"/>
      <c r="I73" s="14"/>
    </row>
    <row r="74" spans="1:9" x14ac:dyDescent="0.2">
      <c r="A74" s="21"/>
      <c r="B74" s="21"/>
      <c r="C74" s="21"/>
      <c r="D74" s="21"/>
      <c r="E74" s="22"/>
      <c r="F74" s="23"/>
      <c r="G74" s="22"/>
    </row>
    <row r="75" spans="1:9" ht="10.5" x14ac:dyDescent="0.25">
      <c r="A75" s="20" t="s">
        <v>36</v>
      </c>
      <c r="B75" s="21"/>
      <c r="C75" s="21"/>
      <c r="D75" s="21"/>
      <c r="E75" s="22"/>
      <c r="F75" s="23"/>
      <c r="G75" s="22"/>
    </row>
    <row r="76" spans="1:9" x14ac:dyDescent="0.2">
      <c r="A76" s="21" t="s">
        <v>65</v>
      </c>
      <c r="B76" s="21" t="s">
        <v>64</v>
      </c>
      <c r="C76" s="21" t="s">
        <v>37</v>
      </c>
      <c r="D76" s="24">
        <v>1750000</v>
      </c>
      <c r="E76" s="22">
        <v>1671.96225</v>
      </c>
      <c r="F76" s="23">
        <v>7.5015242838051703</v>
      </c>
      <c r="G76" s="22">
        <v>7.5447906721999898</v>
      </c>
    </row>
    <row r="77" spans="1:9" ht="10.5" x14ac:dyDescent="0.25">
      <c r="A77" s="20" t="s">
        <v>28</v>
      </c>
      <c r="B77" s="20"/>
      <c r="C77" s="20"/>
      <c r="D77" s="20"/>
      <c r="E77" s="25">
        <f>SUM(E76:E76)</f>
        <v>1671.96225</v>
      </c>
      <c r="F77" s="26">
        <f>SUM(F76:F76)</f>
        <v>7.5015242838051703</v>
      </c>
      <c r="G77" s="25"/>
      <c r="H77" s="14"/>
      <c r="I77" s="14"/>
    </row>
    <row r="78" spans="1:9" x14ac:dyDescent="0.2">
      <c r="A78" s="21"/>
      <c r="B78" s="21"/>
      <c r="C78" s="21"/>
      <c r="D78" s="21"/>
      <c r="E78" s="22"/>
      <c r="F78" s="23"/>
      <c r="G78" s="22"/>
    </row>
    <row r="79" spans="1:9" ht="10.5" x14ac:dyDescent="0.25">
      <c r="A79" s="20" t="s">
        <v>1192</v>
      </c>
      <c r="B79" s="21"/>
      <c r="C79" s="21"/>
      <c r="D79" s="21"/>
      <c r="E79" s="22"/>
      <c r="F79" s="23"/>
      <c r="G79" s="22"/>
    </row>
    <row r="80" spans="1:9" x14ac:dyDescent="0.2">
      <c r="A80" s="21" t="s">
        <v>1193</v>
      </c>
      <c r="B80" s="21" t="s">
        <v>1194</v>
      </c>
      <c r="C80" s="21" t="s">
        <v>1195</v>
      </c>
      <c r="D80" s="24">
        <v>636.86800000000005</v>
      </c>
      <c r="E80" s="22">
        <v>73.859128900000002</v>
      </c>
      <c r="F80" s="23">
        <v>0.33138071689360599</v>
      </c>
      <c r="G80" s="22">
        <v>5.59</v>
      </c>
    </row>
    <row r="81" spans="1:9" ht="10.5" x14ac:dyDescent="0.25">
      <c r="A81" s="20" t="s">
        <v>28</v>
      </c>
      <c r="B81" s="20"/>
      <c r="C81" s="20"/>
      <c r="D81" s="20"/>
      <c r="E81" s="25">
        <f>SUM(E80:E80)</f>
        <v>73.859128900000002</v>
      </c>
      <c r="F81" s="26">
        <f>SUM(F80:F80)</f>
        <v>0.33138071689360599</v>
      </c>
      <c r="G81" s="25"/>
      <c r="H81" s="14"/>
      <c r="I81" s="14"/>
    </row>
    <row r="82" spans="1:9" x14ac:dyDescent="0.2">
      <c r="A82" s="21"/>
      <c r="B82" s="21"/>
      <c r="C82" s="21"/>
      <c r="D82" s="21"/>
      <c r="E82" s="22"/>
      <c r="F82" s="23"/>
      <c r="G82" s="22"/>
    </row>
    <row r="83" spans="1:9" ht="10.5" x14ac:dyDescent="0.25">
      <c r="A83" s="20" t="s">
        <v>39</v>
      </c>
      <c r="B83" s="20"/>
      <c r="C83" s="20"/>
      <c r="D83" s="20"/>
      <c r="E83" s="25">
        <f>E54+E68+E73+E77+E81</f>
        <v>19008.8519438</v>
      </c>
      <c r="F83" s="26">
        <f>F54+F68+F73+F77+F81</f>
        <v>85.286234461138619</v>
      </c>
      <c r="G83" s="25"/>
      <c r="H83" s="14"/>
      <c r="I83" s="14"/>
    </row>
    <row r="84" spans="1:9" ht="10.5" x14ac:dyDescent="0.25">
      <c r="A84" s="20"/>
      <c r="B84" s="20"/>
      <c r="C84" s="20"/>
      <c r="D84" s="20"/>
      <c r="E84" s="25"/>
      <c r="F84" s="26"/>
      <c r="G84" s="25"/>
      <c r="H84" s="14"/>
      <c r="I84" s="14"/>
    </row>
    <row r="85" spans="1:9" ht="10.5" x14ac:dyDescent="0.25">
      <c r="A85" s="20" t="s">
        <v>41</v>
      </c>
      <c r="B85" s="20"/>
      <c r="C85" s="20"/>
      <c r="D85" s="20"/>
      <c r="E85" s="25">
        <f>E87-(E54+E68+E73+E77+E81)</f>
        <v>3279.4482301999997</v>
      </c>
      <c r="F85" s="26">
        <f>F87-(F54+F68+F73+F77+F81)</f>
        <v>14.713765538861381</v>
      </c>
      <c r="G85" s="25"/>
      <c r="H85" s="14"/>
      <c r="I85" s="14"/>
    </row>
    <row r="86" spans="1:9" ht="10.5" x14ac:dyDescent="0.25">
      <c r="A86" s="20"/>
      <c r="B86" s="20"/>
      <c r="C86" s="20"/>
      <c r="D86" s="20"/>
      <c r="E86" s="25"/>
      <c r="F86" s="26"/>
      <c r="G86" s="25"/>
      <c r="H86" s="14"/>
      <c r="I86" s="14"/>
    </row>
    <row r="87" spans="1:9" ht="10.5" x14ac:dyDescent="0.25">
      <c r="A87" s="27" t="s">
        <v>40</v>
      </c>
      <c r="B87" s="27"/>
      <c r="C87" s="27"/>
      <c r="D87" s="27"/>
      <c r="E87" s="28">
        <v>22288.300174</v>
      </c>
      <c r="F87" s="29">
        <v>100</v>
      </c>
      <c r="G87" s="28"/>
      <c r="H87" s="14"/>
      <c r="I87" s="14"/>
    </row>
    <row r="89" spans="1:9" ht="10.5" x14ac:dyDescent="0.25">
      <c r="A89" s="14" t="s">
        <v>43</v>
      </c>
    </row>
    <row r="90" spans="1:9" ht="10.5" x14ac:dyDescent="0.25">
      <c r="A90" s="14" t="s">
        <v>1196</v>
      </c>
    </row>
    <row r="91" spans="1:9" ht="10.5" x14ac:dyDescent="0.25">
      <c r="A91" s="14" t="s">
        <v>1043</v>
      </c>
    </row>
    <row r="93" spans="1:9" ht="10.5" x14ac:dyDescent="0.25">
      <c r="A93" s="14" t="s">
        <v>44</v>
      </c>
    </row>
    <row r="94" spans="1:9" ht="10.5" x14ac:dyDescent="0.25">
      <c r="A94" s="14" t="s">
        <v>45</v>
      </c>
    </row>
    <row r="95" spans="1:9" ht="10.5" x14ac:dyDescent="0.25">
      <c r="A95" s="14" t="s">
        <v>46</v>
      </c>
      <c r="B95" s="14"/>
      <c r="C95" s="30" t="s">
        <v>1041</v>
      </c>
      <c r="D95" s="14" t="s">
        <v>47</v>
      </c>
    </row>
    <row r="96" spans="1:9" x14ac:dyDescent="0.2">
      <c r="A96" s="7" t="s">
        <v>48</v>
      </c>
      <c r="C96" s="31">
        <v>91.241299999999995</v>
      </c>
      <c r="D96" s="31">
        <v>91.683000000000007</v>
      </c>
    </row>
    <row r="97" spans="1:5" x14ac:dyDescent="0.2">
      <c r="A97" s="7" t="s">
        <v>103</v>
      </c>
      <c r="C97" s="31">
        <v>13.313599999999999</v>
      </c>
      <c r="D97" s="31">
        <v>12.887700000000001</v>
      </c>
    </row>
    <row r="98" spans="1:5" x14ac:dyDescent="0.2">
      <c r="A98" s="7" t="s">
        <v>104</v>
      </c>
      <c r="C98" s="31">
        <v>12.399100000000001</v>
      </c>
      <c r="D98" s="31">
        <v>11.969099999999999</v>
      </c>
    </row>
    <row r="99" spans="1:5" x14ac:dyDescent="0.2">
      <c r="A99" s="7" t="s">
        <v>50</v>
      </c>
      <c r="C99" s="31">
        <v>100.30070000000001</v>
      </c>
      <c r="D99" s="31">
        <v>101.1156</v>
      </c>
    </row>
    <row r="100" spans="1:5" x14ac:dyDescent="0.2">
      <c r="A100" s="7" t="s">
        <v>105</v>
      </c>
      <c r="C100" s="31">
        <v>15.181699999999999</v>
      </c>
      <c r="D100" s="31">
        <v>14.6907</v>
      </c>
    </row>
    <row r="101" spans="1:5" x14ac:dyDescent="0.2">
      <c r="A101" s="7" t="s">
        <v>106</v>
      </c>
      <c r="C101" s="31">
        <v>14.297499999999999</v>
      </c>
      <c r="D101" s="31">
        <v>13.846399999999999</v>
      </c>
    </row>
    <row r="103" spans="1:5" ht="10.5" x14ac:dyDescent="0.25">
      <c r="A103" s="14" t="s">
        <v>52</v>
      </c>
    </row>
    <row r="104" spans="1:5" ht="10.5" x14ac:dyDescent="0.25">
      <c r="A104" s="106" t="s">
        <v>53</v>
      </c>
      <c r="B104" s="107"/>
      <c r="C104" s="32" t="s">
        <v>54</v>
      </c>
    </row>
    <row r="105" spans="1:5" x14ac:dyDescent="0.2">
      <c r="A105" s="102" t="s">
        <v>103</v>
      </c>
      <c r="B105" s="103"/>
      <c r="C105" s="33">
        <v>0.49</v>
      </c>
    </row>
    <row r="106" spans="1:5" x14ac:dyDescent="0.2">
      <c r="A106" s="102" t="s">
        <v>104</v>
      </c>
      <c r="B106" s="103"/>
      <c r="C106" s="33">
        <v>0.49</v>
      </c>
    </row>
    <row r="107" spans="1:5" x14ac:dyDescent="0.2">
      <c r="A107" s="102" t="s">
        <v>105</v>
      </c>
      <c r="B107" s="103"/>
      <c r="C107" s="33">
        <v>0.61</v>
      </c>
    </row>
    <row r="108" spans="1:5" x14ac:dyDescent="0.2">
      <c r="A108" s="102" t="s">
        <v>106</v>
      </c>
      <c r="B108" s="103"/>
      <c r="C108" s="33">
        <v>0.56499999999999995</v>
      </c>
    </row>
    <row r="109" spans="1:5" x14ac:dyDescent="0.2">
      <c r="A109" s="7" t="s">
        <v>55</v>
      </c>
    </row>
    <row r="110" spans="1:5" x14ac:dyDescent="0.2">
      <c r="A110" s="7" t="s">
        <v>56</v>
      </c>
    </row>
    <row r="112" spans="1:5" ht="10.5" x14ac:dyDescent="0.25">
      <c r="A112" s="14" t="s">
        <v>1214</v>
      </c>
      <c r="D112" s="34">
        <v>6.0967384351285796</v>
      </c>
      <c r="E112" s="10" t="s">
        <v>57</v>
      </c>
    </row>
    <row r="114" spans="1:9" ht="10.5" x14ac:dyDescent="0.25">
      <c r="A114" s="14" t="s">
        <v>58</v>
      </c>
      <c r="D114" s="30" t="s">
        <v>59</v>
      </c>
    </row>
    <row r="116" spans="1:9" ht="10.5" x14ac:dyDescent="0.25">
      <c r="A116" s="63" t="s">
        <v>1215</v>
      </c>
      <c r="B116" s="64"/>
      <c r="C116" s="64"/>
      <c r="D116" s="64"/>
      <c r="E116" s="11"/>
      <c r="G116" s="11"/>
      <c r="H116" s="64"/>
      <c r="I116" s="64"/>
    </row>
    <row r="117" spans="1:9" ht="10.5" x14ac:dyDescent="0.25">
      <c r="A117" s="63"/>
      <c r="B117" s="64"/>
      <c r="C117" s="64"/>
      <c r="D117" s="64"/>
      <c r="E117" s="11"/>
      <c r="G117" s="11"/>
      <c r="H117" s="64"/>
      <c r="I117" s="64"/>
    </row>
    <row r="118" spans="1:9" ht="10.5" x14ac:dyDescent="0.25">
      <c r="A118" s="63" t="s">
        <v>1055</v>
      </c>
      <c r="B118" s="64"/>
      <c r="C118" s="64"/>
      <c r="D118" s="64"/>
      <c r="E118" s="11"/>
      <c r="G118" s="11"/>
      <c r="H118" s="64"/>
      <c r="I118" s="64"/>
    </row>
    <row r="119" spans="1:9" x14ac:dyDescent="0.2">
      <c r="A119" s="65"/>
      <c r="B119" s="64"/>
      <c r="C119" s="64"/>
      <c r="D119" s="64"/>
      <c r="E119" s="11"/>
      <c r="G119" s="11"/>
      <c r="H119" s="64"/>
      <c r="I119" s="64"/>
    </row>
    <row r="120" spans="1:9" x14ac:dyDescent="0.2">
      <c r="A120" s="64"/>
      <c r="B120" s="64"/>
      <c r="C120" s="64"/>
      <c r="D120" s="64"/>
      <c r="E120" s="11"/>
      <c r="G120" s="11"/>
      <c r="H120" s="64"/>
      <c r="I120" s="64"/>
    </row>
    <row r="121" spans="1:9" x14ac:dyDescent="0.2">
      <c r="A121" s="64"/>
      <c r="B121" s="64"/>
      <c r="C121" s="64"/>
      <c r="D121" s="64"/>
      <c r="E121" s="11"/>
      <c r="G121" s="11"/>
      <c r="H121" s="64"/>
      <c r="I121" s="64"/>
    </row>
    <row r="122" spans="1:9" x14ac:dyDescent="0.2">
      <c r="A122" s="64"/>
      <c r="B122" s="64"/>
      <c r="C122" s="64"/>
      <c r="D122" s="64"/>
      <c r="E122" s="11"/>
      <c r="G122" s="11"/>
      <c r="H122" s="64"/>
      <c r="I122" s="64"/>
    </row>
    <row r="123" spans="1:9" x14ac:dyDescent="0.2">
      <c r="A123" s="64"/>
      <c r="B123" s="64"/>
      <c r="C123" s="64"/>
      <c r="D123" s="64"/>
      <c r="E123" s="11"/>
      <c r="G123" s="11"/>
      <c r="H123" s="64"/>
      <c r="I123" s="64"/>
    </row>
    <row r="124" spans="1:9" x14ac:dyDescent="0.2">
      <c r="A124" s="64"/>
      <c r="B124" s="64"/>
      <c r="C124" s="64"/>
      <c r="D124" s="64"/>
      <c r="E124" s="11"/>
      <c r="G124" s="11"/>
      <c r="H124" s="64"/>
      <c r="I124" s="64"/>
    </row>
    <row r="125" spans="1:9" x14ac:dyDescent="0.2">
      <c r="A125" s="64"/>
      <c r="B125" s="64"/>
      <c r="C125" s="64"/>
      <c r="D125" s="64"/>
      <c r="E125" s="11"/>
      <c r="G125" s="11"/>
      <c r="H125" s="64"/>
      <c r="I125" s="64"/>
    </row>
    <row r="126" spans="1:9" x14ac:dyDescent="0.2">
      <c r="A126" s="64"/>
      <c r="B126" s="64"/>
      <c r="C126" s="64"/>
      <c r="D126" s="64"/>
      <c r="E126" s="11"/>
      <c r="G126" s="11"/>
      <c r="H126" s="64"/>
      <c r="I126" s="64"/>
    </row>
    <row r="127" spans="1:9" x14ac:dyDescent="0.2">
      <c r="A127" s="64"/>
      <c r="B127" s="64"/>
      <c r="C127" s="64"/>
      <c r="D127" s="64"/>
      <c r="E127" s="11"/>
      <c r="G127" s="11"/>
      <c r="H127" s="64"/>
      <c r="I127" s="64"/>
    </row>
    <row r="128" spans="1:9" x14ac:dyDescent="0.2">
      <c r="A128" s="64"/>
      <c r="B128" s="64"/>
      <c r="C128" s="64"/>
      <c r="D128" s="64"/>
      <c r="E128" s="11"/>
      <c r="G128" s="11"/>
      <c r="H128" s="64"/>
      <c r="I128" s="64"/>
    </row>
    <row r="129" spans="1:9" x14ac:dyDescent="0.2">
      <c r="A129" s="64"/>
      <c r="B129" s="64"/>
      <c r="C129" s="64"/>
      <c r="D129" s="64"/>
      <c r="E129" s="11"/>
      <c r="G129" s="11"/>
      <c r="H129" s="64"/>
      <c r="I129" s="64"/>
    </row>
    <row r="130" spans="1:9" x14ac:dyDescent="0.2">
      <c r="A130" s="64"/>
      <c r="B130" s="64"/>
      <c r="C130" s="64"/>
      <c r="D130" s="64"/>
      <c r="E130" s="11"/>
      <c r="G130" s="11"/>
      <c r="H130" s="64"/>
      <c r="I130" s="64"/>
    </row>
    <row r="131" spans="1:9" x14ac:dyDescent="0.2">
      <c r="A131" s="64"/>
      <c r="B131" s="64"/>
      <c r="C131" s="64"/>
      <c r="D131" s="64"/>
      <c r="E131" s="11"/>
      <c r="G131" s="11"/>
      <c r="H131" s="64"/>
      <c r="I131" s="64"/>
    </row>
    <row r="132" spans="1:9" x14ac:dyDescent="0.2">
      <c r="A132" s="64"/>
      <c r="B132" s="64"/>
      <c r="C132" s="64"/>
      <c r="D132" s="64"/>
      <c r="E132" s="11"/>
      <c r="G132" s="11"/>
      <c r="H132" s="64"/>
      <c r="I132" s="64"/>
    </row>
    <row r="133" spans="1:9" x14ac:dyDescent="0.2">
      <c r="A133" s="64"/>
      <c r="B133" s="64"/>
      <c r="C133" s="64"/>
      <c r="D133" s="64"/>
      <c r="E133" s="11"/>
      <c r="G133" s="11"/>
      <c r="H133" s="64"/>
      <c r="I133" s="64"/>
    </row>
    <row r="134" spans="1:9" x14ac:dyDescent="0.2">
      <c r="A134" s="64"/>
      <c r="B134" s="64"/>
      <c r="C134" s="64"/>
      <c r="D134" s="64"/>
      <c r="E134" s="11"/>
      <c r="G134" s="11"/>
      <c r="H134" s="64"/>
      <c r="I134" s="64"/>
    </row>
    <row r="135" spans="1:9" x14ac:dyDescent="0.2">
      <c r="A135" s="64"/>
      <c r="B135" s="64"/>
      <c r="C135" s="64"/>
      <c r="D135" s="64"/>
      <c r="E135" s="11"/>
      <c r="G135" s="11"/>
      <c r="H135" s="64"/>
      <c r="I135" s="64"/>
    </row>
    <row r="136" spans="1:9" ht="10.5" x14ac:dyDescent="0.25">
      <c r="A136" s="63" t="s">
        <v>1495</v>
      </c>
      <c r="B136" s="64"/>
      <c r="C136" s="64"/>
      <c r="D136" s="64"/>
      <c r="E136" s="11"/>
      <c r="G136" s="11"/>
      <c r="H136" s="64"/>
      <c r="I136" s="64"/>
    </row>
    <row r="137" spans="1:9" x14ac:dyDescent="0.2">
      <c r="A137" s="64"/>
      <c r="B137" s="64"/>
      <c r="C137" s="64"/>
      <c r="D137" s="64"/>
      <c r="E137" s="11"/>
      <c r="G137" s="11"/>
      <c r="H137" s="64"/>
      <c r="I137" s="64"/>
    </row>
    <row r="138" spans="1:9" ht="10.5" x14ac:dyDescent="0.25">
      <c r="A138" s="63" t="s">
        <v>1056</v>
      </c>
      <c r="B138" s="64"/>
      <c r="C138" s="64"/>
      <c r="D138" s="64"/>
      <c r="E138" s="11"/>
      <c r="G138" s="11"/>
      <c r="H138" s="64"/>
      <c r="I138" s="64"/>
    </row>
    <row r="139" spans="1:9" x14ac:dyDescent="0.2">
      <c r="A139" s="64"/>
      <c r="B139" s="64"/>
      <c r="C139" s="64"/>
      <c r="D139" s="64"/>
      <c r="E139" s="11"/>
      <c r="G139" s="11"/>
      <c r="H139" s="64"/>
      <c r="I139" s="64"/>
    </row>
    <row r="140" spans="1:9" x14ac:dyDescent="0.2">
      <c r="A140" s="64"/>
      <c r="B140" s="64"/>
      <c r="C140" s="64"/>
      <c r="D140" s="64"/>
      <c r="E140" s="11"/>
      <c r="G140" s="11"/>
      <c r="H140" s="64"/>
      <c r="I140" s="64"/>
    </row>
    <row r="141" spans="1:9" x14ac:dyDescent="0.2">
      <c r="A141" s="64"/>
      <c r="B141" s="64"/>
      <c r="C141" s="64"/>
      <c r="D141" s="64"/>
      <c r="E141" s="11"/>
      <c r="G141" s="11"/>
      <c r="H141" s="64"/>
      <c r="I141" s="64"/>
    </row>
    <row r="142" spans="1:9" x14ac:dyDescent="0.2">
      <c r="A142" s="64"/>
      <c r="B142" s="64"/>
      <c r="C142" s="64"/>
      <c r="D142" s="64"/>
      <c r="E142" s="11"/>
      <c r="G142" s="11"/>
      <c r="H142" s="64"/>
      <c r="I142" s="64"/>
    </row>
    <row r="143" spans="1:9" x14ac:dyDescent="0.2">
      <c r="A143" s="64"/>
      <c r="B143" s="64"/>
      <c r="C143" s="64"/>
      <c r="D143" s="64"/>
      <c r="E143" s="11"/>
      <c r="G143" s="11"/>
      <c r="H143" s="64"/>
      <c r="I143" s="64"/>
    </row>
    <row r="144" spans="1:9" x14ac:dyDescent="0.2">
      <c r="A144" s="64"/>
      <c r="B144" s="64"/>
      <c r="C144" s="64"/>
      <c r="D144" s="64"/>
      <c r="E144" s="11"/>
      <c r="G144" s="11"/>
      <c r="H144" s="64"/>
      <c r="I144" s="64"/>
    </row>
    <row r="145" spans="1:9" x14ac:dyDescent="0.2">
      <c r="A145" s="64"/>
      <c r="B145" s="64"/>
      <c r="C145" s="64"/>
      <c r="D145" s="64"/>
      <c r="E145" s="11"/>
      <c r="G145" s="11"/>
      <c r="H145" s="64"/>
      <c r="I145" s="64"/>
    </row>
    <row r="146" spans="1:9" x14ac:dyDescent="0.2">
      <c r="A146" s="64"/>
      <c r="B146" s="64"/>
      <c r="C146" s="64"/>
      <c r="D146" s="64"/>
      <c r="E146" s="11"/>
      <c r="G146" s="11"/>
      <c r="H146" s="64"/>
      <c r="I146" s="64"/>
    </row>
    <row r="147" spans="1:9" x14ac:dyDescent="0.2">
      <c r="A147" s="64"/>
      <c r="B147" s="64"/>
      <c r="C147" s="64"/>
      <c r="D147" s="64"/>
      <c r="E147" s="11"/>
      <c r="G147" s="11"/>
      <c r="H147" s="64"/>
      <c r="I147" s="64"/>
    </row>
    <row r="148" spans="1:9" x14ac:dyDescent="0.2">
      <c r="A148" s="64"/>
      <c r="B148" s="64"/>
      <c r="C148" s="64"/>
      <c r="D148" s="64"/>
      <c r="E148" s="11"/>
      <c r="G148" s="11"/>
      <c r="H148" s="64"/>
      <c r="I148" s="64"/>
    </row>
    <row r="149" spans="1:9" x14ac:dyDescent="0.2">
      <c r="A149" s="64"/>
      <c r="B149" s="64"/>
      <c r="C149" s="64"/>
      <c r="D149" s="64"/>
      <c r="E149" s="11"/>
      <c r="G149" s="11"/>
      <c r="H149" s="64"/>
      <c r="I149" s="64"/>
    </row>
    <row r="150" spans="1:9" x14ac:dyDescent="0.2">
      <c r="A150" s="64"/>
      <c r="B150" s="64"/>
      <c r="C150" s="64"/>
      <c r="D150" s="64"/>
      <c r="E150" s="11"/>
      <c r="G150" s="11"/>
      <c r="H150" s="64"/>
      <c r="I150" s="64"/>
    </row>
    <row r="151" spans="1:9" x14ac:dyDescent="0.2">
      <c r="A151" s="64"/>
      <c r="B151" s="64"/>
      <c r="C151" s="64"/>
      <c r="D151" s="64"/>
      <c r="E151" s="11"/>
      <c r="G151" s="11"/>
      <c r="H151" s="64"/>
      <c r="I151" s="64"/>
    </row>
    <row r="152" spans="1:9" x14ac:dyDescent="0.2">
      <c r="A152" s="64"/>
      <c r="B152" s="64"/>
      <c r="C152" s="64"/>
      <c r="D152" s="64"/>
      <c r="E152" s="11"/>
      <c r="G152" s="11"/>
      <c r="H152" s="64"/>
      <c r="I152" s="64"/>
    </row>
    <row r="153" spans="1:9" x14ac:dyDescent="0.2">
      <c r="A153" s="64"/>
      <c r="B153" s="64"/>
      <c r="C153" s="64"/>
      <c r="D153" s="64"/>
      <c r="E153" s="11"/>
      <c r="G153" s="11"/>
      <c r="H153" s="64"/>
      <c r="I153" s="64"/>
    </row>
    <row r="154" spans="1:9" x14ac:dyDescent="0.2">
      <c r="A154" s="64"/>
      <c r="B154" s="64"/>
      <c r="C154" s="64"/>
      <c r="D154" s="64"/>
      <c r="E154" s="11"/>
      <c r="G154" s="11"/>
      <c r="H154" s="64"/>
      <c r="I154" s="64"/>
    </row>
    <row r="155" spans="1:9" ht="10.5" x14ac:dyDescent="0.25">
      <c r="A155" s="63" t="s">
        <v>1496</v>
      </c>
      <c r="B155" s="64"/>
      <c r="C155" s="64"/>
      <c r="D155" s="64"/>
      <c r="E155" s="11"/>
      <c r="G155" s="11"/>
      <c r="H155" s="64"/>
      <c r="I155" s="64"/>
    </row>
    <row r="156" spans="1:9" x14ac:dyDescent="0.2">
      <c r="A156" s="64"/>
      <c r="B156" s="64"/>
      <c r="C156" s="64"/>
      <c r="D156" s="64"/>
      <c r="E156" s="11"/>
      <c r="G156" s="11"/>
      <c r="H156" s="64"/>
      <c r="I156" s="64"/>
    </row>
    <row r="157" spans="1:9" x14ac:dyDescent="0.2">
      <c r="A157" s="64" t="s">
        <v>1059</v>
      </c>
      <c r="B157" s="64"/>
      <c r="C157" s="64"/>
      <c r="D157" s="64"/>
      <c r="E157" s="11"/>
      <c r="G157" s="11"/>
      <c r="H157" s="64"/>
      <c r="I157" s="64"/>
    </row>
    <row r="160" spans="1:9" x14ac:dyDescent="0.2">
      <c r="A160" s="64"/>
    </row>
    <row r="161" spans="1:1" x14ac:dyDescent="0.2">
      <c r="A161" s="65"/>
    </row>
    <row r="162" spans="1:1" x14ac:dyDescent="0.2">
      <c r="A162" s="64"/>
    </row>
    <row r="163" spans="1:1" x14ac:dyDescent="0.2">
      <c r="A163" s="65"/>
    </row>
  </sheetData>
  <mergeCells count="6">
    <mergeCell ref="A108:B108"/>
    <mergeCell ref="A1:G1"/>
    <mergeCell ref="A104:B104"/>
    <mergeCell ref="A105:B105"/>
    <mergeCell ref="A106:B106"/>
    <mergeCell ref="A107:B107"/>
  </mergeCells>
  <conditionalFormatting sqref="F2:F3">
    <cfRule type="cellIs" dxfId="86" priority="2" stopIfTrue="1" operator="between">
      <formula>0.009</formula>
      <formula>-0.009</formula>
    </cfRule>
  </conditionalFormatting>
  <conditionalFormatting sqref="F5:F65536">
    <cfRule type="cellIs" dxfId="85" priority="1" stopIfTrue="1" operator="between">
      <formula>0.009</formula>
      <formula>-0.009</formula>
    </cfRule>
  </conditionalFormatting>
  <hyperlinks>
    <hyperlink ref="A117" r:id="rId1" tooltip="https://www.franklintempletonindia.com/downloadsServlet/pdf/product-labels-jg9o5k7l" display="https://www.franklintempletonindia.com/downloadsServlet/pdf/product-labels-jg9o5k7l" xr:uid="{00000000-0004-0000-0C00-000000000000}"/>
  </hyperlinks>
  <pageMargins left="0.7" right="0.7" top="0.75" bottom="0.75" header="0.3" footer="0.3"/>
  <pageSetup paperSize="9" orientation="portrait" r:id="rId2"/>
  <headerFooter>
    <oddFooter>&amp;C&amp;1#&amp;"Calibri"&amp;10&amp;K000000PUBLIC</oddFooter>
    <evenFooter>&amp;LPUBLIC</evenFooter>
    <firstFooter>&amp;LPUBLIC</firstFooter>
  </headerFooter>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149"/>
  <sheetViews>
    <sheetView workbookViewId="0">
      <selection sqref="A1:G1"/>
    </sheetView>
  </sheetViews>
  <sheetFormatPr defaultColWidth="9.1796875" defaultRowHeight="10" x14ac:dyDescent="0.2"/>
  <cols>
    <col min="1" max="1" width="40.54296875" style="7" bestFit="1" customWidth="1"/>
    <col min="2" max="2" width="37" style="7" bestFit="1" customWidth="1"/>
    <col min="3" max="3" width="35.453125" style="7" bestFit="1" customWidth="1"/>
    <col min="4" max="4" width="15.1796875" style="7" bestFit="1" customWidth="1"/>
    <col min="5" max="5" width="27.1796875" style="10" customWidth="1"/>
    <col min="6" max="6" width="13.54296875" style="11" bestFit="1" customWidth="1"/>
    <col min="7" max="7" width="4.54296875" style="10" bestFit="1" customWidth="1"/>
    <col min="8" max="16384" width="9.1796875" style="7"/>
  </cols>
  <sheetData>
    <row r="1" spans="1:7" s="1" customFormat="1" ht="14" x14ac:dyDescent="0.25">
      <c r="A1" s="104" t="s">
        <v>8</v>
      </c>
      <c r="B1" s="105"/>
      <c r="C1" s="105"/>
      <c r="D1" s="105"/>
      <c r="E1" s="105"/>
      <c r="F1" s="105"/>
      <c r="G1" s="105"/>
    </row>
    <row r="2" spans="1:7" s="1" customFormat="1" ht="11.5" x14ac:dyDescent="0.25">
      <c r="E2" s="5"/>
      <c r="F2" s="9"/>
      <c r="G2" s="10"/>
    </row>
    <row r="3" spans="1:7" s="1" customFormat="1" ht="11.5" x14ac:dyDescent="0.25">
      <c r="A3" s="8" t="s">
        <v>7</v>
      </c>
      <c r="B3" s="2"/>
      <c r="C3" s="3"/>
      <c r="D3" s="3"/>
      <c r="E3" s="4"/>
      <c r="F3" s="9"/>
      <c r="G3" s="10"/>
    </row>
    <row r="4" spans="1:7" s="1" customFormat="1" ht="21" x14ac:dyDescent="0.25">
      <c r="A4" s="6" t="s">
        <v>2</v>
      </c>
      <c r="B4" s="6" t="s">
        <v>0</v>
      </c>
      <c r="C4" s="13" t="s">
        <v>4</v>
      </c>
      <c r="D4" s="13" t="s">
        <v>1</v>
      </c>
      <c r="E4" s="52" t="s">
        <v>6</v>
      </c>
      <c r="F4" s="12" t="s">
        <v>3</v>
      </c>
      <c r="G4" s="12" t="s">
        <v>5</v>
      </c>
    </row>
    <row r="5" spans="1:7" ht="10.5" x14ac:dyDescent="0.25">
      <c r="A5" s="16" t="s">
        <v>109</v>
      </c>
      <c r="B5" s="17"/>
      <c r="C5" s="17"/>
      <c r="D5" s="17"/>
      <c r="E5" s="18"/>
      <c r="F5" s="19"/>
      <c r="G5" s="18"/>
    </row>
    <row r="6" spans="1:7" ht="10.5" x14ac:dyDescent="0.25">
      <c r="A6" s="20" t="s">
        <v>21</v>
      </c>
      <c r="B6" s="21"/>
      <c r="C6" s="21"/>
      <c r="D6" s="21"/>
      <c r="E6" s="22"/>
      <c r="F6" s="23"/>
      <c r="G6" s="22"/>
    </row>
    <row r="7" spans="1:7" x14ac:dyDescent="0.2">
      <c r="A7" s="21" t="s">
        <v>111</v>
      </c>
      <c r="B7" s="21" t="s">
        <v>110</v>
      </c>
      <c r="C7" s="21" t="s">
        <v>112</v>
      </c>
      <c r="D7" s="24">
        <v>1400809</v>
      </c>
      <c r="E7" s="22">
        <v>13017.01763</v>
      </c>
      <c r="F7" s="23">
        <v>4.9611165543773303</v>
      </c>
      <c r="G7" s="22"/>
    </row>
    <row r="8" spans="1:7" x14ac:dyDescent="0.2">
      <c r="A8" s="21" t="s">
        <v>114</v>
      </c>
      <c r="B8" s="21" t="s">
        <v>113</v>
      </c>
      <c r="C8" s="21" t="s">
        <v>112</v>
      </c>
      <c r="D8" s="24">
        <v>606061</v>
      </c>
      <c r="E8" s="22">
        <v>8212.1265500000009</v>
      </c>
      <c r="F8" s="23">
        <v>3.1298503337624002</v>
      </c>
      <c r="G8" s="22"/>
    </row>
    <row r="9" spans="1:7" x14ac:dyDescent="0.2">
      <c r="A9" s="21" t="s">
        <v>130</v>
      </c>
      <c r="B9" s="21" t="s">
        <v>129</v>
      </c>
      <c r="C9" s="21" t="s">
        <v>112</v>
      </c>
      <c r="D9" s="24">
        <v>751996</v>
      </c>
      <c r="E9" s="22">
        <v>8100.124914</v>
      </c>
      <c r="F9" s="23">
        <v>3.0871636611104099</v>
      </c>
      <c r="G9" s="22"/>
    </row>
    <row r="10" spans="1:7" x14ac:dyDescent="0.2">
      <c r="A10" s="21" t="s">
        <v>127</v>
      </c>
      <c r="B10" s="21" t="s">
        <v>126</v>
      </c>
      <c r="C10" s="21" t="s">
        <v>128</v>
      </c>
      <c r="D10" s="24">
        <v>552629</v>
      </c>
      <c r="E10" s="22">
        <v>7711.3850659999998</v>
      </c>
      <c r="F10" s="23">
        <v>2.9390050160138501</v>
      </c>
      <c r="G10" s="22"/>
    </row>
    <row r="11" spans="1:7" x14ac:dyDescent="0.2">
      <c r="A11" s="21" t="s">
        <v>125</v>
      </c>
      <c r="B11" s="21" t="s">
        <v>124</v>
      </c>
      <c r="C11" s="21" t="s">
        <v>112</v>
      </c>
      <c r="D11" s="24">
        <v>505623</v>
      </c>
      <c r="E11" s="22">
        <v>6929.0575920000001</v>
      </c>
      <c r="F11" s="23">
        <v>2.6408401143039</v>
      </c>
      <c r="G11" s="22"/>
    </row>
    <row r="12" spans="1:7" x14ac:dyDescent="0.2">
      <c r="A12" s="21" t="s">
        <v>137</v>
      </c>
      <c r="B12" s="21" t="s">
        <v>136</v>
      </c>
      <c r="C12" s="21" t="s">
        <v>138</v>
      </c>
      <c r="D12" s="24">
        <v>52703</v>
      </c>
      <c r="E12" s="22">
        <v>6690.1188199999997</v>
      </c>
      <c r="F12" s="23">
        <v>2.5497744700107101</v>
      </c>
      <c r="G12" s="22"/>
    </row>
    <row r="13" spans="1:7" x14ac:dyDescent="0.2">
      <c r="A13" s="21" t="s">
        <v>116</v>
      </c>
      <c r="B13" s="21" t="s">
        <v>115</v>
      </c>
      <c r="C13" s="21" t="s">
        <v>117</v>
      </c>
      <c r="D13" s="24">
        <v>165175</v>
      </c>
      <c r="E13" s="22">
        <v>6495.1765249999999</v>
      </c>
      <c r="F13" s="23">
        <v>2.4754770023139701</v>
      </c>
      <c r="G13" s="22"/>
    </row>
    <row r="14" spans="1:7" x14ac:dyDescent="0.2">
      <c r="A14" s="21" t="s">
        <v>143</v>
      </c>
      <c r="B14" s="21" t="s">
        <v>142</v>
      </c>
      <c r="C14" s="21" t="s">
        <v>144</v>
      </c>
      <c r="D14" s="24">
        <v>178448</v>
      </c>
      <c r="E14" s="22">
        <v>6123.9784639999998</v>
      </c>
      <c r="F14" s="23">
        <v>2.33400397848279</v>
      </c>
      <c r="G14" s="22"/>
    </row>
    <row r="15" spans="1:7" x14ac:dyDescent="0.2">
      <c r="A15" s="21" t="s">
        <v>119</v>
      </c>
      <c r="B15" s="21" t="s">
        <v>118</v>
      </c>
      <c r="C15" s="21" t="s">
        <v>120</v>
      </c>
      <c r="D15" s="24">
        <v>306603</v>
      </c>
      <c r="E15" s="22">
        <v>6036.093261</v>
      </c>
      <c r="F15" s="23">
        <v>2.3005086919370301</v>
      </c>
      <c r="G15" s="22"/>
    </row>
    <row r="16" spans="1:7" x14ac:dyDescent="0.2">
      <c r="A16" s="21" t="s">
        <v>237</v>
      </c>
      <c r="B16" s="21" t="s">
        <v>236</v>
      </c>
      <c r="C16" s="21" t="s">
        <v>238</v>
      </c>
      <c r="D16" s="24">
        <v>2188859</v>
      </c>
      <c r="E16" s="22">
        <v>5887.1551659999996</v>
      </c>
      <c r="F16" s="23">
        <v>2.2437445951458401</v>
      </c>
      <c r="G16" s="22"/>
    </row>
    <row r="17" spans="1:7" x14ac:dyDescent="0.2">
      <c r="A17" s="21" t="s">
        <v>132</v>
      </c>
      <c r="B17" s="21" t="s">
        <v>131</v>
      </c>
      <c r="C17" s="21" t="s">
        <v>123</v>
      </c>
      <c r="D17" s="24">
        <v>338001</v>
      </c>
      <c r="E17" s="22">
        <v>5731.1449560000001</v>
      </c>
      <c r="F17" s="23">
        <v>2.1842851354229702</v>
      </c>
      <c r="G17" s="22"/>
    </row>
    <row r="18" spans="1:7" x14ac:dyDescent="0.2">
      <c r="A18" s="21" t="s">
        <v>134</v>
      </c>
      <c r="B18" s="21" t="s">
        <v>133</v>
      </c>
      <c r="C18" s="21" t="s">
        <v>135</v>
      </c>
      <c r="D18" s="24">
        <v>2054050</v>
      </c>
      <c r="E18" s="22">
        <v>5619.8807999999999</v>
      </c>
      <c r="F18" s="23">
        <v>2.1418795351594899</v>
      </c>
      <c r="G18" s="22"/>
    </row>
    <row r="19" spans="1:7" x14ac:dyDescent="0.2">
      <c r="A19" s="21" t="s">
        <v>122</v>
      </c>
      <c r="B19" s="21" t="s">
        <v>121</v>
      </c>
      <c r="C19" s="21" t="s">
        <v>123</v>
      </c>
      <c r="D19" s="24">
        <v>318802</v>
      </c>
      <c r="E19" s="22">
        <v>5231.5408200000002</v>
      </c>
      <c r="F19" s="23">
        <v>1.9938732899298299</v>
      </c>
      <c r="G19" s="22"/>
    </row>
    <row r="20" spans="1:7" x14ac:dyDescent="0.2">
      <c r="A20" s="21" t="s">
        <v>206</v>
      </c>
      <c r="B20" s="21" t="s">
        <v>205</v>
      </c>
      <c r="C20" s="21" t="s">
        <v>207</v>
      </c>
      <c r="D20" s="24">
        <v>2642307</v>
      </c>
      <c r="E20" s="22">
        <v>5197.1536379999998</v>
      </c>
      <c r="F20" s="23">
        <v>1.9807674601055401</v>
      </c>
      <c r="G20" s="22"/>
    </row>
    <row r="21" spans="1:7" x14ac:dyDescent="0.2">
      <c r="A21" s="21" t="s">
        <v>181</v>
      </c>
      <c r="B21" s="21" t="s">
        <v>180</v>
      </c>
      <c r="C21" s="21" t="s">
        <v>182</v>
      </c>
      <c r="D21" s="24">
        <v>608166</v>
      </c>
      <c r="E21" s="22">
        <v>4438.3954679999997</v>
      </c>
      <c r="F21" s="23">
        <v>1.69158541972168</v>
      </c>
      <c r="G21" s="22"/>
    </row>
    <row r="22" spans="1:7" x14ac:dyDescent="0.2">
      <c r="A22" s="21" t="s">
        <v>240</v>
      </c>
      <c r="B22" s="21" t="s">
        <v>239</v>
      </c>
      <c r="C22" s="21" t="s">
        <v>177</v>
      </c>
      <c r="D22" s="24">
        <v>107768</v>
      </c>
      <c r="E22" s="22">
        <v>4286.3644320000003</v>
      </c>
      <c r="F22" s="23">
        <v>1.6336425244351001</v>
      </c>
      <c r="G22" s="22"/>
    </row>
    <row r="23" spans="1:7" x14ac:dyDescent="0.2">
      <c r="A23" s="21" t="s">
        <v>155</v>
      </c>
      <c r="B23" s="21" t="s">
        <v>154</v>
      </c>
      <c r="C23" s="21" t="s">
        <v>156</v>
      </c>
      <c r="D23" s="24">
        <v>72969</v>
      </c>
      <c r="E23" s="22">
        <v>4276.3482450000001</v>
      </c>
      <c r="F23" s="23">
        <v>1.6298251007709501</v>
      </c>
      <c r="G23" s="22"/>
    </row>
    <row r="24" spans="1:7" x14ac:dyDescent="0.2">
      <c r="A24" s="21" t="s">
        <v>161</v>
      </c>
      <c r="B24" s="21" t="s">
        <v>160</v>
      </c>
      <c r="C24" s="21" t="s">
        <v>162</v>
      </c>
      <c r="D24" s="24">
        <v>2164055</v>
      </c>
      <c r="E24" s="22">
        <v>4179.4394220000004</v>
      </c>
      <c r="F24" s="23">
        <v>1.5928906830943099</v>
      </c>
      <c r="G24" s="22"/>
    </row>
    <row r="25" spans="1:7" x14ac:dyDescent="0.2">
      <c r="A25" s="21" t="s">
        <v>146</v>
      </c>
      <c r="B25" s="21" t="s">
        <v>145</v>
      </c>
      <c r="C25" s="21" t="s">
        <v>147</v>
      </c>
      <c r="D25" s="24">
        <v>59440</v>
      </c>
      <c r="E25" s="22">
        <v>4137.3212000000003</v>
      </c>
      <c r="F25" s="23">
        <v>1.57683835725866</v>
      </c>
      <c r="G25" s="22"/>
    </row>
    <row r="26" spans="1:7" x14ac:dyDescent="0.2">
      <c r="A26" s="21" t="s">
        <v>203</v>
      </c>
      <c r="B26" s="21" t="s">
        <v>202</v>
      </c>
      <c r="C26" s="21" t="s">
        <v>204</v>
      </c>
      <c r="D26" s="24">
        <v>162112</v>
      </c>
      <c r="E26" s="22">
        <v>3846.9177599999998</v>
      </c>
      <c r="F26" s="23">
        <v>1.4661582187980899</v>
      </c>
      <c r="G26" s="22"/>
    </row>
    <row r="27" spans="1:7" x14ac:dyDescent="0.2">
      <c r="A27" s="21" t="s">
        <v>242</v>
      </c>
      <c r="B27" s="21" t="s">
        <v>241</v>
      </c>
      <c r="C27" s="21" t="s">
        <v>141</v>
      </c>
      <c r="D27" s="24">
        <v>1033458</v>
      </c>
      <c r="E27" s="22">
        <v>3785.556654</v>
      </c>
      <c r="F27" s="23">
        <v>1.4427719403567101</v>
      </c>
      <c r="G27" s="22"/>
    </row>
    <row r="28" spans="1:7" x14ac:dyDescent="0.2">
      <c r="A28" s="21" t="s">
        <v>167</v>
      </c>
      <c r="B28" s="21" t="s">
        <v>166</v>
      </c>
      <c r="C28" s="21" t="s">
        <v>168</v>
      </c>
      <c r="D28" s="24">
        <v>2251694</v>
      </c>
      <c r="E28" s="22">
        <v>3766.8588930000001</v>
      </c>
      <c r="F28" s="23">
        <v>1.4356457479934901</v>
      </c>
      <c r="G28" s="22"/>
    </row>
    <row r="29" spans="1:7" x14ac:dyDescent="0.2">
      <c r="A29" s="21" t="s">
        <v>186</v>
      </c>
      <c r="B29" s="21" t="s">
        <v>185</v>
      </c>
      <c r="C29" s="21" t="s">
        <v>187</v>
      </c>
      <c r="D29" s="24">
        <v>81355</v>
      </c>
      <c r="E29" s="22">
        <v>3739.482575</v>
      </c>
      <c r="F29" s="23">
        <v>1.4252119367866301</v>
      </c>
      <c r="G29" s="22"/>
    </row>
    <row r="30" spans="1:7" x14ac:dyDescent="0.2">
      <c r="A30" s="21" t="s">
        <v>195</v>
      </c>
      <c r="B30" s="21" t="s">
        <v>194</v>
      </c>
      <c r="C30" s="21" t="s">
        <v>153</v>
      </c>
      <c r="D30" s="24">
        <v>225352</v>
      </c>
      <c r="E30" s="22">
        <v>3099.7167599999998</v>
      </c>
      <c r="F30" s="23">
        <v>1.1813809099002399</v>
      </c>
      <c r="G30" s="22"/>
    </row>
    <row r="31" spans="1:7" x14ac:dyDescent="0.2">
      <c r="A31" s="21" t="s">
        <v>244</v>
      </c>
      <c r="B31" s="21" t="s">
        <v>243</v>
      </c>
      <c r="C31" s="21" t="s">
        <v>153</v>
      </c>
      <c r="D31" s="24">
        <v>218284</v>
      </c>
      <c r="E31" s="22">
        <v>2890.08016</v>
      </c>
      <c r="F31" s="23">
        <v>1.1014830687644599</v>
      </c>
      <c r="G31" s="22"/>
    </row>
    <row r="32" spans="1:7" x14ac:dyDescent="0.2">
      <c r="A32" s="21" t="s">
        <v>246</v>
      </c>
      <c r="B32" s="21" t="s">
        <v>245</v>
      </c>
      <c r="C32" s="21" t="s">
        <v>177</v>
      </c>
      <c r="D32" s="24">
        <v>524890</v>
      </c>
      <c r="E32" s="22">
        <v>2874.8225299999999</v>
      </c>
      <c r="F32" s="23">
        <v>1.09566799783768</v>
      </c>
      <c r="G32" s="22"/>
    </row>
    <row r="33" spans="1:9" x14ac:dyDescent="0.2">
      <c r="A33" s="21" t="s">
        <v>248</v>
      </c>
      <c r="B33" s="21" t="s">
        <v>247</v>
      </c>
      <c r="C33" s="21" t="s">
        <v>135</v>
      </c>
      <c r="D33" s="24">
        <v>74613</v>
      </c>
      <c r="E33" s="22">
        <v>2824.4751150000002</v>
      </c>
      <c r="F33" s="23">
        <v>1.07647931721003</v>
      </c>
      <c r="G33" s="22"/>
    </row>
    <row r="34" spans="1:9" x14ac:dyDescent="0.2">
      <c r="A34" s="21" t="s">
        <v>215</v>
      </c>
      <c r="B34" s="21" t="s">
        <v>214</v>
      </c>
      <c r="C34" s="21" t="s">
        <v>210</v>
      </c>
      <c r="D34" s="24">
        <v>820900</v>
      </c>
      <c r="E34" s="22">
        <v>2808.2988999999998</v>
      </c>
      <c r="F34" s="23">
        <v>1.07031415017217</v>
      </c>
      <c r="G34" s="22"/>
    </row>
    <row r="35" spans="1:9" x14ac:dyDescent="0.2">
      <c r="A35" s="21" t="s">
        <v>250</v>
      </c>
      <c r="B35" s="21" t="s">
        <v>249</v>
      </c>
      <c r="C35" s="21" t="s">
        <v>198</v>
      </c>
      <c r="D35" s="24">
        <v>319564</v>
      </c>
      <c r="E35" s="22">
        <v>2784.0415680000001</v>
      </c>
      <c r="F35" s="23">
        <v>1.06106906387277</v>
      </c>
      <c r="G35" s="22"/>
    </row>
    <row r="36" spans="1:9" x14ac:dyDescent="0.2">
      <c r="A36" s="21" t="s">
        <v>189</v>
      </c>
      <c r="B36" s="21" t="s">
        <v>188</v>
      </c>
      <c r="C36" s="21" t="s">
        <v>141</v>
      </c>
      <c r="D36" s="24">
        <v>1847495</v>
      </c>
      <c r="E36" s="22">
        <v>2774.198492</v>
      </c>
      <c r="F36" s="23">
        <v>1.0573176172144301</v>
      </c>
      <c r="G36" s="22"/>
    </row>
    <row r="37" spans="1:9" x14ac:dyDescent="0.2">
      <c r="A37" s="21" t="s">
        <v>184</v>
      </c>
      <c r="B37" s="21" t="s">
        <v>183</v>
      </c>
      <c r="C37" s="21" t="s">
        <v>165</v>
      </c>
      <c r="D37" s="24">
        <v>58382</v>
      </c>
      <c r="E37" s="22">
        <v>2696.8981079999999</v>
      </c>
      <c r="F37" s="23">
        <v>1.0278564744532599</v>
      </c>
      <c r="G37" s="22"/>
    </row>
    <row r="38" spans="1:9" x14ac:dyDescent="0.2">
      <c r="A38" s="21" t="s">
        <v>227</v>
      </c>
      <c r="B38" s="21" t="s">
        <v>226</v>
      </c>
      <c r="C38" s="21" t="s">
        <v>218</v>
      </c>
      <c r="D38" s="24">
        <v>17676</v>
      </c>
      <c r="E38" s="22">
        <v>2649.4556400000001</v>
      </c>
      <c r="F38" s="23">
        <v>1.00977494302528</v>
      </c>
      <c r="G38" s="22"/>
    </row>
    <row r="39" spans="1:9" x14ac:dyDescent="0.2">
      <c r="A39" s="21" t="s">
        <v>252</v>
      </c>
      <c r="B39" s="21" t="s">
        <v>251</v>
      </c>
      <c r="C39" s="21" t="s">
        <v>135</v>
      </c>
      <c r="D39" s="24">
        <v>329372</v>
      </c>
      <c r="E39" s="22">
        <v>2631.5175939999999</v>
      </c>
      <c r="F39" s="23">
        <v>1.0029382973747001</v>
      </c>
      <c r="G39" s="22"/>
    </row>
    <row r="40" spans="1:9" x14ac:dyDescent="0.2">
      <c r="A40" s="21" t="s">
        <v>254</v>
      </c>
      <c r="B40" s="21" t="s">
        <v>253</v>
      </c>
      <c r="C40" s="21" t="s">
        <v>165</v>
      </c>
      <c r="D40" s="24">
        <v>95643</v>
      </c>
      <c r="E40" s="22">
        <v>2555.389674</v>
      </c>
      <c r="F40" s="23">
        <v>0.973924010469845</v>
      </c>
      <c r="G40" s="22"/>
    </row>
    <row r="41" spans="1:9" x14ac:dyDescent="0.2">
      <c r="A41" s="21" t="s">
        <v>158</v>
      </c>
      <c r="B41" s="21" t="s">
        <v>157</v>
      </c>
      <c r="C41" s="21" t="s">
        <v>159</v>
      </c>
      <c r="D41" s="24">
        <v>149310</v>
      </c>
      <c r="E41" s="22">
        <v>2470.3339500000002</v>
      </c>
      <c r="F41" s="23">
        <v>0.94150711034915702</v>
      </c>
      <c r="G41" s="22"/>
    </row>
    <row r="42" spans="1:9" x14ac:dyDescent="0.2">
      <c r="A42" s="21" t="s">
        <v>256</v>
      </c>
      <c r="B42" s="21" t="s">
        <v>255</v>
      </c>
      <c r="C42" s="21" t="s">
        <v>257</v>
      </c>
      <c r="D42" s="24">
        <v>311018</v>
      </c>
      <c r="E42" s="22">
        <v>2366.8469799999998</v>
      </c>
      <c r="F42" s="23">
        <v>0.90206559351152804</v>
      </c>
      <c r="G42" s="22"/>
    </row>
    <row r="43" spans="1:9" x14ac:dyDescent="0.2">
      <c r="A43" s="21" t="s">
        <v>212</v>
      </c>
      <c r="B43" s="21" t="s">
        <v>211</v>
      </c>
      <c r="C43" s="21" t="s">
        <v>213</v>
      </c>
      <c r="D43" s="24">
        <v>64148</v>
      </c>
      <c r="E43" s="22">
        <v>2049.7851919999998</v>
      </c>
      <c r="F43" s="23">
        <v>0.78122528047530204</v>
      </c>
      <c r="G43" s="22"/>
    </row>
    <row r="44" spans="1:9" x14ac:dyDescent="0.2">
      <c r="A44" s="21" t="s">
        <v>259</v>
      </c>
      <c r="B44" s="21" t="s">
        <v>258</v>
      </c>
      <c r="C44" s="21" t="s">
        <v>177</v>
      </c>
      <c r="D44" s="24">
        <v>756109</v>
      </c>
      <c r="E44" s="22">
        <v>1674.4033810000001</v>
      </c>
      <c r="F44" s="23">
        <v>0.63815772309009799</v>
      </c>
      <c r="G44" s="22"/>
    </row>
    <row r="45" spans="1:9" x14ac:dyDescent="0.2">
      <c r="A45" s="21" t="s">
        <v>261</v>
      </c>
      <c r="B45" s="21" t="s">
        <v>260</v>
      </c>
      <c r="C45" s="21" t="s">
        <v>171</v>
      </c>
      <c r="D45" s="24">
        <v>82023</v>
      </c>
      <c r="E45" s="22">
        <v>1198.7661450000001</v>
      </c>
      <c r="F45" s="23">
        <v>0.45688027287296401</v>
      </c>
      <c r="G45" s="22"/>
    </row>
    <row r="46" spans="1:9" x14ac:dyDescent="0.2">
      <c r="A46" s="21" t="s">
        <v>263</v>
      </c>
      <c r="B46" s="21" t="s">
        <v>262</v>
      </c>
      <c r="C46" s="21" t="s">
        <v>147</v>
      </c>
      <c r="D46" s="24">
        <v>100332</v>
      </c>
      <c r="E46" s="22">
        <v>475.02185400000002</v>
      </c>
      <c r="F46" s="23">
        <v>0.18104291248243501</v>
      </c>
      <c r="G46" s="22"/>
    </row>
    <row r="47" spans="1:9" x14ac:dyDescent="0.2">
      <c r="A47" s="21" t="s">
        <v>233</v>
      </c>
      <c r="B47" s="21" t="s">
        <v>1042</v>
      </c>
      <c r="C47" s="21" t="s">
        <v>156</v>
      </c>
      <c r="D47" s="24">
        <v>184612</v>
      </c>
      <c r="E47" s="22">
        <v>228.180432</v>
      </c>
      <c r="F47" s="23">
        <v>8.6965367241357103E-2</v>
      </c>
      <c r="G47" s="22"/>
    </row>
    <row r="48" spans="1:9" ht="10.5" x14ac:dyDescent="0.25">
      <c r="A48" s="20" t="s">
        <v>28</v>
      </c>
      <c r="B48" s="20"/>
      <c r="C48" s="20"/>
      <c r="D48" s="20"/>
      <c r="E48" s="25">
        <f>SUM(E7:E47)</f>
        <v>174490.87132600002</v>
      </c>
      <c r="F48" s="26">
        <f>SUM(F7:F47)</f>
        <v>66.502909877609397</v>
      </c>
      <c r="G48" s="25"/>
      <c r="H48" s="14"/>
      <c r="I48" s="14"/>
    </row>
    <row r="49" spans="1:9" x14ac:dyDescent="0.2">
      <c r="A49" s="21"/>
      <c r="B49" s="21"/>
      <c r="C49" s="21"/>
      <c r="D49" s="21"/>
      <c r="E49" s="22"/>
      <c r="F49" s="23"/>
      <c r="G49" s="22"/>
    </row>
    <row r="50" spans="1:9" ht="10.5" x14ac:dyDescent="0.25">
      <c r="A50" s="20" t="s">
        <v>264</v>
      </c>
      <c r="B50" s="21"/>
      <c r="C50" s="21"/>
      <c r="D50" s="21"/>
      <c r="E50" s="22"/>
      <c r="F50" s="23"/>
      <c r="G50" s="22"/>
    </row>
    <row r="51" spans="1:9" x14ac:dyDescent="0.2">
      <c r="A51" s="21" t="s">
        <v>266</v>
      </c>
      <c r="B51" s="21" t="s">
        <v>265</v>
      </c>
      <c r="C51" s="21" t="s">
        <v>171</v>
      </c>
      <c r="D51" s="24">
        <v>2070351</v>
      </c>
      <c r="E51" s="22">
        <v>2542.391028</v>
      </c>
      <c r="F51" s="23">
        <v>0.96896989581101101</v>
      </c>
      <c r="G51" s="22"/>
    </row>
    <row r="52" spans="1:9" ht="10.5" x14ac:dyDescent="0.25">
      <c r="A52" s="20" t="s">
        <v>28</v>
      </c>
      <c r="B52" s="20"/>
      <c r="C52" s="20"/>
      <c r="D52" s="20"/>
      <c r="E52" s="25">
        <f>SUM(E50:E51)</f>
        <v>2542.391028</v>
      </c>
      <c r="F52" s="26">
        <f>SUM(F50:F51)</f>
        <v>0.96896989581101101</v>
      </c>
      <c r="G52" s="25"/>
      <c r="H52" s="14"/>
      <c r="I52" s="14"/>
    </row>
    <row r="53" spans="1:9" x14ac:dyDescent="0.2">
      <c r="A53" s="21"/>
      <c r="B53" s="21"/>
      <c r="C53" s="21"/>
      <c r="D53" s="21"/>
      <c r="E53" s="22"/>
      <c r="F53" s="23"/>
      <c r="G53" s="22"/>
    </row>
    <row r="54" spans="1:9" ht="10.5" x14ac:dyDescent="0.25">
      <c r="A54" s="20" t="s">
        <v>20</v>
      </c>
      <c r="B54" s="21"/>
      <c r="C54" s="21"/>
      <c r="D54" s="21"/>
      <c r="E54" s="22"/>
      <c r="F54" s="23"/>
      <c r="G54" s="22"/>
    </row>
    <row r="55" spans="1:9" ht="10.5" x14ac:dyDescent="0.25">
      <c r="A55" s="20" t="s">
        <v>21</v>
      </c>
      <c r="B55" s="21"/>
      <c r="C55" s="21"/>
      <c r="D55" s="21"/>
      <c r="E55" s="22"/>
      <c r="F55" s="23"/>
      <c r="G55" s="22"/>
    </row>
    <row r="56" spans="1:9" x14ac:dyDescent="0.2">
      <c r="A56" s="21" t="s">
        <v>62</v>
      </c>
      <c r="B56" s="21" t="s">
        <v>61</v>
      </c>
      <c r="C56" s="21" t="s">
        <v>25</v>
      </c>
      <c r="D56" s="24">
        <v>5500</v>
      </c>
      <c r="E56" s="22">
        <v>5613.9804931999997</v>
      </c>
      <c r="F56" s="23">
        <v>2.1396307781420698</v>
      </c>
      <c r="G56" s="22">
        <v>7.7125000000000004</v>
      </c>
    </row>
    <row r="57" spans="1:9" x14ac:dyDescent="0.2">
      <c r="A57" s="21" t="s">
        <v>268</v>
      </c>
      <c r="B57" s="21" t="s">
        <v>267</v>
      </c>
      <c r="C57" s="21" t="s">
        <v>25</v>
      </c>
      <c r="D57" s="24">
        <v>5000</v>
      </c>
      <c r="E57" s="22">
        <v>5362.1704110000001</v>
      </c>
      <c r="F57" s="23">
        <v>2.04365955010267</v>
      </c>
      <c r="G57" s="22">
        <v>7.2350000000000003</v>
      </c>
    </row>
    <row r="58" spans="1:9" x14ac:dyDescent="0.2">
      <c r="A58" s="21" t="s">
        <v>270</v>
      </c>
      <c r="B58" s="21" t="s">
        <v>269</v>
      </c>
      <c r="C58" s="21" t="s">
        <v>25</v>
      </c>
      <c r="D58" s="24">
        <v>5000</v>
      </c>
      <c r="E58" s="22">
        <v>5076.6147259999998</v>
      </c>
      <c r="F58" s="23">
        <v>1.93482701439303</v>
      </c>
      <c r="G58" s="22">
        <v>7.73</v>
      </c>
    </row>
    <row r="59" spans="1:9" x14ac:dyDescent="0.2">
      <c r="A59" s="21" t="s">
        <v>272</v>
      </c>
      <c r="B59" s="21" t="s">
        <v>271</v>
      </c>
      <c r="C59" s="21" t="s">
        <v>25</v>
      </c>
      <c r="D59" s="24">
        <v>500</v>
      </c>
      <c r="E59" s="22">
        <v>5026.9273288000004</v>
      </c>
      <c r="F59" s="23">
        <v>1.91588988333893</v>
      </c>
      <c r="G59" s="22">
        <v>7.6843500000000002</v>
      </c>
    </row>
    <row r="60" spans="1:9" x14ac:dyDescent="0.2">
      <c r="A60" s="21" t="s">
        <v>274</v>
      </c>
      <c r="B60" s="21" t="s">
        <v>273</v>
      </c>
      <c r="C60" s="21" t="s">
        <v>25</v>
      </c>
      <c r="D60" s="24">
        <v>3500</v>
      </c>
      <c r="E60" s="22">
        <v>3532.9143835999998</v>
      </c>
      <c r="F60" s="23">
        <v>1.34648354422454</v>
      </c>
      <c r="G60" s="22">
        <v>7.5698999999999996</v>
      </c>
    </row>
    <row r="61" spans="1:9" x14ac:dyDescent="0.2">
      <c r="A61" s="21" t="s">
        <v>276</v>
      </c>
      <c r="B61" s="21" t="s">
        <v>275</v>
      </c>
      <c r="C61" s="21" t="s">
        <v>25</v>
      </c>
      <c r="D61" s="24">
        <v>250</v>
      </c>
      <c r="E61" s="22">
        <v>2645.0078082</v>
      </c>
      <c r="F61" s="23">
        <v>1.0080797611793899</v>
      </c>
      <c r="G61" s="22">
        <v>7.2350000000000003</v>
      </c>
    </row>
    <row r="62" spans="1:9" x14ac:dyDescent="0.2">
      <c r="A62" s="21" t="s">
        <v>67</v>
      </c>
      <c r="B62" s="21" t="s">
        <v>66</v>
      </c>
      <c r="C62" s="21" t="s">
        <v>25</v>
      </c>
      <c r="D62" s="24">
        <v>2485</v>
      </c>
      <c r="E62" s="22">
        <v>2480.8494713</v>
      </c>
      <c r="F62" s="23">
        <v>0.94551484301743705</v>
      </c>
      <c r="G62" s="22">
        <v>7.7220000000000004</v>
      </c>
    </row>
    <row r="63" spans="1:9" ht="10.5" x14ac:dyDescent="0.25">
      <c r="A63" s="20" t="s">
        <v>28</v>
      </c>
      <c r="B63" s="20"/>
      <c r="C63" s="20"/>
      <c r="D63" s="20"/>
      <c r="E63" s="25">
        <f>SUM(E55:E62)</f>
        <v>29738.4646221</v>
      </c>
      <c r="F63" s="26">
        <f>SUM(F55:F62)</f>
        <v>11.334085374398066</v>
      </c>
      <c r="G63" s="25"/>
      <c r="H63" s="14"/>
      <c r="I63" s="14"/>
    </row>
    <row r="64" spans="1:9" x14ac:dyDescent="0.2">
      <c r="A64" s="21"/>
      <c r="B64" s="21"/>
      <c r="C64" s="21"/>
      <c r="D64" s="21"/>
      <c r="E64" s="22"/>
      <c r="F64" s="23"/>
      <c r="G64" s="22"/>
    </row>
    <row r="65" spans="1:9" ht="10.5" x14ac:dyDescent="0.25">
      <c r="A65" s="20" t="s">
        <v>29</v>
      </c>
      <c r="B65" s="21"/>
      <c r="C65" s="21"/>
      <c r="D65" s="21"/>
      <c r="E65" s="22"/>
      <c r="F65" s="23"/>
      <c r="G65" s="22"/>
    </row>
    <row r="66" spans="1:9" ht="10.5" x14ac:dyDescent="0.25">
      <c r="A66" s="20" t="s">
        <v>60</v>
      </c>
      <c r="B66" s="21"/>
      <c r="C66" s="21"/>
      <c r="D66" s="21"/>
      <c r="E66" s="22"/>
      <c r="F66" s="23"/>
      <c r="G66" s="22"/>
    </row>
    <row r="67" spans="1:9" x14ac:dyDescent="0.2">
      <c r="A67" s="21" t="s">
        <v>278</v>
      </c>
      <c r="B67" s="21" t="s">
        <v>277</v>
      </c>
      <c r="C67" s="21" t="s">
        <v>37</v>
      </c>
      <c r="D67" s="24">
        <v>2500000</v>
      </c>
      <c r="E67" s="22">
        <v>2472</v>
      </c>
      <c r="F67" s="23">
        <v>0.94214208438624902</v>
      </c>
      <c r="G67" s="22">
        <v>5.4398999999999997</v>
      </c>
    </row>
    <row r="68" spans="1:9" ht="10.5" x14ac:dyDescent="0.25">
      <c r="A68" s="20" t="s">
        <v>28</v>
      </c>
      <c r="B68" s="20"/>
      <c r="C68" s="20"/>
      <c r="D68" s="20"/>
      <c r="E68" s="25">
        <f>SUM(E66:E67)</f>
        <v>2472</v>
      </c>
      <c r="F68" s="26">
        <f>SUM(F66:F67)</f>
        <v>0.94214208438624902</v>
      </c>
      <c r="G68" s="25"/>
      <c r="H68" s="14"/>
      <c r="I68" s="14"/>
    </row>
    <row r="69" spans="1:9" x14ac:dyDescent="0.2">
      <c r="A69" s="21"/>
      <c r="B69" s="21"/>
      <c r="C69" s="21"/>
      <c r="D69" s="21"/>
      <c r="E69" s="22"/>
      <c r="F69" s="23"/>
      <c r="G69" s="22"/>
    </row>
    <row r="70" spans="1:9" ht="10.5" x14ac:dyDescent="0.25">
      <c r="A70" s="20" t="s">
        <v>36</v>
      </c>
      <c r="B70" s="21"/>
      <c r="C70" s="21"/>
      <c r="D70" s="21"/>
      <c r="E70" s="22"/>
      <c r="F70" s="23"/>
      <c r="G70" s="22"/>
    </row>
    <row r="71" spans="1:9" x14ac:dyDescent="0.2">
      <c r="A71" s="21" t="s">
        <v>65</v>
      </c>
      <c r="B71" s="21" t="s">
        <v>64</v>
      </c>
      <c r="C71" s="21" t="s">
        <v>37</v>
      </c>
      <c r="D71" s="24">
        <v>3750000</v>
      </c>
      <c r="E71" s="22">
        <v>3582.7762499999999</v>
      </c>
      <c r="F71" s="23">
        <v>1.3654871699290201</v>
      </c>
      <c r="G71" s="22">
        <v>7.5447906721999898</v>
      </c>
    </row>
    <row r="72" spans="1:9" x14ac:dyDescent="0.2">
      <c r="A72" s="21" t="s">
        <v>280</v>
      </c>
      <c r="B72" s="21" t="s">
        <v>279</v>
      </c>
      <c r="C72" s="21" t="s">
        <v>37</v>
      </c>
      <c r="D72" s="24">
        <v>500000</v>
      </c>
      <c r="E72" s="22">
        <v>493.95625000000001</v>
      </c>
      <c r="F72" s="23">
        <v>0.18825929246384099</v>
      </c>
      <c r="G72" s="22">
        <v>6.4644128928000004</v>
      </c>
    </row>
    <row r="73" spans="1:9" ht="10.5" x14ac:dyDescent="0.25">
      <c r="A73" s="20" t="s">
        <v>28</v>
      </c>
      <c r="B73" s="20"/>
      <c r="C73" s="20"/>
      <c r="D73" s="20"/>
      <c r="E73" s="25">
        <f>SUM(E71:E72)</f>
        <v>4076.7325000000001</v>
      </c>
      <c r="F73" s="26">
        <f>SUM(F71:F72)</f>
        <v>1.5537464623928612</v>
      </c>
      <c r="G73" s="25"/>
      <c r="H73" s="14"/>
      <c r="I73" s="14"/>
    </row>
    <row r="74" spans="1:9" x14ac:dyDescent="0.2">
      <c r="A74" s="21"/>
      <c r="B74" s="21"/>
      <c r="C74" s="21"/>
      <c r="D74" s="21"/>
      <c r="E74" s="22"/>
      <c r="F74" s="23"/>
      <c r="G74" s="22"/>
    </row>
    <row r="75" spans="1:9" ht="10.5" x14ac:dyDescent="0.25">
      <c r="A75" s="41" t="s">
        <v>1046</v>
      </c>
      <c r="B75" s="21"/>
      <c r="C75" s="21"/>
      <c r="D75" s="21"/>
      <c r="E75" s="22"/>
      <c r="F75" s="23"/>
      <c r="G75" s="22"/>
    </row>
    <row r="76" spans="1:9" x14ac:dyDescent="0.2">
      <c r="A76" s="21" t="s">
        <v>282</v>
      </c>
      <c r="B76" s="21" t="s">
        <v>281</v>
      </c>
      <c r="C76" s="42" t="s">
        <v>1047</v>
      </c>
      <c r="D76" s="24">
        <v>26812358</v>
      </c>
      <c r="E76" s="22">
        <v>35156.363810000003</v>
      </c>
      <c r="F76" s="23">
        <v>13.3989845790432</v>
      </c>
      <c r="G76" s="22"/>
    </row>
    <row r="77" spans="1:9" x14ac:dyDescent="0.2">
      <c r="A77" s="21" t="s">
        <v>285</v>
      </c>
      <c r="B77" s="21" t="s">
        <v>284</v>
      </c>
      <c r="C77" s="42" t="s">
        <v>1047</v>
      </c>
      <c r="D77" s="24">
        <v>3193954</v>
      </c>
      <c r="E77" s="22">
        <v>9150.0394190000006</v>
      </c>
      <c r="F77" s="23">
        <v>3.48731278739199</v>
      </c>
      <c r="G77" s="22"/>
    </row>
    <row r="78" spans="1:9" ht="10.5" x14ac:dyDescent="0.25">
      <c r="A78" s="20" t="s">
        <v>28</v>
      </c>
      <c r="B78" s="20"/>
      <c r="C78" s="20"/>
      <c r="D78" s="20"/>
      <c r="E78" s="25">
        <f>SUM(E76:E77)</f>
        <v>44306.403229000003</v>
      </c>
      <c r="F78" s="26">
        <f>SUM(F76:F77)</f>
        <v>16.886297366435191</v>
      </c>
      <c r="G78" s="25"/>
      <c r="H78" s="14"/>
      <c r="I78" s="14"/>
    </row>
    <row r="79" spans="1:9" x14ac:dyDescent="0.2">
      <c r="A79" s="21"/>
      <c r="B79" s="21"/>
      <c r="C79" s="21"/>
      <c r="D79" s="21"/>
      <c r="E79" s="22"/>
      <c r="F79" s="23"/>
      <c r="G79" s="22"/>
    </row>
    <row r="80" spans="1:9" ht="10.5" x14ac:dyDescent="0.25">
      <c r="A80" s="20" t="s">
        <v>39</v>
      </c>
      <c r="B80" s="20"/>
      <c r="C80" s="20"/>
      <c r="D80" s="20"/>
      <c r="E80" s="25">
        <f>E48+E52+E63+E68+E73+E78</f>
        <v>257626.86270510004</v>
      </c>
      <c r="F80" s="26">
        <f>F48+F52+F63+F68+F73+F78</f>
        <v>98.188151061032784</v>
      </c>
      <c r="G80" s="25"/>
      <c r="H80" s="14"/>
      <c r="I80" s="14"/>
    </row>
    <row r="81" spans="1:9" ht="10.5" x14ac:dyDescent="0.25">
      <c r="A81" s="20"/>
      <c r="B81" s="20"/>
      <c r="C81" s="20"/>
      <c r="D81" s="20"/>
      <c r="E81" s="25"/>
      <c r="F81" s="26"/>
      <c r="G81" s="25"/>
      <c r="H81" s="14"/>
      <c r="I81" s="14"/>
    </row>
    <row r="82" spans="1:9" ht="10.5" x14ac:dyDescent="0.25">
      <c r="A82" s="20" t="s">
        <v>41</v>
      </c>
      <c r="B82" s="20"/>
      <c r="C82" s="20"/>
      <c r="D82" s="20"/>
      <c r="E82" s="25">
        <f>E84-(E48+E52+E63+E68+E73+E78)</f>
        <v>4753.9438597999397</v>
      </c>
      <c r="F82" s="26">
        <f>F84-(F48+F52+F63+F68+F73+F78)</f>
        <v>1.8118489389672163</v>
      </c>
      <c r="G82" s="25"/>
      <c r="H82" s="14"/>
      <c r="I82" s="14"/>
    </row>
    <row r="83" spans="1:9" ht="10.5" x14ac:dyDescent="0.25">
      <c r="A83" s="20"/>
      <c r="B83" s="20"/>
      <c r="C83" s="20"/>
      <c r="D83" s="20"/>
      <c r="E83" s="25"/>
      <c r="F83" s="26"/>
      <c r="G83" s="25"/>
      <c r="H83" s="14"/>
      <c r="I83" s="14"/>
    </row>
    <row r="84" spans="1:9" ht="10.5" x14ac:dyDescent="0.25">
      <c r="A84" s="27" t="s">
        <v>40</v>
      </c>
      <c r="B84" s="27"/>
      <c r="C84" s="27"/>
      <c r="D84" s="27"/>
      <c r="E84" s="28">
        <v>262380.80656489998</v>
      </c>
      <c r="F84" s="29">
        <v>100</v>
      </c>
      <c r="G84" s="28"/>
      <c r="H84" s="14"/>
      <c r="I84" s="14"/>
    </row>
    <row r="86" spans="1:9" ht="10.5" x14ac:dyDescent="0.25">
      <c r="A86" s="14" t="s">
        <v>1043</v>
      </c>
    </row>
    <row r="87" spans="1:9" ht="10.5" x14ac:dyDescent="0.25">
      <c r="A87" s="14" t="s">
        <v>43</v>
      </c>
    </row>
    <row r="89" spans="1:9" ht="10.5" x14ac:dyDescent="0.25">
      <c r="A89" s="14" t="s">
        <v>44</v>
      </c>
    </row>
    <row r="90" spans="1:9" ht="10.5" x14ac:dyDescent="0.25">
      <c r="A90" s="14" t="s">
        <v>45</v>
      </c>
    </row>
    <row r="91" spans="1:9" ht="10.5" x14ac:dyDescent="0.25">
      <c r="A91" s="14" t="s">
        <v>46</v>
      </c>
      <c r="B91" s="14"/>
      <c r="C91" s="30" t="s">
        <v>1525</v>
      </c>
      <c r="D91" s="14" t="s">
        <v>47</v>
      </c>
    </row>
    <row r="92" spans="1:9" x14ac:dyDescent="0.2">
      <c r="A92" s="7" t="s">
        <v>48</v>
      </c>
      <c r="C92" s="62" t="s">
        <v>1048</v>
      </c>
      <c r="D92" s="31">
        <v>11.1412</v>
      </c>
    </row>
    <row r="93" spans="1:9" x14ac:dyDescent="0.2">
      <c r="A93" s="7" t="s">
        <v>49</v>
      </c>
      <c r="C93" s="62" t="s">
        <v>1048</v>
      </c>
      <c r="D93" s="31">
        <v>11.1412</v>
      </c>
    </row>
    <row r="94" spans="1:9" x14ac:dyDescent="0.2">
      <c r="A94" s="7" t="s">
        <v>50</v>
      </c>
      <c r="C94" s="62" t="s">
        <v>1048</v>
      </c>
      <c r="D94" s="31">
        <v>11.2361</v>
      </c>
    </row>
    <row r="95" spans="1:9" x14ac:dyDescent="0.2">
      <c r="A95" s="7" t="s">
        <v>51</v>
      </c>
      <c r="C95" s="62" t="s">
        <v>1048</v>
      </c>
      <c r="D95" s="31">
        <v>11.2361</v>
      </c>
    </row>
    <row r="97" spans="1:5" x14ac:dyDescent="0.2">
      <c r="A97" s="7" t="s">
        <v>1049</v>
      </c>
    </row>
    <row r="98" spans="1:5" x14ac:dyDescent="0.2">
      <c r="A98" s="7" t="s">
        <v>56</v>
      </c>
    </row>
    <row r="100" spans="1:5" ht="10.5" x14ac:dyDescent="0.25">
      <c r="A100" s="14" t="s">
        <v>52</v>
      </c>
      <c r="D100" s="30" t="s">
        <v>59</v>
      </c>
    </row>
    <row r="102" spans="1:5" ht="10.5" x14ac:dyDescent="0.25">
      <c r="A102" s="14" t="s">
        <v>286</v>
      </c>
      <c r="D102" s="36">
        <v>0.31251657650693598</v>
      </c>
    </row>
    <row r="104" spans="1:5" ht="10.5" x14ac:dyDescent="0.25">
      <c r="A104" s="14" t="s">
        <v>287</v>
      </c>
      <c r="D104" s="34">
        <v>4.0549609319476598</v>
      </c>
      <c r="E104" s="10" t="s">
        <v>57</v>
      </c>
    </row>
    <row r="106" spans="1:5" ht="10.5" x14ac:dyDescent="0.25">
      <c r="A106" s="14" t="s">
        <v>288</v>
      </c>
      <c r="D106" s="30" t="s">
        <v>59</v>
      </c>
    </row>
    <row r="108" spans="1:5" ht="10.5" x14ac:dyDescent="0.25">
      <c r="A108" s="14" t="s">
        <v>1343</v>
      </c>
    </row>
    <row r="110" spans="1:5" ht="10.5" x14ac:dyDescent="0.25">
      <c r="A110" s="63" t="s">
        <v>1055</v>
      </c>
    </row>
    <row r="129" spans="1:1" ht="10.5" x14ac:dyDescent="0.25">
      <c r="A129" s="63" t="s">
        <v>1054</v>
      </c>
    </row>
    <row r="130" spans="1:1" x14ac:dyDescent="0.2">
      <c r="A130" s="64"/>
    </row>
    <row r="131" spans="1:1" ht="10.5" x14ac:dyDescent="0.25">
      <c r="A131" s="63" t="s">
        <v>1056</v>
      </c>
    </row>
    <row r="149" spans="1:1" x14ac:dyDescent="0.2">
      <c r="A149" s="64" t="s">
        <v>1059</v>
      </c>
    </row>
  </sheetData>
  <mergeCells count="1">
    <mergeCell ref="A1:G1"/>
  </mergeCells>
  <conditionalFormatting sqref="F2:F3">
    <cfRule type="cellIs" dxfId="84" priority="2" stopIfTrue="1" operator="between">
      <formula>0.009</formula>
      <formula>-0.009</formula>
    </cfRule>
  </conditionalFormatting>
  <conditionalFormatting sqref="F5:F65536">
    <cfRule type="cellIs" dxfId="83"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261"/>
  <sheetViews>
    <sheetView workbookViewId="0">
      <selection sqref="A1:G1"/>
    </sheetView>
  </sheetViews>
  <sheetFormatPr defaultColWidth="9.1796875" defaultRowHeight="10" x14ac:dyDescent="0.2"/>
  <cols>
    <col min="1" max="1" width="38.81640625" style="7" bestFit="1" customWidth="1"/>
    <col min="2" max="2" width="37" style="7" bestFit="1" customWidth="1"/>
    <col min="3" max="3" width="25.54296875" style="7" bestFit="1" customWidth="1"/>
    <col min="4" max="4" width="15.1796875" style="7" bestFit="1" customWidth="1"/>
    <col min="5" max="5" width="27.1796875" style="10" customWidth="1"/>
    <col min="6" max="6" width="31.1796875" style="11" bestFit="1" customWidth="1"/>
    <col min="7" max="7" width="34" style="10" customWidth="1"/>
    <col min="8" max="8" width="27.54296875" style="7" customWidth="1"/>
    <col min="9" max="16384" width="9.1796875" style="7"/>
  </cols>
  <sheetData>
    <row r="1" spans="1:11" s="1" customFormat="1" ht="14" x14ac:dyDescent="0.25">
      <c r="A1" s="104" t="s">
        <v>9</v>
      </c>
      <c r="B1" s="105"/>
      <c r="C1" s="105"/>
      <c r="D1" s="105"/>
      <c r="E1" s="105"/>
      <c r="F1" s="105"/>
      <c r="G1" s="105"/>
    </row>
    <row r="2" spans="1:11" s="1" customFormat="1" ht="11.5" x14ac:dyDescent="0.25">
      <c r="E2" s="5"/>
      <c r="F2" s="9"/>
      <c r="G2" s="10"/>
    </row>
    <row r="3" spans="1:11" s="1" customFormat="1" ht="11.5" x14ac:dyDescent="0.25">
      <c r="A3" s="8" t="s">
        <v>7</v>
      </c>
      <c r="B3" s="2"/>
      <c r="C3" s="3"/>
      <c r="D3" s="3"/>
      <c r="E3" s="4"/>
      <c r="F3" s="9"/>
      <c r="G3" s="10"/>
    </row>
    <row r="4" spans="1:11" s="1" customFormat="1" ht="23" x14ac:dyDescent="0.25">
      <c r="A4" s="37" t="s">
        <v>2</v>
      </c>
      <c r="B4" s="37" t="s">
        <v>0</v>
      </c>
      <c r="C4" s="38" t="s">
        <v>4</v>
      </c>
      <c r="D4" s="38" t="s">
        <v>1</v>
      </c>
      <c r="E4" s="53" t="s">
        <v>6</v>
      </c>
      <c r="F4" s="39" t="s">
        <v>289</v>
      </c>
      <c r="G4" s="53" t="s">
        <v>290</v>
      </c>
      <c r="H4" s="54" t="s">
        <v>291</v>
      </c>
      <c r="I4" s="40" t="s">
        <v>5</v>
      </c>
      <c r="J4" s="35"/>
      <c r="K4" s="35"/>
    </row>
    <row r="5" spans="1:11" ht="10.5" x14ac:dyDescent="0.25">
      <c r="A5" s="41" t="s">
        <v>109</v>
      </c>
      <c r="B5" s="42"/>
      <c r="C5" s="42"/>
      <c r="D5" s="42"/>
      <c r="E5" s="43"/>
      <c r="F5" s="44"/>
      <c r="G5" s="43"/>
      <c r="H5" s="42"/>
      <c r="I5" s="42"/>
    </row>
    <row r="6" spans="1:11" ht="10.5" x14ac:dyDescent="0.25">
      <c r="A6" s="41" t="s">
        <v>21</v>
      </c>
      <c r="B6" s="42"/>
      <c r="C6" s="42"/>
      <c r="D6" s="42"/>
      <c r="E6" s="43"/>
      <c r="F6" s="44"/>
      <c r="G6" s="43"/>
      <c r="H6" s="42"/>
      <c r="I6" s="42"/>
    </row>
    <row r="7" spans="1:11" x14ac:dyDescent="0.2">
      <c r="A7" s="42" t="s">
        <v>125</v>
      </c>
      <c r="B7" s="42" t="s">
        <v>124</v>
      </c>
      <c r="C7" s="42" t="s">
        <v>112</v>
      </c>
      <c r="D7" s="45">
        <v>287750</v>
      </c>
      <c r="E7" s="43">
        <v>3943.326</v>
      </c>
      <c r="F7" s="44">
        <v>5.8588254318993904</v>
      </c>
      <c r="G7" s="43">
        <v>-3553.1550000000002</v>
      </c>
      <c r="H7" s="43">
        <v>-5.2791260163325298</v>
      </c>
      <c r="I7" s="46"/>
    </row>
    <row r="8" spans="1:11" x14ac:dyDescent="0.2">
      <c r="A8" s="42" t="s">
        <v>127</v>
      </c>
      <c r="B8" s="42" t="s">
        <v>126</v>
      </c>
      <c r="C8" s="42" t="s">
        <v>128</v>
      </c>
      <c r="D8" s="45">
        <v>210000</v>
      </c>
      <c r="E8" s="43">
        <v>2930.34</v>
      </c>
      <c r="F8" s="44">
        <v>4.3537740770385396</v>
      </c>
      <c r="G8" s="43">
        <v>-2393.145</v>
      </c>
      <c r="H8" s="43">
        <v>-3.5556326786633599</v>
      </c>
      <c r="I8" s="46"/>
    </row>
    <row r="9" spans="1:11" x14ac:dyDescent="0.2">
      <c r="A9" s="42" t="s">
        <v>119</v>
      </c>
      <c r="B9" s="42" t="s">
        <v>118</v>
      </c>
      <c r="C9" s="42" t="s">
        <v>120</v>
      </c>
      <c r="D9" s="45">
        <v>132000</v>
      </c>
      <c r="E9" s="43">
        <v>2598.6840000000002</v>
      </c>
      <c r="F9" s="44">
        <v>3.86101375049134</v>
      </c>
      <c r="G9" s="43">
        <v>-2025.7344000000001</v>
      </c>
      <c r="H9" s="43">
        <v>-3.0097496937847499</v>
      </c>
      <c r="I9" s="46"/>
    </row>
    <row r="10" spans="1:11" x14ac:dyDescent="0.2">
      <c r="A10" s="42" t="s">
        <v>140</v>
      </c>
      <c r="B10" s="42" t="s">
        <v>139</v>
      </c>
      <c r="C10" s="42" t="s">
        <v>141</v>
      </c>
      <c r="D10" s="45">
        <v>710000</v>
      </c>
      <c r="E10" s="43">
        <v>2527.6</v>
      </c>
      <c r="F10" s="44">
        <v>3.7554001778369099</v>
      </c>
      <c r="G10" s="43">
        <v>-1845.7919999999999</v>
      </c>
      <c r="H10" s="43">
        <v>-2.7423989575288599</v>
      </c>
      <c r="I10" s="46"/>
    </row>
    <row r="11" spans="1:11" x14ac:dyDescent="0.2">
      <c r="A11" s="42" t="s">
        <v>114</v>
      </c>
      <c r="B11" s="42" t="s">
        <v>113</v>
      </c>
      <c r="C11" s="42" t="s">
        <v>112</v>
      </c>
      <c r="D11" s="45">
        <v>176900</v>
      </c>
      <c r="E11" s="43">
        <v>2396.9949999999999</v>
      </c>
      <c r="F11" s="44">
        <v>3.5613528443084999</v>
      </c>
      <c r="G11" s="43">
        <v>-1639.4867999999999</v>
      </c>
      <c r="H11" s="43">
        <v>-2.4358794984496202</v>
      </c>
      <c r="I11" s="46"/>
    </row>
    <row r="12" spans="1:11" x14ac:dyDescent="0.2">
      <c r="A12" s="42" t="s">
        <v>111</v>
      </c>
      <c r="B12" s="42" t="s">
        <v>110</v>
      </c>
      <c r="C12" s="42" t="s">
        <v>112</v>
      </c>
      <c r="D12" s="45">
        <v>254600</v>
      </c>
      <c r="E12" s="43">
        <v>2365.8705</v>
      </c>
      <c r="F12" s="44">
        <v>3.5151093909001001</v>
      </c>
      <c r="G12" s="43">
        <v>-996.41795000000002</v>
      </c>
      <c r="H12" s="43">
        <v>-1.4804352534538201</v>
      </c>
      <c r="I12" s="46"/>
    </row>
    <row r="13" spans="1:11" x14ac:dyDescent="0.2">
      <c r="A13" s="42" t="s">
        <v>293</v>
      </c>
      <c r="B13" s="42" t="s">
        <v>292</v>
      </c>
      <c r="C13" s="42" t="s">
        <v>112</v>
      </c>
      <c r="D13" s="45">
        <v>550000</v>
      </c>
      <c r="E13" s="43">
        <v>2244</v>
      </c>
      <c r="F13" s="44">
        <v>3.33403940459963</v>
      </c>
      <c r="G13" s="43">
        <v>-2255</v>
      </c>
      <c r="H13" s="43">
        <v>-3.35038273501433</v>
      </c>
      <c r="I13" s="46"/>
    </row>
    <row r="14" spans="1:11" x14ac:dyDescent="0.2">
      <c r="A14" s="42" t="s">
        <v>184</v>
      </c>
      <c r="B14" s="42" t="s">
        <v>183</v>
      </c>
      <c r="C14" s="42" t="s">
        <v>165</v>
      </c>
      <c r="D14" s="45">
        <v>46500</v>
      </c>
      <c r="E14" s="43">
        <v>2148.0210000000002</v>
      </c>
      <c r="F14" s="44">
        <v>3.1914379037020901</v>
      </c>
      <c r="G14" s="43">
        <v>-1942.752</v>
      </c>
      <c r="H14" s="43">
        <v>-2.8864579863479198</v>
      </c>
      <c r="I14" s="46"/>
    </row>
    <row r="15" spans="1:11" x14ac:dyDescent="0.2">
      <c r="A15" s="42" t="s">
        <v>143</v>
      </c>
      <c r="B15" s="42" t="s">
        <v>142</v>
      </c>
      <c r="C15" s="42" t="s">
        <v>144</v>
      </c>
      <c r="D15" s="45">
        <v>60600</v>
      </c>
      <c r="E15" s="43">
        <v>2079.6707999999999</v>
      </c>
      <c r="F15" s="44">
        <v>3.0898860943829001</v>
      </c>
      <c r="G15" s="43">
        <v>-1737.9738</v>
      </c>
      <c r="H15" s="43">
        <v>-2.5822072786817034</v>
      </c>
      <c r="I15" s="46"/>
    </row>
    <row r="16" spans="1:11" x14ac:dyDescent="0.2">
      <c r="A16" s="42" t="s">
        <v>240</v>
      </c>
      <c r="B16" s="42" t="s">
        <v>239</v>
      </c>
      <c r="C16" s="42" t="s">
        <v>177</v>
      </c>
      <c r="D16" s="45">
        <v>40250</v>
      </c>
      <c r="E16" s="43">
        <v>1600.9034999999999</v>
      </c>
      <c r="F16" s="44">
        <v>2.3785540784141999</v>
      </c>
      <c r="G16" s="43">
        <v>-1604.4857500000001</v>
      </c>
      <c r="H16" s="43">
        <v>-2.3838764325394801</v>
      </c>
      <c r="I16" s="46"/>
    </row>
    <row r="17" spans="1:9" x14ac:dyDescent="0.2">
      <c r="A17" s="42" t="s">
        <v>116</v>
      </c>
      <c r="B17" s="42" t="s">
        <v>115</v>
      </c>
      <c r="C17" s="42" t="s">
        <v>117</v>
      </c>
      <c r="D17" s="45">
        <v>35800</v>
      </c>
      <c r="E17" s="43">
        <v>1407.7634</v>
      </c>
      <c r="F17" s="44">
        <v>2.0915947629024698</v>
      </c>
      <c r="G17" s="43">
        <v>-607.08339999999998</v>
      </c>
      <c r="H17" s="43">
        <v>-0.90197859958926796</v>
      </c>
      <c r="I17" s="46"/>
    </row>
    <row r="18" spans="1:9" x14ac:dyDescent="0.2">
      <c r="A18" s="42" t="s">
        <v>295</v>
      </c>
      <c r="B18" s="42" t="s">
        <v>294</v>
      </c>
      <c r="C18" s="42" t="s">
        <v>120</v>
      </c>
      <c r="D18" s="45">
        <v>9649125</v>
      </c>
      <c r="E18" s="43">
        <v>1077.8072629999999</v>
      </c>
      <c r="F18" s="44">
        <v>1.6013600202342599</v>
      </c>
      <c r="G18" s="43">
        <v>-1081.6669125000001</v>
      </c>
      <c r="H18" s="43">
        <v>-1.6070945226945701</v>
      </c>
      <c r="I18" s="46"/>
    </row>
    <row r="19" spans="1:9" x14ac:dyDescent="0.2">
      <c r="A19" s="42" t="s">
        <v>297</v>
      </c>
      <c r="B19" s="42" t="s">
        <v>296</v>
      </c>
      <c r="C19" s="42" t="s">
        <v>210</v>
      </c>
      <c r="D19" s="45">
        <v>399500</v>
      </c>
      <c r="E19" s="43">
        <v>1016.7275</v>
      </c>
      <c r="F19" s="44">
        <v>1.5106103158378199</v>
      </c>
      <c r="G19" s="43">
        <v>-1022.5084999999999</v>
      </c>
      <c r="H19" s="43">
        <v>-1.5191994788494019</v>
      </c>
      <c r="I19" s="46"/>
    </row>
    <row r="20" spans="1:9" x14ac:dyDescent="0.2">
      <c r="A20" s="42" t="s">
        <v>137</v>
      </c>
      <c r="B20" s="42" t="s">
        <v>136</v>
      </c>
      <c r="C20" s="42" t="s">
        <v>138</v>
      </c>
      <c r="D20" s="45">
        <v>8000</v>
      </c>
      <c r="E20" s="43">
        <v>1015.52</v>
      </c>
      <c r="F20" s="44">
        <v>1.5088162638854801</v>
      </c>
      <c r="G20" s="43">
        <v>-636.25</v>
      </c>
      <c r="H20" s="43">
        <v>-0.94531308875958697</v>
      </c>
      <c r="I20" s="46"/>
    </row>
    <row r="21" spans="1:9" x14ac:dyDescent="0.2">
      <c r="A21" s="42" t="s">
        <v>299</v>
      </c>
      <c r="B21" s="42" t="s">
        <v>298</v>
      </c>
      <c r="C21" s="42" t="s">
        <v>112</v>
      </c>
      <c r="D21" s="45">
        <v>330200</v>
      </c>
      <c r="E21" s="43">
        <v>986.47249999999997</v>
      </c>
      <c r="F21" s="44">
        <v>1.46565872841083</v>
      </c>
      <c r="G21" s="43">
        <v>-988.78390000000002</v>
      </c>
      <c r="H21" s="43">
        <v>-1.4690929078581501</v>
      </c>
      <c r="I21" s="46"/>
    </row>
    <row r="22" spans="1:9" x14ac:dyDescent="0.2">
      <c r="A22" s="42" t="s">
        <v>149</v>
      </c>
      <c r="B22" s="42" t="s">
        <v>148</v>
      </c>
      <c r="C22" s="42" t="s">
        <v>150</v>
      </c>
      <c r="D22" s="45">
        <v>132300</v>
      </c>
      <c r="E22" s="43">
        <v>967.11300000000006</v>
      </c>
      <c r="F22" s="44">
        <v>1.4368952097596099</v>
      </c>
      <c r="G22" s="43">
        <v>-597.06899999999996</v>
      </c>
      <c r="H22" s="43">
        <v>-0.88709963157972105</v>
      </c>
      <c r="I22" s="46"/>
    </row>
    <row r="23" spans="1:9" x14ac:dyDescent="0.2">
      <c r="A23" s="42" t="s">
        <v>122</v>
      </c>
      <c r="B23" s="42" t="s">
        <v>121</v>
      </c>
      <c r="C23" s="42" t="s">
        <v>123</v>
      </c>
      <c r="D23" s="45">
        <v>58604</v>
      </c>
      <c r="E23" s="43">
        <v>961.69164000000001</v>
      </c>
      <c r="F23" s="44">
        <v>1.42884038450715</v>
      </c>
      <c r="G23" s="43">
        <v>-33.101999999999997</v>
      </c>
      <c r="H23" s="43">
        <v>-4.91815384897758E-2</v>
      </c>
      <c r="I23" s="46"/>
    </row>
    <row r="24" spans="1:9" x14ac:dyDescent="0.2">
      <c r="A24" s="42" t="s">
        <v>146</v>
      </c>
      <c r="B24" s="42" t="s">
        <v>145</v>
      </c>
      <c r="C24" s="42" t="s">
        <v>147</v>
      </c>
      <c r="D24" s="45">
        <v>13750</v>
      </c>
      <c r="E24" s="43">
        <v>957.06875000000002</v>
      </c>
      <c r="F24" s="44">
        <v>1.42197189189434</v>
      </c>
      <c r="G24" s="43">
        <v>-574.73625000000004</v>
      </c>
      <c r="H24" s="43">
        <v>-0.85391858500526896</v>
      </c>
      <c r="I24" s="46"/>
    </row>
    <row r="25" spans="1:9" x14ac:dyDescent="0.2">
      <c r="A25" s="42" t="s">
        <v>301</v>
      </c>
      <c r="B25" s="42" t="s">
        <v>300</v>
      </c>
      <c r="C25" s="42" t="s">
        <v>123</v>
      </c>
      <c r="D25" s="45">
        <v>51600</v>
      </c>
      <c r="E25" s="43">
        <v>899.43960000000004</v>
      </c>
      <c r="F25" s="44">
        <v>1.3363489609881101</v>
      </c>
      <c r="G25" s="43">
        <v>-901.55520000000001</v>
      </c>
      <c r="H25" s="43">
        <v>-1.3394922291540501</v>
      </c>
      <c r="I25" s="46"/>
    </row>
    <row r="26" spans="1:9" x14ac:dyDescent="0.2">
      <c r="A26" s="42" t="s">
        <v>242</v>
      </c>
      <c r="B26" s="42" t="s">
        <v>241</v>
      </c>
      <c r="C26" s="42" t="s">
        <v>141</v>
      </c>
      <c r="D26" s="45">
        <v>226200</v>
      </c>
      <c r="E26" s="43">
        <v>828.57060000000001</v>
      </c>
      <c r="F26" s="44">
        <v>1.2310548261554199</v>
      </c>
      <c r="G26" s="43">
        <v>-830.154</v>
      </c>
      <c r="H26" s="43">
        <v>-1.2334073742807501</v>
      </c>
      <c r="I26" s="46"/>
    </row>
    <row r="27" spans="1:9" x14ac:dyDescent="0.2">
      <c r="A27" s="42" t="s">
        <v>303</v>
      </c>
      <c r="B27" s="42" t="s">
        <v>302</v>
      </c>
      <c r="C27" s="42" t="s">
        <v>112</v>
      </c>
      <c r="D27" s="45">
        <v>263250</v>
      </c>
      <c r="E27" s="43">
        <v>788.17049999999995</v>
      </c>
      <c r="F27" s="44">
        <v>1.1710300822384101</v>
      </c>
      <c r="G27" s="43">
        <v>-790.93462499999998</v>
      </c>
      <c r="H27" s="43">
        <v>-1.1751369011641</v>
      </c>
      <c r="I27" s="46"/>
    </row>
    <row r="28" spans="1:9" x14ac:dyDescent="0.2">
      <c r="A28" s="42" t="s">
        <v>305</v>
      </c>
      <c r="B28" s="42" t="s">
        <v>304</v>
      </c>
      <c r="C28" s="42" t="s">
        <v>210</v>
      </c>
      <c r="D28" s="45">
        <v>34750</v>
      </c>
      <c r="E28" s="43">
        <v>678.52850000000001</v>
      </c>
      <c r="F28" s="44">
        <v>1.0081286792085</v>
      </c>
      <c r="G28" s="43">
        <v>-681.74250000000006</v>
      </c>
      <c r="H28" s="43">
        <v>-1.012903903204216</v>
      </c>
      <c r="I28" s="46"/>
    </row>
    <row r="29" spans="1:9" x14ac:dyDescent="0.2">
      <c r="A29" s="42" t="s">
        <v>307</v>
      </c>
      <c r="B29" s="42" t="s">
        <v>306</v>
      </c>
      <c r="C29" s="42" t="s">
        <v>120</v>
      </c>
      <c r="D29" s="45">
        <v>149600</v>
      </c>
      <c r="E29" s="43">
        <v>664.67280000000005</v>
      </c>
      <c r="F29" s="44">
        <v>0.98754247164241005</v>
      </c>
      <c r="G29" s="43">
        <v>-665.79480000000001</v>
      </c>
      <c r="H29" s="43">
        <v>-0.98920949134470904</v>
      </c>
      <c r="I29" s="46"/>
    </row>
    <row r="30" spans="1:9" x14ac:dyDescent="0.2">
      <c r="A30" s="42" t="s">
        <v>134</v>
      </c>
      <c r="B30" s="42" t="s">
        <v>133</v>
      </c>
      <c r="C30" s="42" t="s">
        <v>135</v>
      </c>
      <c r="D30" s="45">
        <v>210000</v>
      </c>
      <c r="E30" s="43">
        <v>574.55999999999995</v>
      </c>
      <c r="F30" s="44">
        <v>0.85365672027930595</v>
      </c>
      <c r="G30" s="43"/>
      <c r="H30" s="43"/>
      <c r="I30" s="46"/>
    </row>
    <row r="31" spans="1:9" x14ac:dyDescent="0.2">
      <c r="A31" s="42" t="s">
        <v>155</v>
      </c>
      <c r="B31" s="42" t="s">
        <v>154</v>
      </c>
      <c r="C31" s="42" t="s">
        <v>156</v>
      </c>
      <c r="D31" s="45">
        <v>8000</v>
      </c>
      <c r="E31" s="43">
        <v>468.84</v>
      </c>
      <c r="F31" s="44">
        <v>0.69658245742089497</v>
      </c>
      <c r="G31" s="43"/>
      <c r="H31" s="43"/>
      <c r="I31" s="46"/>
    </row>
    <row r="32" spans="1:9" x14ac:dyDescent="0.2">
      <c r="A32" s="42" t="s">
        <v>309</v>
      </c>
      <c r="B32" s="42" t="s">
        <v>308</v>
      </c>
      <c r="C32" s="42" t="s">
        <v>210</v>
      </c>
      <c r="D32" s="45">
        <v>123500</v>
      </c>
      <c r="E32" s="43">
        <v>468.49725000000001</v>
      </c>
      <c r="F32" s="44">
        <v>0.69607321410274603</v>
      </c>
      <c r="G32" s="43">
        <v>-463.125</v>
      </c>
      <c r="H32" s="43">
        <v>-0.68809135439180102</v>
      </c>
      <c r="I32" s="46"/>
    </row>
    <row r="33" spans="1:9" x14ac:dyDescent="0.2">
      <c r="A33" s="42" t="s">
        <v>130</v>
      </c>
      <c r="B33" s="42" t="s">
        <v>129</v>
      </c>
      <c r="C33" s="42" t="s">
        <v>112</v>
      </c>
      <c r="D33" s="45">
        <v>42700</v>
      </c>
      <c r="E33" s="43">
        <v>459.94305000000003</v>
      </c>
      <c r="F33" s="44">
        <v>0.68336374891788598</v>
      </c>
      <c r="G33" s="43"/>
      <c r="H33" s="43"/>
      <c r="I33" s="46"/>
    </row>
    <row r="34" spans="1:9" x14ac:dyDescent="0.2">
      <c r="A34" s="42" t="s">
        <v>132</v>
      </c>
      <c r="B34" s="42" t="s">
        <v>131</v>
      </c>
      <c r="C34" s="42" t="s">
        <v>123</v>
      </c>
      <c r="D34" s="45">
        <v>25000</v>
      </c>
      <c r="E34" s="43">
        <v>423.9</v>
      </c>
      <c r="F34" s="44">
        <v>0.62981252389027698</v>
      </c>
      <c r="G34" s="43"/>
      <c r="H34" s="43"/>
      <c r="I34" s="46"/>
    </row>
    <row r="35" spans="1:9" x14ac:dyDescent="0.2">
      <c r="A35" s="42" t="s">
        <v>311</v>
      </c>
      <c r="B35" s="42" t="s">
        <v>310</v>
      </c>
      <c r="C35" s="42" t="s">
        <v>138</v>
      </c>
      <c r="D35" s="45">
        <v>76650</v>
      </c>
      <c r="E35" s="43">
        <v>391.02997499999998</v>
      </c>
      <c r="F35" s="44">
        <v>0.58097564395258805</v>
      </c>
      <c r="G35" s="43">
        <v>-392.10307499999999</v>
      </c>
      <c r="H35" s="43">
        <v>-0.58257001012240806</v>
      </c>
      <c r="I35" s="46"/>
    </row>
    <row r="36" spans="1:9" x14ac:dyDescent="0.2">
      <c r="A36" s="42" t="s">
        <v>244</v>
      </c>
      <c r="B36" s="42" t="s">
        <v>243</v>
      </c>
      <c r="C36" s="42" t="s">
        <v>153</v>
      </c>
      <c r="D36" s="45">
        <v>29250</v>
      </c>
      <c r="E36" s="43">
        <v>387.27</v>
      </c>
      <c r="F36" s="44">
        <v>0.57538923360931304</v>
      </c>
      <c r="G36" s="43">
        <v>-388.99574999999999</v>
      </c>
      <c r="H36" s="43">
        <v>-0.57795327928778295</v>
      </c>
      <c r="I36" s="46"/>
    </row>
    <row r="37" spans="1:9" x14ac:dyDescent="0.2">
      <c r="A37" s="42" t="s">
        <v>209</v>
      </c>
      <c r="B37" s="42" t="s">
        <v>208</v>
      </c>
      <c r="C37" s="42" t="s">
        <v>210</v>
      </c>
      <c r="D37" s="45">
        <v>23000</v>
      </c>
      <c r="E37" s="43">
        <v>375.26799999999997</v>
      </c>
      <c r="F37" s="44">
        <v>0.55755717436955998</v>
      </c>
      <c r="G37" s="43"/>
      <c r="H37" s="43"/>
      <c r="I37" s="46"/>
    </row>
    <row r="38" spans="1:9" x14ac:dyDescent="0.2">
      <c r="A38" s="42" t="s">
        <v>191</v>
      </c>
      <c r="B38" s="42" t="s">
        <v>190</v>
      </c>
      <c r="C38" s="42" t="s">
        <v>144</v>
      </c>
      <c r="D38" s="45">
        <v>2500</v>
      </c>
      <c r="E38" s="43">
        <v>364.97500000000002</v>
      </c>
      <c r="F38" s="44">
        <v>0.54226427437332803</v>
      </c>
      <c r="G38" s="43">
        <v>-73.34</v>
      </c>
      <c r="H38" s="43">
        <v>-0.108965441146763</v>
      </c>
      <c r="I38" s="46"/>
    </row>
    <row r="39" spans="1:9" x14ac:dyDescent="0.2">
      <c r="A39" s="42" t="s">
        <v>313</v>
      </c>
      <c r="B39" s="42" t="s">
        <v>312</v>
      </c>
      <c r="C39" s="42" t="s">
        <v>204</v>
      </c>
      <c r="D39" s="45">
        <v>112000</v>
      </c>
      <c r="E39" s="43">
        <v>360.80799999999999</v>
      </c>
      <c r="F39" s="44">
        <v>0.53607312366077597</v>
      </c>
      <c r="G39" s="43">
        <v>-362.71199999999999</v>
      </c>
      <c r="H39" s="43">
        <v>-0.53890200557983103</v>
      </c>
      <c r="I39" s="46"/>
    </row>
    <row r="40" spans="1:9" x14ac:dyDescent="0.2">
      <c r="A40" s="42" t="s">
        <v>315</v>
      </c>
      <c r="B40" s="42" t="s">
        <v>314</v>
      </c>
      <c r="C40" s="42" t="s">
        <v>141</v>
      </c>
      <c r="D40" s="45">
        <v>134900</v>
      </c>
      <c r="E40" s="43">
        <v>346.01850000000002</v>
      </c>
      <c r="F40" s="44">
        <v>0.51409951591820702</v>
      </c>
      <c r="G40" s="43">
        <v>-343.38794999999999</v>
      </c>
      <c r="H40" s="43">
        <v>-0.51019115702526097</v>
      </c>
      <c r="I40" s="46"/>
    </row>
    <row r="41" spans="1:9" x14ac:dyDescent="0.2">
      <c r="A41" s="42" t="s">
        <v>317</v>
      </c>
      <c r="B41" s="42" t="s">
        <v>316</v>
      </c>
      <c r="C41" s="42" t="s">
        <v>128</v>
      </c>
      <c r="D41" s="45">
        <v>81000</v>
      </c>
      <c r="E41" s="43">
        <v>345.87</v>
      </c>
      <c r="F41" s="44">
        <v>0.51387888095760803</v>
      </c>
      <c r="G41" s="43">
        <v>-347.20650000000001</v>
      </c>
      <c r="H41" s="43">
        <v>-0.51586459560299502</v>
      </c>
      <c r="I41" s="46"/>
    </row>
    <row r="42" spans="1:9" x14ac:dyDescent="0.2">
      <c r="A42" s="42" t="s">
        <v>158</v>
      </c>
      <c r="B42" s="42" t="s">
        <v>157</v>
      </c>
      <c r="C42" s="42" t="s">
        <v>159</v>
      </c>
      <c r="D42" s="45">
        <v>20000</v>
      </c>
      <c r="E42" s="43">
        <v>330.9</v>
      </c>
      <c r="F42" s="44">
        <v>0.49163709402050698</v>
      </c>
      <c r="G42" s="43"/>
      <c r="H42" s="43"/>
      <c r="I42" s="46"/>
    </row>
    <row r="43" spans="1:9" x14ac:dyDescent="0.2">
      <c r="A43" s="42" t="s">
        <v>319</v>
      </c>
      <c r="B43" s="42" t="s">
        <v>318</v>
      </c>
      <c r="C43" s="42" t="s">
        <v>123</v>
      </c>
      <c r="D43" s="45">
        <v>10150</v>
      </c>
      <c r="E43" s="43">
        <v>317.07585</v>
      </c>
      <c r="F43" s="44">
        <v>0.47109776209755799</v>
      </c>
      <c r="G43" s="43">
        <v>-318.63895000000002</v>
      </c>
      <c r="H43" s="43">
        <v>-0.47342014934948801</v>
      </c>
      <c r="I43" s="46"/>
    </row>
    <row r="44" spans="1:9" x14ac:dyDescent="0.2">
      <c r="A44" s="42" t="s">
        <v>321</v>
      </c>
      <c r="B44" s="42" t="s">
        <v>320</v>
      </c>
      <c r="C44" s="42" t="s">
        <v>210</v>
      </c>
      <c r="D44" s="45">
        <v>30000</v>
      </c>
      <c r="E44" s="43">
        <v>278.95499999999998</v>
      </c>
      <c r="F44" s="44">
        <v>0.41445943053034301</v>
      </c>
      <c r="G44" s="43">
        <v>-279.85500000000002</v>
      </c>
      <c r="H44" s="43">
        <v>-0.41579661210972801</v>
      </c>
      <c r="I44" s="46"/>
    </row>
    <row r="45" spans="1:9" x14ac:dyDescent="0.2">
      <c r="A45" s="42" t="s">
        <v>323</v>
      </c>
      <c r="B45" s="42" t="s">
        <v>322</v>
      </c>
      <c r="C45" s="42" t="s">
        <v>171</v>
      </c>
      <c r="D45" s="45">
        <v>17050</v>
      </c>
      <c r="E45" s="43">
        <v>268.84440000000001</v>
      </c>
      <c r="F45" s="44">
        <v>0.39943753266753301</v>
      </c>
      <c r="G45" s="43">
        <v>-269.42410000000001</v>
      </c>
      <c r="H45" s="43">
        <v>-0.40029882618038798</v>
      </c>
      <c r="I45" s="46"/>
    </row>
    <row r="46" spans="1:9" x14ac:dyDescent="0.2">
      <c r="A46" s="42" t="s">
        <v>203</v>
      </c>
      <c r="B46" s="42" t="s">
        <v>202</v>
      </c>
      <c r="C46" s="42" t="s">
        <v>204</v>
      </c>
      <c r="D46" s="45">
        <v>10500</v>
      </c>
      <c r="E46" s="43">
        <v>249.16499999999999</v>
      </c>
      <c r="F46" s="44">
        <v>0.37019872025270301</v>
      </c>
      <c r="G46" s="43"/>
      <c r="H46" s="43"/>
      <c r="I46" s="46"/>
    </row>
    <row r="47" spans="1:9" x14ac:dyDescent="0.2">
      <c r="A47" s="42" t="s">
        <v>152</v>
      </c>
      <c r="B47" s="42" t="s">
        <v>151</v>
      </c>
      <c r="C47" s="42" t="s">
        <v>153</v>
      </c>
      <c r="D47" s="45">
        <v>14000</v>
      </c>
      <c r="E47" s="43">
        <v>223.34200000000001</v>
      </c>
      <c r="F47" s="44">
        <v>0.33183200922553002</v>
      </c>
      <c r="G47" s="43">
        <v>-223.02</v>
      </c>
      <c r="H47" s="43">
        <v>-0.331353595371573</v>
      </c>
      <c r="I47" s="46"/>
    </row>
    <row r="48" spans="1:9" x14ac:dyDescent="0.2">
      <c r="A48" s="42" t="s">
        <v>325</v>
      </c>
      <c r="B48" s="42" t="s">
        <v>324</v>
      </c>
      <c r="C48" s="42" t="s">
        <v>112</v>
      </c>
      <c r="D48" s="45">
        <v>140400</v>
      </c>
      <c r="E48" s="43">
        <v>217.12860000000001</v>
      </c>
      <c r="F48" s="44">
        <v>0.32260040475291901</v>
      </c>
      <c r="G48" s="43">
        <v>-217.77444</v>
      </c>
      <c r="H48" s="43">
        <v>-0.32355996625428601</v>
      </c>
      <c r="I48" s="46"/>
    </row>
    <row r="49" spans="1:9" x14ac:dyDescent="0.2">
      <c r="A49" s="42" t="s">
        <v>327</v>
      </c>
      <c r="B49" s="42" t="s">
        <v>326</v>
      </c>
      <c r="C49" s="42" t="s">
        <v>153</v>
      </c>
      <c r="D49" s="45">
        <v>10000</v>
      </c>
      <c r="E49" s="43">
        <v>212.4</v>
      </c>
      <c r="F49" s="44">
        <v>0.31557485273483099</v>
      </c>
      <c r="G49" s="43"/>
      <c r="H49" s="43"/>
      <c r="I49" s="46"/>
    </row>
    <row r="50" spans="1:9" x14ac:dyDescent="0.2">
      <c r="A50" s="42" t="s">
        <v>161</v>
      </c>
      <c r="B50" s="42" t="s">
        <v>160</v>
      </c>
      <c r="C50" s="42" t="s">
        <v>162</v>
      </c>
      <c r="D50" s="45">
        <v>93500</v>
      </c>
      <c r="E50" s="43">
        <v>180.57655</v>
      </c>
      <c r="F50" s="44">
        <v>0.26829292925430198</v>
      </c>
      <c r="G50" s="43">
        <v>-180.9786</v>
      </c>
      <c r="H50" s="43">
        <v>-0.26889027798095999</v>
      </c>
      <c r="I50" s="46"/>
    </row>
    <row r="51" spans="1:9" x14ac:dyDescent="0.2">
      <c r="A51" s="42" t="s">
        <v>181</v>
      </c>
      <c r="B51" s="42" t="s">
        <v>180</v>
      </c>
      <c r="C51" s="42" t="s">
        <v>182</v>
      </c>
      <c r="D51" s="45">
        <v>18000</v>
      </c>
      <c r="E51" s="43">
        <v>131.364</v>
      </c>
      <c r="F51" s="44">
        <v>0.195175023327017</v>
      </c>
      <c r="G51" s="43"/>
      <c r="H51" s="43"/>
      <c r="I51" s="46"/>
    </row>
    <row r="52" spans="1:9" x14ac:dyDescent="0.2">
      <c r="A52" s="42" t="s">
        <v>164</v>
      </c>
      <c r="B52" s="42" t="s">
        <v>163</v>
      </c>
      <c r="C52" s="42" t="s">
        <v>165</v>
      </c>
      <c r="D52" s="45">
        <v>26000</v>
      </c>
      <c r="E52" s="43">
        <v>116.74</v>
      </c>
      <c r="F52" s="44">
        <v>0.17344730841932299</v>
      </c>
      <c r="G52" s="43"/>
      <c r="H52" s="43"/>
      <c r="I52" s="46"/>
    </row>
    <row r="53" spans="1:9" x14ac:dyDescent="0.2">
      <c r="A53" s="42" t="s">
        <v>193</v>
      </c>
      <c r="B53" s="42" t="s">
        <v>192</v>
      </c>
      <c r="C53" s="42" t="s">
        <v>150</v>
      </c>
      <c r="D53" s="45">
        <v>6000</v>
      </c>
      <c r="E53" s="43">
        <v>108.846</v>
      </c>
      <c r="F53" s="44">
        <v>0.16171874021080701</v>
      </c>
      <c r="G53" s="43"/>
      <c r="H53" s="43"/>
      <c r="I53" s="46"/>
    </row>
    <row r="54" spans="1:9" x14ac:dyDescent="0.2">
      <c r="A54" s="42" t="s">
        <v>329</v>
      </c>
      <c r="B54" s="42" t="s">
        <v>328</v>
      </c>
      <c r="C54" s="42" t="s">
        <v>123</v>
      </c>
      <c r="D54" s="45">
        <v>3375</v>
      </c>
      <c r="E54" s="43">
        <v>55.815750000000001</v>
      </c>
      <c r="F54" s="44">
        <v>8.2928658599501603E-2</v>
      </c>
      <c r="G54" s="43">
        <v>-55.781999999999996</v>
      </c>
      <c r="H54" s="43">
        <v>-8.2878514290274694E-2</v>
      </c>
      <c r="I54" s="46"/>
    </row>
    <row r="55" spans="1:9" x14ac:dyDescent="0.2">
      <c r="A55" s="42" t="s">
        <v>222</v>
      </c>
      <c r="B55" s="42" t="s">
        <v>221</v>
      </c>
      <c r="C55" s="42" t="s">
        <v>223</v>
      </c>
      <c r="D55" s="45">
        <v>2499</v>
      </c>
      <c r="E55" s="43">
        <v>34.598655000000001</v>
      </c>
      <c r="F55" s="44">
        <v>5.1405204597213899E-2</v>
      </c>
      <c r="G55" s="43"/>
      <c r="H55" s="43"/>
      <c r="I55" s="46"/>
    </row>
    <row r="56" spans="1:9" x14ac:dyDescent="0.2">
      <c r="A56" s="42" t="s">
        <v>331</v>
      </c>
      <c r="B56" s="42" t="s">
        <v>330</v>
      </c>
      <c r="C56" s="42" t="s">
        <v>162</v>
      </c>
      <c r="D56" s="45">
        <v>1350</v>
      </c>
      <c r="E56" s="43">
        <v>16.394400000000001</v>
      </c>
      <c r="F56" s="44">
        <v>2.4358099650074901E-2</v>
      </c>
      <c r="G56" s="43">
        <v>-16.456499999999998</v>
      </c>
      <c r="H56" s="43">
        <v>-2.44503651790525E-2</v>
      </c>
      <c r="I56" s="46"/>
    </row>
    <row r="57" spans="1:9" x14ac:dyDescent="0.2">
      <c r="A57" s="42" t="s">
        <v>233</v>
      </c>
      <c r="B57" s="42" t="s">
        <v>1042</v>
      </c>
      <c r="C57" s="42" t="s">
        <v>156</v>
      </c>
      <c r="D57" s="45">
        <v>12000</v>
      </c>
      <c r="E57" s="43">
        <v>14.832000000000001</v>
      </c>
      <c r="F57" s="44">
        <v>2.20367524282628E-2</v>
      </c>
      <c r="G57" s="43"/>
      <c r="H57" s="43"/>
      <c r="I57" s="46"/>
    </row>
    <row r="58" spans="1:9" ht="10.5" x14ac:dyDescent="0.25">
      <c r="A58" s="41" t="s">
        <v>28</v>
      </c>
      <c r="B58" s="41"/>
      <c r="C58" s="41"/>
      <c r="D58" s="41"/>
      <c r="E58" s="47">
        <f>SUM(E7:E57)</f>
        <v>44808.914832999995</v>
      </c>
      <c r="F58" s="48">
        <f>SUM(F7:F57)</f>
        <v>66.575172785459316</v>
      </c>
      <c r="G58" s="47">
        <f>SUM(G7:G57)</f>
        <v>-33338.123652499999</v>
      </c>
      <c r="H58" s="47">
        <f>SUM(H7:H57)</f>
        <v>-49.532360932642526</v>
      </c>
      <c r="I58" s="41"/>
    </row>
    <row r="59" spans="1:9" x14ac:dyDescent="0.2">
      <c r="A59" s="42"/>
      <c r="B59" s="42"/>
      <c r="C59" s="42"/>
      <c r="D59" s="42"/>
      <c r="E59" s="43"/>
      <c r="F59" s="44"/>
      <c r="G59" s="43"/>
      <c r="H59" s="42"/>
      <c r="I59" s="42"/>
    </row>
    <row r="60" spans="1:9" ht="10.5" x14ac:dyDescent="0.25">
      <c r="A60" s="41" t="s">
        <v>20</v>
      </c>
      <c r="B60" s="42"/>
      <c r="C60" s="42"/>
      <c r="D60" s="42"/>
      <c r="E60" s="43"/>
      <c r="F60" s="44"/>
      <c r="G60" s="43"/>
      <c r="H60" s="42"/>
      <c r="I60" s="42"/>
    </row>
    <row r="61" spans="1:9" ht="10.5" x14ac:dyDescent="0.25">
      <c r="A61" s="41" t="s">
        <v>21</v>
      </c>
      <c r="B61" s="42"/>
      <c r="C61" s="42"/>
      <c r="D61" s="42"/>
      <c r="E61" s="43"/>
      <c r="F61" s="44"/>
      <c r="G61" s="43"/>
      <c r="H61" s="42"/>
      <c r="I61" s="42"/>
    </row>
    <row r="62" spans="1:9" x14ac:dyDescent="0.2">
      <c r="A62" s="42" t="s">
        <v>23</v>
      </c>
      <c r="B62" s="42" t="s">
        <v>22</v>
      </c>
      <c r="C62" s="42" t="s">
        <v>24</v>
      </c>
      <c r="D62" s="45">
        <v>2327</v>
      </c>
      <c r="E62" s="43">
        <v>2501.981092</v>
      </c>
      <c r="F62" s="44">
        <v>3.7173366979907301</v>
      </c>
      <c r="G62" s="46"/>
      <c r="H62" s="46"/>
      <c r="I62" s="46">
        <v>8.4634999999999998</v>
      </c>
    </row>
    <row r="63" spans="1:9" x14ac:dyDescent="0.2">
      <c r="A63" s="42" t="s">
        <v>83</v>
      </c>
      <c r="B63" s="42" t="s">
        <v>82</v>
      </c>
      <c r="C63" s="42" t="s">
        <v>84</v>
      </c>
      <c r="D63" s="45">
        <v>2000</v>
      </c>
      <c r="E63" s="43">
        <v>2166.8660547999998</v>
      </c>
      <c r="F63" s="44">
        <v>3.2194370816365998</v>
      </c>
      <c r="G63" s="46"/>
      <c r="H63" s="46"/>
      <c r="I63" s="46">
        <v>7.7</v>
      </c>
    </row>
    <row r="64" spans="1:9" x14ac:dyDescent="0.2">
      <c r="A64" s="42" t="s">
        <v>92</v>
      </c>
      <c r="B64" s="42" t="s">
        <v>91</v>
      </c>
      <c r="C64" s="42" t="s">
        <v>25</v>
      </c>
      <c r="D64" s="45">
        <v>1500</v>
      </c>
      <c r="E64" s="43">
        <v>1503.2258425</v>
      </c>
      <c r="F64" s="44">
        <v>2.23342878471813</v>
      </c>
      <c r="G64" s="46"/>
      <c r="H64" s="46"/>
      <c r="I64" s="46">
        <v>7.6215000000000002</v>
      </c>
    </row>
    <row r="65" spans="1:9" x14ac:dyDescent="0.2">
      <c r="A65" s="42" t="s">
        <v>69</v>
      </c>
      <c r="B65" s="42" t="s">
        <v>68</v>
      </c>
      <c r="C65" s="42" t="s">
        <v>25</v>
      </c>
      <c r="D65" s="45">
        <v>1000</v>
      </c>
      <c r="E65" s="43">
        <v>1055.3782877000001</v>
      </c>
      <c r="F65" s="44">
        <v>1.5680360062168801</v>
      </c>
      <c r="G65" s="46"/>
      <c r="H65" s="46"/>
      <c r="I65" s="46">
        <v>7.9157999999999999</v>
      </c>
    </row>
    <row r="66" spans="1:9" x14ac:dyDescent="0.2">
      <c r="A66" s="42" t="s">
        <v>27</v>
      </c>
      <c r="B66" s="42" t="s">
        <v>26</v>
      </c>
      <c r="C66" s="42" t="s">
        <v>24</v>
      </c>
      <c r="D66" s="45">
        <v>800</v>
      </c>
      <c r="E66" s="43">
        <v>855.89279999999997</v>
      </c>
      <c r="F66" s="44">
        <v>1.27164898454238</v>
      </c>
      <c r="G66" s="46"/>
      <c r="H66" s="46"/>
      <c r="I66" s="46">
        <v>8.5035000000000007</v>
      </c>
    </row>
    <row r="67" spans="1:9" x14ac:dyDescent="0.2">
      <c r="A67" s="42" t="s">
        <v>90</v>
      </c>
      <c r="B67" s="42" t="s">
        <v>89</v>
      </c>
      <c r="C67" s="42" t="s">
        <v>25</v>
      </c>
      <c r="D67" s="45">
        <v>500</v>
      </c>
      <c r="E67" s="43">
        <v>278.423</v>
      </c>
      <c r="F67" s="44">
        <v>0.41366900764119502</v>
      </c>
      <c r="G67" s="46"/>
      <c r="H67" s="46"/>
      <c r="I67" s="46">
        <v>6.9149000000000003</v>
      </c>
    </row>
    <row r="68" spans="1:9" ht="10.5" x14ac:dyDescent="0.25">
      <c r="A68" s="41" t="s">
        <v>28</v>
      </c>
      <c r="B68" s="41"/>
      <c r="C68" s="41"/>
      <c r="D68" s="41"/>
      <c r="E68" s="47">
        <f>SUM(E61:E67)</f>
        <v>8361.7670770000004</v>
      </c>
      <c r="F68" s="48">
        <f>SUM(F61:F67)</f>
        <v>12.423556562745917</v>
      </c>
      <c r="G68" s="47"/>
      <c r="H68" s="41"/>
      <c r="I68" s="41"/>
    </row>
    <row r="69" spans="1:9" x14ac:dyDescent="0.2">
      <c r="A69" s="42"/>
      <c r="B69" s="42"/>
      <c r="C69" s="42"/>
      <c r="D69" s="42"/>
      <c r="E69" s="43"/>
      <c r="F69" s="44"/>
      <c r="G69" s="43"/>
      <c r="H69" s="42"/>
      <c r="I69" s="42"/>
    </row>
    <row r="70" spans="1:9" ht="10.5" x14ac:dyDescent="0.25">
      <c r="A70" s="41" t="s">
        <v>36</v>
      </c>
      <c r="B70" s="42"/>
      <c r="C70" s="42"/>
      <c r="D70" s="42"/>
      <c r="E70" s="43"/>
      <c r="F70" s="44"/>
      <c r="G70" s="43"/>
      <c r="H70" s="42"/>
      <c r="I70" s="42"/>
    </row>
    <row r="71" spans="1:9" x14ac:dyDescent="0.2">
      <c r="A71" s="42" t="s">
        <v>65</v>
      </c>
      <c r="B71" s="42" t="s">
        <v>64</v>
      </c>
      <c r="C71" s="42" t="s">
        <v>37</v>
      </c>
      <c r="D71" s="45">
        <v>3000000</v>
      </c>
      <c r="E71" s="43">
        <v>2866.221</v>
      </c>
      <c r="F71" s="44">
        <v>4.2585088040512202</v>
      </c>
      <c r="G71" s="46"/>
      <c r="H71" s="46"/>
      <c r="I71" s="46">
        <v>7.5447906721999898</v>
      </c>
    </row>
    <row r="72" spans="1:9" x14ac:dyDescent="0.2">
      <c r="A72" s="42" t="s">
        <v>333</v>
      </c>
      <c r="B72" s="42" t="s">
        <v>332</v>
      </c>
      <c r="C72" s="42" t="s">
        <v>37</v>
      </c>
      <c r="D72" s="45">
        <v>2500000</v>
      </c>
      <c r="E72" s="43">
        <v>2641.7276388999999</v>
      </c>
      <c r="F72" s="44">
        <v>3.9249661516544299</v>
      </c>
      <c r="G72" s="46"/>
      <c r="H72" s="46"/>
      <c r="I72" s="46">
        <v>5.9713885887999796</v>
      </c>
    </row>
    <row r="73" spans="1:9" x14ac:dyDescent="0.2">
      <c r="A73" s="42" t="s">
        <v>71</v>
      </c>
      <c r="B73" s="42" t="s">
        <v>70</v>
      </c>
      <c r="C73" s="42" t="s">
        <v>37</v>
      </c>
      <c r="D73" s="45">
        <v>2500000</v>
      </c>
      <c r="E73" s="43">
        <v>2549.0513888999999</v>
      </c>
      <c r="F73" s="44">
        <v>3.7872717357139098</v>
      </c>
      <c r="G73" s="46"/>
      <c r="H73" s="46"/>
      <c r="I73" s="46">
        <v>7.5203130050000002</v>
      </c>
    </row>
    <row r="74" spans="1:9" x14ac:dyDescent="0.2">
      <c r="A74" s="42" t="s">
        <v>335</v>
      </c>
      <c r="B74" s="42" t="s">
        <v>334</v>
      </c>
      <c r="C74" s="42" t="s">
        <v>37</v>
      </c>
      <c r="D74" s="45">
        <v>1000000</v>
      </c>
      <c r="E74" s="43">
        <v>1046.6302221999999</v>
      </c>
      <c r="F74" s="44">
        <v>1.55503850394816</v>
      </c>
      <c r="G74" s="46"/>
      <c r="H74" s="46"/>
      <c r="I74" s="46">
        <v>5.9059079618000103</v>
      </c>
    </row>
    <row r="75" spans="1:9" x14ac:dyDescent="0.2">
      <c r="A75" s="42" t="s">
        <v>337</v>
      </c>
      <c r="B75" s="42" t="s">
        <v>336</v>
      </c>
      <c r="C75" s="42" t="s">
        <v>37</v>
      </c>
      <c r="D75" s="45">
        <v>1000000</v>
      </c>
      <c r="E75" s="43">
        <v>1007.1074444</v>
      </c>
      <c r="F75" s="44">
        <v>1.4963172479033999</v>
      </c>
      <c r="G75" s="46"/>
      <c r="H75" s="46"/>
      <c r="I75" s="46">
        <v>7.5225631699999997</v>
      </c>
    </row>
    <row r="76" spans="1:9" ht="10.5" x14ac:dyDescent="0.25">
      <c r="A76" s="41" t="s">
        <v>28</v>
      </c>
      <c r="B76" s="41"/>
      <c r="C76" s="41"/>
      <c r="D76" s="41"/>
      <c r="E76" s="47">
        <f>SUM(E71:E75)</f>
        <v>10110.737694399999</v>
      </c>
      <c r="F76" s="48">
        <f>SUM(F71:F75)</f>
        <v>15.02210244327112</v>
      </c>
      <c r="G76" s="47"/>
      <c r="H76" s="41"/>
      <c r="I76" s="41"/>
    </row>
    <row r="77" spans="1:9" x14ac:dyDescent="0.2">
      <c r="A77" s="42"/>
      <c r="B77" s="42"/>
      <c r="C77" s="42"/>
      <c r="D77" s="42"/>
      <c r="E77" s="43"/>
      <c r="F77" s="44"/>
      <c r="G77" s="43"/>
      <c r="H77" s="42"/>
      <c r="I77" s="42"/>
    </row>
    <row r="78" spans="1:9" ht="10.5" x14ac:dyDescent="0.25">
      <c r="A78" s="41" t="s">
        <v>39</v>
      </c>
      <c r="B78" s="41"/>
      <c r="C78" s="41"/>
      <c r="D78" s="41"/>
      <c r="E78" s="47">
        <f>E58+E68+E76</f>
        <v>63281.419604399998</v>
      </c>
      <c r="F78" s="48">
        <f>F58+F68+F76</f>
        <v>94.020831791476354</v>
      </c>
      <c r="G78" s="47"/>
      <c r="H78" s="41"/>
      <c r="I78" s="41"/>
    </row>
    <row r="79" spans="1:9" ht="10.5" x14ac:dyDescent="0.25">
      <c r="A79" s="41"/>
      <c r="B79" s="41"/>
      <c r="C79" s="41"/>
      <c r="D79" s="41"/>
      <c r="E79" s="47"/>
      <c r="F79" s="48"/>
      <c r="G79" s="47"/>
      <c r="H79" s="41"/>
      <c r="I79" s="41"/>
    </row>
    <row r="80" spans="1:9" ht="10.5" x14ac:dyDescent="0.25">
      <c r="A80" s="41" t="s">
        <v>338</v>
      </c>
      <c r="B80" s="41"/>
      <c r="C80" s="41"/>
      <c r="D80" s="41"/>
      <c r="E80" s="61">
        <v>1504.3634709</v>
      </c>
      <c r="F80" s="61">
        <f>E80/E84*100</f>
        <v>2.2351190244299755</v>
      </c>
      <c r="G80" s="47"/>
      <c r="H80" s="41"/>
      <c r="I80" s="41"/>
    </row>
    <row r="81" spans="1:9" ht="10.5" x14ac:dyDescent="0.25">
      <c r="A81" s="41"/>
      <c r="B81" s="41"/>
      <c r="C81" s="41"/>
      <c r="D81" s="41"/>
      <c r="E81" s="47"/>
      <c r="F81" s="48"/>
      <c r="G81" s="47"/>
      <c r="H81" s="41"/>
      <c r="I81" s="41"/>
    </row>
    <row r="82" spans="1:9" ht="10.5" x14ac:dyDescent="0.25">
      <c r="A82" s="41" t="s">
        <v>41</v>
      </c>
      <c r="B82" s="41"/>
      <c r="C82" s="41"/>
      <c r="D82" s="41"/>
      <c r="E82" s="47">
        <f>E84-(E58+E68+E76+E80)</f>
        <v>2519.9601293000014</v>
      </c>
      <c r="F82" s="48">
        <f>F84-(F58+F68+F76+F80)</f>
        <v>3.7440491840936687</v>
      </c>
      <c r="G82" s="47"/>
      <c r="H82" s="41"/>
      <c r="I82" s="41"/>
    </row>
    <row r="83" spans="1:9" x14ac:dyDescent="0.2">
      <c r="A83" s="42"/>
      <c r="B83" s="42"/>
      <c r="C83" s="42"/>
      <c r="D83" s="42"/>
      <c r="E83" s="43"/>
      <c r="F83" s="44"/>
      <c r="G83" s="43"/>
      <c r="H83" s="42"/>
      <c r="I83" s="42"/>
    </row>
    <row r="84" spans="1:9" ht="10.5" x14ac:dyDescent="0.25">
      <c r="A84" s="49" t="s">
        <v>40</v>
      </c>
      <c r="B84" s="49"/>
      <c r="C84" s="49"/>
      <c r="D84" s="49"/>
      <c r="E84" s="50">
        <v>67305.743204600003</v>
      </c>
      <c r="F84" s="51">
        <v>100</v>
      </c>
      <c r="G84" s="50"/>
      <c r="H84" s="49"/>
      <c r="I84" s="49"/>
    </row>
    <row r="86" spans="1:9" ht="10.5" x14ac:dyDescent="0.25">
      <c r="A86" s="14" t="s">
        <v>1043</v>
      </c>
    </row>
    <row r="87" spans="1:9" ht="10.5" x14ac:dyDescent="0.25">
      <c r="A87" s="14" t="s">
        <v>43</v>
      </c>
    </row>
    <row r="89" spans="1:9" ht="10.5" x14ac:dyDescent="0.25">
      <c r="A89" s="14" t="s">
        <v>44</v>
      </c>
    </row>
    <row r="90" spans="1:9" ht="10.5" x14ac:dyDescent="0.25">
      <c r="A90" s="14" t="s">
        <v>45</v>
      </c>
    </row>
    <row r="91" spans="1:9" ht="10.5" x14ac:dyDescent="0.25">
      <c r="A91" s="14" t="s">
        <v>46</v>
      </c>
      <c r="B91" s="14"/>
      <c r="C91" s="30" t="s">
        <v>1041</v>
      </c>
      <c r="D91" s="14" t="s">
        <v>47</v>
      </c>
    </row>
    <row r="92" spans="1:9" x14ac:dyDescent="0.2">
      <c r="A92" s="7" t="s">
        <v>48</v>
      </c>
      <c r="C92" s="31">
        <v>16.392900000000001</v>
      </c>
      <c r="D92" s="31">
        <v>16.7822</v>
      </c>
    </row>
    <row r="93" spans="1:9" x14ac:dyDescent="0.2">
      <c r="A93" s="7" t="s">
        <v>49</v>
      </c>
      <c r="C93" s="31">
        <v>14.1829</v>
      </c>
      <c r="D93" s="31">
        <v>13.7546</v>
      </c>
    </row>
    <row r="94" spans="1:9" x14ac:dyDescent="0.2">
      <c r="A94" s="7" t="s">
        <v>103</v>
      </c>
      <c r="C94" s="31">
        <v>13.3688</v>
      </c>
      <c r="D94" s="31">
        <v>13.378299999999999</v>
      </c>
    </row>
    <row r="95" spans="1:9" x14ac:dyDescent="0.2">
      <c r="A95" s="7" t="s">
        <v>104</v>
      </c>
      <c r="C95" s="31">
        <v>12.478999999999999</v>
      </c>
      <c r="D95" s="31">
        <v>12.4612</v>
      </c>
    </row>
    <row r="96" spans="1:9" x14ac:dyDescent="0.2">
      <c r="A96" s="7" t="s">
        <v>50</v>
      </c>
      <c r="C96" s="31">
        <v>17.922000000000001</v>
      </c>
      <c r="D96" s="31">
        <v>18.4221</v>
      </c>
    </row>
    <row r="97" spans="1:4" x14ac:dyDescent="0.2">
      <c r="A97" s="7" t="s">
        <v>51</v>
      </c>
      <c r="C97" s="31">
        <v>15.5761</v>
      </c>
      <c r="D97" s="31">
        <v>15.0379</v>
      </c>
    </row>
    <row r="98" spans="1:4" x14ac:dyDescent="0.2">
      <c r="A98" s="7" t="s">
        <v>105</v>
      </c>
      <c r="C98" s="31">
        <v>13.9535</v>
      </c>
      <c r="D98" s="31">
        <v>13.943300000000001</v>
      </c>
    </row>
    <row r="99" spans="1:4" x14ac:dyDescent="0.2">
      <c r="A99" s="7" t="s">
        <v>106</v>
      </c>
      <c r="C99" s="31">
        <v>14.0084</v>
      </c>
      <c r="D99" s="31">
        <v>14.064</v>
      </c>
    </row>
    <row r="101" spans="1:4" ht="10.5" x14ac:dyDescent="0.25">
      <c r="A101" s="14" t="s">
        <v>52</v>
      </c>
    </row>
    <row r="102" spans="1:4" ht="10.5" x14ac:dyDescent="0.25">
      <c r="A102" s="106" t="s">
        <v>53</v>
      </c>
      <c r="B102" s="107"/>
      <c r="C102" s="32" t="s">
        <v>54</v>
      </c>
    </row>
    <row r="103" spans="1:4" x14ac:dyDescent="0.2">
      <c r="A103" s="102" t="s">
        <v>49</v>
      </c>
      <c r="B103" s="103"/>
      <c r="C103" s="33">
        <v>0.75</v>
      </c>
    </row>
    <row r="104" spans="1:4" x14ac:dyDescent="0.2">
      <c r="A104" s="102" t="s">
        <v>103</v>
      </c>
      <c r="B104" s="103"/>
      <c r="C104" s="33">
        <v>0.30499999999999999</v>
      </c>
    </row>
    <row r="105" spans="1:4" x14ac:dyDescent="0.2">
      <c r="A105" s="102" t="s">
        <v>104</v>
      </c>
      <c r="B105" s="103"/>
      <c r="C105" s="33">
        <v>0.31</v>
      </c>
    </row>
    <row r="106" spans="1:4" x14ac:dyDescent="0.2">
      <c r="A106" s="102" t="s">
        <v>51</v>
      </c>
      <c r="B106" s="103"/>
      <c r="C106" s="33">
        <v>0.95</v>
      </c>
    </row>
    <row r="107" spans="1:4" x14ac:dyDescent="0.2">
      <c r="A107" s="102" t="s">
        <v>105</v>
      </c>
      <c r="B107" s="103"/>
      <c r="C107" s="33">
        <v>0.39500000000000002</v>
      </c>
    </row>
    <row r="108" spans="1:4" x14ac:dyDescent="0.2">
      <c r="A108" s="102" t="s">
        <v>106</v>
      </c>
      <c r="B108" s="103"/>
      <c r="C108" s="33">
        <v>0.33</v>
      </c>
    </row>
    <row r="109" spans="1:4" x14ac:dyDescent="0.2">
      <c r="A109" s="7" t="s">
        <v>55</v>
      </c>
    </row>
    <row r="110" spans="1:4" x14ac:dyDescent="0.2">
      <c r="A110" s="7" t="s">
        <v>56</v>
      </c>
    </row>
    <row r="112" spans="1:4" ht="10.5" x14ac:dyDescent="0.25">
      <c r="A112" s="14" t="s">
        <v>339</v>
      </c>
      <c r="D112" s="34" t="s">
        <v>340</v>
      </c>
    </row>
    <row r="114" spans="1:9" ht="10.5" x14ac:dyDescent="0.25">
      <c r="A114" s="14" t="s">
        <v>341</v>
      </c>
      <c r="D114" s="34">
        <f>ABS(+H58)</f>
        <v>49.532360932642526</v>
      </c>
    </row>
    <row r="116" spans="1:9" ht="10.5" x14ac:dyDescent="0.25">
      <c r="A116" s="14" t="s">
        <v>342</v>
      </c>
      <c r="D116" s="36">
        <v>3.32750655774035</v>
      </c>
    </row>
    <row r="118" spans="1:9" ht="10.5" x14ac:dyDescent="0.25">
      <c r="A118" s="14" t="s">
        <v>343</v>
      </c>
      <c r="D118" s="34">
        <v>8.5548331664699901</v>
      </c>
      <c r="E118" s="10" t="s">
        <v>57</v>
      </c>
    </row>
    <row r="120" spans="1:9" ht="10.5" x14ac:dyDescent="0.25">
      <c r="A120" s="14" t="s">
        <v>344</v>
      </c>
      <c r="D120" s="30" t="s">
        <v>59</v>
      </c>
    </row>
    <row r="122" spans="1:9" ht="10.5" x14ac:dyDescent="0.25">
      <c r="A122" s="63" t="s">
        <v>1057</v>
      </c>
      <c r="B122" s="64"/>
      <c r="C122" s="64"/>
      <c r="D122" s="64"/>
      <c r="E122" s="11"/>
      <c r="G122" s="11"/>
      <c r="H122" s="11"/>
      <c r="I122" s="11"/>
    </row>
    <row r="123" spans="1:9" x14ac:dyDescent="0.2">
      <c r="A123" s="65"/>
      <c r="B123" s="64"/>
      <c r="C123" s="64"/>
      <c r="D123" s="64"/>
      <c r="E123" s="11"/>
      <c r="G123" s="11"/>
      <c r="H123" s="11"/>
      <c r="I123" s="11"/>
    </row>
    <row r="124" spans="1:9" ht="10.5" x14ac:dyDescent="0.25">
      <c r="A124" s="63" t="s">
        <v>1055</v>
      </c>
      <c r="B124" s="64"/>
      <c r="C124" s="64"/>
      <c r="D124" s="64"/>
      <c r="E124" s="11"/>
      <c r="G124" s="11"/>
      <c r="H124" s="11"/>
      <c r="I124" s="11"/>
    </row>
    <row r="125" spans="1:9" x14ac:dyDescent="0.2">
      <c r="A125" s="65"/>
      <c r="B125" s="64"/>
      <c r="C125" s="64"/>
      <c r="D125" s="64"/>
      <c r="E125" s="11"/>
      <c r="G125" s="11"/>
      <c r="H125" s="11"/>
      <c r="I125" s="11"/>
    </row>
    <row r="126" spans="1:9" x14ac:dyDescent="0.2">
      <c r="A126" s="64"/>
      <c r="B126" s="64"/>
      <c r="C126" s="64"/>
      <c r="D126" s="64"/>
      <c r="E126" s="11"/>
      <c r="G126" s="11"/>
      <c r="H126" s="11"/>
      <c r="I126" s="11"/>
    </row>
    <row r="127" spans="1:9" x14ac:dyDescent="0.2">
      <c r="A127" s="64"/>
      <c r="B127" s="64"/>
      <c r="C127" s="64"/>
      <c r="D127" s="64"/>
      <c r="E127" s="11"/>
      <c r="G127" s="11"/>
      <c r="H127" s="11"/>
      <c r="I127" s="11"/>
    </row>
    <row r="128" spans="1:9" x14ac:dyDescent="0.2">
      <c r="A128" s="64"/>
      <c r="B128" s="64"/>
      <c r="C128" s="64"/>
      <c r="D128" s="64"/>
      <c r="E128" s="11"/>
      <c r="G128" s="11"/>
      <c r="H128" s="11"/>
      <c r="I128" s="11"/>
    </row>
    <row r="129" spans="1:9" x14ac:dyDescent="0.2">
      <c r="A129" s="64"/>
      <c r="B129" s="64"/>
      <c r="C129" s="64"/>
      <c r="D129" s="64"/>
      <c r="E129" s="11"/>
      <c r="G129" s="11"/>
      <c r="H129" s="11"/>
      <c r="I129" s="11"/>
    </row>
    <row r="130" spans="1:9" x14ac:dyDescent="0.2">
      <c r="A130" s="64"/>
      <c r="B130" s="64"/>
      <c r="C130" s="64"/>
      <c r="D130" s="64"/>
      <c r="E130" s="11"/>
      <c r="G130" s="11"/>
      <c r="H130" s="11"/>
      <c r="I130" s="11"/>
    </row>
    <row r="131" spans="1:9" x14ac:dyDescent="0.2">
      <c r="A131" s="64"/>
      <c r="B131" s="64"/>
      <c r="C131" s="64"/>
      <c r="D131" s="64"/>
      <c r="E131" s="11"/>
      <c r="G131" s="11"/>
      <c r="H131" s="11"/>
      <c r="I131" s="11"/>
    </row>
    <row r="132" spans="1:9" x14ac:dyDescent="0.2">
      <c r="A132" s="64"/>
      <c r="B132" s="64"/>
      <c r="C132" s="64"/>
      <c r="D132" s="64"/>
      <c r="E132" s="11"/>
      <c r="G132" s="11"/>
      <c r="H132" s="11"/>
      <c r="I132" s="11"/>
    </row>
    <row r="133" spans="1:9" x14ac:dyDescent="0.2">
      <c r="A133" s="64"/>
      <c r="B133" s="64"/>
      <c r="C133" s="64"/>
      <c r="D133" s="64"/>
      <c r="E133" s="11"/>
      <c r="G133" s="11"/>
      <c r="H133" s="11"/>
      <c r="I133" s="11"/>
    </row>
    <row r="134" spans="1:9" x14ac:dyDescent="0.2">
      <c r="A134" s="64"/>
      <c r="B134" s="64"/>
      <c r="C134" s="64"/>
      <c r="D134" s="64"/>
      <c r="E134" s="11"/>
      <c r="G134" s="11"/>
      <c r="H134" s="11"/>
      <c r="I134" s="11"/>
    </row>
    <row r="135" spans="1:9" x14ac:dyDescent="0.2">
      <c r="A135" s="64"/>
      <c r="B135" s="64"/>
      <c r="C135" s="64"/>
      <c r="D135" s="64"/>
      <c r="E135" s="11"/>
      <c r="G135" s="11"/>
      <c r="H135" s="11"/>
      <c r="I135" s="11"/>
    </row>
    <row r="136" spans="1:9" x14ac:dyDescent="0.2">
      <c r="A136" s="64"/>
      <c r="B136" s="64"/>
      <c r="C136" s="64"/>
      <c r="D136" s="64"/>
      <c r="E136" s="11"/>
      <c r="G136" s="11"/>
      <c r="H136" s="11"/>
      <c r="I136" s="11"/>
    </row>
    <row r="137" spans="1:9" x14ac:dyDescent="0.2">
      <c r="A137" s="64"/>
      <c r="B137" s="64"/>
      <c r="C137" s="64"/>
      <c r="D137" s="64"/>
      <c r="E137" s="11"/>
      <c r="G137" s="11"/>
      <c r="H137" s="11"/>
      <c r="I137" s="11"/>
    </row>
    <row r="138" spans="1:9" x14ac:dyDescent="0.2">
      <c r="A138" s="64"/>
      <c r="B138" s="64"/>
      <c r="C138" s="64"/>
      <c r="D138" s="64"/>
      <c r="E138" s="11"/>
      <c r="G138" s="11"/>
      <c r="H138" s="11"/>
      <c r="I138" s="11"/>
    </row>
    <row r="139" spans="1:9" x14ac:dyDescent="0.2">
      <c r="A139" s="64"/>
      <c r="B139" s="64"/>
      <c r="C139" s="64"/>
      <c r="D139" s="64"/>
      <c r="E139" s="11"/>
      <c r="G139" s="11"/>
      <c r="H139" s="11"/>
      <c r="I139" s="11"/>
    </row>
    <row r="140" spans="1:9" x14ac:dyDescent="0.2">
      <c r="A140" s="64"/>
      <c r="B140" s="64"/>
      <c r="C140" s="64"/>
      <c r="D140" s="64"/>
      <c r="E140" s="11"/>
      <c r="G140" s="11"/>
      <c r="H140" s="11"/>
      <c r="I140" s="11"/>
    </row>
    <row r="141" spans="1:9" ht="10.5" x14ac:dyDescent="0.25">
      <c r="A141" s="63" t="s">
        <v>1058</v>
      </c>
      <c r="B141" s="64"/>
      <c r="C141" s="64"/>
      <c r="D141" s="64"/>
      <c r="E141" s="11"/>
      <c r="G141" s="11"/>
      <c r="H141" s="11"/>
      <c r="I141" s="11"/>
    </row>
    <row r="142" spans="1:9" x14ac:dyDescent="0.2">
      <c r="A142" s="64"/>
      <c r="B142" s="64"/>
      <c r="C142" s="64"/>
      <c r="D142" s="64"/>
      <c r="E142" s="11"/>
      <c r="G142" s="11"/>
      <c r="H142" s="11"/>
      <c r="I142" s="11"/>
    </row>
    <row r="143" spans="1:9" ht="10.5" x14ac:dyDescent="0.25">
      <c r="A143" s="63" t="s">
        <v>1056</v>
      </c>
      <c r="B143" s="64"/>
      <c r="C143" s="64"/>
      <c r="D143" s="64"/>
      <c r="E143" s="11"/>
      <c r="G143" s="11"/>
      <c r="H143" s="11"/>
      <c r="I143" s="11"/>
    </row>
    <row r="144" spans="1:9" x14ac:dyDescent="0.2">
      <c r="A144" s="64"/>
      <c r="B144" s="64"/>
      <c r="C144" s="64"/>
      <c r="D144" s="64"/>
      <c r="E144" s="11"/>
      <c r="G144" s="11"/>
      <c r="H144" s="11"/>
      <c r="I144" s="11"/>
    </row>
    <row r="145" spans="1:9" x14ac:dyDescent="0.2">
      <c r="A145" s="64"/>
      <c r="B145" s="64"/>
      <c r="C145" s="64"/>
      <c r="D145" s="64"/>
      <c r="E145" s="11"/>
      <c r="G145" s="11"/>
      <c r="H145" s="11"/>
      <c r="I145" s="11"/>
    </row>
    <row r="146" spans="1:9" x14ac:dyDescent="0.2">
      <c r="A146" s="64"/>
      <c r="B146" s="64"/>
      <c r="C146" s="64"/>
      <c r="D146" s="64"/>
      <c r="E146" s="11"/>
      <c r="G146" s="11"/>
      <c r="H146" s="11"/>
      <c r="I146" s="11"/>
    </row>
    <row r="147" spans="1:9" x14ac:dyDescent="0.2">
      <c r="A147" s="64"/>
      <c r="B147" s="64"/>
      <c r="C147" s="64"/>
      <c r="D147" s="64"/>
      <c r="E147" s="11"/>
      <c r="G147" s="11"/>
      <c r="H147" s="11"/>
      <c r="I147" s="11"/>
    </row>
    <row r="148" spans="1:9" x14ac:dyDescent="0.2">
      <c r="A148" s="64"/>
      <c r="B148" s="64"/>
      <c r="C148" s="64"/>
      <c r="D148" s="64"/>
      <c r="E148" s="11"/>
      <c r="G148" s="11"/>
      <c r="H148" s="11"/>
      <c r="I148" s="11"/>
    </row>
    <row r="149" spans="1:9" x14ac:dyDescent="0.2">
      <c r="A149" s="64"/>
      <c r="B149" s="64"/>
      <c r="C149" s="64"/>
      <c r="D149" s="64"/>
      <c r="E149" s="11"/>
      <c r="G149" s="11"/>
      <c r="H149" s="11"/>
      <c r="I149" s="11"/>
    </row>
    <row r="150" spans="1:9" x14ac:dyDescent="0.2">
      <c r="A150" s="64"/>
      <c r="B150" s="64"/>
      <c r="C150" s="64"/>
      <c r="D150" s="64"/>
      <c r="E150" s="11"/>
      <c r="G150" s="11"/>
      <c r="H150" s="11"/>
      <c r="I150" s="11"/>
    </row>
    <row r="151" spans="1:9" x14ac:dyDescent="0.2">
      <c r="A151" s="64"/>
      <c r="B151" s="64"/>
      <c r="C151" s="64"/>
      <c r="D151" s="64"/>
      <c r="E151" s="11"/>
      <c r="G151" s="11"/>
      <c r="H151" s="11"/>
      <c r="I151" s="11"/>
    </row>
    <row r="152" spans="1:9" x14ac:dyDescent="0.2">
      <c r="A152" s="64"/>
      <c r="B152" s="64"/>
      <c r="C152" s="64"/>
      <c r="D152" s="64"/>
      <c r="E152" s="11"/>
      <c r="G152" s="11"/>
      <c r="H152" s="11"/>
      <c r="I152" s="11"/>
    </row>
    <row r="153" spans="1:9" x14ac:dyDescent="0.2">
      <c r="A153" s="64"/>
      <c r="B153" s="64"/>
      <c r="C153" s="64"/>
      <c r="D153" s="64"/>
      <c r="E153" s="11"/>
      <c r="G153" s="11"/>
      <c r="H153" s="11"/>
      <c r="I153" s="11"/>
    </row>
    <row r="154" spans="1:9" x14ac:dyDescent="0.2">
      <c r="A154" s="64"/>
      <c r="B154" s="64"/>
      <c r="C154" s="64"/>
      <c r="D154" s="64"/>
      <c r="E154" s="11"/>
      <c r="G154" s="11"/>
      <c r="H154" s="11"/>
      <c r="I154" s="11"/>
    </row>
    <row r="155" spans="1:9" x14ac:dyDescent="0.2">
      <c r="A155" s="64"/>
      <c r="B155" s="64"/>
      <c r="C155" s="64"/>
      <c r="D155" s="64"/>
      <c r="E155" s="11"/>
      <c r="G155" s="11"/>
      <c r="H155" s="11"/>
      <c r="I155" s="11"/>
    </row>
    <row r="156" spans="1:9" x14ac:dyDescent="0.2">
      <c r="A156" s="64"/>
      <c r="B156" s="64"/>
      <c r="C156" s="64"/>
      <c r="D156" s="64"/>
      <c r="E156" s="11"/>
      <c r="G156" s="11"/>
      <c r="H156" s="11"/>
      <c r="I156" s="11"/>
    </row>
    <row r="157" spans="1:9" x14ac:dyDescent="0.2">
      <c r="A157" s="64"/>
      <c r="B157" s="64"/>
      <c r="C157" s="64"/>
      <c r="D157" s="64"/>
      <c r="E157" s="11"/>
      <c r="G157" s="11"/>
      <c r="H157" s="11"/>
      <c r="I157" s="11"/>
    </row>
    <row r="158" spans="1:9" x14ac:dyDescent="0.2">
      <c r="A158" s="64"/>
      <c r="B158" s="64"/>
      <c r="C158" s="64"/>
      <c r="D158" s="64"/>
      <c r="E158" s="11"/>
      <c r="G158" s="11"/>
      <c r="H158" s="11"/>
      <c r="I158" s="11"/>
    </row>
    <row r="159" spans="1:9" x14ac:dyDescent="0.2">
      <c r="A159" s="64" t="s">
        <v>1059</v>
      </c>
      <c r="B159" s="64"/>
      <c r="C159" s="64"/>
      <c r="D159" s="64"/>
      <c r="E159" s="11"/>
      <c r="G159" s="11"/>
      <c r="H159" s="64"/>
      <c r="I159" s="64"/>
    </row>
    <row r="160" spans="1:9" x14ac:dyDescent="0.2">
      <c r="A160" s="64"/>
      <c r="B160" s="64"/>
      <c r="C160" s="64"/>
      <c r="D160" s="64"/>
      <c r="E160" s="11"/>
      <c r="G160" s="11"/>
      <c r="H160" s="64"/>
      <c r="I160" s="64"/>
    </row>
    <row r="161" spans="1:9" x14ac:dyDescent="0.2">
      <c r="A161" s="64"/>
      <c r="B161" s="64"/>
      <c r="C161" s="64"/>
      <c r="D161" s="64"/>
      <c r="E161" s="11"/>
      <c r="G161" s="11"/>
      <c r="H161" s="64"/>
      <c r="I161" s="64"/>
    </row>
    <row r="162" spans="1:9" x14ac:dyDescent="0.2">
      <c r="A162" s="64"/>
      <c r="B162" s="64"/>
      <c r="C162" s="64"/>
      <c r="D162" s="64"/>
      <c r="E162" s="11"/>
      <c r="G162" s="11"/>
      <c r="H162" s="64"/>
      <c r="I162" s="64"/>
    </row>
    <row r="163" spans="1:9" x14ac:dyDescent="0.2">
      <c r="A163" s="64"/>
      <c r="B163" s="64"/>
      <c r="C163" s="64"/>
      <c r="D163" s="64"/>
      <c r="E163" s="11"/>
      <c r="G163" s="11"/>
      <c r="H163" s="64"/>
      <c r="I163" s="64"/>
    </row>
    <row r="164" spans="1:9" x14ac:dyDescent="0.2">
      <c r="A164" s="64"/>
      <c r="B164" s="64"/>
      <c r="C164" s="64"/>
      <c r="D164" s="64"/>
      <c r="E164" s="11"/>
      <c r="G164" s="11"/>
      <c r="H164" s="64"/>
      <c r="I164" s="64"/>
    </row>
    <row r="165" spans="1:9" x14ac:dyDescent="0.2">
      <c r="A165" s="64"/>
      <c r="B165" s="64"/>
      <c r="C165" s="64"/>
      <c r="D165" s="64"/>
      <c r="E165" s="11"/>
      <c r="G165" s="11"/>
      <c r="H165" s="64"/>
      <c r="I165" s="64"/>
    </row>
    <row r="166" spans="1:9" x14ac:dyDescent="0.2">
      <c r="A166" s="64"/>
      <c r="B166" s="64"/>
      <c r="C166" s="64"/>
      <c r="D166" s="64"/>
      <c r="E166" s="11"/>
      <c r="G166" s="11"/>
      <c r="H166" s="64"/>
      <c r="I166" s="64"/>
    </row>
    <row r="167" spans="1:9" x14ac:dyDescent="0.2">
      <c r="A167" s="64"/>
      <c r="B167" s="64"/>
      <c r="C167" s="64"/>
      <c r="D167" s="64"/>
      <c r="E167" s="11"/>
      <c r="G167" s="11"/>
      <c r="H167" s="64"/>
      <c r="I167" s="64"/>
    </row>
    <row r="168" spans="1:9" x14ac:dyDescent="0.2">
      <c r="A168" s="64"/>
      <c r="B168" s="64"/>
      <c r="C168" s="64"/>
      <c r="D168" s="64"/>
      <c r="E168" s="11"/>
      <c r="G168" s="11"/>
      <c r="H168" s="64"/>
      <c r="I168" s="64"/>
    </row>
    <row r="169" spans="1:9" x14ac:dyDescent="0.2">
      <c r="A169" s="64"/>
      <c r="B169" s="64"/>
      <c r="C169" s="64"/>
      <c r="D169" s="64"/>
      <c r="E169" s="11"/>
      <c r="G169" s="11"/>
      <c r="H169" s="64"/>
      <c r="I169" s="64"/>
    </row>
    <row r="170" spans="1:9" x14ac:dyDescent="0.2">
      <c r="A170" s="64"/>
      <c r="B170" s="64"/>
      <c r="C170" s="64"/>
      <c r="D170" s="64"/>
      <c r="E170" s="11"/>
      <c r="G170" s="11"/>
      <c r="H170" s="64"/>
      <c r="I170" s="64"/>
    </row>
    <row r="171" spans="1:9" x14ac:dyDescent="0.2">
      <c r="A171" s="64"/>
      <c r="B171" s="64"/>
      <c r="C171" s="64"/>
      <c r="D171" s="64"/>
      <c r="E171" s="11"/>
      <c r="G171" s="11"/>
      <c r="H171" s="64"/>
      <c r="I171" s="64"/>
    </row>
    <row r="172" spans="1:9" x14ac:dyDescent="0.2">
      <c r="A172" s="64"/>
      <c r="B172" s="64"/>
      <c r="C172" s="64"/>
      <c r="D172" s="64"/>
      <c r="E172" s="11"/>
      <c r="G172" s="11"/>
      <c r="H172" s="64"/>
      <c r="I172" s="64"/>
    </row>
    <row r="173" spans="1:9" x14ac:dyDescent="0.2">
      <c r="A173" s="64"/>
      <c r="B173" s="64"/>
      <c r="C173" s="64"/>
      <c r="D173" s="64"/>
      <c r="E173" s="11"/>
      <c r="G173" s="11"/>
      <c r="H173" s="64"/>
      <c r="I173" s="64"/>
    </row>
    <row r="174" spans="1:9" x14ac:dyDescent="0.2">
      <c r="A174" s="64"/>
      <c r="B174" s="64"/>
      <c r="C174" s="64"/>
      <c r="D174" s="64"/>
      <c r="E174" s="11"/>
      <c r="G174" s="11"/>
      <c r="H174" s="64"/>
      <c r="I174" s="64"/>
    </row>
    <row r="175" spans="1:9" x14ac:dyDescent="0.2">
      <c r="A175" s="64"/>
      <c r="B175" s="64"/>
      <c r="C175" s="64"/>
      <c r="D175" s="64"/>
      <c r="E175" s="11"/>
      <c r="G175" s="11"/>
      <c r="H175" s="64"/>
      <c r="I175" s="64"/>
    </row>
    <row r="176" spans="1:9" x14ac:dyDescent="0.2">
      <c r="A176" s="64"/>
      <c r="B176" s="64"/>
      <c r="C176" s="64"/>
      <c r="D176" s="64"/>
      <c r="E176" s="11"/>
      <c r="G176" s="11"/>
      <c r="H176" s="64"/>
      <c r="I176" s="64"/>
    </row>
    <row r="177" spans="1:9" x14ac:dyDescent="0.2">
      <c r="A177" s="64"/>
      <c r="B177" s="64"/>
      <c r="C177" s="64"/>
      <c r="D177" s="64"/>
      <c r="E177" s="11"/>
      <c r="G177" s="11"/>
      <c r="H177" s="64"/>
      <c r="I177" s="64"/>
    </row>
    <row r="178" spans="1:9" x14ac:dyDescent="0.2">
      <c r="A178" s="64"/>
      <c r="B178" s="64"/>
      <c r="C178" s="64"/>
      <c r="D178" s="64"/>
      <c r="E178" s="11"/>
      <c r="G178" s="11"/>
      <c r="H178" s="64"/>
      <c r="I178" s="64"/>
    </row>
    <row r="179" spans="1:9" x14ac:dyDescent="0.2">
      <c r="A179" s="64"/>
      <c r="B179" s="64"/>
      <c r="C179" s="64"/>
      <c r="D179" s="64"/>
      <c r="E179" s="11"/>
      <c r="G179" s="11"/>
      <c r="H179" s="64"/>
      <c r="I179" s="64"/>
    </row>
    <row r="180" spans="1:9" x14ac:dyDescent="0.2">
      <c r="A180" s="64"/>
      <c r="B180" s="64"/>
      <c r="C180" s="64"/>
      <c r="D180" s="64"/>
      <c r="E180" s="11"/>
      <c r="G180" s="11"/>
      <c r="H180" s="64"/>
      <c r="I180" s="64"/>
    </row>
    <row r="181" spans="1:9" x14ac:dyDescent="0.2">
      <c r="A181" s="64"/>
      <c r="B181" s="64"/>
      <c r="C181" s="64"/>
      <c r="D181" s="64"/>
      <c r="E181" s="11"/>
      <c r="G181" s="11"/>
      <c r="H181" s="64"/>
      <c r="I181" s="64"/>
    </row>
    <row r="182" spans="1:9" x14ac:dyDescent="0.2">
      <c r="A182" s="64"/>
      <c r="B182" s="64"/>
      <c r="C182" s="64"/>
      <c r="D182" s="64"/>
      <c r="E182" s="11"/>
      <c r="G182" s="11"/>
      <c r="H182" s="64"/>
      <c r="I182" s="64"/>
    </row>
    <row r="183" spans="1:9" x14ac:dyDescent="0.2">
      <c r="A183" s="64"/>
      <c r="B183" s="64"/>
      <c r="C183" s="64"/>
      <c r="D183" s="64"/>
      <c r="E183" s="11"/>
      <c r="G183" s="11"/>
      <c r="H183" s="64"/>
      <c r="I183" s="64"/>
    </row>
    <row r="184" spans="1:9" x14ac:dyDescent="0.2">
      <c r="A184" s="64"/>
      <c r="B184" s="64"/>
      <c r="C184" s="64"/>
      <c r="D184" s="64"/>
      <c r="E184" s="11"/>
      <c r="G184" s="11"/>
      <c r="H184" s="64"/>
      <c r="I184" s="64"/>
    </row>
    <row r="185" spans="1:9" x14ac:dyDescent="0.2">
      <c r="A185" s="64"/>
      <c r="B185" s="64"/>
      <c r="C185" s="64"/>
      <c r="D185" s="64"/>
      <c r="E185" s="11"/>
      <c r="G185" s="11"/>
      <c r="H185" s="64"/>
      <c r="I185" s="64"/>
    </row>
    <row r="186" spans="1:9" x14ac:dyDescent="0.2">
      <c r="A186" s="64"/>
      <c r="B186" s="64"/>
      <c r="C186" s="64"/>
      <c r="D186" s="64"/>
      <c r="E186" s="11"/>
      <c r="G186" s="11"/>
      <c r="H186" s="64"/>
      <c r="I186" s="64"/>
    </row>
    <row r="187" spans="1:9" x14ac:dyDescent="0.2">
      <c r="A187" s="64"/>
      <c r="B187" s="64"/>
      <c r="C187" s="64"/>
      <c r="D187" s="64"/>
      <c r="E187" s="11"/>
      <c r="G187" s="11"/>
      <c r="H187" s="64"/>
      <c r="I187" s="64"/>
    </row>
    <row r="188" spans="1:9" x14ac:dyDescent="0.2">
      <c r="A188" s="64"/>
      <c r="B188" s="64"/>
      <c r="C188" s="64"/>
      <c r="D188" s="64"/>
      <c r="E188" s="11"/>
      <c r="G188" s="11"/>
      <c r="H188" s="64"/>
      <c r="I188" s="64"/>
    </row>
    <row r="189" spans="1:9" x14ac:dyDescent="0.2">
      <c r="A189" s="64"/>
      <c r="B189" s="64"/>
      <c r="C189" s="64"/>
      <c r="D189" s="64"/>
      <c r="E189" s="11"/>
      <c r="G189" s="11"/>
      <c r="H189" s="64"/>
      <c r="I189" s="64"/>
    </row>
    <row r="190" spans="1:9" x14ac:dyDescent="0.2">
      <c r="A190" s="64"/>
      <c r="B190" s="64"/>
      <c r="C190" s="64"/>
      <c r="D190" s="64"/>
      <c r="E190" s="11"/>
      <c r="G190" s="11"/>
      <c r="H190" s="64"/>
      <c r="I190" s="64"/>
    </row>
    <row r="191" spans="1:9" x14ac:dyDescent="0.2">
      <c r="A191" s="64"/>
      <c r="B191" s="64"/>
      <c r="C191" s="64"/>
      <c r="D191" s="64"/>
      <c r="E191" s="11"/>
      <c r="G191" s="11"/>
      <c r="H191" s="64"/>
      <c r="I191" s="64"/>
    </row>
    <row r="192" spans="1:9" x14ac:dyDescent="0.2">
      <c r="A192" s="64"/>
      <c r="B192" s="64"/>
      <c r="C192" s="64"/>
      <c r="D192" s="64"/>
      <c r="E192" s="11"/>
      <c r="G192" s="11"/>
      <c r="H192" s="64"/>
      <c r="I192" s="64"/>
    </row>
    <row r="193" spans="1:9" x14ac:dyDescent="0.2">
      <c r="A193" s="64"/>
      <c r="B193" s="64"/>
      <c r="C193" s="64"/>
      <c r="D193" s="64"/>
      <c r="E193" s="11"/>
      <c r="G193" s="11"/>
      <c r="H193" s="64"/>
      <c r="I193" s="64"/>
    </row>
    <row r="194" spans="1:9" x14ac:dyDescent="0.2">
      <c r="A194" s="64"/>
      <c r="B194" s="64"/>
      <c r="C194" s="64"/>
      <c r="D194" s="64"/>
      <c r="E194" s="11"/>
      <c r="G194" s="11"/>
      <c r="H194" s="64"/>
      <c r="I194" s="64"/>
    </row>
    <row r="195" spans="1:9" x14ac:dyDescent="0.2">
      <c r="A195" s="64"/>
      <c r="B195" s="64"/>
      <c r="C195" s="64"/>
      <c r="D195" s="64"/>
      <c r="E195" s="11"/>
      <c r="G195" s="11"/>
      <c r="H195" s="64"/>
      <c r="I195" s="64"/>
    </row>
    <row r="196" spans="1:9" x14ac:dyDescent="0.2">
      <c r="A196" s="64"/>
      <c r="B196" s="64"/>
      <c r="C196" s="64"/>
      <c r="D196" s="64"/>
      <c r="E196" s="11"/>
      <c r="G196" s="11"/>
      <c r="H196" s="64"/>
      <c r="I196" s="64"/>
    </row>
    <row r="197" spans="1:9" x14ac:dyDescent="0.2">
      <c r="A197" s="64"/>
      <c r="B197" s="64"/>
      <c r="C197" s="64"/>
      <c r="D197" s="64"/>
      <c r="E197" s="11"/>
      <c r="G197" s="11"/>
      <c r="H197" s="64"/>
      <c r="I197" s="64"/>
    </row>
    <row r="198" spans="1:9" x14ac:dyDescent="0.2">
      <c r="A198" s="64"/>
      <c r="B198" s="64"/>
      <c r="C198" s="64"/>
      <c r="D198" s="64"/>
      <c r="E198" s="11"/>
      <c r="G198" s="11"/>
      <c r="H198" s="64"/>
      <c r="I198" s="64"/>
    </row>
    <row r="199" spans="1:9" x14ac:dyDescent="0.2">
      <c r="A199" s="64"/>
      <c r="B199" s="64"/>
      <c r="C199" s="64"/>
      <c r="D199" s="64"/>
      <c r="E199" s="11"/>
      <c r="G199" s="11"/>
      <c r="H199" s="64"/>
      <c r="I199" s="64"/>
    </row>
    <row r="200" spans="1:9" x14ac:dyDescent="0.2">
      <c r="A200" s="64"/>
      <c r="B200" s="64"/>
      <c r="C200" s="64"/>
      <c r="D200" s="64"/>
      <c r="E200" s="11"/>
      <c r="G200" s="11"/>
      <c r="H200" s="64"/>
      <c r="I200" s="64"/>
    </row>
    <row r="201" spans="1:9" x14ac:dyDescent="0.2">
      <c r="A201" s="64"/>
      <c r="B201" s="64"/>
      <c r="C201" s="64"/>
      <c r="D201" s="64"/>
      <c r="E201" s="11"/>
      <c r="G201" s="11"/>
      <c r="H201" s="64"/>
      <c r="I201" s="64"/>
    </row>
    <row r="202" spans="1:9" x14ac:dyDescent="0.2">
      <c r="A202" s="64"/>
      <c r="B202" s="64"/>
      <c r="C202" s="64"/>
      <c r="D202" s="64"/>
      <c r="E202" s="11"/>
      <c r="G202" s="11"/>
      <c r="H202" s="64"/>
      <c r="I202" s="64"/>
    </row>
    <row r="203" spans="1:9" x14ac:dyDescent="0.2">
      <c r="A203" s="64"/>
      <c r="B203" s="64"/>
      <c r="C203" s="64"/>
      <c r="D203" s="64"/>
      <c r="E203" s="11"/>
      <c r="G203" s="11"/>
      <c r="H203" s="64"/>
      <c r="I203" s="64"/>
    </row>
    <row r="204" spans="1:9" x14ac:dyDescent="0.2">
      <c r="A204" s="64"/>
      <c r="B204" s="64"/>
      <c r="C204" s="64"/>
      <c r="D204" s="64"/>
      <c r="E204" s="11"/>
      <c r="G204" s="11"/>
      <c r="H204" s="64"/>
      <c r="I204" s="64"/>
    </row>
    <row r="205" spans="1:9" x14ac:dyDescent="0.2">
      <c r="A205" s="64"/>
      <c r="B205" s="64"/>
      <c r="C205" s="64"/>
      <c r="D205" s="64"/>
      <c r="E205" s="11"/>
      <c r="G205" s="11"/>
      <c r="H205" s="64"/>
      <c r="I205" s="64"/>
    </row>
    <row r="206" spans="1:9" x14ac:dyDescent="0.2">
      <c r="A206" s="64"/>
      <c r="B206" s="64"/>
      <c r="C206" s="64"/>
      <c r="D206" s="64"/>
      <c r="E206" s="11"/>
      <c r="G206" s="11"/>
      <c r="H206" s="64"/>
      <c r="I206" s="64"/>
    </row>
    <row r="207" spans="1:9" x14ac:dyDescent="0.2">
      <c r="A207" s="64"/>
      <c r="B207" s="64"/>
      <c r="C207" s="64"/>
      <c r="D207" s="64"/>
      <c r="E207" s="11"/>
      <c r="G207" s="11"/>
      <c r="H207" s="64"/>
      <c r="I207" s="64"/>
    </row>
    <row r="208" spans="1:9" x14ac:dyDescent="0.2">
      <c r="A208" s="64"/>
      <c r="B208" s="64"/>
      <c r="C208" s="64"/>
      <c r="D208" s="64"/>
      <c r="E208" s="11"/>
      <c r="G208" s="11"/>
      <c r="H208" s="64"/>
      <c r="I208" s="64"/>
    </row>
    <row r="209" spans="1:9" x14ac:dyDescent="0.2">
      <c r="A209" s="64"/>
      <c r="B209" s="64"/>
      <c r="C209" s="64"/>
      <c r="D209" s="64"/>
      <c r="E209" s="11"/>
      <c r="G209" s="11"/>
      <c r="H209" s="64"/>
      <c r="I209" s="64"/>
    </row>
    <row r="210" spans="1:9" x14ac:dyDescent="0.2">
      <c r="A210" s="64"/>
      <c r="B210" s="64"/>
      <c r="C210" s="64"/>
      <c r="D210" s="64"/>
      <c r="E210" s="11"/>
      <c r="G210" s="11"/>
      <c r="H210" s="64"/>
      <c r="I210" s="64"/>
    </row>
    <row r="211" spans="1:9" x14ac:dyDescent="0.2">
      <c r="A211" s="64"/>
      <c r="B211" s="64"/>
      <c r="C211" s="64"/>
      <c r="D211" s="64"/>
      <c r="E211" s="11"/>
      <c r="G211" s="11"/>
      <c r="H211" s="64"/>
      <c r="I211" s="64"/>
    </row>
    <row r="212" spans="1:9" x14ac:dyDescent="0.2">
      <c r="A212" s="64"/>
      <c r="B212" s="64"/>
      <c r="C212" s="64"/>
      <c r="D212" s="64"/>
      <c r="E212" s="11"/>
      <c r="G212" s="11"/>
      <c r="H212" s="64"/>
      <c r="I212" s="64"/>
    </row>
    <row r="213" spans="1:9" x14ac:dyDescent="0.2">
      <c r="A213" s="64"/>
      <c r="B213" s="64"/>
      <c r="C213" s="64"/>
      <c r="D213" s="64"/>
      <c r="E213" s="11"/>
      <c r="G213" s="11"/>
      <c r="H213" s="64"/>
      <c r="I213" s="64"/>
    </row>
    <row r="214" spans="1:9" x14ac:dyDescent="0.2">
      <c r="A214" s="64"/>
      <c r="B214" s="64"/>
      <c r="C214" s="64"/>
      <c r="D214" s="64"/>
      <c r="E214" s="11"/>
      <c r="G214" s="11"/>
      <c r="H214" s="64"/>
      <c r="I214" s="64"/>
    </row>
    <row r="215" spans="1:9" x14ac:dyDescent="0.2">
      <c r="A215" s="64"/>
      <c r="B215" s="64"/>
      <c r="C215" s="64"/>
      <c r="D215" s="64"/>
      <c r="E215" s="11"/>
      <c r="G215" s="11"/>
      <c r="H215" s="64"/>
      <c r="I215" s="64"/>
    </row>
    <row r="216" spans="1:9" x14ac:dyDescent="0.2">
      <c r="A216" s="64"/>
      <c r="B216" s="64"/>
      <c r="C216" s="64"/>
      <c r="D216" s="64"/>
      <c r="E216" s="11"/>
      <c r="G216" s="11"/>
      <c r="H216" s="64"/>
      <c r="I216" s="64"/>
    </row>
    <row r="217" spans="1:9" x14ac:dyDescent="0.2">
      <c r="A217" s="64"/>
      <c r="B217" s="64"/>
      <c r="C217" s="64"/>
      <c r="D217" s="64"/>
      <c r="E217" s="11"/>
      <c r="G217" s="11"/>
      <c r="H217" s="64"/>
      <c r="I217" s="64"/>
    </row>
    <row r="218" spans="1:9" x14ac:dyDescent="0.2">
      <c r="A218" s="64"/>
      <c r="B218" s="64"/>
      <c r="C218" s="64"/>
      <c r="D218" s="64"/>
      <c r="E218" s="11"/>
      <c r="G218" s="11"/>
      <c r="H218" s="64"/>
      <c r="I218" s="64"/>
    </row>
    <row r="219" spans="1:9" x14ac:dyDescent="0.2">
      <c r="A219" s="64"/>
      <c r="B219" s="64"/>
      <c r="C219" s="64"/>
      <c r="D219" s="64"/>
      <c r="E219" s="11"/>
      <c r="G219" s="11"/>
      <c r="H219" s="64"/>
      <c r="I219" s="64"/>
    </row>
    <row r="220" spans="1:9" x14ac:dyDescent="0.2">
      <c r="A220" s="64"/>
      <c r="B220" s="64"/>
      <c r="C220" s="64"/>
      <c r="D220" s="64"/>
      <c r="E220" s="11"/>
      <c r="G220" s="11"/>
      <c r="H220" s="64"/>
      <c r="I220" s="64"/>
    </row>
    <row r="221" spans="1:9" x14ac:dyDescent="0.2">
      <c r="A221" s="64"/>
      <c r="B221" s="64"/>
      <c r="C221" s="64"/>
      <c r="D221" s="64"/>
      <c r="E221" s="11"/>
      <c r="G221" s="11"/>
      <c r="H221" s="64"/>
      <c r="I221" s="64"/>
    </row>
    <row r="222" spans="1:9" x14ac:dyDescent="0.2">
      <c r="A222" s="64"/>
      <c r="B222" s="64"/>
      <c r="C222" s="64"/>
      <c r="D222" s="64"/>
      <c r="E222" s="11"/>
      <c r="G222" s="11"/>
      <c r="H222" s="64"/>
      <c r="I222" s="64"/>
    </row>
    <row r="223" spans="1:9" x14ac:dyDescent="0.2">
      <c r="A223" s="64"/>
      <c r="B223" s="64"/>
      <c r="C223" s="64"/>
      <c r="D223" s="64"/>
      <c r="E223" s="11"/>
      <c r="G223" s="11"/>
      <c r="H223" s="64"/>
      <c r="I223" s="64"/>
    </row>
    <row r="224" spans="1:9" x14ac:dyDescent="0.2">
      <c r="A224" s="64"/>
      <c r="B224" s="64"/>
      <c r="C224" s="64"/>
      <c r="D224" s="64"/>
      <c r="E224" s="11"/>
      <c r="G224" s="11"/>
      <c r="H224" s="64"/>
      <c r="I224" s="64"/>
    </row>
    <row r="225" spans="1:9" x14ac:dyDescent="0.2">
      <c r="A225" s="64"/>
      <c r="B225" s="64"/>
      <c r="C225" s="64"/>
      <c r="D225" s="64"/>
      <c r="E225" s="11"/>
      <c r="G225" s="11"/>
      <c r="H225" s="64"/>
      <c r="I225" s="64"/>
    </row>
    <row r="226" spans="1:9" x14ac:dyDescent="0.2">
      <c r="A226" s="64"/>
      <c r="B226" s="64"/>
      <c r="C226" s="64"/>
      <c r="D226" s="64"/>
      <c r="E226" s="11"/>
      <c r="G226" s="11"/>
      <c r="H226" s="64"/>
      <c r="I226" s="64"/>
    </row>
    <row r="227" spans="1:9" x14ac:dyDescent="0.2">
      <c r="A227" s="64"/>
      <c r="B227" s="64"/>
      <c r="C227" s="64"/>
      <c r="D227" s="64"/>
      <c r="E227" s="11"/>
      <c r="G227" s="11"/>
      <c r="H227" s="64"/>
      <c r="I227" s="64"/>
    </row>
    <row r="228" spans="1:9" x14ac:dyDescent="0.2">
      <c r="A228" s="64"/>
      <c r="B228" s="64"/>
      <c r="C228" s="64"/>
      <c r="D228" s="64"/>
      <c r="E228" s="11"/>
      <c r="G228" s="11"/>
      <c r="H228" s="64"/>
      <c r="I228" s="64"/>
    </row>
    <row r="229" spans="1:9" x14ac:dyDescent="0.2">
      <c r="A229" s="64"/>
      <c r="B229" s="64"/>
      <c r="C229" s="64"/>
      <c r="D229" s="64"/>
      <c r="E229" s="11"/>
      <c r="G229" s="11"/>
      <c r="H229" s="64"/>
      <c r="I229" s="64"/>
    </row>
    <row r="230" spans="1:9" x14ac:dyDescent="0.2">
      <c r="A230" s="64"/>
      <c r="B230" s="64"/>
      <c r="C230" s="64"/>
      <c r="D230" s="64"/>
      <c r="E230" s="11"/>
      <c r="G230" s="11"/>
      <c r="H230" s="64"/>
      <c r="I230" s="64"/>
    </row>
    <row r="231" spans="1:9" x14ac:dyDescent="0.2">
      <c r="A231" s="64"/>
      <c r="B231" s="64"/>
      <c r="C231" s="64"/>
      <c r="D231" s="64"/>
      <c r="E231" s="11"/>
      <c r="G231" s="11"/>
      <c r="H231" s="64"/>
      <c r="I231" s="64"/>
    </row>
    <row r="232" spans="1:9" x14ac:dyDescent="0.2">
      <c r="A232" s="64"/>
      <c r="B232" s="64"/>
      <c r="C232" s="64"/>
      <c r="D232" s="64"/>
      <c r="E232" s="11"/>
      <c r="G232" s="11"/>
      <c r="H232" s="64"/>
      <c r="I232" s="64"/>
    </row>
    <row r="233" spans="1:9" x14ac:dyDescent="0.2">
      <c r="A233" s="64"/>
      <c r="B233" s="64"/>
      <c r="C233" s="64"/>
      <c r="D233" s="64"/>
      <c r="E233" s="11"/>
      <c r="G233" s="11"/>
      <c r="H233" s="64"/>
      <c r="I233" s="64"/>
    </row>
    <row r="234" spans="1:9" x14ac:dyDescent="0.2">
      <c r="A234" s="64"/>
      <c r="B234" s="64"/>
      <c r="C234" s="64"/>
      <c r="D234" s="64"/>
      <c r="E234" s="11"/>
      <c r="G234" s="11"/>
      <c r="H234" s="64"/>
      <c r="I234" s="64"/>
    </row>
    <row r="235" spans="1:9" x14ac:dyDescent="0.2">
      <c r="A235" s="64"/>
      <c r="B235" s="64"/>
      <c r="C235" s="64"/>
      <c r="D235" s="64"/>
      <c r="E235" s="11"/>
      <c r="G235" s="11"/>
      <c r="H235" s="64"/>
      <c r="I235" s="64"/>
    </row>
    <row r="236" spans="1:9" x14ac:dyDescent="0.2">
      <c r="A236" s="64"/>
      <c r="B236" s="64"/>
      <c r="C236" s="64"/>
      <c r="D236" s="64"/>
      <c r="E236" s="11"/>
      <c r="G236" s="11"/>
      <c r="H236" s="64"/>
      <c r="I236" s="64"/>
    </row>
    <row r="237" spans="1:9" x14ac:dyDescent="0.2">
      <c r="A237" s="64"/>
      <c r="B237" s="64"/>
      <c r="C237" s="64"/>
      <c r="D237" s="64"/>
      <c r="E237" s="11"/>
      <c r="G237" s="11"/>
      <c r="H237" s="64"/>
      <c r="I237" s="64"/>
    </row>
    <row r="238" spans="1:9" x14ac:dyDescent="0.2">
      <c r="A238" s="64"/>
      <c r="B238" s="64"/>
      <c r="C238" s="64"/>
      <c r="D238" s="64"/>
      <c r="E238" s="11"/>
      <c r="G238" s="11"/>
      <c r="H238" s="64"/>
      <c r="I238" s="64"/>
    </row>
    <row r="239" spans="1:9" x14ac:dyDescent="0.2">
      <c r="A239" s="64"/>
      <c r="B239" s="64"/>
      <c r="C239" s="64"/>
      <c r="D239" s="64"/>
      <c r="E239" s="11"/>
      <c r="G239" s="11"/>
      <c r="H239" s="64"/>
      <c r="I239" s="64"/>
    </row>
    <row r="240" spans="1:9" x14ac:dyDescent="0.2">
      <c r="A240" s="64"/>
      <c r="B240" s="64"/>
      <c r="C240" s="64"/>
      <c r="D240" s="64"/>
      <c r="E240" s="11"/>
      <c r="G240" s="11"/>
      <c r="H240" s="64"/>
      <c r="I240" s="64"/>
    </row>
    <row r="241" spans="1:9" x14ac:dyDescent="0.2">
      <c r="A241" s="64"/>
      <c r="B241" s="64"/>
      <c r="C241" s="64"/>
      <c r="D241" s="64"/>
      <c r="E241" s="11"/>
      <c r="G241" s="11"/>
      <c r="H241" s="64"/>
      <c r="I241" s="64"/>
    </row>
    <row r="242" spans="1:9" x14ac:dyDescent="0.2">
      <c r="A242" s="64"/>
      <c r="B242" s="64"/>
      <c r="C242" s="64"/>
      <c r="D242" s="64"/>
      <c r="E242" s="11"/>
      <c r="G242" s="11"/>
      <c r="H242" s="64"/>
      <c r="I242" s="64"/>
    </row>
    <row r="243" spans="1:9" x14ac:dyDescent="0.2">
      <c r="A243" s="64"/>
      <c r="B243" s="64"/>
      <c r="C243" s="64"/>
      <c r="D243" s="64"/>
      <c r="E243" s="11"/>
      <c r="G243" s="11"/>
      <c r="H243" s="64"/>
      <c r="I243" s="64"/>
    </row>
    <row r="244" spans="1:9" x14ac:dyDescent="0.2">
      <c r="A244" s="64"/>
      <c r="B244" s="64"/>
      <c r="C244" s="64"/>
      <c r="D244" s="64"/>
      <c r="E244" s="11"/>
      <c r="G244" s="11"/>
      <c r="H244" s="64"/>
      <c r="I244" s="64"/>
    </row>
    <row r="245" spans="1:9" x14ac:dyDescent="0.2">
      <c r="A245" s="64"/>
      <c r="B245" s="64"/>
      <c r="C245" s="64"/>
      <c r="D245" s="64"/>
      <c r="E245" s="11"/>
      <c r="G245" s="11"/>
      <c r="H245" s="64"/>
      <c r="I245" s="64"/>
    </row>
    <row r="246" spans="1:9" x14ac:dyDescent="0.2">
      <c r="A246" s="64"/>
      <c r="B246" s="64"/>
      <c r="C246" s="64"/>
      <c r="D246" s="64"/>
      <c r="E246" s="11"/>
      <c r="G246" s="11"/>
      <c r="H246" s="64"/>
      <c r="I246" s="64"/>
    </row>
    <row r="247" spans="1:9" x14ac:dyDescent="0.2">
      <c r="A247" s="64"/>
      <c r="B247" s="64"/>
      <c r="C247" s="64"/>
      <c r="D247" s="64"/>
      <c r="E247" s="11"/>
      <c r="G247" s="11"/>
      <c r="H247" s="64"/>
      <c r="I247" s="64"/>
    </row>
    <row r="248" spans="1:9" x14ac:dyDescent="0.2">
      <c r="A248" s="64"/>
      <c r="B248" s="64"/>
      <c r="C248" s="64"/>
      <c r="D248" s="64"/>
      <c r="E248" s="11"/>
      <c r="G248" s="11"/>
      <c r="H248" s="64"/>
      <c r="I248" s="64"/>
    </row>
    <row r="249" spans="1:9" x14ac:dyDescent="0.2">
      <c r="A249" s="64"/>
      <c r="B249" s="64"/>
      <c r="C249" s="64"/>
      <c r="D249" s="64"/>
      <c r="E249" s="11"/>
      <c r="G249" s="11"/>
      <c r="H249" s="64"/>
      <c r="I249" s="64"/>
    </row>
    <row r="250" spans="1:9" x14ac:dyDescent="0.2">
      <c r="A250" s="64"/>
      <c r="B250" s="64"/>
      <c r="C250" s="64"/>
      <c r="D250" s="64"/>
      <c r="E250" s="11"/>
      <c r="G250" s="11"/>
      <c r="H250" s="64"/>
      <c r="I250" s="64"/>
    </row>
    <row r="251" spans="1:9" x14ac:dyDescent="0.2">
      <c r="A251" s="64"/>
      <c r="B251" s="64"/>
      <c r="C251" s="64"/>
      <c r="D251" s="64"/>
      <c r="E251" s="11"/>
      <c r="G251" s="11"/>
      <c r="H251" s="64"/>
      <c r="I251" s="64"/>
    </row>
    <row r="252" spans="1:9" x14ac:dyDescent="0.2">
      <c r="A252" s="64"/>
      <c r="B252" s="64"/>
      <c r="C252" s="64"/>
      <c r="D252" s="64"/>
      <c r="E252" s="11"/>
      <c r="G252" s="11"/>
      <c r="H252" s="64"/>
      <c r="I252" s="64"/>
    </row>
    <row r="253" spans="1:9" x14ac:dyDescent="0.2">
      <c r="A253" s="64"/>
      <c r="B253" s="64"/>
      <c r="C253" s="64"/>
      <c r="D253" s="64"/>
      <c r="E253" s="11"/>
      <c r="G253" s="11"/>
      <c r="H253" s="64"/>
      <c r="I253" s="64"/>
    </row>
    <row r="254" spans="1:9" x14ac:dyDescent="0.2">
      <c r="A254" s="64"/>
      <c r="B254" s="64"/>
      <c r="C254" s="64"/>
      <c r="D254" s="64"/>
      <c r="E254" s="11"/>
      <c r="G254" s="11"/>
      <c r="H254" s="64"/>
      <c r="I254" s="64"/>
    </row>
    <row r="255" spans="1:9" x14ac:dyDescent="0.2">
      <c r="A255" s="64"/>
      <c r="B255" s="64"/>
      <c r="C255" s="64"/>
      <c r="D255" s="64"/>
      <c r="E255" s="11"/>
      <c r="G255" s="11"/>
      <c r="H255" s="64"/>
      <c r="I255" s="64"/>
    </row>
    <row r="256" spans="1:9" x14ac:dyDescent="0.2">
      <c r="A256" s="64"/>
      <c r="B256" s="64"/>
      <c r="C256" s="64"/>
      <c r="D256" s="64"/>
      <c r="E256" s="11"/>
      <c r="G256" s="11"/>
      <c r="H256" s="64"/>
      <c r="I256" s="64"/>
    </row>
    <row r="257" spans="1:9" x14ac:dyDescent="0.2">
      <c r="A257" s="64"/>
      <c r="B257" s="64"/>
      <c r="C257" s="64"/>
      <c r="D257" s="64"/>
      <c r="E257" s="11"/>
      <c r="G257" s="11"/>
      <c r="H257" s="64"/>
      <c r="I257" s="64"/>
    </row>
    <row r="258" spans="1:9" x14ac:dyDescent="0.2">
      <c r="A258" s="64"/>
      <c r="B258" s="64"/>
      <c r="C258" s="64"/>
      <c r="D258" s="64"/>
      <c r="E258" s="11"/>
      <c r="G258" s="11"/>
      <c r="H258" s="64"/>
      <c r="I258" s="64"/>
    </row>
    <row r="259" spans="1:9" x14ac:dyDescent="0.2">
      <c r="A259" s="64"/>
      <c r="B259" s="64"/>
      <c r="C259" s="64"/>
      <c r="D259" s="64"/>
      <c r="E259" s="11"/>
      <c r="G259" s="11"/>
      <c r="H259" s="64"/>
      <c r="I259" s="64"/>
    </row>
    <row r="260" spans="1:9" x14ac:dyDescent="0.2">
      <c r="A260" s="64"/>
      <c r="B260" s="64"/>
      <c r="C260" s="64"/>
      <c r="D260" s="64"/>
      <c r="E260" s="11"/>
      <c r="G260" s="11"/>
      <c r="H260" s="64"/>
      <c r="I260" s="64"/>
    </row>
    <row r="261" spans="1:9" x14ac:dyDescent="0.2">
      <c r="A261" s="64"/>
      <c r="B261" s="64"/>
      <c r="C261" s="64"/>
      <c r="D261" s="64"/>
      <c r="E261" s="11"/>
      <c r="G261" s="11"/>
      <c r="H261" s="64"/>
      <c r="I261" s="64"/>
    </row>
  </sheetData>
  <mergeCells count="8">
    <mergeCell ref="A107:B107"/>
    <mergeCell ref="A108:B108"/>
    <mergeCell ref="A1:G1"/>
    <mergeCell ref="A102:B102"/>
    <mergeCell ref="A103:B103"/>
    <mergeCell ref="A104:B104"/>
    <mergeCell ref="A105:B105"/>
    <mergeCell ref="A106:B106"/>
  </mergeCells>
  <conditionalFormatting sqref="F2:F3 F5:F121">
    <cfRule type="cellIs" dxfId="82" priority="2" stopIfTrue="1" operator="between">
      <formula>0.009</formula>
      <formula>-0.009</formula>
    </cfRule>
  </conditionalFormatting>
  <conditionalFormatting sqref="F261:F65536">
    <cfRule type="cellIs" dxfId="81"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269"/>
  <sheetViews>
    <sheetView workbookViewId="0">
      <selection sqref="A1:G1"/>
    </sheetView>
  </sheetViews>
  <sheetFormatPr defaultColWidth="9.1796875" defaultRowHeight="10" x14ac:dyDescent="0.2"/>
  <cols>
    <col min="1" max="1" width="38.81640625" style="7" bestFit="1" customWidth="1"/>
    <col min="2" max="2" width="52.81640625" style="7" bestFit="1" customWidth="1"/>
    <col min="3" max="3" width="35.453125" style="7" bestFit="1" customWidth="1"/>
    <col min="4" max="4" width="15.1796875" style="7" bestFit="1" customWidth="1"/>
    <col min="5" max="5" width="27.1796875" style="10" customWidth="1"/>
    <col min="6" max="6" width="31.1796875" style="11" bestFit="1" customWidth="1"/>
    <col min="7" max="7" width="34" style="10" customWidth="1"/>
    <col min="8" max="8" width="27.54296875" style="7" customWidth="1"/>
    <col min="9" max="16384" width="9.1796875" style="7"/>
  </cols>
  <sheetData>
    <row r="1" spans="1:11" s="1" customFormat="1" ht="14" x14ac:dyDescent="0.25">
      <c r="A1" s="104" t="s">
        <v>10</v>
      </c>
      <c r="B1" s="105"/>
      <c r="C1" s="105"/>
      <c r="D1" s="105"/>
      <c r="E1" s="105"/>
      <c r="F1" s="105"/>
      <c r="G1" s="105"/>
    </row>
    <row r="2" spans="1:11" s="1" customFormat="1" ht="11.5" x14ac:dyDescent="0.25">
      <c r="E2" s="5"/>
      <c r="F2" s="9"/>
      <c r="G2" s="10"/>
    </row>
    <row r="3" spans="1:11" s="1" customFormat="1" ht="11.5" x14ac:dyDescent="0.25">
      <c r="A3" s="8" t="s">
        <v>7</v>
      </c>
      <c r="B3" s="2"/>
      <c r="C3" s="3"/>
      <c r="D3" s="3"/>
      <c r="E3" s="4"/>
      <c r="F3" s="9"/>
      <c r="G3" s="10"/>
    </row>
    <row r="4" spans="1:11" s="1" customFormat="1" ht="23" x14ac:dyDescent="0.25">
      <c r="A4" s="37" t="s">
        <v>2</v>
      </c>
      <c r="B4" s="37" t="s">
        <v>0</v>
      </c>
      <c r="C4" s="38" t="s">
        <v>4</v>
      </c>
      <c r="D4" s="38" t="s">
        <v>1</v>
      </c>
      <c r="E4" s="53" t="s">
        <v>6</v>
      </c>
      <c r="F4" s="39" t="s">
        <v>289</v>
      </c>
      <c r="G4" s="53" t="s">
        <v>290</v>
      </c>
      <c r="H4" s="54" t="s">
        <v>291</v>
      </c>
      <c r="I4" s="40" t="s">
        <v>5</v>
      </c>
      <c r="J4" s="35"/>
      <c r="K4" s="35"/>
    </row>
    <row r="5" spans="1:11" ht="10.5" x14ac:dyDescent="0.25">
      <c r="A5" s="41" t="s">
        <v>109</v>
      </c>
      <c r="B5" s="42"/>
      <c r="C5" s="42"/>
      <c r="D5" s="42"/>
      <c r="E5" s="43"/>
      <c r="F5" s="44"/>
      <c r="G5" s="43"/>
      <c r="H5" s="42"/>
      <c r="I5" s="42"/>
    </row>
    <row r="6" spans="1:11" ht="10.5" x14ac:dyDescent="0.25">
      <c r="A6" s="41" t="s">
        <v>21</v>
      </c>
      <c r="B6" s="42"/>
      <c r="C6" s="42"/>
      <c r="D6" s="42"/>
      <c r="E6" s="43"/>
      <c r="F6" s="44"/>
      <c r="G6" s="43"/>
      <c r="H6" s="42"/>
      <c r="I6" s="42"/>
    </row>
    <row r="7" spans="1:11" x14ac:dyDescent="0.2">
      <c r="A7" s="42" t="s">
        <v>111</v>
      </c>
      <c r="B7" s="42" t="s">
        <v>110</v>
      </c>
      <c r="C7" s="42" t="s">
        <v>112</v>
      </c>
      <c r="D7" s="45">
        <v>2030000</v>
      </c>
      <c r="E7" s="43">
        <v>18863.775000000001</v>
      </c>
      <c r="F7" s="44">
        <v>6.6200153903504804</v>
      </c>
      <c r="G7" s="43">
        <v>-3903.4929999999999</v>
      </c>
      <c r="H7" s="43">
        <v>-1.3698840097554901</v>
      </c>
      <c r="I7" s="46"/>
    </row>
    <row r="8" spans="1:11" x14ac:dyDescent="0.2">
      <c r="A8" s="42" t="s">
        <v>114</v>
      </c>
      <c r="B8" s="42" t="s">
        <v>113</v>
      </c>
      <c r="C8" s="42" t="s">
        <v>112</v>
      </c>
      <c r="D8" s="45">
        <v>953000</v>
      </c>
      <c r="E8" s="43">
        <v>12913.15</v>
      </c>
      <c r="F8" s="44">
        <v>4.5317149795258</v>
      </c>
      <c r="G8" s="43">
        <v>-3831.8238000000001</v>
      </c>
      <c r="H8" s="43">
        <v>-1.34473256435211</v>
      </c>
      <c r="I8" s="46"/>
    </row>
    <row r="9" spans="1:11" x14ac:dyDescent="0.2">
      <c r="A9" s="42" t="s">
        <v>119</v>
      </c>
      <c r="B9" s="42" t="s">
        <v>118</v>
      </c>
      <c r="C9" s="42" t="s">
        <v>120</v>
      </c>
      <c r="D9" s="45">
        <v>654200</v>
      </c>
      <c r="E9" s="43">
        <v>12879.2354</v>
      </c>
      <c r="F9" s="44">
        <v>4.5198130577759104</v>
      </c>
      <c r="G9" s="43">
        <v>-5373.8231999999998</v>
      </c>
      <c r="H9" s="43">
        <v>-1.88587874320079</v>
      </c>
      <c r="I9" s="46"/>
    </row>
    <row r="10" spans="1:11" x14ac:dyDescent="0.2">
      <c r="A10" s="42" t="s">
        <v>127</v>
      </c>
      <c r="B10" s="42" t="s">
        <v>126</v>
      </c>
      <c r="C10" s="42" t="s">
        <v>128</v>
      </c>
      <c r="D10" s="45">
        <v>691000</v>
      </c>
      <c r="E10" s="43">
        <v>9642.2139999999999</v>
      </c>
      <c r="F10" s="44">
        <v>3.38381925553358</v>
      </c>
      <c r="G10" s="43">
        <v>-2330.1675</v>
      </c>
      <c r="H10" s="43">
        <v>-0.81774431215886101</v>
      </c>
      <c r="I10" s="46"/>
    </row>
    <row r="11" spans="1:11" x14ac:dyDescent="0.2">
      <c r="A11" s="42" t="s">
        <v>116</v>
      </c>
      <c r="B11" s="42" t="s">
        <v>115</v>
      </c>
      <c r="C11" s="42" t="s">
        <v>117</v>
      </c>
      <c r="D11" s="45">
        <v>233250</v>
      </c>
      <c r="E11" s="43">
        <v>9172.0897499999992</v>
      </c>
      <c r="F11" s="44">
        <v>3.2188347934957799</v>
      </c>
      <c r="G11" s="43">
        <v>-1241.7615000000001</v>
      </c>
      <c r="H11" s="43">
        <v>-0.43578129198130799</v>
      </c>
      <c r="I11" s="46"/>
    </row>
    <row r="12" spans="1:11" x14ac:dyDescent="0.2">
      <c r="A12" s="42" t="s">
        <v>130</v>
      </c>
      <c r="B12" s="42" t="s">
        <v>129</v>
      </c>
      <c r="C12" s="42" t="s">
        <v>112</v>
      </c>
      <c r="D12" s="45">
        <v>724250</v>
      </c>
      <c r="E12" s="43">
        <v>7801.2588750000004</v>
      </c>
      <c r="F12" s="44">
        <v>2.7377581537422002</v>
      </c>
      <c r="G12" s="43">
        <v>-1298.8800000000001</v>
      </c>
      <c r="H12" s="43">
        <v>-0.455826343890257</v>
      </c>
      <c r="I12" s="46"/>
    </row>
    <row r="13" spans="1:11" x14ac:dyDescent="0.2">
      <c r="A13" s="42" t="s">
        <v>132</v>
      </c>
      <c r="B13" s="42" t="s">
        <v>131</v>
      </c>
      <c r="C13" s="42" t="s">
        <v>123</v>
      </c>
      <c r="D13" s="45">
        <v>415000</v>
      </c>
      <c r="E13" s="43">
        <v>7036.74</v>
      </c>
      <c r="F13" s="44">
        <v>2.4694594320540202</v>
      </c>
      <c r="G13" s="43">
        <v>-1456.8924999999999</v>
      </c>
      <c r="H13" s="43">
        <v>-0.51127893394011503</v>
      </c>
      <c r="I13" s="46"/>
    </row>
    <row r="14" spans="1:11" x14ac:dyDescent="0.2">
      <c r="A14" s="42" t="s">
        <v>125</v>
      </c>
      <c r="B14" s="42" t="s">
        <v>124</v>
      </c>
      <c r="C14" s="42" t="s">
        <v>112</v>
      </c>
      <c r="D14" s="45">
        <v>490000</v>
      </c>
      <c r="E14" s="43">
        <v>6714.96</v>
      </c>
      <c r="F14" s="44">
        <v>2.3565346037889001</v>
      </c>
      <c r="G14" s="43"/>
      <c r="H14" s="43"/>
      <c r="I14" s="46"/>
    </row>
    <row r="15" spans="1:11" x14ac:dyDescent="0.2">
      <c r="A15" s="42" t="s">
        <v>122</v>
      </c>
      <c r="B15" s="42" t="s">
        <v>121</v>
      </c>
      <c r="C15" s="42" t="s">
        <v>123</v>
      </c>
      <c r="D15" s="45">
        <v>392125</v>
      </c>
      <c r="E15" s="43">
        <v>6434.7712499999998</v>
      </c>
      <c r="F15" s="44">
        <v>2.2582057254385601</v>
      </c>
      <c r="G15" s="43"/>
      <c r="H15" s="43"/>
      <c r="I15" s="46"/>
    </row>
    <row r="16" spans="1:11" x14ac:dyDescent="0.2">
      <c r="A16" s="42" t="s">
        <v>137</v>
      </c>
      <c r="B16" s="42" t="s">
        <v>136</v>
      </c>
      <c r="C16" s="42" t="s">
        <v>138</v>
      </c>
      <c r="D16" s="45">
        <v>46000</v>
      </c>
      <c r="E16" s="43">
        <v>5839.24</v>
      </c>
      <c r="F16" s="44">
        <v>2.0492111821706001</v>
      </c>
      <c r="G16" s="43">
        <v>-1800.5875000000001</v>
      </c>
      <c r="H16" s="43">
        <v>-0.63189456838160496</v>
      </c>
      <c r="I16" s="46"/>
    </row>
    <row r="17" spans="1:9" x14ac:dyDescent="0.2">
      <c r="A17" s="42" t="s">
        <v>161</v>
      </c>
      <c r="B17" s="42" t="s">
        <v>160</v>
      </c>
      <c r="C17" s="42" t="s">
        <v>162</v>
      </c>
      <c r="D17" s="45">
        <v>2711500</v>
      </c>
      <c r="E17" s="43">
        <v>5236.7199499999997</v>
      </c>
      <c r="F17" s="44">
        <v>1.83776400343809</v>
      </c>
      <c r="G17" s="43">
        <v>-2342.076</v>
      </c>
      <c r="H17" s="43">
        <v>-0.82192345728097904</v>
      </c>
      <c r="I17" s="46"/>
    </row>
    <row r="18" spans="1:9" x14ac:dyDescent="0.2">
      <c r="A18" s="42" t="s">
        <v>146</v>
      </c>
      <c r="B18" s="42" t="s">
        <v>145</v>
      </c>
      <c r="C18" s="42" t="s">
        <v>147</v>
      </c>
      <c r="D18" s="45">
        <v>65000</v>
      </c>
      <c r="E18" s="43">
        <v>4524.3249999999998</v>
      </c>
      <c r="F18" s="44">
        <v>1.5877575475188499</v>
      </c>
      <c r="G18" s="43">
        <v>-1637.1275000000001</v>
      </c>
      <c r="H18" s="43">
        <v>-0.57453024360002203</v>
      </c>
      <c r="I18" s="46"/>
    </row>
    <row r="19" spans="1:9" x14ac:dyDescent="0.2">
      <c r="A19" s="42" t="s">
        <v>140</v>
      </c>
      <c r="B19" s="42" t="s">
        <v>139</v>
      </c>
      <c r="C19" s="42" t="s">
        <v>141</v>
      </c>
      <c r="D19" s="45">
        <v>1255000</v>
      </c>
      <c r="E19" s="43">
        <v>4467.8</v>
      </c>
      <c r="F19" s="44">
        <v>1.5679207773103701</v>
      </c>
      <c r="G19" s="43">
        <v>-1166.8800000000001</v>
      </c>
      <c r="H19" s="43">
        <v>-0.409502528454256</v>
      </c>
      <c r="I19" s="46"/>
    </row>
    <row r="20" spans="1:9" x14ac:dyDescent="0.2">
      <c r="A20" s="42" t="s">
        <v>134</v>
      </c>
      <c r="B20" s="42" t="s">
        <v>133</v>
      </c>
      <c r="C20" s="42" t="s">
        <v>135</v>
      </c>
      <c r="D20" s="45">
        <v>1630100</v>
      </c>
      <c r="E20" s="43">
        <v>4459.9535999999998</v>
      </c>
      <c r="F20" s="44">
        <v>1.5651671774206899</v>
      </c>
      <c r="G20" s="43">
        <v>-532.04499999999996</v>
      </c>
      <c r="H20" s="43">
        <v>-0.18671480593672399</v>
      </c>
      <c r="I20" s="46"/>
    </row>
    <row r="21" spans="1:9" x14ac:dyDescent="0.2">
      <c r="A21" s="42" t="s">
        <v>167</v>
      </c>
      <c r="B21" s="42" t="s">
        <v>166</v>
      </c>
      <c r="C21" s="42" t="s">
        <v>168</v>
      </c>
      <c r="D21" s="45">
        <v>2646300</v>
      </c>
      <c r="E21" s="43">
        <v>4426.9952700000003</v>
      </c>
      <c r="F21" s="44">
        <v>1.5536008471479801</v>
      </c>
      <c r="G21" s="43">
        <v>-2126.1176999999998</v>
      </c>
      <c r="H21" s="43">
        <v>-0.74613548431830701</v>
      </c>
      <c r="I21" s="46"/>
    </row>
    <row r="22" spans="1:9" x14ac:dyDescent="0.2">
      <c r="A22" s="42" t="s">
        <v>152</v>
      </c>
      <c r="B22" s="42" t="s">
        <v>151</v>
      </c>
      <c r="C22" s="42" t="s">
        <v>153</v>
      </c>
      <c r="D22" s="45">
        <v>240350</v>
      </c>
      <c r="E22" s="43">
        <v>3834.3035500000001</v>
      </c>
      <c r="F22" s="44">
        <v>1.3456028028470199</v>
      </c>
      <c r="G22" s="43">
        <v>-557.54999999999995</v>
      </c>
      <c r="H22" s="43">
        <v>-0.19566547951774799</v>
      </c>
      <c r="I22" s="46"/>
    </row>
    <row r="23" spans="1:9" x14ac:dyDescent="0.2">
      <c r="A23" s="42" t="s">
        <v>143</v>
      </c>
      <c r="B23" s="42" t="s">
        <v>142</v>
      </c>
      <c r="C23" s="42" t="s">
        <v>144</v>
      </c>
      <c r="D23" s="45">
        <v>109500</v>
      </c>
      <c r="E23" s="43">
        <v>3757.8209999999999</v>
      </c>
      <c r="F23" s="44">
        <v>1.3187621700419101</v>
      </c>
      <c r="G23" s="43"/>
      <c r="H23" s="43"/>
      <c r="I23" s="46"/>
    </row>
    <row r="24" spans="1:9" x14ac:dyDescent="0.2">
      <c r="A24" s="42" t="s">
        <v>149</v>
      </c>
      <c r="B24" s="42" t="s">
        <v>148</v>
      </c>
      <c r="C24" s="42" t="s">
        <v>150</v>
      </c>
      <c r="D24" s="45">
        <v>498200</v>
      </c>
      <c r="E24" s="43">
        <v>3641.8420000000001</v>
      </c>
      <c r="F24" s="44">
        <v>1.27806073223545</v>
      </c>
      <c r="G24" s="43">
        <v>-516.38400000000001</v>
      </c>
      <c r="H24" s="43">
        <v>-0.18121876598563899</v>
      </c>
      <c r="I24" s="46"/>
    </row>
    <row r="25" spans="1:9" x14ac:dyDescent="0.2">
      <c r="A25" s="42" t="s">
        <v>164</v>
      </c>
      <c r="B25" s="42" t="s">
        <v>163</v>
      </c>
      <c r="C25" s="42" t="s">
        <v>165</v>
      </c>
      <c r="D25" s="45">
        <v>780300</v>
      </c>
      <c r="E25" s="43">
        <v>3503.547</v>
      </c>
      <c r="F25" s="44">
        <v>1.2295277621163501</v>
      </c>
      <c r="G25" s="43">
        <v>-772.57799999999997</v>
      </c>
      <c r="H25" s="43">
        <v>-0.27112697486299497</v>
      </c>
      <c r="I25" s="46"/>
    </row>
    <row r="26" spans="1:9" x14ac:dyDescent="0.2">
      <c r="A26" s="42" t="s">
        <v>200</v>
      </c>
      <c r="B26" s="42" t="s">
        <v>199</v>
      </c>
      <c r="C26" s="42" t="s">
        <v>201</v>
      </c>
      <c r="D26" s="45">
        <v>242800</v>
      </c>
      <c r="E26" s="43">
        <v>3308.3928000000001</v>
      </c>
      <c r="F26" s="44">
        <v>1.1610407383105801</v>
      </c>
      <c r="G26" s="43">
        <v>-1091.92</v>
      </c>
      <c r="H26" s="43">
        <v>-0.38319621629453798</v>
      </c>
      <c r="I26" s="46"/>
    </row>
    <row r="27" spans="1:9" x14ac:dyDescent="0.2">
      <c r="A27" s="42" t="s">
        <v>155</v>
      </c>
      <c r="B27" s="42" t="s">
        <v>154</v>
      </c>
      <c r="C27" s="42" t="s">
        <v>156</v>
      </c>
      <c r="D27" s="45">
        <v>49510</v>
      </c>
      <c r="E27" s="43">
        <v>2901.5335500000001</v>
      </c>
      <c r="F27" s="44">
        <v>1.01825836857248</v>
      </c>
      <c r="G27" s="43"/>
      <c r="H27" s="43"/>
      <c r="I27" s="46"/>
    </row>
    <row r="28" spans="1:9" x14ac:dyDescent="0.2">
      <c r="A28" s="42" t="s">
        <v>209</v>
      </c>
      <c r="B28" s="42" t="s">
        <v>208</v>
      </c>
      <c r="C28" s="42" t="s">
        <v>210</v>
      </c>
      <c r="D28" s="45">
        <v>170000</v>
      </c>
      <c r="E28" s="43">
        <v>2773.72</v>
      </c>
      <c r="F28" s="44">
        <v>0.97340373750868803</v>
      </c>
      <c r="G28" s="43"/>
      <c r="H28" s="43"/>
      <c r="I28" s="46"/>
    </row>
    <row r="29" spans="1:9" x14ac:dyDescent="0.2">
      <c r="A29" s="42" t="s">
        <v>206</v>
      </c>
      <c r="B29" s="42" t="s">
        <v>205</v>
      </c>
      <c r="C29" s="42" t="s">
        <v>207</v>
      </c>
      <c r="D29" s="45">
        <v>1400000</v>
      </c>
      <c r="E29" s="43">
        <v>2753.66</v>
      </c>
      <c r="F29" s="44">
        <v>0.96636392131439897</v>
      </c>
      <c r="G29" s="43"/>
      <c r="H29" s="43"/>
      <c r="I29" s="46"/>
    </row>
    <row r="30" spans="1:9" x14ac:dyDescent="0.2">
      <c r="A30" s="42" t="s">
        <v>181</v>
      </c>
      <c r="B30" s="42" t="s">
        <v>180</v>
      </c>
      <c r="C30" s="42" t="s">
        <v>182</v>
      </c>
      <c r="D30" s="45">
        <v>370000</v>
      </c>
      <c r="E30" s="43">
        <v>2700.26</v>
      </c>
      <c r="F30" s="44">
        <v>0.94762383234256098</v>
      </c>
      <c r="G30" s="43"/>
      <c r="H30" s="43"/>
      <c r="I30" s="46"/>
    </row>
    <row r="31" spans="1:9" x14ac:dyDescent="0.2">
      <c r="A31" s="42" t="s">
        <v>170</v>
      </c>
      <c r="B31" s="42" t="s">
        <v>169</v>
      </c>
      <c r="C31" s="42" t="s">
        <v>171</v>
      </c>
      <c r="D31" s="45">
        <v>160000</v>
      </c>
      <c r="E31" s="43">
        <v>2673.12</v>
      </c>
      <c r="F31" s="44">
        <v>0.93809937513852304</v>
      </c>
      <c r="G31" s="43"/>
      <c r="H31" s="43"/>
      <c r="I31" s="46"/>
    </row>
    <row r="32" spans="1:9" x14ac:dyDescent="0.2">
      <c r="A32" s="42" t="s">
        <v>158</v>
      </c>
      <c r="B32" s="42" t="s">
        <v>157</v>
      </c>
      <c r="C32" s="42" t="s">
        <v>159</v>
      </c>
      <c r="D32" s="45">
        <v>155300</v>
      </c>
      <c r="E32" s="43">
        <v>2569.4385000000002</v>
      </c>
      <c r="F32" s="44">
        <v>0.90171359733452405</v>
      </c>
      <c r="G32" s="43">
        <v>-220.48740000000001</v>
      </c>
      <c r="H32" s="43">
        <v>-7.73774062391204E-2</v>
      </c>
      <c r="I32" s="46"/>
    </row>
    <row r="33" spans="1:9" x14ac:dyDescent="0.2">
      <c r="A33" s="42" t="s">
        <v>184</v>
      </c>
      <c r="B33" s="42" t="s">
        <v>183</v>
      </c>
      <c r="C33" s="42" t="s">
        <v>165</v>
      </c>
      <c r="D33" s="45">
        <v>50000</v>
      </c>
      <c r="E33" s="43">
        <v>2309.6999999999998</v>
      </c>
      <c r="F33" s="44">
        <v>0.81056148873131295</v>
      </c>
      <c r="G33" s="43"/>
      <c r="H33" s="43"/>
      <c r="I33" s="46"/>
    </row>
    <row r="34" spans="1:9" x14ac:dyDescent="0.2">
      <c r="A34" s="42" t="s">
        <v>176</v>
      </c>
      <c r="B34" s="42" t="s">
        <v>175</v>
      </c>
      <c r="C34" s="42" t="s">
        <v>177</v>
      </c>
      <c r="D34" s="45">
        <v>38500</v>
      </c>
      <c r="E34" s="43">
        <v>2200.66</v>
      </c>
      <c r="F34" s="44">
        <v>0.77229520967720899</v>
      </c>
      <c r="G34" s="43"/>
      <c r="H34" s="43"/>
      <c r="I34" s="46"/>
    </row>
    <row r="35" spans="1:9" x14ac:dyDescent="0.2">
      <c r="A35" s="42" t="s">
        <v>179</v>
      </c>
      <c r="B35" s="42" t="s">
        <v>178</v>
      </c>
      <c r="C35" s="42" t="s">
        <v>147</v>
      </c>
      <c r="D35" s="45">
        <v>115000</v>
      </c>
      <c r="E35" s="43">
        <v>2153.9499999999998</v>
      </c>
      <c r="F35" s="44">
        <v>0.75590289589678805</v>
      </c>
      <c r="G35" s="43"/>
      <c r="H35" s="43"/>
      <c r="I35" s="46"/>
    </row>
    <row r="36" spans="1:9" x14ac:dyDescent="0.2">
      <c r="A36" s="42" t="s">
        <v>186</v>
      </c>
      <c r="B36" s="42" t="s">
        <v>185</v>
      </c>
      <c r="C36" s="42" t="s">
        <v>187</v>
      </c>
      <c r="D36" s="45">
        <v>46500</v>
      </c>
      <c r="E36" s="43">
        <v>2137.3724999999999</v>
      </c>
      <c r="F36" s="44">
        <v>0.75008522127261901</v>
      </c>
      <c r="G36" s="43"/>
      <c r="H36" s="43"/>
      <c r="I36" s="46"/>
    </row>
    <row r="37" spans="1:9" x14ac:dyDescent="0.2">
      <c r="A37" s="42" t="s">
        <v>173</v>
      </c>
      <c r="B37" s="42" t="s">
        <v>172</v>
      </c>
      <c r="C37" s="42" t="s">
        <v>174</v>
      </c>
      <c r="D37" s="45">
        <v>165000</v>
      </c>
      <c r="E37" s="43">
        <v>1937.1</v>
      </c>
      <c r="F37" s="44">
        <v>0.67980199152332599</v>
      </c>
      <c r="G37" s="43"/>
      <c r="H37" s="43"/>
      <c r="I37" s="46"/>
    </row>
    <row r="38" spans="1:9" x14ac:dyDescent="0.2">
      <c r="A38" s="42" t="s">
        <v>189</v>
      </c>
      <c r="B38" s="42" t="s">
        <v>188</v>
      </c>
      <c r="C38" s="42" t="s">
        <v>141</v>
      </c>
      <c r="D38" s="45">
        <v>1271000</v>
      </c>
      <c r="E38" s="43">
        <v>1908.5336</v>
      </c>
      <c r="F38" s="44">
        <v>0.66977695636218204</v>
      </c>
      <c r="G38" s="43"/>
      <c r="H38" s="43"/>
      <c r="I38" s="46"/>
    </row>
    <row r="39" spans="1:9" x14ac:dyDescent="0.2">
      <c r="A39" s="42" t="s">
        <v>193</v>
      </c>
      <c r="B39" s="42" t="s">
        <v>192</v>
      </c>
      <c r="C39" s="42" t="s">
        <v>150</v>
      </c>
      <c r="D39" s="45">
        <v>95000</v>
      </c>
      <c r="E39" s="43">
        <v>1723.395</v>
      </c>
      <c r="F39" s="44">
        <v>0.60480478714642605</v>
      </c>
      <c r="G39" s="43"/>
      <c r="H39" s="43"/>
      <c r="I39" s="46"/>
    </row>
    <row r="40" spans="1:9" x14ac:dyDescent="0.2">
      <c r="A40" s="42" t="s">
        <v>220</v>
      </c>
      <c r="B40" s="42" t="s">
        <v>219</v>
      </c>
      <c r="C40" s="42" t="s">
        <v>135</v>
      </c>
      <c r="D40" s="45">
        <v>270000</v>
      </c>
      <c r="E40" s="43">
        <v>1707.075</v>
      </c>
      <c r="F40" s="44">
        <v>0.59907747905615705</v>
      </c>
      <c r="G40" s="43"/>
      <c r="H40" s="43"/>
      <c r="I40" s="46"/>
    </row>
    <row r="41" spans="1:9" x14ac:dyDescent="0.2">
      <c r="A41" s="42" t="s">
        <v>203</v>
      </c>
      <c r="B41" s="42" t="s">
        <v>202</v>
      </c>
      <c r="C41" s="42" t="s">
        <v>204</v>
      </c>
      <c r="D41" s="45">
        <v>70000</v>
      </c>
      <c r="E41" s="43">
        <v>1661.1</v>
      </c>
      <c r="F41" s="44">
        <v>0.58294310470259503</v>
      </c>
      <c r="G41" s="43"/>
      <c r="H41" s="43"/>
      <c r="I41" s="46"/>
    </row>
    <row r="42" spans="1:9" x14ac:dyDescent="0.2">
      <c r="A42" s="42" t="s">
        <v>227</v>
      </c>
      <c r="B42" s="42" t="s">
        <v>226</v>
      </c>
      <c r="C42" s="42" t="s">
        <v>218</v>
      </c>
      <c r="D42" s="45">
        <v>11000</v>
      </c>
      <c r="E42" s="43">
        <v>1648.79</v>
      </c>
      <c r="F42" s="44">
        <v>0.57862305797519198</v>
      </c>
      <c r="G42" s="43"/>
      <c r="H42" s="43"/>
      <c r="I42" s="46"/>
    </row>
    <row r="43" spans="1:9" x14ac:dyDescent="0.2">
      <c r="A43" s="42" t="s">
        <v>215</v>
      </c>
      <c r="B43" s="42" t="s">
        <v>214</v>
      </c>
      <c r="C43" s="42" t="s">
        <v>210</v>
      </c>
      <c r="D43" s="45">
        <v>480000</v>
      </c>
      <c r="E43" s="43">
        <v>1642.08</v>
      </c>
      <c r="F43" s="44">
        <v>0.576268264023862</v>
      </c>
      <c r="G43" s="43"/>
      <c r="H43" s="43"/>
      <c r="I43" s="46"/>
    </row>
    <row r="44" spans="1:9" x14ac:dyDescent="0.2">
      <c r="A44" s="42" t="s">
        <v>191</v>
      </c>
      <c r="B44" s="42" t="s">
        <v>190</v>
      </c>
      <c r="C44" s="42" t="s">
        <v>144</v>
      </c>
      <c r="D44" s="45">
        <v>11100</v>
      </c>
      <c r="E44" s="43">
        <v>1620.489</v>
      </c>
      <c r="F44" s="44">
        <v>0.56869116175811396</v>
      </c>
      <c r="G44" s="43"/>
      <c r="H44" s="43"/>
      <c r="I44" s="46"/>
    </row>
    <row r="45" spans="1:9" x14ac:dyDescent="0.2">
      <c r="A45" s="42" t="s">
        <v>195</v>
      </c>
      <c r="B45" s="42" t="s">
        <v>194</v>
      </c>
      <c r="C45" s="42" t="s">
        <v>153</v>
      </c>
      <c r="D45" s="45">
        <v>105292</v>
      </c>
      <c r="E45" s="43">
        <v>1448.2914599999999</v>
      </c>
      <c r="F45" s="44">
        <v>0.508260502201345</v>
      </c>
      <c r="G45" s="43"/>
      <c r="H45" s="43"/>
      <c r="I45" s="46"/>
    </row>
    <row r="46" spans="1:9" x14ac:dyDescent="0.2">
      <c r="A46" s="42" t="s">
        <v>217</v>
      </c>
      <c r="B46" s="42" t="s">
        <v>216</v>
      </c>
      <c r="C46" s="42" t="s">
        <v>218</v>
      </c>
      <c r="D46" s="45">
        <v>170000</v>
      </c>
      <c r="E46" s="43">
        <v>1426.98</v>
      </c>
      <c r="F46" s="44">
        <v>0.50078150114292297</v>
      </c>
      <c r="G46" s="43"/>
      <c r="H46" s="43"/>
      <c r="I46" s="46"/>
    </row>
    <row r="47" spans="1:9" x14ac:dyDescent="0.2">
      <c r="A47" s="42" t="s">
        <v>212</v>
      </c>
      <c r="B47" s="42" t="s">
        <v>211</v>
      </c>
      <c r="C47" s="42" t="s">
        <v>213</v>
      </c>
      <c r="D47" s="45">
        <v>43000</v>
      </c>
      <c r="E47" s="43">
        <v>1374.0219999999999</v>
      </c>
      <c r="F47" s="44">
        <v>0.48219652676519698</v>
      </c>
      <c r="G47" s="43"/>
      <c r="H47" s="43"/>
      <c r="I47" s="46"/>
    </row>
    <row r="48" spans="1:9" x14ac:dyDescent="0.2">
      <c r="A48" s="42" t="s">
        <v>197</v>
      </c>
      <c r="B48" s="42" t="s">
        <v>196</v>
      </c>
      <c r="C48" s="42" t="s">
        <v>198</v>
      </c>
      <c r="D48" s="45">
        <v>265000</v>
      </c>
      <c r="E48" s="43">
        <v>1317.1824999999999</v>
      </c>
      <c r="F48" s="44">
        <v>0.462249386557056</v>
      </c>
      <c r="G48" s="43"/>
      <c r="H48" s="43"/>
      <c r="I48" s="46"/>
    </row>
    <row r="49" spans="1:9" x14ac:dyDescent="0.2">
      <c r="A49" s="42" t="s">
        <v>222</v>
      </c>
      <c r="B49" s="42" t="s">
        <v>221</v>
      </c>
      <c r="C49" s="42" t="s">
        <v>223</v>
      </c>
      <c r="D49" s="45">
        <v>83393</v>
      </c>
      <c r="E49" s="43">
        <v>1154.5760849999999</v>
      </c>
      <c r="F49" s="44">
        <v>0.40518461718455701</v>
      </c>
      <c r="G49" s="43"/>
      <c r="H49" s="43"/>
      <c r="I49" s="46"/>
    </row>
    <row r="50" spans="1:9" x14ac:dyDescent="0.2">
      <c r="A50" s="42" t="s">
        <v>225</v>
      </c>
      <c r="B50" s="42" t="s">
        <v>224</v>
      </c>
      <c r="C50" s="42" t="s">
        <v>198</v>
      </c>
      <c r="D50" s="45">
        <v>810000</v>
      </c>
      <c r="E50" s="43">
        <v>1045.6289999999999</v>
      </c>
      <c r="F50" s="44">
        <v>0.366950945534326</v>
      </c>
      <c r="G50" s="43"/>
      <c r="H50" s="43"/>
      <c r="I50" s="46"/>
    </row>
    <row r="51" spans="1:9" x14ac:dyDescent="0.2">
      <c r="A51" s="42" t="s">
        <v>229</v>
      </c>
      <c r="B51" s="42" t="s">
        <v>228</v>
      </c>
      <c r="C51" s="42" t="s">
        <v>210</v>
      </c>
      <c r="D51" s="45">
        <v>120000</v>
      </c>
      <c r="E51" s="43">
        <v>986.88</v>
      </c>
      <c r="F51" s="44">
        <v>0.34633368922334401</v>
      </c>
      <c r="G51" s="43"/>
      <c r="H51" s="43"/>
      <c r="I51" s="46"/>
    </row>
    <row r="52" spans="1:9" x14ac:dyDescent="0.2">
      <c r="A52" s="42" t="s">
        <v>346</v>
      </c>
      <c r="B52" s="42" t="s">
        <v>345</v>
      </c>
      <c r="C52" s="42" t="s">
        <v>347</v>
      </c>
      <c r="D52" s="45">
        <v>15000</v>
      </c>
      <c r="E52" s="43">
        <v>836.77499999999998</v>
      </c>
      <c r="F52" s="44">
        <v>0.29365614137469997</v>
      </c>
      <c r="G52" s="43"/>
      <c r="H52" s="43"/>
      <c r="I52" s="46"/>
    </row>
    <row r="53" spans="1:9" x14ac:dyDescent="0.2">
      <c r="A53" s="42" t="s">
        <v>231</v>
      </c>
      <c r="B53" s="42" t="s">
        <v>230</v>
      </c>
      <c r="C53" s="42" t="s">
        <v>232</v>
      </c>
      <c r="D53" s="45">
        <v>28899</v>
      </c>
      <c r="E53" s="43">
        <v>734.29469099999994</v>
      </c>
      <c r="F53" s="44">
        <v>0.25769190713272699</v>
      </c>
      <c r="G53" s="43"/>
      <c r="H53" s="43"/>
      <c r="I53" s="46"/>
    </row>
    <row r="54" spans="1:9" x14ac:dyDescent="0.2">
      <c r="A54" s="42" t="s">
        <v>233</v>
      </c>
      <c r="B54" s="42" t="s">
        <v>1042</v>
      </c>
      <c r="C54" s="42" t="s">
        <v>156</v>
      </c>
      <c r="D54" s="45">
        <v>87800</v>
      </c>
      <c r="E54" s="43">
        <v>108.52079999999999</v>
      </c>
      <c r="F54" s="44">
        <v>3.8084072046721699E-2</v>
      </c>
      <c r="G54" s="43"/>
      <c r="H54" s="43"/>
      <c r="I54" s="46"/>
    </row>
    <row r="55" spans="1:9" ht="10.5" x14ac:dyDescent="0.25">
      <c r="A55" s="41" t="s">
        <v>28</v>
      </c>
      <c r="B55" s="41"/>
      <c r="C55" s="41"/>
      <c r="D55" s="41"/>
      <c r="E55" s="47">
        <f>SUM(E7:E54)</f>
        <v>187914.26313100001</v>
      </c>
      <c r="F55" s="48">
        <f>SUM(F7:F54)</f>
        <v>65.946254871762974</v>
      </c>
      <c r="G55" s="47">
        <f>SUM(G7:G54)</f>
        <v>-32200.5946</v>
      </c>
      <c r="H55" s="47">
        <f>SUM(H7:H54)</f>
        <v>-11.300412130150862</v>
      </c>
      <c r="I55" s="41"/>
    </row>
    <row r="56" spans="1:9" x14ac:dyDescent="0.2">
      <c r="A56" s="42"/>
      <c r="B56" s="42"/>
      <c r="C56" s="42"/>
      <c r="D56" s="42"/>
      <c r="E56" s="43"/>
      <c r="F56" s="44"/>
      <c r="G56" s="43"/>
      <c r="H56" s="42"/>
      <c r="I56" s="42"/>
    </row>
    <row r="57" spans="1:9" ht="10.5" x14ac:dyDescent="0.25">
      <c r="A57" s="41" t="s">
        <v>20</v>
      </c>
      <c r="B57" s="42"/>
      <c r="C57" s="42"/>
      <c r="D57" s="42"/>
      <c r="E57" s="43"/>
      <c r="F57" s="44"/>
      <c r="G57" s="43"/>
      <c r="H57" s="42"/>
      <c r="I57" s="42"/>
    </row>
    <row r="58" spans="1:9" ht="10.5" x14ac:dyDescent="0.25">
      <c r="A58" s="41" t="s">
        <v>21</v>
      </c>
      <c r="B58" s="42"/>
      <c r="C58" s="42"/>
      <c r="D58" s="42"/>
      <c r="E58" s="43"/>
      <c r="F58" s="44"/>
      <c r="G58" s="43"/>
      <c r="H58" s="42"/>
      <c r="I58" s="42"/>
    </row>
    <row r="59" spans="1:9" x14ac:dyDescent="0.2">
      <c r="A59" s="42" t="s">
        <v>23</v>
      </c>
      <c r="B59" s="42" t="s">
        <v>22</v>
      </c>
      <c r="C59" s="42" t="s">
        <v>24</v>
      </c>
      <c r="D59" s="45">
        <v>11897</v>
      </c>
      <c r="E59" s="43">
        <v>12791.606809999999</v>
      </c>
      <c r="F59" s="44">
        <v>4.4890608560328999</v>
      </c>
      <c r="G59" s="46"/>
      <c r="H59" s="46"/>
      <c r="I59" s="46">
        <v>8.4634999999999998</v>
      </c>
    </row>
    <row r="60" spans="1:9" x14ac:dyDescent="0.2">
      <c r="A60" s="42" t="s">
        <v>27</v>
      </c>
      <c r="B60" s="42" t="s">
        <v>26</v>
      </c>
      <c r="C60" s="42" t="s">
        <v>24</v>
      </c>
      <c r="D60" s="45">
        <v>6920</v>
      </c>
      <c r="E60" s="43">
        <v>7403.4727199999998</v>
      </c>
      <c r="F60" s="44">
        <v>2.59815987777844</v>
      </c>
      <c r="G60" s="46"/>
      <c r="H60" s="46"/>
      <c r="I60" s="46">
        <v>8.5035000000000007</v>
      </c>
    </row>
    <row r="61" spans="1:9" x14ac:dyDescent="0.2">
      <c r="A61" s="42" t="s">
        <v>67</v>
      </c>
      <c r="B61" s="42" t="s">
        <v>66</v>
      </c>
      <c r="C61" s="42" t="s">
        <v>25</v>
      </c>
      <c r="D61" s="45">
        <v>5367</v>
      </c>
      <c r="E61" s="43">
        <v>5358.0358601999997</v>
      </c>
      <c r="F61" s="44">
        <v>1.88033836581351</v>
      </c>
      <c r="G61" s="46"/>
      <c r="H61" s="46"/>
      <c r="I61" s="46">
        <v>7.7220000000000004</v>
      </c>
    </row>
    <row r="62" spans="1:9" x14ac:dyDescent="0.2">
      <c r="A62" s="42" t="s">
        <v>96</v>
      </c>
      <c r="B62" s="42" t="s">
        <v>95</v>
      </c>
      <c r="C62" s="42" t="s">
        <v>25</v>
      </c>
      <c r="D62" s="45">
        <v>5000</v>
      </c>
      <c r="E62" s="43">
        <v>5290.1743835999996</v>
      </c>
      <c r="F62" s="44">
        <v>1.85652319522841</v>
      </c>
      <c r="G62" s="46"/>
      <c r="H62" s="46"/>
      <c r="I62" s="46">
        <v>7.7575000000000003</v>
      </c>
    </row>
    <row r="63" spans="1:9" x14ac:dyDescent="0.2">
      <c r="A63" s="42" t="s">
        <v>88</v>
      </c>
      <c r="B63" s="42" t="s">
        <v>87</v>
      </c>
      <c r="C63" s="42" t="s">
        <v>25</v>
      </c>
      <c r="D63" s="45">
        <v>5000</v>
      </c>
      <c r="E63" s="43">
        <v>5104.2874658000001</v>
      </c>
      <c r="F63" s="44">
        <v>1.7912884128637601</v>
      </c>
      <c r="G63" s="46"/>
      <c r="H63" s="46"/>
      <c r="I63" s="46">
        <v>7.65</v>
      </c>
    </row>
    <row r="64" spans="1:9" x14ac:dyDescent="0.2">
      <c r="A64" s="42" t="s">
        <v>90</v>
      </c>
      <c r="B64" s="42" t="s">
        <v>89</v>
      </c>
      <c r="C64" s="42" t="s">
        <v>25</v>
      </c>
      <c r="D64" s="45">
        <v>7000</v>
      </c>
      <c r="E64" s="43">
        <v>3897.922</v>
      </c>
      <c r="F64" s="44">
        <v>1.3679289341812899</v>
      </c>
      <c r="G64" s="46"/>
      <c r="H64" s="46"/>
      <c r="I64" s="46">
        <v>6.9149000000000003</v>
      </c>
    </row>
    <row r="65" spans="1:9" x14ac:dyDescent="0.2">
      <c r="A65" s="42" t="s">
        <v>349</v>
      </c>
      <c r="B65" s="42" t="s">
        <v>348</v>
      </c>
      <c r="C65" s="42" t="s">
        <v>25</v>
      </c>
      <c r="D65" s="45">
        <v>3000</v>
      </c>
      <c r="E65" s="43">
        <v>3104.0034246999999</v>
      </c>
      <c r="F65" s="44">
        <v>1.0893127405948499</v>
      </c>
      <c r="G65" s="46"/>
      <c r="H65" s="46"/>
      <c r="I65" s="46">
        <v>7.73</v>
      </c>
    </row>
    <row r="66" spans="1:9" x14ac:dyDescent="0.2">
      <c r="A66" s="42" t="s">
        <v>98</v>
      </c>
      <c r="B66" s="42" t="s">
        <v>97</v>
      </c>
      <c r="C66" s="42" t="s">
        <v>25</v>
      </c>
      <c r="D66" s="45">
        <v>300</v>
      </c>
      <c r="E66" s="43">
        <v>2960.4484520999999</v>
      </c>
      <c r="F66" s="44">
        <v>1.0389338462339199</v>
      </c>
      <c r="G66" s="46"/>
      <c r="H66" s="46"/>
      <c r="I66" s="46">
        <v>7.3548999999999998</v>
      </c>
    </row>
    <row r="67" spans="1:9" x14ac:dyDescent="0.2">
      <c r="A67" s="42" t="s">
        <v>351</v>
      </c>
      <c r="B67" s="42" t="s">
        <v>350</v>
      </c>
      <c r="C67" s="42" t="s">
        <v>352</v>
      </c>
      <c r="D67" s="45">
        <v>2500</v>
      </c>
      <c r="E67" s="43">
        <v>2706.9432191999999</v>
      </c>
      <c r="F67" s="44">
        <v>0.94996922789361604</v>
      </c>
      <c r="G67" s="46"/>
      <c r="H67" s="46"/>
      <c r="I67" s="46">
        <v>7.9250999999999996</v>
      </c>
    </row>
    <row r="68" spans="1:9" x14ac:dyDescent="0.2">
      <c r="A68" s="42" t="s">
        <v>86</v>
      </c>
      <c r="B68" s="42" t="s">
        <v>85</v>
      </c>
      <c r="C68" s="42" t="s">
        <v>25</v>
      </c>
      <c r="D68" s="45">
        <v>2500</v>
      </c>
      <c r="E68" s="43">
        <v>2629.0354109999998</v>
      </c>
      <c r="F68" s="44">
        <v>0.92262841783240201</v>
      </c>
      <c r="G68" s="46"/>
      <c r="H68" s="46"/>
      <c r="I68" s="46">
        <v>7.7575000000000003</v>
      </c>
    </row>
    <row r="69" spans="1:9" x14ac:dyDescent="0.2">
      <c r="A69" s="42" t="s">
        <v>354</v>
      </c>
      <c r="B69" s="42" t="s">
        <v>353</v>
      </c>
      <c r="C69" s="42" t="s">
        <v>25</v>
      </c>
      <c r="D69" s="45">
        <v>2500</v>
      </c>
      <c r="E69" s="43">
        <v>2554.4785959000001</v>
      </c>
      <c r="F69" s="44">
        <v>0.89646359857339797</v>
      </c>
      <c r="G69" s="46"/>
      <c r="H69" s="46"/>
      <c r="I69" s="46">
        <v>7.4874999999999998</v>
      </c>
    </row>
    <row r="70" spans="1:9" x14ac:dyDescent="0.2">
      <c r="A70" s="42" t="s">
        <v>356</v>
      </c>
      <c r="B70" s="42" t="s">
        <v>355</v>
      </c>
      <c r="C70" s="42" t="s">
        <v>25</v>
      </c>
      <c r="D70" s="45">
        <v>2500</v>
      </c>
      <c r="E70" s="43">
        <v>2527.5487671000001</v>
      </c>
      <c r="F70" s="44">
        <v>0.88701289842904696</v>
      </c>
      <c r="G70" s="46"/>
      <c r="H70" s="46"/>
      <c r="I70" s="46">
        <v>7.1715</v>
      </c>
    </row>
    <row r="71" spans="1:9" x14ac:dyDescent="0.2">
      <c r="A71" s="42" t="s">
        <v>92</v>
      </c>
      <c r="B71" s="42" t="s">
        <v>91</v>
      </c>
      <c r="C71" s="42" t="s">
        <v>25</v>
      </c>
      <c r="D71" s="45">
        <v>2500</v>
      </c>
      <c r="E71" s="43">
        <v>2505.3764040999999</v>
      </c>
      <c r="F71" s="44">
        <v>0.87923177379728901</v>
      </c>
      <c r="G71" s="46"/>
      <c r="H71" s="46"/>
      <c r="I71" s="46">
        <v>7.6215000000000002</v>
      </c>
    </row>
    <row r="72" spans="1:9" x14ac:dyDescent="0.2">
      <c r="A72" s="42" t="s">
        <v>100</v>
      </c>
      <c r="B72" s="42" t="s">
        <v>99</v>
      </c>
      <c r="C72" s="42" t="s">
        <v>25</v>
      </c>
      <c r="D72" s="45">
        <v>1500</v>
      </c>
      <c r="E72" s="43">
        <v>1546.0400342</v>
      </c>
      <c r="F72" s="44">
        <v>0.54256419091629304</v>
      </c>
      <c r="G72" s="46"/>
      <c r="H72" s="46"/>
      <c r="I72" s="46">
        <v>7.4010999999999996</v>
      </c>
    </row>
    <row r="73" spans="1:9" x14ac:dyDescent="0.2">
      <c r="A73" s="42" t="s">
        <v>94</v>
      </c>
      <c r="B73" s="42" t="s">
        <v>93</v>
      </c>
      <c r="C73" s="42" t="s">
        <v>63</v>
      </c>
      <c r="D73" s="45">
        <v>1000</v>
      </c>
      <c r="E73" s="43">
        <v>1029.2375067999999</v>
      </c>
      <c r="F73" s="44">
        <v>0.361198547763741</v>
      </c>
      <c r="G73" s="46"/>
      <c r="H73" s="46"/>
      <c r="I73" s="46">
        <v>7.4149000000000003</v>
      </c>
    </row>
    <row r="74" spans="1:9" x14ac:dyDescent="0.2">
      <c r="A74" s="42" t="s">
        <v>358</v>
      </c>
      <c r="B74" s="42" t="s">
        <v>357</v>
      </c>
      <c r="C74" s="42" t="s">
        <v>63</v>
      </c>
      <c r="D74" s="45">
        <v>1000</v>
      </c>
      <c r="E74" s="43">
        <v>1020.0218904</v>
      </c>
      <c r="F74" s="44">
        <v>0.35796443781493298</v>
      </c>
      <c r="G74" s="46"/>
      <c r="H74" s="46"/>
      <c r="I74" s="46">
        <v>7.2774999999999999</v>
      </c>
    </row>
    <row r="75" spans="1:9" ht="10.5" x14ac:dyDescent="0.25">
      <c r="A75" s="41" t="s">
        <v>28</v>
      </c>
      <c r="B75" s="41"/>
      <c r="C75" s="41"/>
      <c r="D75" s="41"/>
      <c r="E75" s="47">
        <f>SUM(E58:E74)</f>
        <v>62428.632945099991</v>
      </c>
      <c r="F75" s="48">
        <f>SUM(F58:F74)</f>
        <v>21.908579321747798</v>
      </c>
      <c r="G75" s="47"/>
      <c r="H75" s="41"/>
      <c r="I75" s="41"/>
    </row>
    <row r="76" spans="1:9" x14ac:dyDescent="0.2">
      <c r="A76" s="42"/>
      <c r="B76" s="42"/>
      <c r="C76" s="42"/>
      <c r="D76" s="42"/>
      <c r="E76" s="43"/>
      <c r="F76" s="44"/>
      <c r="G76" s="43"/>
      <c r="H76" s="42"/>
      <c r="I76" s="42"/>
    </row>
    <row r="77" spans="1:9" ht="10.5" x14ac:dyDescent="0.25">
      <c r="A77" s="41" t="s">
        <v>36</v>
      </c>
      <c r="B77" s="42"/>
      <c r="C77" s="42"/>
      <c r="D77" s="42"/>
      <c r="E77" s="43"/>
      <c r="F77" s="44"/>
      <c r="G77" s="43"/>
      <c r="H77" s="42"/>
      <c r="I77" s="42"/>
    </row>
    <row r="78" spans="1:9" x14ac:dyDescent="0.2">
      <c r="A78" s="42" t="s">
        <v>65</v>
      </c>
      <c r="B78" s="42" t="s">
        <v>64</v>
      </c>
      <c r="C78" s="42" t="s">
        <v>37</v>
      </c>
      <c r="D78" s="45">
        <v>9346400</v>
      </c>
      <c r="E78" s="43">
        <v>8929.6159850000004</v>
      </c>
      <c r="F78" s="44">
        <v>3.1337415363902301</v>
      </c>
      <c r="G78" s="46"/>
      <c r="H78" s="46"/>
      <c r="I78" s="46">
        <v>7.5447906721999898</v>
      </c>
    </row>
    <row r="79" spans="1:9" x14ac:dyDescent="0.2">
      <c r="A79" s="42" t="s">
        <v>71</v>
      </c>
      <c r="B79" s="42" t="s">
        <v>70</v>
      </c>
      <c r="C79" s="42" t="s">
        <v>37</v>
      </c>
      <c r="D79" s="45">
        <v>4500000</v>
      </c>
      <c r="E79" s="43">
        <v>4588.2924999999996</v>
      </c>
      <c r="F79" s="44">
        <v>1.61020617376054</v>
      </c>
      <c r="G79" s="46"/>
      <c r="H79" s="46"/>
      <c r="I79" s="46">
        <v>7.5203130050000002</v>
      </c>
    </row>
    <row r="80" spans="1:9" x14ac:dyDescent="0.2">
      <c r="A80" s="42" t="s">
        <v>102</v>
      </c>
      <c r="B80" s="42" t="s">
        <v>101</v>
      </c>
      <c r="C80" s="42" t="s">
        <v>37</v>
      </c>
      <c r="D80" s="45">
        <v>2500000</v>
      </c>
      <c r="E80" s="43">
        <v>2568.3788889000002</v>
      </c>
      <c r="F80" s="44">
        <v>0.90134173953884</v>
      </c>
      <c r="G80" s="46"/>
      <c r="H80" s="46"/>
      <c r="I80" s="46">
        <v>7.3829575099999998</v>
      </c>
    </row>
    <row r="81" spans="1:9" x14ac:dyDescent="0.2">
      <c r="A81" s="42" t="s">
        <v>360</v>
      </c>
      <c r="B81" s="42" t="s">
        <v>359</v>
      </c>
      <c r="C81" s="42" t="s">
        <v>37</v>
      </c>
      <c r="D81" s="45">
        <v>2500000</v>
      </c>
      <c r="E81" s="43">
        <v>2543.4425000000001</v>
      </c>
      <c r="F81" s="44">
        <v>0.89259061319759803</v>
      </c>
      <c r="G81" s="46"/>
      <c r="H81" s="46"/>
      <c r="I81" s="46">
        <v>5.4433999999999996</v>
      </c>
    </row>
    <row r="82" spans="1:9" x14ac:dyDescent="0.2">
      <c r="A82" s="42" t="s">
        <v>73</v>
      </c>
      <c r="B82" s="42" t="s">
        <v>72</v>
      </c>
      <c r="C82" s="42" t="s">
        <v>37</v>
      </c>
      <c r="D82" s="45">
        <v>2500000</v>
      </c>
      <c r="E82" s="43">
        <v>2508.5758332999999</v>
      </c>
      <c r="F82" s="44">
        <v>0.88035457506820802</v>
      </c>
      <c r="G82" s="46"/>
      <c r="H82" s="46"/>
      <c r="I82" s="46">
        <v>7.7067119450000003</v>
      </c>
    </row>
    <row r="83" spans="1:9" x14ac:dyDescent="0.2">
      <c r="A83" s="42" t="s">
        <v>75</v>
      </c>
      <c r="B83" s="42" t="s">
        <v>74</v>
      </c>
      <c r="C83" s="42" t="s">
        <v>37</v>
      </c>
      <c r="D83" s="45">
        <v>2343370</v>
      </c>
      <c r="E83" s="43">
        <v>2392.9978897999999</v>
      </c>
      <c r="F83" s="44">
        <v>0.83979388322603699</v>
      </c>
      <c r="G83" s="46"/>
      <c r="H83" s="46"/>
      <c r="I83" s="46">
        <v>7.5203130050000002</v>
      </c>
    </row>
    <row r="84" spans="1:9" x14ac:dyDescent="0.2">
      <c r="A84" s="42" t="s">
        <v>335</v>
      </c>
      <c r="B84" s="42" t="s">
        <v>334</v>
      </c>
      <c r="C84" s="42" t="s">
        <v>37</v>
      </c>
      <c r="D84" s="45">
        <v>2000000</v>
      </c>
      <c r="E84" s="43">
        <v>2093.2604443999999</v>
      </c>
      <c r="F84" s="44">
        <v>0.73460462489294398</v>
      </c>
      <c r="G84" s="46"/>
      <c r="H84" s="46"/>
      <c r="I84" s="46">
        <v>5.9059079618000103</v>
      </c>
    </row>
    <row r="85" spans="1:9" x14ac:dyDescent="0.2">
      <c r="A85" s="42" t="s">
        <v>337</v>
      </c>
      <c r="B85" s="42" t="s">
        <v>336</v>
      </c>
      <c r="C85" s="42" t="s">
        <v>37</v>
      </c>
      <c r="D85" s="45">
        <v>2000000</v>
      </c>
      <c r="E85" s="43">
        <v>2014.2148889</v>
      </c>
      <c r="F85" s="44">
        <v>0.70686453607462396</v>
      </c>
      <c r="G85" s="46"/>
      <c r="H85" s="46"/>
      <c r="I85" s="46">
        <v>7.5225631699999997</v>
      </c>
    </row>
    <row r="86" spans="1:9" x14ac:dyDescent="0.2">
      <c r="A86" s="42" t="s">
        <v>77</v>
      </c>
      <c r="B86" s="42" t="s">
        <v>76</v>
      </c>
      <c r="C86" s="42" t="s">
        <v>37</v>
      </c>
      <c r="D86" s="45">
        <v>1562190</v>
      </c>
      <c r="E86" s="43">
        <v>1594.3242485000001</v>
      </c>
      <c r="F86" s="44">
        <v>0.55950895630800102</v>
      </c>
      <c r="G86" s="46"/>
      <c r="H86" s="46"/>
      <c r="I86" s="46">
        <v>7.5670784099999997</v>
      </c>
    </row>
    <row r="87" spans="1:9" x14ac:dyDescent="0.2">
      <c r="A87" s="42" t="s">
        <v>362</v>
      </c>
      <c r="B87" s="42" t="s">
        <v>361</v>
      </c>
      <c r="C87" s="42" t="s">
        <v>37</v>
      </c>
      <c r="D87" s="45">
        <v>480000</v>
      </c>
      <c r="E87" s="43">
        <v>494.51280000000003</v>
      </c>
      <c r="F87" s="44">
        <v>0.173543330893488</v>
      </c>
      <c r="G87" s="46"/>
      <c r="H87" s="46"/>
      <c r="I87" s="46">
        <v>5.7817724756124997</v>
      </c>
    </row>
    <row r="88" spans="1:9" x14ac:dyDescent="0.2">
      <c r="A88" s="42" t="s">
        <v>79</v>
      </c>
      <c r="B88" s="42" t="s">
        <v>78</v>
      </c>
      <c r="C88" s="42" t="s">
        <v>37</v>
      </c>
      <c r="D88" s="45">
        <v>52560</v>
      </c>
      <c r="E88" s="43">
        <v>53.461263799999998</v>
      </c>
      <c r="F88" s="44">
        <v>1.87615887670197E-2</v>
      </c>
      <c r="G88" s="46"/>
      <c r="H88" s="46"/>
      <c r="I88" s="46">
        <v>7.6242212499999997</v>
      </c>
    </row>
    <row r="89" spans="1:9" x14ac:dyDescent="0.2">
      <c r="A89" s="42" t="s">
        <v>81</v>
      </c>
      <c r="B89" s="42" t="s">
        <v>80</v>
      </c>
      <c r="C89" s="42" t="s">
        <v>37</v>
      </c>
      <c r="D89" s="45">
        <v>50000</v>
      </c>
      <c r="E89" s="43">
        <v>50.704616700000003</v>
      </c>
      <c r="F89" s="44">
        <v>1.7794176558818299E-2</v>
      </c>
      <c r="G89" s="46"/>
      <c r="H89" s="46"/>
      <c r="I89" s="46">
        <v>7.6557994200000001</v>
      </c>
    </row>
    <row r="90" spans="1:9" x14ac:dyDescent="0.2">
      <c r="A90" s="42" t="s">
        <v>364</v>
      </c>
      <c r="B90" s="42" t="s">
        <v>363</v>
      </c>
      <c r="C90" s="42" t="s">
        <v>37</v>
      </c>
      <c r="D90" s="45">
        <v>14900</v>
      </c>
      <c r="E90" s="43">
        <v>14.608908599999999</v>
      </c>
      <c r="F90" s="44">
        <v>5.1268211038471099E-3</v>
      </c>
      <c r="G90" s="46"/>
      <c r="H90" s="46"/>
      <c r="I90" s="46">
        <v>7.7339582299999998</v>
      </c>
    </row>
    <row r="91" spans="1:9" ht="10.5" x14ac:dyDescent="0.25">
      <c r="A91" s="41" t="s">
        <v>28</v>
      </c>
      <c r="B91" s="41"/>
      <c r="C91" s="41"/>
      <c r="D91" s="41"/>
      <c r="E91" s="47">
        <f>SUM(E78:E90)</f>
        <v>29846.390767900004</v>
      </c>
      <c r="F91" s="48">
        <f>SUM(F78:F90)</f>
        <v>10.474232555780194</v>
      </c>
      <c r="G91" s="47"/>
      <c r="H91" s="41"/>
      <c r="I91" s="41"/>
    </row>
    <row r="92" spans="1:9" x14ac:dyDescent="0.2">
      <c r="A92" s="42"/>
      <c r="B92" s="42"/>
      <c r="C92" s="42"/>
      <c r="D92" s="42"/>
      <c r="E92" s="43"/>
      <c r="F92" s="44"/>
      <c r="G92" s="43"/>
      <c r="H92" s="42"/>
      <c r="I92" s="42"/>
    </row>
    <row r="93" spans="1:9" ht="10.5" x14ac:dyDescent="0.25">
      <c r="A93" s="41" t="s">
        <v>39</v>
      </c>
      <c r="B93" s="41"/>
      <c r="C93" s="41"/>
      <c r="D93" s="41"/>
      <c r="E93" s="47">
        <f>E55+E75+E91</f>
        <v>280189.28684399999</v>
      </c>
      <c r="F93" s="48">
        <f>F55+F75+F91</f>
        <v>98.329066749290959</v>
      </c>
      <c r="G93" s="47"/>
      <c r="H93" s="41"/>
      <c r="I93" s="41"/>
    </row>
    <row r="94" spans="1:9" ht="10.5" x14ac:dyDescent="0.25">
      <c r="A94" s="41"/>
      <c r="B94" s="41"/>
      <c r="C94" s="41"/>
      <c r="D94" s="41"/>
      <c r="E94" s="47"/>
      <c r="F94" s="48"/>
      <c r="G94" s="47"/>
      <c r="H94" s="41"/>
      <c r="I94" s="41"/>
    </row>
    <row r="95" spans="1:9" ht="10.5" x14ac:dyDescent="0.25">
      <c r="A95" s="41" t="s">
        <v>338</v>
      </c>
      <c r="B95" s="41"/>
      <c r="C95" s="41"/>
      <c r="D95" s="41"/>
      <c r="E95" s="61">
        <v>2225.3830085</v>
      </c>
      <c r="F95" s="61">
        <f>E95/E99*100</f>
        <v>0.78097145272854784</v>
      </c>
      <c r="G95" s="47"/>
      <c r="H95" s="41"/>
      <c r="I95" s="41"/>
    </row>
    <row r="96" spans="1:9" ht="10.5" x14ac:dyDescent="0.25">
      <c r="A96" s="41"/>
      <c r="B96" s="41"/>
      <c r="C96" s="41"/>
      <c r="D96" s="41"/>
      <c r="E96" s="47"/>
      <c r="F96" s="48"/>
      <c r="G96" s="47"/>
      <c r="H96" s="41"/>
      <c r="I96" s="41"/>
    </row>
    <row r="97" spans="1:9" ht="10.5" x14ac:dyDescent="0.25">
      <c r="A97" s="41" t="s">
        <v>41</v>
      </c>
      <c r="B97" s="41"/>
      <c r="C97" s="41"/>
      <c r="D97" s="41"/>
      <c r="E97" s="47">
        <f>E99-(E55+E75+E91+E95)</f>
        <v>2535.9516747000162</v>
      </c>
      <c r="F97" s="48">
        <f>F99-(F55+F75+F91+F95)</f>
        <v>0.88996179798049013</v>
      </c>
      <c r="G97" s="47"/>
      <c r="H97" s="41"/>
      <c r="I97" s="41"/>
    </row>
    <row r="98" spans="1:9" x14ac:dyDescent="0.2">
      <c r="A98" s="42"/>
      <c r="B98" s="42"/>
      <c r="C98" s="42"/>
      <c r="D98" s="42"/>
      <c r="E98" s="43"/>
      <c r="F98" s="44"/>
      <c r="G98" s="43"/>
      <c r="H98" s="42"/>
      <c r="I98" s="42"/>
    </row>
    <row r="99" spans="1:9" ht="10.5" x14ac:dyDescent="0.25">
      <c r="A99" s="49" t="s">
        <v>40</v>
      </c>
      <c r="B99" s="49"/>
      <c r="C99" s="49"/>
      <c r="D99" s="49"/>
      <c r="E99" s="50">
        <v>284950.62152719998</v>
      </c>
      <c r="F99" s="51">
        <v>100</v>
      </c>
      <c r="G99" s="50"/>
      <c r="H99" s="49"/>
      <c r="I99" s="49"/>
    </row>
    <row r="100" spans="1:9" ht="10.5" x14ac:dyDescent="0.25">
      <c r="F100" s="15" t="s">
        <v>847</v>
      </c>
    </row>
    <row r="101" spans="1:9" ht="10.5" x14ac:dyDescent="0.25">
      <c r="A101" s="14" t="s">
        <v>1043</v>
      </c>
    </row>
    <row r="102" spans="1:9" ht="10.5" x14ac:dyDescent="0.25">
      <c r="A102" s="14" t="s">
        <v>43</v>
      </c>
    </row>
    <row r="104" spans="1:9" ht="10.5" x14ac:dyDescent="0.25">
      <c r="A104" s="14" t="s">
        <v>44</v>
      </c>
    </row>
    <row r="105" spans="1:9" ht="10.5" x14ac:dyDescent="0.25">
      <c r="A105" s="14" t="s">
        <v>45</v>
      </c>
    </row>
    <row r="106" spans="1:9" ht="10.5" x14ac:dyDescent="0.25">
      <c r="A106" s="14" t="s">
        <v>46</v>
      </c>
      <c r="B106" s="14"/>
      <c r="C106" s="30" t="s">
        <v>1041</v>
      </c>
      <c r="D106" s="14" t="s">
        <v>47</v>
      </c>
    </row>
    <row r="107" spans="1:9" x14ac:dyDescent="0.2">
      <c r="A107" s="7" t="s">
        <v>48</v>
      </c>
      <c r="C107" s="31">
        <v>14.376799999999999</v>
      </c>
      <c r="D107" s="31">
        <v>14.3835</v>
      </c>
    </row>
    <row r="108" spans="1:9" x14ac:dyDescent="0.2">
      <c r="A108" s="7" t="s">
        <v>49</v>
      </c>
      <c r="C108" s="31">
        <v>13.917999999999999</v>
      </c>
      <c r="D108" s="31">
        <v>13.3773</v>
      </c>
    </row>
    <row r="109" spans="1:9" x14ac:dyDescent="0.2">
      <c r="A109" s="7" t="s">
        <v>50</v>
      </c>
      <c r="C109" s="31">
        <v>15.090400000000001</v>
      </c>
      <c r="D109" s="31">
        <v>15.2075</v>
      </c>
    </row>
    <row r="110" spans="1:9" x14ac:dyDescent="0.2">
      <c r="A110" s="7" t="s">
        <v>51</v>
      </c>
      <c r="C110" s="31">
        <v>14.315099999999999</v>
      </c>
      <c r="D110" s="31">
        <v>13.5754</v>
      </c>
    </row>
    <row r="112" spans="1:9" ht="10.5" x14ac:dyDescent="0.25">
      <c r="A112" s="14" t="s">
        <v>52</v>
      </c>
    </row>
    <row r="113" spans="1:5" ht="10.5" x14ac:dyDescent="0.25">
      <c r="A113" s="106" t="s">
        <v>53</v>
      </c>
      <c r="B113" s="107"/>
      <c r="C113" s="32" t="s">
        <v>54</v>
      </c>
    </row>
    <row r="114" spans="1:5" x14ac:dyDescent="0.2">
      <c r="A114" s="102" t="s">
        <v>49</v>
      </c>
      <c r="B114" s="103"/>
      <c r="C114" s="33">
        <v>0.55000000000000004</v>
      </c>
    </row>
    <row r="115" spans="1:5" x14ac:dyDescent="0.2">
      <c r="A115" s="102" t="s">
        <v>51</v>
      </c>
      <c r="B115" s="103"/>
      <c r="C115" s="33">
        <v>0.85</v>
      </c>
    </row>
    <row r="116" spans="1:5" x14ac:dyDescent="0.2">
      <c r="A116" s="7" t="s">
        <v>55</v>
      </c>
    </row>
    <row r="117" spans="1:5" x14ac:dyDescent="0.2">
      <c r="A117" s="7" t="s">
        <v>56</v>
      </c>
    </row>
    <row r="119" spans="1:5" ht="10.5" x14ac:dyDescent="0.25">
      <c r="A119" s="14" t="s">
        <v>339</v>
      </c>
      <c r="D119" s="34" t="s">
        <v>365</v>
      </c>
    </row>
    <row r="121" spans="1:5" ht="10.5" x14ac:dyDescent="0.25">
      <c r="A121" s="14" t="s">
        <v>341</v>
      </c>
      <c r="D121" s="34">
        <f>ABS(+H55)</f>
        <v>11.300412130150862</v>
      </c>
    </row>
    <row r="123" spans="1:5" ht="10.5" x14ac:dyDescent="0.25">
      <c r="A123" s="14" t="s">
        <v>342</v>
      </c>
      <c r="D123" s="36">
        <v>1.2750951384892499</v>
      </c>
    </row>
    <row r="125" spans="1:5" ht="10.5" x14ac:dyDescent="0.25">
      <c r="A125" s="14" t="s">
        <v>343</v>
      </c>
      <c r="D125" s="34">
        <v>6.6785325273536698</v>
      </c>
      <c r="E125" s="10" t="s">
        <v>57</v>
      </c>
    </row>
    <row r="127" spans="1:5" ht="10.5" x14ac:dyDescent="0.25">
      <c r="A127" s="14" t="s">
        <v>344</v>
      </c>
      <c r="D127" s="30" t="s">
        <v>59</v>
      </c>
    </row>
    <row r="129" spans="1:9" ht="10.5" x14ac:dyDescent="0.25">
      <c r="A129" s="63" t="s">
        <v>1057</v>
      </c>
      <c r="B129" s="64"/>
      <c r="C129" s="64"/>
      <c r="D129" s="64"/>
      <c r="E129" s="11"/>
      <c r="G129" s="11"/>
      <c r="H129" s="11"/>
      <c r="I129" s="11"/>
    </row>
    <row r="130" spans="1:9" x14ac:dyDescent="0.2">
      <c r="A130" s="64"/>
      <c r="B130" s="64"/>
      <c r="C130" s="64"/>
      <c r="D130" s="64"/>
      <c r="E130" s="11"/>
      <c r="G130" s="11"/>
      <c r="H130" s="11"/>
      <c r="I130" s="11"/>
    </row>
    <row r="131" spans="1:9" ht="10.5" x14ac:dyDescent="0.25">
      <c r="A131" s="63" t="s">
        <v>1055</v>
      </c>
      <c r="B131" s="64"/>
      <c r="C131" s="64"/>
      <c r="D131" s="64"/>
      <c r="E131" s="11"/>
      <c r="G131" s="11"/>
      <c r="H131" s="11"/>
      <c r="I131" s="11"/>
    </row>
    <row r="132" spans="1:9" x14ac:dyDescent="0.2">
      <c r="A132" s="64"/>
      <c r="B132" s="64"/>
      <c r="C132" s="64"/>
      <c r="D132" s="64"/>
      <c r="E132" s="11"/>
      <c r="G132" s="11"/>
      <c r="H132" s="11"/>
      <c r="I132" s="11"/>
    </row>
    <row r="133" spans="1:9" x14ac:dyDescent="0.2">
      <c r="A133" s="64"/>
      <c r="B133" s="64"/>
      <c r="C133" s="64"/>
      <c r="D133" s="64"/>
      <c r="E133" s="11"/>
      <c r="G133" s="11"/>
      <c r="H133" s="11"/>
      <c r="I133" s="11"/>
    </row>
    <row r="134" spans="1:9" x14ac:dyDescent="0.2">
      <c r="A134" s="64"/>
      <c r="B134" s="64"/>
      <c r="C134" s="64"/>
      <c r="D134" s="64"/>
      <c r="E134" s="11"/>
      <c r="G134" s="11"/>
      <c r="H134" s="11"/>
      <c r="I134" s="11"/>
    </row>
    <row r="135" spans="1:9" x14ac:dyDescent="0.2">
      <c r="A135" s="64"/>
      <c r="B135" s="64"/>
      <c r="C135" s="64"/>
      <c r="D135" s="64"/>
      <c r="E135" s="11"/>
      <c r="G135" s="11"/>
      <c r="H135" s="11"/>
      <c r="I135" s="11"/>
    </row>
    <row r="136" spans="1:9" x14ac:dyDescent="0.2">
      <c r="A136" s="64"/>
      <c r="B136" s="64"/>
      <c r="C136" s="64"/>
      <c r="D136" s="64"/>
      <c r="E136" s="11"/>
      <c r="G136" s="11"/>
      <c r="H136" s="11"/>
      <c r="I136" s="11"/>
    </row>
    <row r="137" spans="1:9" x14ac:dyDescent="0.2">
      <c r="A137" s="64"/>
      <c r="B137" s="64"/>
      <c r="C137" s="64"/>
      <c r="D137" s="64"/>
      <c r="E137" s="11"/>
      <c r="G137" s="11"/>
      <c r="H137" s="11"/>
      <c r="I137" s="11"/>
    </row>
    <row r="138" spans="1:9" x14ac:dyDescent="0.2">
      <c r="A138" s="64"/>
      <c r="B138" s="64"/>
      <c r="C138" s="64"/>
      <c r="D138" s="64"/>
      <c r="E138" s="11"/>
      <c r="G138" s="11"/>
      <c r="H138" s="11"/>
      <c r="I138" s="11"/>
    </row>
    <row r="139" spans="1:9" x14ac:dyDescent="0.2">
      <c r="A139" s="64"/>
      <c r="B139" s="64"/>
      <c r="C139" s="64"/>
      <c r="D139" s="64"/>
      <c r="E139" s="11"/>
      <c r="G139" s="11"/>
      <c r="H139" s="11"/>
      <c r="I139" s="11"/>
    </row>
    <row r="140" spans="1:9" x14ac:dyDescent="0.2">
      <c r="A140" s="64"/>
      <c r="B140" s="64"/>
      <c r="C140" s="64"/>
      <c r="D140" s="64"/>
      <c r="E140" s="11"/>
      <c r="G140" s="11"/>
      <c r="H140" s="11"/>
      <c r="I140" s="11"/>
    </row>
    <row r="141" spans="1:9" x14ac:dyDescent="0.2">
      <c r="A141" s="64"/>
      <c r="B141" s="64"/>
      <c r="C141" s="64"/>
      <c r="D141" s="64"/>
      <c r="E141" s="11"/>
      <c r="G141" s="11"/>
      <c r="H141" s="11"/>
      <c r="I141" s="11"/>
    </row>
    <row r="142" spans="1:9" x14ac:dyDescent="0.2">
      <c r="A142" s="64"/>
      <c r="B142" s="64"/>
      <c r="C142" s="64"/>
      <c r="D142" s="64"/>
      <c r="E142" s="11"/>
      <c r="G142" s="11"/>
      <c r="H142" s="11"/>
      <c r="I142" s="11"/>
    </row>
    <row r="143" spans="1:9" x14ac:dyDescent="0.2">
      <c r="A143" s="64"/>
      <c r="B143" s="64"/>
      <c r="C143" s="64"/>
      <c r="D143" s="64"/>
      <c r="E143" s="11"/>
      <c r="G143" s="11"/>
      <c r="H143" s="11"/>
      <c r="I143" s="11"/>
    </row>
    <row r="144" spans="1:9" x14ac:dyDescent="0.2">
      <c r="A144" s="64"/>
      <c r="B144" s="64"/>
      <c r="C144" s="64"/>
      <c r="D144" s="64"/>
      <c r="E144" s="11"/>
      <c r="G144" s="11"/>
      <c r="H144" s="11"/>
      <c r="I144" s="11"/>
    </row>
    <row r="145" spans="1:9" x14ac:dyDescent="0.2">
      <c r="A145" s="64"/>
      <c r="B145" s="64"/>
      <c r="C145" s="64"/>
      <c r="D145" s="64"/>
      <c r="E145" s="11"/>
      <c r="G145" s="11"/>
      <c r="H145" s="11"/>
      <c r="I145" s="11"/>
    </row>
    <row r="146" spans="1:9" x14ac:dyDescent="0.2">
      <c r="A146" s="64"/>
      <c r="B146" s="64"/>
      <c r="C146" s="64"/>
      <c r="D146" s="64"/>
      <c r="E146" s="11"/>
      <c r="G146" s="11"/>
      <c r="H146" s="11"/>
      <c r="I146" s="11"/>
    </row>
    <row r="147" spans="1:9" x14ac:dyDescent="0.2">
      <c r="A147" s="64"/>
      <c r="B147" s="64"/>
      <c r="C147" s="64"/>
      <c r="D147" s="64"/>
      <c r="E147" s="11"/>
      <c r="G147" s="11"/>
      <c r="H147" s="11"/>
      <c r="I147" s="11"/>
    </row>
    <row r="148" spans="1:9" x14ac:dyDescent="0.2">
      <c r="A148" s="64"/>
      <c r="B148" s="64"/>
      <c r="C148" s="64"/>
      <c r="D148" s="64"/>
      <c r="E148" s="11"/>
      <c r="G148" s="11"/>
      <c r="H148" s="11"/>
      <c r="I148" s="11"/>
    </row>
    <row r="149" spans="1:9" ht="10.5" x14ac:dyDescent="0.25">
      <c r="A149" s="63" t="s">
        <v>1060</v>
      </c>
      <c r="B149" s="64"/>
      <c r="C149" s="64"/>
      <c r="D149" s="64"/>
      <c r="E149" s="11"/>
      <c r="G149" s="11"/>
      <c r="H149" s="11"/>
      <c r="I149" s="11"/>
    </row>
    <row r="150" spans="1:9" x14ac:dyDescent="0.2">
      <c r="A150" s="64"/>
      <c r="B150" s="64"/>
      <c r="C150" s="64"/>
      <c r="D150" s="64"/>
      <c r="E150" s="11"/>
      <c r="G150" s="11"/>
      <c r="H150" s="11"/>
      <c r="I150" s="11"/>
    </row>
    <row r="151" spans="1:9" ht="10.5" x14ac:dyDescent="0.25">
      <c r="A151" s="63" t="s">
        <v>1056</v>
      </c>
      <c r="B151" s="64"/>
      <c r="C151" s="64"/>
      <c r="D151" s="64"/>
      <c r="E151" s="11"/>
      <c r="G151" s="11"/>
      <c r="H151" s="11"/>
      <c r="I151" s="11"/>
    </row>
    <row r="152" spans="1:9" x14ac:dyDescent="0.2">
      <c r="A152" s="64"/>
      <c r="B152" s="64"/>
      <c r="C152" s="64"/>
      <c r="D152" s="64"/>
      <c r="E152" s="11"/>
      <c r="G152" s="11"/>
      <c r="H152" s="11"/>
      <c r="I152" s="11"/>
    </row>
    <row r="153" spans="1:9" x14ac:dyDescent="0.2">
      <c r="A153" s="64"/>
      <c r="B153" s="64"/>
      <c r="C153" s="64"/>
      <c r="D153" s="64"/>
      <c r="E153" s="11"/>
      <c r="G153" s="11"/>
      <c r="H153" s="11"/>
      <c r="I153" s="11"/>
    </row>
    <row r="154" spans="1:9" x14ac:dyDescent="0.2">
      <c r="A154" s="64"/>
      <c r="B154" s="64"/>
      <c r="C154" s="64"/>
      <c r="D154" s="64"/>
      <c r="E154" s="11"/>
      <c r="G154" s="11"/>
      <c r="H154" s="11"/>
      <c r="I154" s="11"/>
    </row>
    <row r="155" spans="1:9" x14ac:dyDescent="0.2">
      <c r="A155" s="64"/>
      <c r="B155" s="64"/>
      <c r="C155" s="64"/>
      <c r="D155" s="64"/>
      <c r="E155" s="11"/>
      <c r="G155" s="11"/>
      <c r="H155" s="11"/>
      <c r="I155" s="11"/>
    </row>
    <row r="156" spans="1:9" x14ac:dyDescent="0.2">
      <c r="A156" s="64"/>
      <c r="B156" s="64"/>
      <c r="C156" s="64"/>
      <c r="D156" s="64"/>
      <c r="E156" s="11"/>
      <c r="G156" s="11"/>
      <c r="H156" s="11"/>
      <c r="I156" s="11"/>
    </row>
    <row r="157" spans="1:9" x14ac:dyDescent="0.2">
      <c r="A157" s="64"/>
      <c r="B157" s="64"/>
      <c r="C157" s="64"/>
      <c r="D157" s="64"/>
      <c r="E157" s="11"/>
      <c r="G157" s="11"/>
      <c r="H157" s="11"/>
      <c r="I157" s="11"/>
    </row>
    <row r="158" spans="1:9" x14ac:dyDescent="0.2">
      <c r="A158" s="64"/>
      <c r="B158" s="64"/>
      <c r="C158" s="64"/>
      <c r="D158" s="64"/>
      <c r="E158" s="11"/>
      <c r="G158" s="11"/>
      <c r="H158" s="11"/>
      <c r="I158" s="11"/>
    </row>
    <row r="159" spans="1:9" x14ac:dyDescent="0.2">
      <c r="A159" s="64"/>
      <c r="B159" s="64"/>
      <c r="C159" s="64"/>
      <c r="D159" s="64"/>
      <c r="E159" s="11"/>
      <c r="G159" s="11"/>
      <c r="H159" s="11"/>
      <c r="I159" s="11"/>
    </row>
    <row r="160" spans="1:9" x14ac:dyDescent="0.2">
      <c r="A160" s="64"/>
      <c r="B160" s="64"/>
      <c r="C160" s="64"/>
      <c r="D160" s="64"/>
      <c r="E160" s="11"/>
      <c r="G160" s="11"/>
      <c r="H160" s="11"/>
      <c r="I160" s="11"/>
    </row>
    <row r="161" spans="1:9" x14ac:dyDescent="0.2">
      <c r="A161" s="64"/>
      <c r="B161" s="64"/>
      <c r="C161" s="64"/>
      <c r="D161" s="64"/>
      <c r="E161" s="11"/>
      <c r="G161" s="11"/>
      <c r="H161" s="11"/>
      <c r="I161" s="11"/>
    </row>
    <row r="162" spans="1:9" x14ac:dyDescent="0.2">
      <c r="A162" s="64"/>
      <c r="B162" s="64"/>
      <c r="C162" s="64"/>
      <c r="D162" s="64"/>
      <c r="E162" s="11"/>
      <c r="G162" s="11"/>
      <c r="H162" s="11"/>
      <c r="I162" s="11"/>
    </row>
    <row r="163" spans="1:9" x14ac:dyDescent="0.2">
      <c r="A163" s="64"/>
      <c r="B163" s="64"/>
      <c r="C163" s="64"/>
      <c r="D163" s="64"/>
      <c r="E163" s="11"/>
      <c r="G163" s="11"/>
      <c r="H163" s="11"/>
      <c r="I163" s="11"/>
    </row>
    <row r="164" spans="1:9" x14ac:dyDescent="0.2">
      <c r="A164" s="64"/>
      <c r="B164" s="64"/>
      <c r="C164" s="64"/>
      <c r="D164" s="64"/>
      <c r="E164" s="11"/>
      <c r="G164" s="11"/>
      <c r="H164" s="11"/>
      <c r="I164" s="11"/>
    </row>
    <row r="165" spans="1:9" x14ac:dyDescent="0.2">
      <c r="A165" s="64"/>
      <c r="B165" s="64"/>
      <c r="C165" s="64"/>
      <c r="D165" s="64"/>
      <c r="E165" s="11"/>
      <c r="G165" s="11"/>
      <c r="H165" s="64"/>
      <c r="I165" s="64"/>
    </row>
    <row r="166" spans="1:9" x14ac:dyDescent="0.2">
      <c r="A166" s="64"/>
      <c r="B166" s="64"/>
      <c r="C166" s="64"/>
      <c r="D166" s="64"/>
      <c r="E166" s="11"/>
      <c r="G166" s="11"/>
      <c r="H166" s="64"/>
      <c r="I166" s="64"/>
    </row>
    <row r="167" spans="1:9" x14ac:dyDescent="0.2">
      <c r="A167" s="64" t="s">
        <v>1059</v>
      </c>
      <c r="B167" s="64"/>
      <c r="C167" s="64"/>
      <c r="D167" s="64"/>
      <c r="E167" s="11"/>
      <c r="G167" s="11"/>
      <c r="H167" s="64"/>
      <c r="I167" s="64"/>
    </row>
    <row r="168" spans="1:9" x14ac:dyDescent="0.2">
      <c r="A168" s="64"/>
      <c r="B168" s="64"/>
      <c r="C168" s="64"/>
      <c r="D168" s="64"/>
      <c r="E168" s="11"/>
      <c r="G168" s="11"/>
      <c r="H168" s="64"/>
      <c r="I168" s="64"/>
    </row>
    <row r="169" spans="1:9" x14ac:dyDescent="0.2">
      <c r="A169" s="64"/>
      <c r="B169" s="64"/>
      <c r="C169" s="64"/>
      <c r="D169" s="64"/>
      <c r="E169" s="11"/>
      <c r="G169" s="11"/>
      <c r="H169" s="64"/>
      <c r="I169" s="64"/>
    </row>
    <row r="170" spans="1:9" x14ac:dyDescent="0.2">
      <c r="A170" s="64"/>
      <c r="B170" s="64"/>
      <c r="C170" s="64"/>
      <c r="D170" s="64"/>
      <c r="E170" s="11"/>
      <c r="G170" s="11"/>
      <c r="H170" s="64"/>
      <c r="I170" s="64"/>
    </row>
    <row r="171" spans="1:9" x14ac:dyDescent="0.2">
      <c r="A171" s="64"/>
      <c r="B171" s="64"/>
      <c r="C171" s="64"/>
      <c r="D171" s="64"/>
      <c r="E171" s="11"/>
      <c r="G171" s="11"/>
      <c r="H171" s="64"/>
      <c r="I171" s="64"/>
    </row>
    <row r="172" spans="1:9" x14ac:dyDescent="0.2">
      <c r="A172" s="64"/>
      <c r="B172" s="64"/>
      <c r="C172" s="64"/>
      <c r="D172" s="64"/>
      <c r="E172" s="11"/>
      <c r="G172" s="11"/>
      <c r="H172" s="64"/>
      <c r="I172" s="64"/>
    </row>
    <row r="173" spans="1:9" x14ac:dyDescent="0.2">
      <c r="A173" s="64"/>
      <c r="B173" s="64"/>
      <c r="C173" s="64"/>
      <c r="D173" s="64"/>
      <c r="E173" s="11"/>
      <c r="G173" s="11"/>
      <c r="H173" s="64"/>
      <c r="I173" s="64"/>
    </row>
    <row r="174" spans="1:9" x14ac:dyDescent="0.2">
      <c r="A174" s="64"/>
      <c r="B174" s="64"/>
      <c r="C174" s="64"/>
      <c r="D174" s="64"/>
      <c r="E174" s="11"/>
      <c r="G174" s="11"/>
      <c r="H174" s="64"/>
      <c r="I174" s="64"/>
    </row>
    <row r="175" spans="1:9" x14ac:dyDescent="0.2">
      <c r="A175" s="64"/>
      <c r="B175" s="64"/>
      <c r="C175" s="64"/>
      <c r="D175" s="64"/>
      <c r="E175" s="11"/>
      <c r="G175" s="11"/>
      <c r="H175" s="64"/>
      <c r="I175" s="64"/>
    </row>
    <row r="176" spans="1:9" x14ac:dyDescent="0.2">
      <c r="A176" s="64"/>
      <c r="B176" s="64"/>
      <c r="C176" s="64"/>
      <c r="D176" s="64"/>
      <c r="E176" s="11"/>
      <c r="G176" s="11"/>
      <c r="H176" s="64"/>
      <c r="I176" s="64"/>
    </row>
    <row r="177" spans="1:9" x14ac:dyDescent="0.2">
      <c r="A177" s="64"/>
      <c r="B177" s="64"/>
      <c r="C177" s="64"/>
      <c r="D177" s="64"/>
      <c r="E177" s="11"/>
      <c r="G177" s="11"/>
      <c r="H177" s="64"/>
      <c r="I177" s="64"/>
    </row>
    <row r="178" spans="1:9" x14ac:dyDescent="0.2">
      <c r="A178" s="64"/>
      <c r="B178" s="64"/>
      <c r="C178" s="64"/>
      <c r="D178" s="64"/>
      <c r="E178" s="11"/>
      <c r="G178" s="11"/>
      <c r="H178" s="64"/>
      <c r="I178" s="64"/>
    </row>
    <row r="179" spans="1:9" x14ac:dyDescent="0.2">
      <c r="A179" s="64"/>
      <c r="B179" s="64"/>
      <c r="C179" s="64"/>
      <c r="D179" s="64"/>
      <c r="E179" s="11"/>
      <c r="G179" s="11"/>
      <c r="H179" s="64"/>
      <c r="I179" s="64"/>
    </row>
    <row r="180" spans="1:9" x14ac:dyDescent="0.2">
      <c r="A180" s="64"/>
      <c r="B180" s="64"/>
      <c r="C180" s="64"/>
      <c r="D180" s="64"/>
      <c r="E180" s="11"/>
      <c r="G180" s="11"/>
      <c r="H180" s="64"/>
      <c r="I180" s="64"/>
    </row>
    <row r="181" spans="1:9" x14ac:dyDescent="0.2">
      <c r="A181" s="64"/>
      <c r="B181" s="64"/>
      <c r="C181" s="64"/>
      <c r="D181" s="64"/>
      <c r="E181" s="11"/>
      <c r="G181" s="11"/>
      <c r="H181" s="64"/>
      <c r="I181" s="64"/>
    </row>
    <row r="182" spans="1:9" x14ac:dyDescent="0.2">
      <c r="A182" s="64"/>
      <c r="B182" s="64"/>
      <c r="C182" s="64"/>
      <c r="D182" s="64"/>
      <c r="E182" s="11"/>
      <c r="G182" s="11"/>
      <c r="H182" s="64"/>
      <c r="I182" s="64"/>
    </row>
    <row r="183" spans="1:9" x14ac:dyDescent="0.2">
      <c r="A183" s="64"/>
      <c r="B183" s="64"/>
      <c r="C183" s="64"/>
      <c r="D183" s="64"/>
      <c r="E183" s="11"/>
      <c r="G183" s="11"/>
      <c r="H183" s="64"/>
      <c r="I183" s="64"/>
    </row>
    <row r="184" spans="1:9" x14ac:dyDescent="0.2">
      <c r="A184" s="64"/>
      <c r="B184" s="64"/>
      <c r="C184" s="64"/>
      <c r="D184" s="64"/>
      <c r="E184" s="11"/>
      <c r="G184" s="11"/>
      <c r="H184" s="64"/>
      <c r="I184" s="64"/>
    </row>
    <row r="185" spans="1:9" x14ac:dyDescent="0.2">
      <c r="A185" s="64"/>
      <c r="B185" s="64"/>
      <c r="C185" s="64"/>
      <c r="D185" s="64"/>
      <c r="E185" s="11"/>
      <c r="G185" s="11"/>
      <c r="H185" s="64"/>
      <c r="I185" s="64"/>
    </row>
    <row r="186" spans="1:9" x14ac:dyDescent="0.2">
      <c r="A186" s="64"/>
      <c r="B186" s="64"/>
      <c r="C186" s="64"/>
      <c r="D186" s="64"/>
      <c r="E186" s="11"/>
      <c r="G186" s="11"/>
      <c r="H186" s="64"/>
      <c r="I186" s="64"/>
    </row>
    <row r="187" spans="1:9" x14ac:dyDescent="0.2">
      <c r="A187" s="64"/>
      <c r="B187" s="64"/>
      <c r="C187" s="64"/>
      <c r="D187" s="64"/>
      <c r="E187" s="11"/>
      <c r="G187" s="11"/>
      <c r="H187" s="64"/>
      <c r="I187" s="64"/>
    </row>
    <row r="188" spans="1:9" x14ac:dyDescent="0.2">
      <c r="A188" s="64"/>
      <c r="B188" s="64"/>
      <c r="C188" s="64"/>
      <c r="D188" s="64"/>
      <c r="E188" s="11"/>
      <c r="G188" s="11"/>
      <c r="H188" s="64"/>
      <c r="I188" s="64"/>
    </row>
    <row r="189" spans="1:9" x14ac:dyDescent="0.2">
      <c r="A189" s="64"/>
      <c r="B189" s="64"/>
      <c r="C189" s="64"/>
      <c r="D189" s="64"/>
      <c r="E189" s="11"/>
      <c r="G189" s="11"/>
      <c r="H189" s="64"/>
      <c r="I189" s="64"/>
    </row>
    <row r="190" spans="1:9" x14ac:dyDescent="0.2">
      <c r="A190" s="64"/>
      <c r="B190" s="64"/>
      <c r="C190" s="64"/>
      <c r="D190" s="64"/>
      <c r="E190" s="11"/>
      <c r="G190" s="11"/>
      <c r="H190" s="64"/>
      <c r="I190" s="64"/>
    </row>
    <row r="191" spans="1:9" x14ac:dyDescent="0.2">
      <c r="A191" s="64"/>
      <c r="B191" s="64"/>
      <c r="C191" s="64"/>
      <c r="D191" s="64"/>
      <c r="E191" s="11"/>
      <c r="G191" s="11"/>
      <c r="H191" s="64"/>
      <c r="I191" s="64"/>
    </row>
    <row r="192" spans="1:9" x14ac:dyDescent="0.2">
      <c r="A192" s="64"/>
      <c r="B192" s="64"/>
      <c r="C192" s="64"/>
      <c r="D192" s="64"/>
      <c r="E192" s="11"/>
      <c r="G192" s="11"/>
      <c r="H192" s="64"/>
      <c r="I192" s="64"/>
    </row>
    <row r="193" spans="1:9" x14ac:dyDescent="0.2">
      <c r="A193" s="64"/>
      <c r="B193" s="64"/>
      <c r="C193" s="64"/>
      <c r="D193" s="64"/>
      <c r="E193" s="11"/>
      <c r="G193" s="11"/>
      <c r="H193" s="64"/>
      <c r="I193" s="64"/>
    </row>
    <row r="194" spans="1:9" x14ac:dyDescent="0.2">
      <c r="A194" s="64"/>
      <c r="B194" s="64"/>
      <c r="C194" s="64"/>
      <c r="D194" s="64"/>
      <c r="E194" s="11"/>
      <c r="G194" s="11"/>
      <c r="H194" s="64"/>
      <c r="I194" s="64"/>
    </row>
    <row r="195" spans="1:9" x14ac:dyDescent="0.2">
      <c r="A195" s="64"/>
      <c r="B195" s="64"/>
      <c r="C195" s="64"/>
      <c r="D195" s="64"/>
      <c r="E195" s="11"/>
      <c r="G195" s="11"/>
      <c r="H195" s="64"/>
      <c r="I195" s="64"/>
    </row>
    <row r="196" spans="1:9" x14ac:dyDescent="0.2">
      <c r="A196" s="64"/>
      <c r="B196" s="64"/>
      <c r="C196" s="64"/>
      <c r="D196" s="64"/>
      <c r="E196" s="11"/>
      <c r="G196" s="11"/>
      <c r="H196" s="64"/>
      <c r="I196" s="64"/>
    </row>
    <row r="197" spans="1:9" x14ac:dyDescent="0.2">
      <c r="A197" s="64"/>
      <c r="B197" s="64"/>
      <c r="C197" s="64"/>
      <c r="D197" s="64"/>
      <c r="E197" s="11"/>
      <c r="G197" s="11"/>
      <c r="H197" s="64"/>
      <c r="I197" s="64"/>
    </row>
    <row r="198" spans="1:9" x14ac:dyDescent="0.2">
      <c r="A198" s="64"/>
      <c r="B198" s="64"/>
      <c r="C198" s="64"/>
      <c r="D198" s="64"/>
      <c r="E198" s="11"/>
      <c r="G198" s="11"/>
      <c r="H198" s="64"/>
      <c r="I198" s="64"/>
    </row>
    <row r="199" spans="1:9" x14ac:dyDescent="0.2">
      <c r="A199" s="64"/>
      <c r="B199" s="64"/>
      <c r="C199" s="64"/>
      <c r="D199" s="64"/>
      <c r="E199" s="11"/>
      <c r="G199" s="11"/>
      <c r="H199" s="64"/>
      <c r="I199" s="64"/>
    </row>
    <row r="200" spans="1:9" x14ac:dyDescent="0.2">
      <c r="A200" s="64"/>
      <c r="B200" s="64"/>
      <c r="C200" s="64"/>
      <c r="D200" s="64"/>
      <c r="E200" s="11"/>
      <c r="G200" s="11"/>
      <c r="H200" s="64"/>
      <c r="I200" s="64"/>
    </row>
    <row r="201" spans="1:9" x14ac:dyDescent="0.2">
      <c r="A201" s="64"/>
      <c r="B201" s="64"/>
      <c r="C201" s="64"/>
      <c r="D201" s="64"/>
      <c r="E201" s="11"/>
      <c r="G201" s="11"/>
      <c r="H201" s="64"/>
      <c r="I201" s="64"/>
    </row>
    <row r="202" spans="1:9" x14ac:dyDescent="0.2">
      <c r="A202" s="64"/>
      <c r="B202" s="64"/>
      <c r="C202" s="64"/>
      <c r="D202" s="64"/>
      <c r="E202" s="11"/>
      <c r="G202" s="11"/>
      <c r="H202" s="64"/>
      <c r="I202" s="64"/>
    </row>
    <row r="203" spans="1:9" x14ac:dyDescent="0.2">
      <c r="A203" s="64"/>
      <c r="B203" s="64"/>
      <c r="C203" s="64"/>
      <c r="D203" s="64"/>
      <c r="E203" s="11"/>
      <c r="G203" s="11"/>
      <c r="H203" s="64"/>
      <c r="I203" s="64"/>
    </row>
    <row r="204" spans="1:9" x14ac:dyDescent="0.2">
      <c r="A204" s="64"/>
      <c r="B204" s="64"/>
      <c r="C204" s="64"/>
      <c r="D204" s="64"/>
      <c r="E204" s="11"/>
      <c r="G204" s="11"/>
      <c r="H204" s="64"/>
      <c r="I204" s="64"/>
    </row>
    <row r="205" spans="1:9" x14ac:dyDescent="0.2">
      <c r="A205" s="64"/>
      <c r="B205" s="64"/>
      <c r="C205" s="64"/>
      <c r="D205" s="64"/>
      <c r="E205" s="11"/>
      <c r="G205" s="11"/>
      <c r="H205" s="64"/>
      <c r="I205" s="64"/>
    </row>
    <row r="206" spans="1:9" x14ac:dyDescent="0.2">
      <c r="A206" s="64"/>
      <c r="B206" s="64"/>
      <c r="C206" s="64"/>
      <c r="D206" s="64"/>
      <c r="E206" s="11"/>
      <c r="G206" s="11"/>
      <c r="H206" s="64"/>
      <c r="I206" s="64"/>
    </row>
    <row r="207" spans="1:9" x14ac:dyDescent="0.2">
      <c r="A207" s="64"/>
      <c r="B207" s="64"/>
      <c r="C207" s="64"/>
      <c r="D207" s="64"/>
      <c r="E207" s="11"/>
      <c r="G207" s="11"/>
      <c r="H207" s="64"/>
      <c r="I207" s="64"/>
    </row>
    <row r="208" spans="1:9" x14ac:dyDescent="0.2">
      <c r="A208" s="64"/>
      <c r="B208" s="64"/>
      <c r="C208" s="64"/>
      <c r="D208" s="64"/>
      <c r="E208" s="11"/>
      <c r="G208" s="11"/>
      <c r="H208" s="64"/>
      <c r="I208" s="64"/>
    </row>
    <row r="209" spans="1:9" x14ac:dyDescent="0.2">
      <c r="A209" s="64"/>
      <c r="B209" s="64"/>
      <c r="C209" s="64"/>
      <c r="D209" s="64"/>
      <c r="E209" s="11"/>
      <c r="G209" s="11"/>
      <c r="H209" s="64"/>
      <c r="I209" s="64"/>
    </row>
    <row r="210" spans="1:9" x14ac:dyDescent="0.2">
      <c r="A210" s="64"/>
      <c r="B210" s="64"/>
      <c r="C210" s="64"/>
      <c r="D210" s="64"/>
      <c r="E210" s="11"/>
      <c r="G210" s="11"/>
      <c r="H210" s="64"/>
      <c r="I210" s="64"/>
    </row>
    <row r="211" spans="1:9" x14ac:dyDescent="0.2">
      <c r="A211" s="64"/>
      <c r="B211" s="64"/>
      <c r="C211" s="64"/>
      <c r="D211" s="64"/>
      <c r="E211" s="11"/>
      <c r="G211" s="11"/>
      <c r="H211" s="64"/>
      <c r="I211" s="64"/>
    </row>
    <row r="212" spans="1:9" x14ac:dyDescent="0.2">
      <c r="A212" s="64"/>
      <c r="B212" s="64"/>
      <c r="C212" s="64"/>
      <c r="D212" s="64"/>
      <c r="E212" s="11"/>
      <c r="G212" s="11"/>
      <c r="H212" s="64"/>
      <c r="I212" s="64"/>
    </row>
    <row r="213" spans="1:9" x14ac:dyDescent="0.2">
      <c r="A213" s="64"/>
      <c r="B213" s="64"/>
      <c r="C213" s="64"/>
      <c r="D213" s="64"/>
      <c r="E213" s="11"/>
      <c r="G213" s="11"/>
      <c r="H213" s="64"/>
      <c r="I213" s="64"/>
    </row>
    <row r="214" spans="1:9" x14ac:dyDescent="0.2">
      <c r="A214" s="64"/>
      <c r="B214" s="64"/>
      <c r="C214" s="64"/>
      <c r="D214" s="64"/>
      <c r="E214" s="11"/>
      <c r="G214" s="11"/>
      <c r="H214" s="64"/>
      <c r="I214" s="64"/>
    </row>
    <row r="215" spans="1:9" x14ac:dyDescent="0.2">
      <c r="A215" s="64"/>
      <c r="B215" s="64"/>
      <c r="C215" s="64"/>
      <c r="D215" s="64"/>
      <c r="E215" s="11"/>
      <c r="G215" s="11"/>
      <c r="H215" s="64"/>
      <c r="I215" s="64"/>
    </row>
    <row r="216" spans="1:9" x14ac:dyDescent="0.2">
      <c r="A216" s="64"/>
      <c r="B216" s="64"/>
      <c r="C216" s="64"/>
      <c r="D216" s="64"/>
      <c r="E216" s="11"/>
      <c r="G216" s="11"/>
      <c r="H216" s="64"/>
      <c r="I216" s="64"/>
    </row>
    <row r="217" spans="1:9" x14ac:dyDescent="0.2">
      <c r="A217" s="64"/>
      <c r="B217" s="64"/>
      <c r="C217" s="64"/>
      <c r="D217" s="64"/>
      <c r="E217" s="11"/>
      <c r="G217" s="11"/>
      <c r="H217" s="64"/>
      <c r="I217" s="64"/>
    </row>
    <row r="218" spans="1:9" x14ac:dyDescent="0.2">
      <c r="A218" s="64"/>
      <c r="B218" s="64"/>
      <c r="C218" s="64"/>
      <c r="D218" s="64"/>
      <c r="E218" s="11"/>
      <c r="G218" s="11"/>
      <c r="H218" s="64"/>
      <c r="I218" s="64"/>
    </row>
    <row r="219" spans="1:9" x14ac:dyDescent="0.2">
      <c r="A219" s="64"/>
      <c r="B219" s="64"/>
      <c r="C219" s="64"/>
      <c r="D219" s="64"/>
      <c r="E219" s="11"/>
      <c r="G219" s="11"/>
      <c r="H219" s="64"/>
      <c r="I219" s="64"/>
    </row>
    <row r="220" spans="1:9" x14ac:dyDescent="0.2">
      <c r="A220" s="64"/>
      <c r="B220" s="64"/>
      <c r="C220" s="64"/>
      <c r="D220" s="64"/>
      <c r="E220" s="11"/>
      <c r="G220" s="11"/>
      <c r="H220" s="64"/>
      <c r="I220" s="64"/>
    </row>
    <row r="221" spans="1:9" x14ac:dyDescent="0.2">
      <c r="A221" s="64"/>
      <c r="B221" s="64"/>
      <c r="C221" s="64"/>
      <c r="D221" s="64"/>
      <c r="E221" s="11"/>
      <c r="G221" s="11"/>
      <c r="H221" s="64"/>
      <c r="I221" s="64"/>
    </row>
    <row r="222" spans="1:9" x14ac:dyDescent="0.2">
      <c r="A222" s="64"/>
      <c r="B222" s="64"/>
      <c r="C222" s="64"/>
      <c r="D222" s="64"/>
      <c r="E222" s="11"/>
      <c r="G222" s="11"/>
      <c r="H222" s="64"/>
      <c r="I222" s="64"/>
    </row>
    <row r="223" spans="1:9" x14ac:dyDescent="0.2">
      <c r="A223" s="64"/>
      <c r="B223" s="64"/>
      <c r="C223" s="64"/>
      <c r="D223" s="64"/>
      <c r="E223" s="11"/>
      <c r="G223" s="11"/>
      <c r="H223" s="64"/>
      <c r="I223" s="64"/>
    </row>
    <row r="224" spans="1:9" x14ac:dyDescent="0.2">
      <c r="A224" s="64"/>
      <c r="B224" s="64"/>
      <c r="C224" s="64"/>
      <c r="D224" s="64"/>
      <c r="E224" s="11"/>
      <c r="G224" s="11"/>
      <c r="H224" s="64"/>
      <c r="I224" s="64"/>
    </row>
    <row r="225" spans="1:9" x14ac:dyDescent="0.2">
      <c r="A225" s="64"/>
      <c r="B225" s="64"/>
      <c r="C225" s="64"/>
      <c r="D225" s="64"/>
      <c r="E225" s="11"/>
      <c r="G225" s="11"/>
      <c r="H225" s="64"/>
      <c r="I225" s="64"/>
    </row>
    <row r="226" spans="1:9" x14ac:dyDescent="0.2">
      <c r="A226" s="64"/>
      <c r="B226" s="64"/>
      <c r="C226" s="64"/>
      <c r="D226" s="64"/>
      <c r="E226" s="11"/>
      <c r="G226" s="11"/>
      <c r="H226" s="64"/>
      <c r="I226" s="64"/>
    </row>
    <row r="227" spans="1:9" x14ac:dyDescent="0.2">
      <c r="A227" s="64"/>
      <c r="B227" s="64"/>
      <c r="C227" s="64"/>
      <c r="D227" s="64"/>
      <c r="E227" s="11"/>
      <c r="G227" s="11"/>
      <c r="H227" s="64"/>
      <c r="I227" s="64"/>
    </row>
    <row r="228" spans="1:9" x14ac:dyDescent="0.2">
      <c r="A228" s="64"/>
      <c r="B228" s="64"/>
      <c r="C228" s="64"/>
      <c r="D228" s="64"/>
      <c r="E228" s="11"/>
      <c r="G228" s="11"/>
      <c r="H228" s="64"/>
      <c r="I228" s="64"/>
    </row>
    <row r="229" spans="1:9" x14ac:dyDescent="0.2">
      <c r="A229" s="64"/>
      <c r="B229" s="64"/>
      <c r="C229" s="64"/>
      <c r="D229" s="64"/>
      <c r="E229" s="11"/>
      <c r="G229" s="11"/>
      <c r="H229" s="64"/>
      <c r="I229" s="64"/>
    </row>
    <row r="230" spans="1:9" x14ac:dyDescent="0.2">
      <c r="A230" s="64"/>
      <c r="B230" s="64"/>
      <c r="C230" s="64"/>
      <c r="D230" s="64"/>
      <c r="E230" s="11"/>
      <c r="G230" s="11"/>
      <c r="H230" s="64"/>
      <c r="I230" s="64"/>
    </row>
    <row r="231" spans="1:9" x14ac:dyDescent="0.2">
      <c r="A231" s="64"/>
      <c r="B231" s="64"/>
      <c r="C231" s="64"/>
      <c r="D231" s="64"/>
      <c r="E231" s="11"/>
      <c r="G231" s="11"/>
      <c r="H231" s="64"/>
      <c r="I231" s="64"/>
    </row>
    <row r="232" spans="1:9" x14ac:dyDescent="0.2">
      <c r="A232" s="64"/>
      <c r="B232" s="64"/>
      <c r="C232" s="64"/>
      <c r="D232" s="64"/>
      <c r="E232" s="11"/>
      <c r="G232" s="11"/>
      <c r="H232" s="64"/>
      <c r="I232" s="64"/>
    </row>
    <row r="233" spans="1:9" x14ac:dyDescent="0.2">
      <c r="A233" s="64"/>
      <c r="B233" s="64"/>
      <c r="C233" s="64"/>
      <c r="D233" s="64"/>
      <c r="E233" s="11"/>
      <c r="G233" s="11"/>
      <c r="H233" s="64"/>
      <c r="I233" s="64"/>
    </row>
    <row r="234" spans="1:9" x14ac:dyDescent="0.2">
      <c r="A234" s="64"/>
      <c r="B234" s="64"/>
      <c r="C234" s="64"/>
      <c r="D234" s="64"/>
      <c r="E234" s="11"/>
      <c r="G234" s="11"/>
      <c r="H234" s="64"/>
      <c r="I234" s="64"/>
    </row>
    <row r="235" spans="1:9" x14ac:dyDescent="0.2">
      <c r="A235" s="64"/>
      <c r="B235" s="64"/>
      <c r="C235" s="64"/>
      <c r="D235" s="64"/>
      <c r="E235" s="11"/>
      <c r="G235" s="11"/>
      <c r="H235" s="64"/>
      <c r="I235" s="64"/>
    </row>
    <row r="236" spans="1:9" x14ac:dyDescent="0.2">
      <c r="A236" s="64"/>
      <c r="B236" s="64"/>
      <c r="C236" s="64"/>
      <c r="D236" s="64"/>
      <c r="E236" s="11"/>
      <c r="G236" s="11"/>
      <c r="H236" s="64"/>
      <c r="I236" s="64"/>
    </row>
    <row r="237" spans="1:9" x14ac:dyDescent="0.2">
      <c r="A237" s="64"/>
      <c r="B237" s="64"/>
      <c r="C237" s="64"/>
      <c r="D237" s="64"/>
      <c r="E237" s="11"/>
      <c r="G237" s="11"/>
      <c r="H237" s="64"/>
      <c r="I237" s="64"/>
    </row>
    <row r="238" spans="1:9" x14ac:dyDescent="0.2">
      <c r="A238" s="64"/>
      <c r="B238" s="64"/>
      <c r="C238" s="64"/>
      <c r="D238" s="64"/>
      <c r="E238" s="11"/>
      <c r="G238" s="11"/>
      <c r="H238" s="64"/>
      <c r="I238" s="64"/>
    </row>
    <row r="239" spans="1:9" x14ac:dyDescent="0.2">
      <c r="A239" s="64"/>
      <c r="B239" s="64"/>
      <c r="C239" s="64"/>
      <c r="D239" s="64"/>
      <c r="E239" s="11"/>
      <c r="G239" s="11"/>
      <c r="H239" s="64"/>
      <c r="I239" s="64"/>
    </row>
    <row r="240" spans="1:9" x14ac:dyDescent="0.2">
      <c r="A240" s="64"/>
      <c r="B240" s="64"/>
      <c r="C240" s="64"/>
      <c r="D240" s="64"/>
      <c r="E240" s="11"/>
      <c r="G240" s="11"/>
      <c r="H240" s="64"/>
      <c r="I240" s="64"/>
    </row>
    <row r="241" spans="1:9" x14ac:dyDescent="0.2">
      <c r="A241" s="64"/>
      <c r="B241" s="64"/>
      <c r="C241" s="64"/>
      <c r="D241" s="64"/>
      <c r="E241" s="11"/>
      <c r="G241" s="11"/>
      <c r="H241" s="64"/>
      <c r="I241" s="64"/>
    </row>
    <row r="242" spans="1:9" x14ac:dyDescent="0.2">
      <c r="A242" s="64"/>
      <c r="B242" s="64"/>
      <c r="C242" s="64"/>
      <c r="D242" s="64"/>
      <c r="E242" s="11"/>
      <c r="G242" s="11"/>
      <c r="H242" s="64"/>
      <c r="I242" s="64"/>
    </row>
    <row r="243" spans="1:9" x14ac:dyDescent="0.2">
      <c r="A243" s="64"/>
      <c r="B243" s="64"/>
      <c r="C243" s="64"/>
      <c r="D243" s="64"/>
      <c r="E243" s="11"/>
      <c r="G243" s="11"/>
      <c r="H243" s="64"/>
      <c r="I243" s="64"/>
    </row>
    <row r="244" spans="1:9" x14ac:dyDescent="0.2">
      <c r="A244" s="64"/>
      <c r="B244" s="64"/>
      <c r="C244" s="64"/>
      <c r="D244" s="64"/>
      <c r="E244" s="11"/>
      <c r="G244" s="11"/>
      <c r="H244" s="64"/>
      <c r="I244" s="64"/>
    </row>
    <row r="245" spans="1:9" x14ac:dyDescent="0.2">
      <c r="A245" s="64"/>
      <c r="B245" s="64"/>
      <c r="C245" s="64"/>
      <c r="D245" s="64"/>
      <c r="E245" s="11"/>
      <c r="G245" s="11"/>
      <c r="H245" s="64"/>
      <c r="I245" s="64"/>
    </row>
    <row r="246" spans="1:9" x14ac:dyDescent="0.2">
      <c r="A246" s="64"/>
      <c r="B246" s="64"/>
      <c r="C246" s="64"/>
      <c r="D246" s="64"/>
      <c r="E246" s="11"/>
      <c r="G246" s="11"/>
      <c r="H246" s="64"/>
      <c r="I246" s="64"/>
    </row>
    <row r="247" spans="1:9" x14ac:dyDescent="0.2">
      <c r="A247" s="64"/>
      <c r="B247" s="64"/>
      <c r="C247" s="64"/>
      <c r="D247" s="64"/>
      <c r="E247" s="11"/>
      <c r="G247" s="11"/>
      <c r="H247" s="64"/>
      <c r="I247" s="64"/>
    </row>
    <row r="248" spans="1:9" x14ac:dyDescent="0.2">
      <c r="A248" s="64"/>
      <c r="B248" s="64"/>
      <c r="C248" s="64"/>
      <c r="D248" s="64"/>
      <c r="E248" s="11"/>
      <c r="G248" s="11"/>
      <c r="H248" s="64"/>
      <c r="I248" s="64"/>
    </row>
    <row r="249" spans="1:9" x14ac:dyDescent="0.2">
      <c r="A249" s="64"/>
      <c r="B249" s="64"/>
      <c r="C249" s="64"/>
      <c r="D249" s="64"/>
      <c r="E249" s="11"/>
      <c r="G249" s="11"/>
      <c r="H249" s="64"/>
      <c r="I249" s="64"/>
    </row>
    <row r="250" spans="1:9" x14ac:dyDescent="0.2">
      <c r="A250" s="64"/>
      <c r="B250" s="64"/>
      <c r="C250" s="64"/>
      <c r="D250" s="64"/>
      <c r="E250" s="11"/>
      <c r="G250" s="11"/>
      <c r="H250" s="64"/>
      <c r="I250" s="64"/>
    </row>
    <row r="251" spans="1:9" x14ac:dyDescent="0.2">
      <c r="A251" s="64"/>
      <c r="B251" s="64"/>
      <c r="C251" s="64"/>
      <c r="D251" s="64"/>
      <c r="E251" s="11"/>
      <c r="G251" s="11"/>
      <c r="H251" s="64"/>
      <c r="I251" s="64"/>
    </row>
    <row r="252" spans="1:9" x14ac:dyDescent="0.2">
      <c r="A252" s="64"/>
      <c r="B252" s="64"/>
      <c r="C252" s="64"/>
      <c r="D252" s="64"/>
      <c r="E252" s="11"/>
      <c r="G252" s="11"/>
      <c r="H252" s="64"/>
      <c r="I252" s="64"/>
    </row>
    <row r="253" spans="1:9" x14ac:dyDescent="0.2">
      <c r="A253" s="64"/>
      <c r="B253" s="64"/>
      <c r="C253" s="64"/>
      <c r="D253" s="64"/>
      <c r="E253" s="11"/>
      <c r="G253" s="11"/>
      <c r="H253" s="64"/>
      <c r="I253" s="64"/>
    </row>
    <row r="254" spans="1:9" x14ac:dyDescent="0.2">
      <c r="A254" s="64"/>
      <c r="B254" s="64"/>
      <c r="C254" s="64"/>
      <c r="D254" s="64"/>
      <c r="E254" s="11"/>
      <c r="G254" s="11"/>
      <c r="H254" s="64"/>
      <c r="I254" s="64"/>
    </row>
    <row r="255" spans="1:9" x14ac:dyDescent="0.2">
      <c r="A255" s="64"/>
      <c r="B255" s="64"/>
      <c r="C255" s="64"/>
      <c r="D255" s="64"/>
      <c r="E255" s="11"/>
      <c r="G255" s="11"/>
      <c r="H255" s="64"/>
      <c r="I255" s="64"/>
    </row>
    <row r="256" spans="1:9" x14ac:dyDescent="0.2">
      <c r="A256" s="64"/>
      <c r="B256" s="64"/>
      <c r="C256" s="64"/>
      <c r="D256" s="64"/>
      <c r="E256" s="11"/>
      <c r="G256" s="11"/>
      <c r="H256" s="64"/>
      <c r="I256" s="64"/>
    </row>
    <row r="257" spans="1:9" x14ac:dyDescent="0.2">
      <c r="A257" s="64"/>
      <c r="B257" s="64"/>
      <c r="C257" s="64"/>
      <c r="D257" s="64"/>
      <c r="E257" s="11"/>
      <c r="G257" s="11"/>
      <c r="H257" s="64"/>
      <c r="I257" s="64"/>
    </row>
    <row r="258" spans="1:9" x14ac:dyDescent="0.2">
      <c r="A258" s="64"/>
      <c r="B258" s="64"/>
      <c r="C258" s="64"/>
      <c r="D258" s="64"/>
      <c r="E258" s="11"/>
      <c r="G258" s="11"/>
      <c r="H258" s="64"/>
      <c r="I258" s="64"/>
    </row>
    <row r="259" spans="1:9" x14ac:dyDescent="0.2">
      <c r="A259" s="64"/>
      <c r="B259" s="64"/>
      <c r="C259" s="64"/>
      <c r="D259" s="64"/>
      <c r="E259" s="11"/>
      <c r="G259" s="11"/>
      <c r="H259" s="64"/>
      <c r="I259" s="64"/>
    </row>
    <row r="260" spans="1:9" x14ac:dyDescent="0.2">
      <c r="A260" s="64"/>
      <c r="B260" s="64"/>
      <c r="C260" s="64"/>
      <c r="D260" s="64"/>
      <c r="E260" s="11"/>
      <c r="G260" s="11"/>
      <c r="H260" s="64"/>
      <c r="I260" s="64"/>
    </row>
    <row r="261" spans="1:9" x14ac:dyDescent="0.2">
      <c r="A261" s="64"/>
      <c r="B261" s="64"/>
      <c r="C261" s="64"/>
      <c r="D261" s="64"/>
      <c r="E261" s="11"/>
      <c r="G261" s="11"/>
      <c r="H261" s="64"/>
      <c r="I261" s="64"/>
    </row>
    <row r="262" spans="1:9" x14ac:dyDescent="0.2">
      <c r="A262" s="64"/>
      <c r="B262" s="64"/>
      <c r="C262" s="64"/>
      <c r="D262" s="64"/>
      <c r="E262" s="11"/>
      <c r="G262" s="11"/>
      <c r="H262" s="64"/>
      <c r="I262" s="64"/>
    </row>
    <row r="263" spans="1:9" x14ac:dyDescent="0.2">
      <c r="A263" s="64"/>
      <c r="B263" s="64"/>
      <c r="C263" s="64"/>
      <c r="D263" s="64"/>
      <c r="E263" s="11"/>
      <c r="G263" s="11"/>
      <c r="H263" s="64"/>
      <c r="I263" s="64"/>
    </row>
    <row r="264" spans="1:9" x14ac:dyDescent="0.2">
      <c r="A264" s="64"/>
      <c r="B264" s="64"/>
      <c r="C264" s="64"/>
      <c r="D264" s="64"/>
      <c r="E264" s="11"/>
      <c r="G264" s="11"/>
      <c r="H264" s="64"/>
      <c r="I264" s="64"/>
    </row>
    <row r="265" spans="1:9" x14ac:dyDescent="0.2">
      <c r="A265" s="64"/>
      <c r="B265" s="64"/>
      <c r="C265" s="64"/>
      <c r="D265" s="64"/>
      <c r="E265" s="11"/>
      <c r="G265" s="11"/>
      <c r="H265" s="64"/>
      <c r="I265" s="64"/>
    </row>
    <row r="266" spans="1:9" x14ac:dyDescent="0.2">
      <c r="A266" s="64"/>
      <c r="B266" s="64"/>
      <c r="C266" s="64"/>
      <c r="D266" s="64"/>
      <c r="E266" s="11"/>
      <c r="G266" s="11"/>
      <c r="H266" s="64"/>
      <c r="I266" s="64"/>
    </row>
    <row r="267" spans="1:9" x14ac:dyDescent="0.2">
      <c r="A267" s="64"/>
      <c r="B267" s="64"/>
      <c r="C267" s="64"/>
      <c r="D267" s="64"/>
      <c r="E267" s="11"/>
      <c r="G267" s="11"/>
      <c r="H267" s="64"/>
      <c r="I267" s="64"/>
    </row>
    <row r="268" spans="1:9" x14ac:dyDescent="0.2">
      <c r="A268" s="64"/>
      <c r="B268" s="64"/>
      <c r="C268" s="64"/>
      <c r="D268" s="64"/>
      <c r="E268" s="11"/>
      <c r="G268" s="11"/>
      <c r="H268" s="64"/>
      <c r="I268" s="64"/>
    </row>
    <row r="269" spans="1:9" x14ac:dyDescent="0.2">
      <c r="A269" s="64"/>
      <c r="B269" s="64"/>
      <c r="C269" s="64"/>
      <c r="D269" s="64"/>
      <c r="E269" s="11"/>
      <c r="G269" s="11"/>
      <c r="H269" s="64"/>
      <c r="I269" s="64"/>
    </row>
  </sheetData>
  <mergeCells count="4">
    <mergeCell ref="A1:G1"/>
    <mergeCell ref="A113:B113"/>
    <mergeCell ref="A114:B114"/>
    <mergeCell ref="A115:B115"/>
  </mergeCells>
  <conditionalFormatting sqref="F2:F3 F5:F128">
    <cfRule type="cellIs" dxfId="80" priority="3" stopIfTrue="1" operator="between">
      <formula>0.009</formula>
      <formula>-0.009</formula>
    </cfRule>
  </conditionalFormatting>
  <conditionalFormatting sqref="F267:F65536">
    <cfRule type="cellIs" dxfId="79" priority="2" stopIfTrue="1" operator="between">
      <formula>0.009</formula>
      <formula>-0.009</formula>
    </cfRule>
  </conditionalFormatting>
  <conditionalFormatting sqref="F129:I164">
    <cfRule type="cellIs" dxfId="78"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165"/>
  <sheetViews>
    <sheetView workbookViewId="0">
      <selection sqref="A1:G1"/>
    </sheetView>
  </sheetViews>
  <sheetFormatPr defaultColWidth="9.1796875" defaultRowHeight="10" x14ac:dyDescent="0.2"/>
  <cols>
    <col min="1" max="1" width="40.453125" style="7" bestFit="1" customWidth="1"/>
    <col min="2" max="2" width="49" style="7" bestFit="1" customWidth="1"/>
    <col min="3" max="3" width="35.453125" style="7" bestFit="1" customWidth="1"/>
    <col min="4" max="4" width="15.1796875" style="7" bestFit="1" customWidth="1"/>
    <col min="5" max="5" width="27.1796875" style="10" customWidth="1"/>
    <col min="6" max="6" width="13.54296875" style="11" bestFit="1" customWidth="1"/>
    <col min="7" max="7" width="4.54296875" style="10" bestFit="1" customWidth="1"/>
    <col min="8" max="16384" width="9.1796875" style="7"/>
  </cols>
  <sheetData>
    <row r="1" spans="1:7" s="1" customFormat="1" ht="14" x14ac:dyDescent="0.25">
      <c r="A1" s="104" t="s">
        <v>1016</v>
      </c>
      <c r="B1" s="105"/>
      <c r="C1" s="105"/>
      <c r="D1" s="105"/>
      <c r="E1" s="105"/>
      <c r="F1" s="105"/>
      <c r="G1" s="105"/>
    </row>
    <row r="2" spans="1:7" s="1" customFormat="1" ht="11.5" x14ac:dyDescent="0.25">
      <c r="E2" s="5"/>
      <c r="F2" s="9"/>
      <c r="G2" s="10"/>
    </row>
    <row r="3" spans="1:7" s="1" customFormat="1" ht="11.5" x14ac:dyDescent="0.25">
      <c r="A3" s="8" t="s">
        <v>7</v>
      </c>
      <c r="B3" s="2"/>
      <c r="C3" s="3"/>
      <c r="D3" s="3"/>
      <c r="E3" s="4"/>
      <c r="F3" s="9"/>
      <c r="G3" s="10"/>
    </row>
    <row r="4" spans="1:7" s="1" customFormat="1" ht="21" x14ac:dyDescent="0.25">
      <c r="A4" s="6" t="s">
        <v>2</v>
      </c>
      <c r="B4" s="6" t="s">
        <v>0</v>
      </c>
      <c r="C4" s="13" t="s">
        <v>4</v>
      </c>
      <c r="D4" s="13" t="s">
        <v>1</v>
      </c>
      <c r="E4" s="52" t="s">
        <v>6</v>
      </c>
      <c r="F4" s="12" t="s">
        <v>3</v>
      </c>
      <c r="G4" s="12" t="s">
        <v>5</v>
      </c>
    </row>
    <row r="5" spans="1:7" ht="10.5" x14ac:dyDescent="0.25">
      <c r="A5" s="16" t="s">
        <v>109</v>
      </c>
      <c r="B5" s="17"/>
      <c r="C5" s="17"/>
      <c r="D5" s="17"/>
      <c r="E5" s="18"/>
      <c r="F5" s="19"/>
      <c r="G5" s="18"/>
    </row>
    <row r="6" spans="1:7" ht="10.5" x14ac:dyDescent="0.25">
      <c r="A6" s="20" t="s">
        <v>21</v>
      </c>
      <c r="B6" s="21"/>
      <c r="C6" s="21"/>
      <c r="D6" s="21"/>
      <c r="E6" s="22"/>
      <c r="F6" s="23"/>
      <c r="G6" s="22"/>
    </row>
    <row r="7" spans="1:7" x14ac:dyDescent="0.2">
      <c r="A7" s="21" t="s">
        <v>111</v>
      </c>
      <c r="B7" s="21" t="s">
        <v>110</v>
      </c>
      <c r="C7" s="21" t="s">
        <v>112</v>
      </c>
      <c r="D7" s="24">
        <v>1705000</v>
      </c>
      <c r="E7" s="22">
        <v>15843.7125</v>
      </c>
      <c r="F7" s="23">
        <v>6.7684749037454397</v>
      </c>
      <c r="G7" s="22"/>
    </row>
    <row r="8" spans="1:7" x14ac:dyDescent="0.2">
      <c r="A8" s="21" t="s">
        <v>114</v>
      </c>
      <c r="B8" s="21" t="s">
        <v>113</v>
      </c>
      <c r="C8" s="21" t="s">
        <v>112</v>
      </c>
      <c r="D8" s="24">
        <v>700000</v>
      </c>
      <c r="E8" s="22">
        <v>9485</v>
      </c>
      <c r="F8" s="23">
        <v>4.0520164994173902</v>
      </c>
      <c r="G8" s="22"/>
    </row>
    <row r="9" spans="1:7" x14ac:dyDescent="0.2">
      <c r="A9" s="21" t="s">
        <v>116</v>
      </c>
      <c r="B9" s="21" t="s">
        <v>115</v>
      </c>
      <c r="C9" s="21" t="s">
        <v>117</v>
      </c>
      <c r="D9" s="24">
        <v>210000</v>
      </c>
      <c r="E9" s="22">
        <v>8257.83</v>
      </c>
      <c r="F9" s="23">
        <v>3.5277663056809598</v>
      </c>
      <c r="G9" s="22"/>
    </row>
    <row r="10" spans="1:7" x14ac:dyDescent="0.2">
      <c r="A10" s="21" t="s">
        <v>119</v>
      </c>
      <c r="B10" s="21" t="s">
        <v>118</v>
      </c>
      <c r="C10" s="21" t="s">
        <v>120</v>
      </c>
      <c r="D10" s="24">
        <v>410000</v>
      </c>
      <c r="E10" s="22">
        <v>8071.67</v>
      </c>
      <c r="F10" s="23">
        <v>3.4482382728363001</v>
      </c>
      <c r="G10" s="22"/>
    </row>
    <row r="11" spans="1:7" x14ac:dyDescent="0.2">
      <c r="A11" s="21" t="s">
        <v>125</v>
      </c>
      <c r="B11" s="21" t="s">
        <v>124</v>
      </c>
      <c r="C11" s="21" t="s">
        <v>112</v>
      </c>
      <c r="D11" s="24">
        <v>560000</v>
      </c>
      <c r="E11" s="22">
        <v>7674.24</v>
      </c>
      <c r="F11" s="23">
        <v>3.2784551502887598</v>
      </c>
      <c r="G11" s="22"/>
    </row>
    <row r="12" spans="1:7" x14ac:dyDescent="0.2">
      <c r="A12" s="21" t="s">
        <v>127</v>
      </c>
      <c r="B12" s="21" t="s">
        <v>126</v>
      </c>
      <c r="C12" s="21" t="s">
        <v>128</v>
      </c>
      <c r="D12" s="24">
        <v>525000</v>
      </c>
      <c r="E12" s="22">
        <v>7325.85</v>
      </c>
      <c r="F12" s="23">
        <v>3.1296220424097898</v>
      </c>
      <c r="G12" s="22"/>
    </row>
    <row r="13" spans="1:7" x14ac:dyDescent="0.2">
      <c r="A13" s="21" t="s">
        <v>122</v>
      </c>
      <c r="B13" s="21" t="s">
        <v>121</v>
      </c>
      <c r="C13" s="21" t="s">
        <v>123</v>
      </c>
      <c r="D13" s="24">
        <v>429405</v>
      </c>
      <c r="E13" s="22">
        <v>7046.5360499999997</v>
      </c>
      <c r="F13" s="23">
        <v>3.0102984015117999</v>
      </c>
      <c r="G13" s="22"/>
    </row>
    <row r="14" spans="1:7" x14ac:dyDescent="0.2">
      <c r="A14" s="21" t="s">
        <v>130</v>
      </c>
      <c r="B14" s="21" t="s">
        <v>129</v>
      </c>
      <c r="C14" s="21" t="s">
        <v>112</v>
      </c>
      <c r="D14" s="24">
        <v>640000</v>
      </c>
      <c r="E14" s="22">
        <v>6893.76</v>
      </c>
      <c r="F14" s="23">
        <v>2.9450320783367001</v>
      </c>
      <c r="G14" s="22"/>
    </row>
    <row r="15" spans="1:7" x14ac:dyDescent="0.2">
      <c r="A15" s="21" t="s">
        <v>132</v>
      </c>
      <c r="B15" s="21" t="s">
        <v>131</v>
      </c>
      <c r="C15" s="21" t="s">
        <v>123</v>
      </c>
      <c r="D15" s="24">
        <v>360000</v>
      </c>
      <c r="E15" s="22">
        <v>6104.16</v>
      </c>
      <c r="F15" s="23">
        <v>2.6077129188280099</v>
      </c>
      <c r="G15" s="22"/>
    </row>
    <row r="16" spans="1:7" x14ac:dyDescent="0.2">
      <c r="A16" s="21" t="s">
        <v>137</v>
      </c>
      <c r="B16" s="21" t="s">
        <v>136</v>
      </c>
      <c r="C16" s="21" t="s">
        <v>138</v>
      </c>
      <c r="D16" s="24">
        <v>34000</v>
      </c>
      <c r="E16" s="22">
        <v>4315.96</v>
      </c>
      <c r="F16" s="23">
        <v>1.8437892599710599</v>
      </c>
      <c r="G16" s="22"/>
    </row>
    <row r="17" spans="1:7" x14ac:dyDescent="0.2">
      <c r="A17" s="21" t="s">
        <v>134</v>
      </c>
      <c r="B17" s="21" t="s">
        <v>133</v>
      </c>
      <c r="C17" s="21" t="s">
        <v>135</v>
      </c>
      <c r="D17" s="24">
        <v>1520000</v>
      </c>
      <c r="E17" s="22">
        <v>4158.72</v>
      </c>
      <c r="F17" s="23">
        <v>1.7766159258257299</v>
      </c>
      <c r="G17" s="22"/>
    </row>
    <row r="18" spans="1:7" x14ac:dyDescent="0.2">
      <c r="A18" s="21" t="s">
        <v>143</v>
      </c>
      <c r="B18" s="21" t="s">
        <v>142</v>
      </c>
      <c r="C18" s="21" t="s">
        <v>144</v>
      </c>
      <c r="D18" s="24">
        <v>110000</v>
      </c>
      <c r="E18" s="22">
        <v>3774.98</v>
      </c>
      <c r="F18" s="23">
        <v>1.61268120663897</v>
      </c>
      <c r="G18" s="22"/>
    </row>
    <row r="19" spans="1:7" x14ac:dyDescent="0.2">
      <c r="A19" s="21" t="s">
        <v>140</v>
      </c>
      <c r="B19" s="21" t="s">
        <v>139</v>
      </c>
      <c r="C19" s="21" t="s">
        <v>141</v>
      </c>
      <c r="D19" s="24">
        <v>1015000</v>
      </c>
      <c r="E19" s="22">
        <v>3613.4</v>
      </c>
      <c r="F19" s="23">
        <v>1.54365381328358</v>
      </c>
      <c r="G19" s="22"/>
    </row>
    <row r="20" spans="1:7" x14ac:dyDescent="0.2">
      <c r="A20" s="21" t="s">
        <v>152</v>
      </c>
      <c r="B20" s="21" t="s">
        <v>151</v>
      </c>
      <c r="C20" s="21" t="s">
        <v>153</v>
      </c>
      <c r="D20" s="24">
        <v>220000</v>
      </c>
      <c r="E20" s="22">
        <v>3509.66</v>
      </c>
      <c r="F20" s="23">
        <v>1.4993358173268601</v>
      </c>
      <c r="G20" s="22"/>
    </row>
    <row r="21" spans="1:7" x14ac:dyDescent="0.2">
      <c r="A21" s="21" t="s">
        <v>149</v>
      </c>
      <c r="B21" s="21" t="s">
        <v>148</v>
      </c>
      <c r="C21" s="21" t="s">
        <v>150</v>
      </c>
      <c r="D21" s="24">
        <v>440000</v>
      </c>
      <c r="E21" s="22">
        <v>3216.4</v>
      </c>
      <c r="F21" s="23">
        <v>1.37405438784671</v>
      </c>
      <c r="G21" s="22"/>
    </row>
    <row r="22" spans="1:7" x14ac:dyDescent="0.2">
      <c r="A22" s="21" t="s">
        <v>155</v>
      </c>
      <c r="B22" s="21" t="s">
        <v>154</v>
      </c>
      <c r="C22" s="21" t="s">
        <v>156</v>
      </c>
      <c r="D22" s="24">
        <v>54510</v>
      </c>
      <c r="E22" s="22">
        <v>3194.5585500000002</v>
      </c>
      <c r="F22" s="23">
        <v>1.3647236639910301</v>
      </c>
      <c r="G22" s="22"/>
    </row>
    <row r="23" spans="1:7" x14ac:dyDescent="0.2">
      <c r="A23" s="21" t="s">
        <v>146</v>
      </c>
      <c r="B23" s="21" t="s">
        <v>145</v>
      </c>
      <c r="C23" s="21" t="s">
        <v>147</v>
      </c>
      <c r="D23" s="24">
        <v>44000</v>
      </c>
      <c r="E23" s="22">
        <v>3062.62</v>
      </c>
      <c r="F23" s="23">
        <v>1.30835917463845</v>
      </c>
      <c r="G23" s="22"/>
    </row>
    <row r="24" spans="1:7" x14ac:dyDescent="0.2">
      <c r="A24" s="21" t="s">
        <v>161</v>
      </c>
      <c r="B24" s="21" t="s">
        <v>160</v>
      </c>
      <c r="C24" s="21" t="s">
        <v>162</v>
      </c>
      <c r="D24" s="24">
        <v>1500000</v>
      </c>
      <c r="E24" s="22">
        <v>2896.95</v>
      </c>
      <c r="F24" s="23">
        <v>1.2375845227187301</v>
      </c>
      <c r="G24" s="22"/>
    </row>
    <row r="25" spans="1:7" x14ac:dyDescent="0.2">
      <c r="A25" s="21" t="s">
        <v>170</v>
      </c>
      <c r="B25" s="21" t="s">
        <v>169</v>
      </c>
      <c r="C25" s="21" t="s">
        <v>171</v>
      </c>
      <c r="D25" s="24">
        <v>170000</v>
      </c>
      <c r="E25" s="22">
        <v>2840.19</v>
      </c>
      <c r="F25" s="23">
        <v>1.21333650410967</v>
      </c>
      <c r="G25" s="22"/>
    </row>
    <row r="26" spans="1:7" x14ac:dyDescent="0.2">
      <c r="A26" s="21" t="s">
        <v>209</v>
      </c>
      <c r="B26" s="21" t="s">
        <v>208</v>
      </c>
      <c r="C26" s="21" t="s">
        <v>210</v>
      </c>
      <c r="D26" s="24">
        <v>170000</v>
      </c>
      <c r="E26" s="22">
        <v>2773.72</v>
      </c>
      <c r="F26" s="23">
        <v>1.18494034842003</v>
      </c>
      <c r="G26" s="22"/>
    </row>
    <row r="27" spans="1:7" x14ac:dyDescent="0.2">
      <c r="A27" s="21" t="s">
        <v>181</v>
      </c>
      <c r="B27" s="21" t="s">
        <v>180</v>
      </c>
      <c r="C27" s="21" t="s">
        <v>182</v>
      </c>
      <c r="D27" s="24">
        <v>380000</v>
      </c>
      <c r="E27" s="22">
        <v>2773.24</v>
      </c>
      <c r="F27" s="23">
        <v>1.18473529118021</v>
      </c>
      <c r="G27" s="22"/>
    </row>
    <row r="28" spans="1:7" x14ac:dyDescent="0.2">
      <c r="A28" s="21" t="s">
        <v>206</v>
      </c>
      <c r="B28" s="21" t="s">
        <v>205</v>
      </c>
      <c r="C28" s="21" t="s">
        <v>207</v>
      </c>
      <c r="D28" s="24">
        <v>1400000</v>
      </c>
      <c r="E28" s="22">
        <v>2753.66</v>
      </c>
      <c r="F28" s="23">
        <v>1.1763706646057599</v>
      </c>
      <c r="G28" s="22"/>
    </row>
    <row r="29" spans="1:7" x14ac:dyDescent="0.2">
      <c r="A29" s="21" t="s">
        <v>164</v>
      </c>
      <c r="B29" s="21" t="s">
        <v>163</v>
      </c>
      <c r="C29" s="21" t="s">
        <v>165</v>
      </c>
      <c r="D29" s="24">
        <v>600000</v>
      </c>
      <c r="E29" s="22">
        <v>2694</v>
      </c>
      <c r="F29" s="23">
        <v>1.15088375850611</v>
      </c>
      <c r="G29" s="22"/>
    </row>
    <row r="30" spans="1:7" x14ac:dyDescent="0.2">
      <c r="A30" s="21" t="s">
        <v>167</v>
      </c>
      <c r="B30" s="21" t="s">
        <v>166</v>
      </c>
      <c r="C30" s="21" t="s">
        <v>168</v>
      </c>
      <c r="D30" s="24">
        <v>1500000</v>
      </c>
      <c r="E30" s="22">
        <v>2509.35</v>
      </c>
      <c r="F30" s="23">
        <v>1.0720008015617299</v>
      </c>
      <c r="G30" s="22"/>
    </row>
    <row r="31" spans="1:7" x14ac:dyDescent="0.2">
      <c r="A31" s="21" t="s">
        <v>173</v>
      </c>
      <c r="B31" s="21" t="s">
        <v>172</v>
      </c>
      <c r="C31" s="21" t="s">
        <v>174</v>
      </c>
      <c r="D31" s="24">
        <v>210000</v>
      </c>
      <c r="E31" s="22">
        <v>2465.4</v>
      </c>
      <c r="F31" s="23">
        <v>1.05322524804045</v>
      </c>
      <c r="G31" s="22"/>
    </row>
    <row r="32" spans="1:7" x14ac:dyDescent="0.2">
      <c r="A32" s="21" t="s">
        <v>184</v>
      </c>
      <c r="B32" s="21" t="s">
        <v>183</v>
      </c>
      <c r="C32" s="21" t="s">
        <v>165</v>
      </c>
      <c r="D32" s="24">
        <v>53000</v>
      </c>
      <c r="E32" s="22">
        <v>2448.2820000000002</v>
      </c>
      <c r="F32" s="23">
        <v>1.0459123942252599</v>
      </c>
      <c r="G32" s="22"/>
    </row>
    <row r="33" spans="1:7" x14ac:dyDescent="0.2">
      <c r="A33" s="21" t="s">
        <v>186</v>
      </c>
      <c r="B33" s="21" t="s">
        <v>185</v>
      </c>
      <c r="C33" s="21" t="s">
        <v>187</v>
      </c>
      <c r="D33" s="24">
        <v>53000</v>
      </c>
      <c r="E33" s="22">
        <v>2436.145</v>
      </c>
      <c r="F33" s="23">
        <v>1.0407274364758199</v>
      </c>
      <c r="G33" s="22"/>
    </row>
    <row r="34" spans="1:7" x14ac:dyDescent="0.2">
      <c r="A34" s="21" t="s">
        <v>158</v>
      </c>
      <c r="B34" s="21" t="s">
        <v>157</v>
      </c>
      <c r="C34" s="21" t="s">
        <v>159</v>
      </c>
      <c r="D34" s="24">
        <v>145000</v>
      </c>
      <c r="E34" s="22">
        <v>2399.0250000000001</v>
      </c>
      <c r="F34" s="23">
        <v>1.02486967659618</v>
      </c>
      <c r="G34" s="22"/>
    </row>
    <row r="35" spans="1:7" x14ac:dyDescent="0.2">
      <c r="A35" s="21" t="s">
        <v>176</v>
      </c>
      <c r="B35" s="21" t="s">
        <v>175</v>
      </c>
      <c r="C35" s="21" t="s">
        <v>177</v>
      </c>
      <c r="D35" s="24">
        <v>41500</v>
      </c>
      <c r="E35" s="22">
        <v>2372.14</v>
      </c>
      <c r="F35" s="23">
        <v>1.0133843351531799</v>
      </c>
      <c r="G35" s="22"/>
    </row>
    <row r="36" spans="1:7" x14ac:dyDescent="0.2">
      <c r="A36" s="21" t="s">
        <v>189</v>
      </c>
      <c r="B36" s="21" t="s">
        <v>188</v>
      </c>
      <c r="C36" s="21" t="s">
        <v>141</v>
      </c>
      <c r="D36" s="24">
        <v>1500000</v>
      </c>
      <c r="E36" s="22">
        <v>2252.4</v>
      </c>
      <c r="F36" s="23">
        <v>0.96223109786902705</v>
      </c>
      <c r="G36" s="22"/>
    </row>
    <row r="37" spans="1:7" x14ac:dyDescent="0.2">
      <c r="A37" s="21" t="s">
        <v>227</v>
      </c>
      <c r="B37" s="21" t="s">
        <v>226</v>
      </c>
      <c r="C37" s="21" t="s">
        <v>218</v>
      </c>
      <c r="D37" s="24">
        <v>15000</v>
      </c>
      <c r="E37" s="22">
        <v>2248.35</v>
      </c>
      <c r="F37" s="23">
        <v>0.96050092740802095</v>
      </c>
      <c r="G37" s="22"/>
    </row>
    <row r="38" spans="1:7" x14ac:dyDescent="0.2">
      <c r="A38" s="21" t="s">
        <v>179</v>
      </c>
      <c r="B38" s="21" t="s">
        <v>178</v>
      </c>
      <c r="C38" s="21" t="s">
        <v>147</v>
      </c>
      <c r="D38" s="24">
        <v>120000</v>
      </c>
      <c r="E38" s="22">
        <v>2247.6</v>
      </c>
      <c r="F38" s="23">
        <v>0.96018052547079802</v>
      </c>
      <c r="G38" s="22"/>
    </row>
    <row r="39" spans="1:7" x14ac:dyDescent="0.2">
      <c r="A39" s="21" t="s">
        <v>200</v>
      </c>
      <c r="B39" s="21" t="s">
        <v>199</v>
      </c>
      <c r="C39" s="21" t="s">
        <v>201</v>
      </c>
      <c r="D39" s="24">
        <v>150000</v>
      </c>
      <c r="E39" s="22">
        <v>2043.9</v>
      </c>
      <c r="F39" s="23">
        <v>0.87315935932094801</v>
      </c>
      <c r="G39" s="22"/>
    </row>
    <row r="40" spans="1:7" x14ac:dyDescent="0.2">
      <c r="A40" s="21" t="s">
        <v>191</v>
      </c>
      <c r="B40" s="21" t="s">
        <v>190</v>
      </c>
      <c r="C40" s="21" t="s">
        <v>144</v>
      </c>
      <c r="D40" s="24">
        <v>13000</v>
      </c>
      <c r="E40" s="22">
        <v>1897.87</v>
      </c>
      <c r="F40" s="23">
        <v>0.81077496613065603</v>
      </c>
      <c r="G40" s="22"/>
    </row>
    <row r="41" spans="1:7" x14ac:dyDescent="0.2">
      <c r="A41" s="21" t="s">
        <v>195</v>
      </c>
      <c r="B41" s="21" t="s">
        <v>194</v>
      </c>
      <c r="C41" s="21" t="s">
        <v>153</v>
      </c>
      <c r="D41" s="24">
        <v>132516</v>
      </c>
      <c r="E41" s="22">
        <v>1822.75758</v>
      </c>
      <c r="F41" s="23">
        <v>0.77868674629394896</v>
      </c>
      <c r="G41" s="22"/>
    </row>
    <row r="42" spans="1:7" x14ac:dyDescent="0.2">
      <c r="A42" s="21" t="s">
        <v>193</v>
      </c>
      <c r="B42" s="21" t="s">
        <v>192</v>
      </c>
      <c r="C42" s="21" t="s">
        <v>150</v>
      </c>
      <c r="D42" s="24">
        <v>100000</v>
      </c>
      <c r="E42" s="22">
        <v>1814.1</v>
      </c>
      <c r="F42" s="23">
        <v>0.77498820575572802</v>
      </c>
      <c r="G42" s="22"/>
    </row>
    <row r="43" spans="1:7" x14ac:dyDescent="0.2">
      <c r="A43" s="21" t="s">
        <v>220</v>
      </c>
      <c r="B43" s="21" t="s">
        <v>219</v>
      </c>
      <c r="C43" s="21" t="s">
        <v>135</v>
      </c>
      <c r="D43" s="24">
        <v>271422</v>
      </c>
      <c r="E43" s="22">
        <v>1716.065595</v>
      </c>
      <c r="F43" s="23">
        <v>0.733107654720349</v>
      </c>
      <c r="G43" s="22"/>
    </row>
    <row r="44" spans="1:7" x14ac:dyDescent="0.2">
      <c r="A44" s="21" t="s">
        <v>203</v>
      </c>
      <c r="B44" s="21" t="s">
        <v>202</v>
      </c>
      <c r="C44" s="21" t="s">
        <v>204</v>
      </c>
      <c r="D44" s="24">
        <v>70000</v>
      </c>
      <c r="E44" s="22">
        <v>1661.1</v>
      </c>
      <c r="F44" s="23">
        <v>0.70962621056217401</v>
      </c>
      <c r="G44" s="22"/>
    </row>
    <row r="45" spans="1:7" x14ac:dyDescent="0.2">
      <c r="A45" s="21" t="s">
        <v>212</v>
      </c>
      <c r="B45" s="21" t="s">
        <v>211</v>
      </c>
      <c r="C45" s="21" t="s">
        <v>213</v>
      </c>
      <c r="D45" s="24">
        <v>50000</v>
      </c>
      <c r="E45" s="22">
        <v>1597.7</v>
      </c>
      <c r="F45" s="23">
        <v>0.68254156680223099</v>
      </c>
      <c r="G45" s="22"/>
    </row>
    <row r="46" spans="1:7" x14ac:dyDescent="0.2">
      <c r="A46" s="21" t="s">
        <v>217</v>
      </c>
      <c r="B46" s="21" t="s">
        <v>216</v>
      </c>
      <c r="C46" s="21" t="s">
        <v>218</v>
      </c>
      <c r="D46" s="24">
        <v>190000</v>
      </c>
      <c r="E46" s="22">
        <v>1594.86</v>
      </c>
      <c r="F46" s="23">
        <v>0.68132831146661199</v>
      </c>
      <c r="G46" s="22"/>
    </row>
    <row r="47" spans="1:7" x14ac:dyDescent="0.2">
      <c r="A47" s="21" t="s">
        <v>197</v>
      </c>
      <c r="B47" s="21" t="s">
        <v>196</v>
      </c>
      <c r="C47" s="21" t="s">
        <v>198</v>
      </c>
      <c r="D47" s="24">
        <v>320000</v>
      </c>
      <c r="E47" s="22">
        <v>1590.56</v>
      </c>
      <c r="F47" s="23">
        <v>0.67949134035986503</v>
      </c>
      <c r="G47" s="22"/>
    </row>
    <row r="48" spans="1:7" x14ac:dyDescent="0.2">
      <c r="A48" s="21" t="s">
        <v>215</v>
      </c>
      <c r="B48" s="21" t="s">
        <v>214</v>
      </c>
      <c r="C48" s="21" t="s">
        <v>210</v>
      </c>
      <c r="D48" s="24">
        <v>440000</v>
      </c>
      <c r="E48" s="22">
        <v>1505.24</v>
      </c>
      <c r="F48" s="23">
        <v>0.64304241598134204</v>
      </c>
      <c r="G48" s="22"/>
    </row>
    <row r="49" spans="1:9" x14ac:dyDescent="0.2">
      <c r="A49" s="21" t="s">
        <v>225</v>
      </c>
      <c r="B49" s="21" t="s">
        <v>224</v>
      </c>
      <c r="C49" s="21" t="s">
        <v>198</v>
      </c>
      <c r="D49" s="24">
        <v>903000</v>
      </c>
      <c r="E49" s="22">
        <v>1165.6827000000001</v>
      </c>
      <c r="F49" s="23">
        <v>0.49798266035692201</v>
      </c>
      <c r="G49" s="22"/>
    </row>
    <row r="50" spans="1:9" x14ac:dyDescent="0.2">
      <c r="A50" s="21" t="s">
        <v>222</v>
      </c>
      <c r="B50" s="21" t="s">
        <v>221</v>
      </c>
      <c r="C50" s="21" t="s">
        <v>223</v>
      </c>
      <c r="D50" s="24">
        <v>78163</v>
      </c>
      <c r="E50" s="22">
        <v>1082.166735</v>
      </c>
      <c r="F50" s="23">
        <v>0.46230442439015701</v>
      </c>
      <c r="G50" s="22"/>
    </row>
    <row r="51" spans="1:9" x14ac:dyDescent="0.2">
      <c r="A51" s="21" t="s">
        <v>229</v>
      </c>
      <c r="B51" s="21" t="s">
        <v>228</v>
      </c>
      <c r="C51" s="21" t="s">
        <v>210</v>
      </c>
      <c r="D51" s="24">
        <v>120000</v>
      </c>
      <c r="E51" s="22">
        <v>986.88</v>
      </c>
      <c r="F51" s="23">
        <v>0.421597685075912</v>
      </c>
      <c r="G51" s="22"/>
    </row>
    <row r="52" spans="1:9" x14ac:dyDescent="0.2">
      <c r="A52" s="21" t="s">
        <v>346</v>
      </c>
      <c r="B52" s="21" t="s">
        <v>345</v>
      </c>
      <c r="C52" s="21" t="s">
        <v>347</v>
      </c>
      <c r="D52" s="24">
        <v>15000</v>
      </c>
      <c r="E52" s="22">
        <v>836.77499999999998</v>
      </c>
      <c r="F52" s="23">
        <v>0.35747244136004003</v>
      </c>
      <c r="G52" s="22"/>
    </row>
    <row r="53" spans="1:9" x14ac:dyDescent="0.2">
      <c r="A53" s="21" t="s">
        <v>231</v>
      </c>
      <c r="B53" s="21" t="s">
        <v>230</v>
      </c>
      <c r="C53" s="21" t="s">
        <v>232</v>
      </c>
      <c r="D53" s="24">
        <v>28898</v>
      </c>
      <c r="E53" s="22">
        <v>734.26928199999998</v>
      </c>
      <c r="F53" s="23">
        <v>0.31368173386181902</v>
      </c>
      <c r="G53" s="22"/>
    </row>
    <row r="54" spans="1:9" x14ac:dyDescent="0.2">
      <c r="A54" s="21" t="s">
        <v>233</v>
      </c>
      <c r="B54" s="21" t="s">
        <v>1042</v>
      </c>
      <c r="C54" s="21" t="s">
        <v>156</v>
      </c>
      <c r="D54" s="24">
        <v>92500</v>
      </c>
      <c r="E54" s="22">
        <v>114.33</v>
      </c>
      <c r="F54" s="23">
        <v>4.8842071310320499E-2</v>
      </c>
      <c r="G54" s="22"/>
    </row>
    <row r="55" spans="1:9" ht="10.5" x14ac:dyDescent="0.25">
      <c r="A55" s="20" t="s">
        <v>28</v>
      </c>
      <c r="B55" s="20"/>
      <c r="C55" s="20"/>
      <c r="D55" s="20"/>
      <c r="E55" s="25">
        <f>SUM(E7:E54)</f>
        <v>165823.765992</v>
      </c>
      <c r="F55" s="26">
        <f>SUM(F7:F54)</f>
        <v>70.84034114866752</v>
      </c>
      <c r="G55" s="25"/>
      <c r="H55" s="14"/>
      <c r="I55" s="14"/>
    </row>
    <row r="56" spans="1:9" x14ac:dyDescent="0.2">
      <c r="A56" s="21"/>
      <c r="B56" s="21"/>
      <c r="C56" s="21"/>
      <c r="D56" s="21"/>
      <c r="E56" s="22"/>
      <c r="F56" s="23"/>
      <c r="G56" s="22"/>
    </row>
    <row r="57" spans="1:9" ht="10.5" x14ac:dyDescent="0.25">
      <c r="A57" s="20" t="s">
        <v>366</v>
      </c>
      <c r="B57" s="21"/>
      <c r="C57" s="21"/>
      <c r="D57" s="21"/>
      <c r="E57" s="22"/>
      <c r="F57" s="23"/>
      <c r="G57" s="22"/>
    </row>
    <row r="58" spans="1:9" x14ac:dyDescent="0.2">
      <c r="A58" s="21"/>
      <c r="B58" s="21" t="s">
        <v>367</v>
      </c>
      <c r="C58" s="21" t="s">
        <v>210</v>
      </c>
      <c r="D58" s="24">
        <v>27500</v>
      </c>
      <c r="E58" s="22">
        <v>2.7499999999999998E-3</v>
      </c>
      <c r="F58" s="23">
        <v>1.1748071031521199E-6</v>
      </c>
      <c r="G58" s="22"/>
    </row>
    <row r="59" spans="1:9" x14ac:dyDescent="0.2">
      <c r="A59" s="21" t="s">
        <v>369</v>
      </c>
      <c r="B59" s="21" t="s">
        <v>368</v>
      </c>
      <c r="C59" s="21" t="s">
        <v>370</v>
      </c>
      <c r="D59" s="24">
        <v>27000</v>
      </c>
      <c r="E59" s="22">
        <v>2.7000000000000001E-3</v>
      </c>
      <c r="F59" s="23">
        <v>1.15344697400389E-6</v>
      </c>
      <c r="G59" s="22"/>
    </row>
    <row r="60" spans="1:9" ht="10.5" x14ac:dyDescent="0.25">
      <c r="A60" s="20" t="s">
        <v>28</v>
      </c>
      <c r="B60" s="20"/>
      <c r="C60" s="20"/>
      <c r="D60" s="20"/>
      <c r="E60" s="25">
        <f>SUM(E57:E59)</f>
        <v>5.45E-3</v>
      </c>
      <c r="F60" s="26">
        <f>SUM(F57:F59)</f>
        <v>2.3282540771560099E-6</v>
      </c>
      <c r="G60" s="25"/>
      <c r="H60" s="14"/>
      <c r="I60" s="14"/>
    </row>
    <row r="61" spans="1:9" x14ac:dyDescent="0.2">
      <c r="A61" s="21"/>
      <c r="B61" s="21"/>
      <c r="C61" s="21"/>
      <c r="D61" s="21"/>
      <c r="E61" s="22"/>
      <c r="F61" s="23"/>
      <c r="G61" s="22"/>
    </row>
    <row r="62" spans="1:9" ht="10.5" x14ac:dyDescent="0.25">
      <c r="A62" s="20" t="s">
        <v>371</v>
      </c>
      <c r="B62" s="21"/>
      <c r="C62" s="21"/>
      <c r="D62" s="21"/>
      <c r="E62" s="22"/>
      <c r="F62" s="23"/>
      <c r="G62" s="22"/>
    </row>
    <row r="63" spans="1:9" x14ac:dyDescent="0.2">
      <c r="A63" s="21" t="s">
        <v>373</v>
      </c>
      <c r="B63" s="21" t="s">
        <v>372</v>
      </c>
      <c r="C63" s="21" t="s">
        <v>171</v>
      </c>
      <c r="D63" s="24">
        <v>1150000</v>
      </c>
      <c r="E63" s="22">
        <v>1775.14</v>
      </c>
      <c r="F63" s="23">
        <v>0.75834439312343505</v>
      </c>
      <c r="G63" s="22"/>
    </row>
    <row r="64" spans="1:9" ht="10.5" x14ac:dyDescent="0.25">
      <c r="A64" s="20" t="s">
        <v>28</v>
      </c>
      <c r="B64" s="20"/>
      <c r="C64" s="20"/>
      <c r="D64" s="20"/>
      <c r="E64" s="25">
        <f>SUM(E62:E63)</f>
        <v>1775.14</v>
      </c>
      <c r="F64" s="26">
        <f>SUM(F62:F63)</f>
        <v>0.75834439312343505</v>
      </c>
      <c r="G64" s="25"/>
      <c r="H64" s="14"/>
      <c r="I64" s="14"/>
    </row>
    <row r="65" spans="1:9" x14ac:dyDescent="0.2">
      <c r="A65" s="21"/>
      <c r="B65" s="21"/>
      <c r="C65" s="21"/>
      <c r="D65" s="21"/>
      <c r="E65" s="22"/>
      <c r="F65" s="23"/>
      <c r="G65" s="22"/>
    </row>
    <row r="66" spans="1:9" ht="10.5" x14ac:dyDescent="0.25">
      <c r="A66" s="20" t="s">
        <v>20</v>
      </c>
      <c r="B66" s="21"/>
      <c r="C66" s="21"/>
      <c r="D66" s="21"/>
      <c r="E66" s="22"/>
      <c r="F66" s="23"/>
      <c r="G66" s="22"/>
    </row>
    <row r="67" spans="1:9" ht="10.5" x14ac:dyDescent="0.25">
      <c r="A67" s="20" t="s">
        <v>21</v>
      </c>
      <c r="B67" s="21"/>
      <c r="C67" s="21"/>
      <c r="D67" s="21"/>
      <c r="E67" s="22"/>
      <c r="F67" s="23"/>
      <c r="G67" s="22"/>
    </row>
    <row r="68" spans="1:9" x14ac:dyDescent="0.2">
      <c r="A68" s="21" t="s">
        <v>23</v>
      </c>
      <c r="B68" s="21" t="s">
        <v>22</v>
      </c>
      <c r="C68" s="21" t="s">
        <v>24</v>
      </c>
      <c r="D68" s="24">
        <v>9994</v>
      </c>
      <c r="E68" s="22">
        <v>10745.508819999999</v>
      </c>
      <c r="F68" s="23">
        <v>4.5905091231707997</v>
      </c>
      <c r="G68" s="22">
        <v>8.4634999999999998</v>
      </c>
    </row>
    <row r="69" spans="1:9" x14ac:dyDescent="0.2">
      <c r="A69" s="21" t="s">
        <v>27</v>
      </c>
      <c r="B69" s="21" t="s">
        <v>26</v>
      </c>
      <c r="C69" s="21" t="s">
        <v>24</v>
      </c>
      <c r="D69" s="24">
        <v>6136</v>
      </c>
      <c r="E69" s="22">
        <v>6564.697776</v>
      </c>
      <c r="F69" s="23">
        <v>2.8044558462878899</v>
      </c>
      <c r="G69" s="22">
        <v>8.5035000000000007</v>
      </c>
    </row>
    <row r="70" spans="1:9" x14ac:dyDescent="0.2">
      <c r="A70" s="21" t="s">
        <v>96</v>
      </c>
      <c r="B70" s="21" t="s">
        <v>95</v>
      </c>
      <c r="C70" s="21" t="s">
        <v>25</v>
      </c>
      <c r="D70" s="24">
        <v>5000</v>
      </c>
      <c r="E70" s="22">
        <v>5290.1743835999996</v>
      </c>
      <c r="F70" s="23">
        <v>2.2599761610060498</v>
      </c>
      <c r="G70" s="22">
        <v>7.7575000000000003</v>
      </c>
    </row>
    <row r="71" spans="1:9" x14ac:dyDescent="0.2">
      <c r="A71" s="21" t="s">
        <v>349</v>
      </c>
      <c r="B71" s="21" t="s">
        <v>348</v>
      </c>
      <c r="C71" s="21" t="s">
        <v>25</v>
      </c>
      <c r="D71" s="24">
        <v>3500</v>
      </c>
      <c r="E71" s="22">
        <v>3621.3373287999998</v>
      </c>
      <c r="F71" s="23">
        <v>1.54704466064878</v>
      </c>
      <c r="G71" s="22">
        <v>7.73</v>
      </c>
    </row>
    <row r="72" spans="1:9" x14ac:dyDescent="0.2">
      <c r="A72" s="21" t="s">
        <v>86</v>
      </c>
      <c r="B72" s="21" t="s">
        <v>85</v>
      </c>
      <c r="C72" s="21" t="s">
        <v>25</v>
      </c>
      <c r="D72" s="24">
        <v>2500</v>
      </c>
      <c r="E72" s="22">
        <v>2629.0354109999998</v>
      </c>
      <c r="F72" s="23">
        <v>1.1231307182840899</v>
      </c>
      <c r="G72" s="22">
        <v>7.7575000000000003</v>
      </c>
    </row>
    <row r="73" spans="1:9" x14ac:dyDescent="0.2">
      <c r="A73" s="21" t="s">
        <v>88</v>
      </c>
      <c r="B73" s="21" t="s">
        <v>87</v>
      </c>
      <c r="C73" s="21" t="s">
        <v>25</v>
      </c>
      <c r="D73" s="24">
        <v>2500</v>
      </c>
      <c r="E73" s="22">
        <v>2552.1437329</v>
      </c>
      <c r="F73" s="23">
        <v>1.0902823947913001</v>
      </c>
      <c r="G73" s="22">
        <v>7.65</v>
      </c>
    </row>
    <row r="74" spans="1:9" x14ac:dyDescent="0.2">
      <c r="A74" s="21" t="s">
        <v>92</v>
      </c>
      <c r="B74" s="21" t="s">
        <v>91</v>
      </c>
      <c r="C74" s="21" t="s">
        <v>25</v>
      </c>
      <c r="D74" s="24">
        <v>2500</v>
      </c>
      <c r="E74" s="22">
        <v>2505.3764040999999</v>
      </c>
      <c r="F74" s="23">
        <v>1.0703032711295899</v>
      </c>
      <c r="G74" s="22">
        <v>7.6215000000000002</v>
      </c>
    </row>
    <row r="75" spans="1:9" x14ac:dyDescent="0.2">
      <c r="A75" s="21" t="s">
        <v>98</v>
      </c>
      <c r="B75" s="21" t="s">
        <v>97</v>
      </c>
      <c r="C75" s="21" t="s">
        <v>25</v>
      </c>
      <c r="D75" s="24">
        <v>250</v>
      </c>
      <c r="E75" s="22">
        <v>2467.0403766999998</v>
      </c>
      <c r="F75" s="23">
        <v>1.05392602120372</v>
      </c>
      <c r="G75" s="22">
        <v>7.3548999999999998</v>
      </c>
    </row>
    <row r="76" spans="1:9" x14ac:dyDescent="0.2">
      <c r="A76" s="21" t="s">
        <v>90</v>
      </c>
      <c r="B76" s="21" t="s">
        <v>89</v>
      </c>
      <c r="C76" s="21" t="s">
        <v>25</v>
      </c>
      <c r="D76" s="24">
        <v>3500</v>
      </c>
      <c r="E76" s="22">
        <v>1948.961</v>
      </c>
      <c r="F76" s="23">
        <v>0.83260117329689098</v>
      </c>
      <c r="G76" s="22">
        <v>6.9149000000000003</v>
      </c>
    </row>
    <row r="77" spans="1:9" x14ac:dyDescent="0.2">
      <c r="A77" s="21" t="s">
        <v>83</v>
      </c>
      <c r="B77" s="21" t="s">
        <v>82</v>
      </c>
      <c r="C77" s="21" t="s">
        <v>84</v>
      </c>
      <c r="D77" s="24">
        <v>1000</v>
      </c>
      <c r="E77" s="22">
        <v>1083.4330273999999</v>
      </c>
      <c r="F77" s="23">
        <v>0.46284538777422501</v>
      </c>
      <c r="G77" s="22">
        <v>7.7</v>
      </c>
    </row>
    <row r="78" spans="1:9" x14ac:dyDescent="0.2">
      <c r="A78" s="21" t="s">
        <v>235</v>
      </c>
      <c r="B78" s="21" t="s">
        <v>234</v>
      </c>
      <c r="C78" s="21" t="s">
        <v>25</v>
      </c>
      <c r="D78" s="24">
        <v>1000</v>
      </c>
      <c r="E78" s="22">
        <v>1061.4649890000001</v>
      </c>
      <c r="F78" s="23">
        <v>0.45346058502708397</v>
      </c>
      <c r="G78" s="22">
        <v>7.53</v>
      </c>
    </row>
    <row r="79" spans="1:9" x14ac:dyDescent="0.2">
      <c r="A79" s="21" t="s">
        <v>108</v>
      </c>
      <c r="B79" s="21" t="s">
        <v>107</v>
      </c>
      <c r="C79" s="21" t="s">
        <v>25</v>
      </c>
      <c r="D79" s="24">
        <v>500</v>
      </c>
      <c r="E79" s="22">
        <v>535.89940409999997</v>
      </c>
      <c r="F79" s="23">
        <v>0.228937609640606</v>
      </c>
      <c r="G79" s="22">
        <v>7.24</v>
      </c>
    </row>
    <row r="80" spans="1:9" ht="10.5" x14ac:dyDescent="0.25">
      <c r="A80" s="20" t="s">
        <v>28</v>
      </c>
      <c r="B80" s="20"/>
      <c r="C80" s="20"/>
      <c r="D80" s="20"/>
      <c r="E80" s="25">
        <f>SUM(E67:E79)</f>
        <v>41005.072653600007</v>
      </c>
      <c r="F80" s="26">
        <f>SUM(F67:F79)</f>
        <v>17.517472952261027</v>
      </c>
      <c r="G80" s="25"/>
      <c r="H80" s="14"/>
      <c r="I80" s="14"/>
    </row>
    <row r="81" spans="1:9" x14ac:dyDescent="0.2">
      <c r="A81" s="21"/>
      <c r="B81" s="21"/>
      <c r="C81" s="21"/>
      <c r="D81" s="21"/>
      <c r="E81" s="22"/>
      <c r="F81" s="23"/>
      <c r="G81" s="22"/>
    </row>
    <row r="82" spans="1:9" ht="10.5" x14ac:dyDescent="0.25">
      <c r="A82" s="20" t="s">
        <v>36</v>
      </c>
      <c r="B82" s="21"/>
      <c r="C82" s="21"/>
      <c r="D82" s="21"/>
      <c r="E82" s="22"/>
      <c r="F82" s="23"/>
      <c r="G82" s="22"/>
    </row>
    <row r="83" spans="1:9" x14ac:dyDescent="0.2">
      <c r="A83" s="21" t="s">
        <v>65</v>
      </c>
      <c r="B83" s="21" t="s">
        <v>64</v>
      </c>
      <c r="C83" s="21" t="s">
        <v>37</v>
      </c>
      <c r="D83" s="24">
        <v>6521200</v>
      </c>
      <c r="E83" s="22">
        <v>6230.4001280000002</v>
      </c>
      <c r="F83" s="23">
        <v>2.6616430275833598</v>
      </c>
      <c r="G83" s="22">
        <v>7.5447906721999898</v>
      </c>
    </row>
    <row r="84" spans="1:9" x14ac:dyDescent="0.2">
      <c r="A84" s="21" t="s">
        <v>71</v>
      </c>
      <c r="B84" s="21" t="s">
        <v>70</v>
      </c>
      <c r="C84" s="21" t="s">
        <v>37</v>
      </c>
      <c r="D84" s="24">
        <v>4500000</v>
      </c>
      <c r="E84" s="22">
        <v>4588.2924999999996</v>
      </c>
      <c r="F84" s="23">
        <v>1.96013040739621</v>
      </c>
      <c r="G84" s="22">
        <v>7.5203130050000002</v>
      </c>
    </row>
    <row r="85" spans="1:9" x14ac:dyDescent="0.2">
      <c r="A85" s="21" t="s">
        <v>102</v>
      </c>
      <c r="B85" s="21" t="s">
        <v>101</v>
      </c>
      <c r="C85" s="21" t="s">
        <v>37</v>
      </c>
      <c r="D85" s="24">
        <v>2500000</v>
      </c>
      <c r="E85" s="22">
        <v>2568.3788889000002</v>
      </c>
      <c r="F85" s="23">
        <v>1.09721809536933</v>
      </c>
      <c r="G85" s="22">
        <v>7.3829575099999998</v>
      </c>
    </row>
    <row r="86" spans="1:9" x14ac:dyDescent="0.2">
      <c r="A86" s="21" t="s">
        <v>73</v>
      </c>
      <c r="B86" s="21" t="s">
        <v>72</v>
      </c>
      <c r="C86" s="21" t="s">
        <v>37</v>
      </c>
      <c r="D86" s="24">
        <v>2500000</v>
      </c>
      <c r="E86" s="22">
        <v>2508.5758332999999</v>
      </c>
      <c r="F86" s="23">
        <v>1.0716700755478501</v>
      </c>
      <c r="G86" s="22">
        <v>7.7067119450000003</v>
      </c>
    </row>
    <row r="87" spans="1:9" x14ac:dyDescent="0.2">
      <c r="A87" s="21" t="s">
        <v>75</v>
      </c>
      <c r="B87" s="21" t="s">
        <v>74</v>
      </c>
      <c r="C87" s="21" t="s">
        <v>37</v>
      </c>
      <c r="D87" s="24">
        <v>2343370</v>
      </c>
      <c r="E87" s="22">
        <v>2392.9978897999999</v>
      </c>
      <c r="F87" s="23">
        <v>1.0222948795509299</v>
      </c>
      <c r="G87" s="22">
        <v>7.5203130050000002</v>
      </c>
    </row>
    <row r="88" spans="1:9" x14ac:dyDescent="0.2">
      <c r="A88" s="21" t="s">
        <v>337</v>
      </c>
      <c r="B88" s="21" t="s">
        <v>336</v>
      </c>
      <c r="C88" s="21" t="s">
        <v>37</v>
      </c>
      <c r="D88" s="24">
        <v>2000000</v>
      </c>
      <c r="E88" s="22">
        <v>2014.2148889</v>
      </c>
      <c r="F88" s="23">
        <v>0.86047780318344302</v>
      </c>
      <c r="G88" s="22">
        <v>7.5225631699999997</v>
      </c>
    </row>
    <row r="89" spans="1:9" x14ac:dyDescent="0.2">
      <c r="A89" s="21" t="s">
        <v>77</v>
      </c>
      <c r="B89" s="21" t="s">
        <v>76</v>
      </c>
      <c r="C89" s="21" t="s">
        <v>37</v>
      </c>
      <c r="D89" s="24">
        <v>1562190</v>
      </c>
      <c r="E89" s="22">
        <v>1594.3242485000001</v>
      </c>
      <c r="F89" s="23">
        <v>0.68109943704198495</v>
      </c>
      <c r="G89" s="22">
        <v>7.5670784099999997</v>
      </c>
    </row>
    <row r="90" spans="1:9" x14ac:dyDescent="0.2">
      <c r="A90" s="21" t="s">
        <v>360</v>
      </c>
      <c r="B90" s="21" t="s">
        <v>359</v>
      </c>
      <c r="C90" s="21" t="s">
        <v>37</v>
      </c>
      <c r="D90" s="24">
        <v>500000</v>
      </c>
      <c r="E90" s="22">
        <v>508.68849999999998</v>
      </c>
      <c r="F90" s="23">
        <v>0.21731304112428901</v>
      </c>
      <c r="G90" s="22">
        <v>5.4433999999999996</v>
      </c>
    </row>
    <row r="91" spans="1:9" x14ac:dyDescent="0.2">
      <c r="A91" s="21" t="s">
        <v>79</v>
      </c>
      <c r="B91" s="21" t="s">
        <v>78</v>
      </c>
      <c r="C91" s="21" t="s">
        <v>37</v>
      </c>
      <c r="D91" s="24">
        <v>52560</v>
      </c>
      <c r="E91" s="22">
        <v>53.461263799999998</v>
      </c>
      <c r="F91" s="23">
        <v>2.28387899839015E-2</v>
      </c>
      <c r="G91" s="22">
        <v>7.6242212499999997</v>
      </c>
    </row>
    <row r="92" spans="1:9" x14ac:dyDescent="0.2">
      <c r="A92" s="21" t="s">
        <v>81</v>
      </c>
      <c r="B92" s="21" t="s">
        <v>80</v>
      </c>
      <c r="C92" s="21" t="s">
        <v>37</v>
      </c>
      <c r="D92" s="24">
        <v>50000</v>
      </c>
      <c r="E92" s="22">
        <v>50.704616700000003</v>
      </c>
      <c r="F92" s="23">
        <v>2.16611432224601E-2</v>
      </c>
      <c r="G92" s="22">
        <v>7.6557994200000001</v>
      </c>
    </row>
    <row r="93" spans="1:9" x14ac:dyDescent="0.2">
      <c r="A93" s="21" t="s">
        <v>362</v>
      </c>
      <c r="B93" s="21" t="s">
        <v>361</v>
      </c>
      <c r="C93" s="21" t="s">
        <v>37</v>
      </c>
      <c r="D93" s="24">
        <v>20000</v>
      </c>
      <c r="E93" s="22">
        <v>20.604700000000001</v>
      </c>
      <c r="F93" s="23">
        <v>8.8023810612066801E-3</v>
      </c>
      <c r="G93" s="22">
        <v>5.7817724756124997</v>
      </c>
    </row>
    <row r="94" spans="1:9" ht="10.5" x14ac:dyDescent="0.25">
      <c r="A94" s="20" t="s">
        <v>28</v>
      </c>
      <c r="B94" s="20"/>
      <c r="C94" s="20"/>
      <c r="D94" s="20"/>
      <c r="E94" s="25">
        <f>SUM(E83:E93)</f>
        <v>22530.643457900002</v>
      </c>
      <c r="F94" s="26">
        <f>SUM(F83:F93)</f>
        <v>9.6251490810649631</v>
      </c>
      <c r="G94" s="25"/>
      <c r="H94" s="14"/>
      <c r="I94" s="14"/>
    </row>
    <row r="95" spans="1:9" x14ac:dyDescent="0.2">
      <c r="A95" s="21"/>
      <c r="B95" s="21"/>
      <c r="C95" s="21"/>
      <c r="D95" s="21"/>
      <c r="E95" s="22"/>
      <c r="F95" s="23"/>
      <c r="G95" s="22"/>
    </row>
    <row r="96" spans="1:9" ht="10.5" x14ac:dyDescent="0.25">
      <c r="A96" s="20" t="s">
        <v>39</v>
      </c>
      <c r="B96" s="20"/>
      <c r="C96" s="20"/>
      <c r="D96" s="20"/>
      <c r="E96" s="25">
        <f>E55+E60+E64+E80+E94</f>
        <v>231134.62755350003</v>
      </c>
      <c r="F96" s="26">
        <f>F55+F60+F64+F80+F94</f>
        <v>98.741309903371032</v>
      </c>
      <c r="G96" s="25"/>
      <c r="H96" s="14"/>
      <c r="I96" s="14"/>
    </row>
    <row r="97" spans="1:9" ht="10.5" x14ac:dyDescent="0.25">
      <c r="A97" s="20"/>
      <c r="B97" s="20"/>
      <c r="C97" s="20"/>
      <c r="D97" s="20"/>
      <c r="E97" s="25"/>
      <c r="F97" s="26"/>
      <c r="G97" s="25"/>
      <c r="H97" s="14"/>
      <c r="I97" s="14"/>
    </row>
    <row r="98" spans="1:9" ht="10.5" x14ac:dyDescent="0.25">
      <c r="A98" s="20" t="s">
        <v>41</v>
      </c>
      <c r="B98" s="20"/>
      <c r="C98" s="20"/>
      <c r="D98" s="20"/>
      <c r="E98" s="25">
        <f>E100-(E55+E60+E64+E80+E94)</f>
        <v>2946.3541345999693</v>
      </c>
      <c r="F98" s="26">
        <f>F100-(F55+F60+F64+F80+F94)</f>
        <v>1.2586900966289676</v>
      </c>
      <c r="G98" s="25"/>
      <c r="H98" s="14"/>
      <c r="I98" s="14"/>
    </row>
    <row r="99" spans="1:9" ht="10.5" x14ac:dyDescent="0.25">
      <c r="A99" s="20"/>
      <c r="B99" s="20"/>
      <c r="C99" s="20"/>
      <c r="D99" s="20"/>
      <c r="E99" s="25"/>
      <c r="F99" s="26"/>
      <c r="G99" s="25"/>
      <c r="H99" s="14"/>
      <c r="I99" s="14"/>
    </row>
    <row r="100" spans="1:9" ht="10.5" x14ac:dyDescent="0.25">
      <c r="A100" s="27" t="s">
        <v>40</v>
      </c>
      <c r="B100" s="27"/>
      <c r="C100" s="27"/>
      <c r="D100" s="27"/>
      <c r="E100" s="28">
        <v>234080.9816881</v>
      </c>
      <c r="F100" s="29">
        <v>100</v>
      </c>
      <c r="G100" s="28"/>
      <c r="H100" s="14"/>
      <c r="I100" s="14"/>
    </row>
    <row r="101" spans="1:9" ht="10.5" x14ac:dyDescent="0.25">
      <c r="F101" s="15" t="s">
        <v>847</v>
      </c>
    </row>
    <row r="102" spans="1:9" ht="10.5" x14ac:dyDescent="0.25">
      <c r="A102" s="14" t="s">
        <v>1043</v>
      </c>
    </row>
    <row r="103" spans="1:9" ht="10.5" x14ac:dyDescent="0.25">
      <c r="A103" s="14" t="s">
        <v>43</v>
      </c>
    </row>
    <row r="104" spans="1:9" ht="10.5" x14ac:dyDescent="0.25">
      <c r="A104" s="14" t="s">
        <v>374</v>
      </c>
    </row>
    <row r="106" spans="1:9" ht="10.5" x14ac:dyDescent="0.25">
      <c r="A106" s="14" t="s">
        <v>44</v>
      </c>
    </row>
    <row r="107" spans="1:9" ht="10.5" x14ac:dyDescent="0.25">
      <c r="A107" s="14" t="s">
        <v>45</v>
      </c>
    </row>
    <row r="108" spans="1:9" ht="10.5" x14ac:dyDescent="0.25">
      <c r="A108" s="14" t="s">
        <v>46</v>
      </c>
      <c r="B108" s="14"/>
      <c r="C108" s="30" t="s">
        <v>1041</v>
      </c>
      <c r="D108" s="14" t="s">
        <v>47</v>
      </c>
    </row>
    <row r="109" spans="1:9" x14ac:dyDescent="0.2">
      <c r="A109" s="7" t="s">
        <v>48</v>
      </c>
      <c r="C109" s="31">
        <v>270.68579999999997</v>
      </c>
      <c r="D109" s="31">
        <v>268.71660000000003</v>
      </c>
    </row>
    <row r="110" spans="1:9" x14ac:dyDescent="0.2">
      <c r="A110" s="7" t="s">
        <v>49</v>
      </c>
      <c r="C110" s="31">
        <v>29.063300000000002</v>
      </c>
      <c r="D110" s="31">
        <v>28.851900000000001</v>
      </c>
    </row>
    <row r="111" spans="1:9" x14ac:dyDescent="0.2">
      <c r="A111" s="7" t="s">
        <v>50</v>
      </c>
      <c r="C111" s="31">
        <v>309.52589999999998</v>
      </c>
      <c r="D111" s="31">
        <v>308.99610000000001</v>
      </c>
    </row>
    <row r="112" spans="1:9" x14ac:dyDescent="0.2">
      <c r="A112" s="7" t="s">
        <v>51</v>
      </c>
      <c r="C112" s="31">
        <v>34.497399999999999</v>
      </c>
      <c r="D112" s="31">
        <v>34.435899999999997</v>
      </c>
    </row>
    <row r="114" spans="1:9" x14ac:dyDescent="0.2">
      <c r="A114" s="7" t="s">
        <v>56</v>
      </c>
    </row>
    <row r="116" spans="1:9" ht="10.5" x14ac:dyDescent="0.25">
      <c r="A116" s="14" t="s">
        <v>52</v>
      </c>
      <c r="D116" s="30" t="s">
        <v>59</v>
      </c>
    </row>
    <row r="118" spans="1:9" ht="10.5" x14ac:dyDescent="0.25">
      <c r="A118" s="14" t="s">
        <v>286</v>
      </c>
      <c r="D118" s="36">
        <v>0.42042676503763798</v>
      </c>
    </row>
    <row r="120" spans="1:9" ht="10.5" x14ac:dyDescent="0.25">
      <c r="A120" s="14" t="s">
        <v>287</v>
      </c>
      <c r="D120" s="34">
        <v>7.0828927457433402</v>
      </c>
      <c r="E120" s="10" t="s">
        <v>57</v>
      </c>
    </row>
    <row r="122" spans="1:9" ht="10.5" x14ac:dyDescent="0.25">
      <c r="A122" s="14" t="s">
        <v>288</v>
      </c>
      <c r="D122" s="30" t="s">
        <v>59</v>
      </c>
    </row>
    <row r="124" spans="1:9" ht="10.5" x14ac:dyDescent="0.25">
      <c r="A124" s="63" t="s">
        <v>1061</v>
      </c>
      <c r="B124" s="64"/>
      <c r="C124" s="64"/>
      <c r="D124" s="64"/>
      <c r="E124" s="11"/>
      <c r="G124" s="11"/>
      <c r="H124" s="64"/>
      <c r="I124" s="64"/>
    </row>
    <row r="125" spans="1:9" ht="10.5" x14ac:dyDescent="0.25">
      <c r="A125" s="63"/>
      <c r="B125" s="64"/>
      <c r="C125" s="64"/>
      <c r="D125" s="64"/>
      <c r="E125" s="11"/>
      <c r="G125" s="11"/>
      <c r="H125" s="64"/>
      <c r="I125" s="64"/>
    </row>
    <row r="126" spans="1:9" ht="10.5" x14ac:dyDescent="0.25">
      <c r="A126" s="63" t="s">
        <v>1055</v>
      </c>
      <c r="B126" s="64"/>
      <c r="C126" s="64"/>
      <c r="D126" s="64"/>
      <c r="E126" s="11"/>
      <c r="G126" s="11"/>
      <c r="H126" s="64"/>
      <c r="I126" s="64"/>
    </row>
    <row r="127" spans="1:9" x14ac:dyDescent="0.2">
      <c r="A127" s="65"/>
      <c r="B127" s="64"/>
      <c r="C127" s="64"/>
      <c r="D127" s="64"/>
      <c r="E127" s="11"/>
      <c r="G127" s="11"/>
      <c r="H127" s="64"/>
      <c r="I127" s="64"/>
    </row>
    <row r="128" spans="1:9" x14ac:dyDescent="0.2">
      <c r="A128" s="64"/>
      <c r="B128" s="64"/>
      <c r="C128" s="64"/>
      <c r="D128" s="64"/>
      <c r="E128" s="11"/>
      <c r="G128" s="11"/>
      <c r="H128" s="64"/>
      <c r="I128" s="64"/>
    </row>
    <row r="129" spans="1:9" x14ac:dyDescent="0.2">
      <c r="A129" s="64"/>
      <c r="B129" s="64"/>
      <c r="C129" s="64"/>
      <c r="D129" s="64"/>
      <c r="E129" s="11"/>
      <c r="G129" s="11"/>
      <c r="H129" s="64"/>
      <c r="I129" s="64"/>
    </row>
    <row r="130" spans="1:9" x14ac:dyDescent="0.2">
      <c r="A130" s="64"/>
      <c r="B130" s="64"/>
      <c r="C130" s="64"/>
      <c r="D130" s="64"/>
      <c r="E130" s="11"/>
      <c r="G130" s="11"/>
      <c r="H130" s="64"/>
      <c r="I130" s="64"/>
    </row>
    <row r="131" spans="1:9" x14ac:dyDescent="0.2">
      <c r="A131" s="64"/>
      <c r="B131" s="64"/>
      <c r="C131" s="64"/>
      <c r="D131" s="64"/>
      <c r="E131" s="11"/>
      <c r="G131" s="11"/>
      <c r="H131" s="64"/>
      <c r="I131" s="64"/>
    </row>
    <row r="132" spans="1:9" x14ac:dyDescent="0.2">
      <c r="A132" s="64"/>
      <c r="B132" s="64"/>
      <c r="C132" s="64"/>
      <c r="D132" s="64"/>
      <c r="E132" s="11"/>
      <c r="G132" s="11"/>
      <c r="H132" s="64"/>
      <c r="I132" s="64"/>
    </row>
    <row r="133" spans="1:9" x14ac:dyDescent="0.2">
      <c r="A133" s="64"/>
      <c r="B133" s="64"/>
      <c r="C133" s="64"/>
      <c r="D133" s="64"/>
      <c r="E133" s="11"/>
      <c r="G133" s="11"/>
      <c r="H133" s="64"/>
      <c r="I133" s="64"/>
    </row>
    <row r="134" spans="1:9" x14ac:dyDescent="0.2">
      <c r="A134" s="64"/>
      <c r="B134" s="64"/>
      <c r="C134" s="64"/>
      <c r="D134" s="64"/>
      <c r="E134" s="11"/>
      <c r="G134" s="11"/>
      <c r="H134" s="64"/>
      <c r="I134" s="64"/>
    </row>
    <row r="135" spans="1:9" x14ac:dyDescent="0.2">
      <c r="A135" s="64"/>
      <c r="B135" s="64"/>
      <c r="C135" s="64"/>
      <c r="D135" s="64"/>
      <c r="E135" s="11"/>
      <c r="G135" s="11"/>
      <c r="H135" s="64"/>
      <c r="I135" s="64"/>
    </row>
    <row r="136" spans="1:9" x14ac:dyDescent="0.2">
      <c r="A136" s="64"/>
      <c r="B136" s="64"/>
      <c r="C136" s="64"/>
      <c r="D136" s="64"/>
      <c r="E136" s="11"/>
      <c r="G136" s="11"/>
      <c r="H136" s="64"/>
      <c r="I136" s="64"/>
    </row>
    <row r="137" spans="1:9" x14ac:dyDescent="0.2">
      <c r="A137" s="64"/>
      <c r="B137" s="64"/>
      <c r="C137" s="64"/>
      <c r="D137" s="64"/>
      <c r="E137" s="11"/>
      <c r="G137" s="11"/>
      <c r="H137" s="64"/>
      <c r="I137" s="64"/>
    </row>
    <row r="138" spans="1:9" x14ac:dyDescent="0.2">
      <c r="A138" s="64"/>
      <c r="B138" s="64"/>
      <c r="C138" s="64"/>
      <c r="D138" s="64"/>
      <c r="E138" s="11"/>
      <c r="G138" s="11"/>
      <c r="H138" s="64"/>
      <c r="I138" s="64"/>
    </row>
    <row r="139" spans="1:9" x14ac:dyDescent="0.2">
      <c r="A139" s="64"/>
      <c r="B139" s="64"/>
      <c r="C139" s="64"/>
      <c r="D139" s="64"/>
      <c r="E139" s="11"/>
      <c r="G139" s="11"/>
      <c r="H139" s="64"/>
      <c r="I139" s="64"/>
    </row>
    <row r="140" spans="1:9" x14ac:dyDescent="0.2">
      <c r="A140" s="64"/>
      <c r="B140" s="64"/>
      <c r="C140" s="64"/>
      <c r="D140" s="64"/>
      <c r="E140" s="11"/>
      <c r="G140" s="11"/>
      <c r="H140" s="64"/>
      <c r="I140" s="64"/>
    </row>
    <row r="141" spans="1:9" x14ac:dyDescent="0.2">
      <c r="A141" s="64"/>
      <c r="B141" s="64"/>
      <c r="C141" s="64"/>
      <c r="D141" s="64"/>
      <c r="E141" s="11"/>
      <c r="G141" s="11"/>
      <c r="H141" s="64"/>
      <c r="I141" s="64"/>
    </row>
    <row r="142" spans="1:9" x14ac:dyDescent="0.2">
      <c r="A142" s="64"/>
      <c r="B142" s="64"/>
      <c r="C142" s="64"/>
      <c r="D142" s="64"/>
      <c r="E142" s="11"/>
      <c r="G142" s="11"/>
      <c r="H142" s="64"/>
      <c r="I142" s="64"/>
    </row>
    <row r="143" spans="1:9" x14ac:dyDescent="0.2">
      <c r="A143" s="64"/>
      <c r="B143" s="64"/>
      <c r="C143" s="64"/>
      <c r="D143" s="64"/>
      <c r="E143" s="11"/>
      <c r="G143" s="11"/>
      <c r="H143" s="64"/>
      <c r="I143" s="64"/>
    </row>
    <row r="144" spans="1:9" ht="10.5" x14ac:dyDescent="0.25">
      <c r="A144" s="63" t="s">
        <v>1062</v>
      </c>
      <c r="B144" s="64"/>
      <c r="C144" s="64"/>
      <c r="D144" s="64"/>
      <c r="E144" s="11"/>
      <c r="G144" s="11"/>
      <c r="H144" s="64"/>
      <c r="I144" s="64"/>
    </row>
    <row r="145" spans="1:9" x14ac:dyDescent="0.2">
      <c r="A145" s="64"/>
      <c r="B145" s="64"/>
      <c r="C145" s="64"/>
      <c r="D145" s="64"/>
      <c r="E145" s="11"/>
      <c r="G145" s="11"/>
      <c r="H145" s="64"/>
      <c r="I145" s="64"/>
    </row>
    <row r="146" spans="1:9" ht="10.5" x14ac:dyDescent="0.25">
      <c r="A146" s="63" t="s">
        <v>1056</v>
      </c>
      <c r="B146" s="64"/>
      <c r="C146" s="64"/>
      <c r="D146" s="64"/>
      <c r="E146" s="11"/>
      <c r="G146" s="11"/>
      <c r="H146" s="64"/>
      <c r="I146" s="64"/>
    </row>
    <row r="147" spans="1:9" x14ac:dyDescent="0.2">
      <c r="A147" s="64"/>
      <c r="B147" s="64"/>
      <c r="C147" s="64"/>
      <c r="D147" s="64"/>
      <c r="E147" s="11"/>
      <c r="G147" s="11"/>
      <c r="H147" s="64"/>
      <c r="I147" s="64"/>
    </row>
    <row r="148" spans="1:9" x14ac:dyDescent="0.2">
      <c r="A148" s="64"/>
      <c r="B148" s="64"/>
      <c r="C148" s="64"/>
      <c r="D148" s="64"/>
      <c r="E148" s="11"/>
      <c r="G148" s="11"/>
      <c r="H148" s="64"/>
      <c r="I148" s="64"/>
    </row>
    <row r="149" spans="1:9" x14ac:dyDescent="0.2">
      <c r="A149" s="64"/>
      <c r="B149" s="64"/>
      <c r="C149" s="64"/>
      <c r="D149" s="64"/>
      <c r="E149" s="11"/>
      <c r="G149" s="11"/>
      <c r="H149" s="64"/>
      <c r="I149" s="64"/>
    </row>
    <row r="150" spans="1:9" x14ac:dyDescent="0.2">
      <c r="A150" s="64"/>
      <c r="B150" s="64"/>
      <c r="C150" s="64"/>
      <c r="D150" s="64"/>
      <c r="E150" s="11"/>
      <c r="G150" s="11"/>
      <c r="H150" s="64"/>
      <c r="I150" s="64"/>
    </row>
    <row r="151" spans="1:9" x14ac:dyDescent="0.2">
      <c r="A151" s="64"/>
      <c r="B151" s="64"/>
      <c r="C151" s="64"/>
      <c r="D151" s="64"/>
      <c r="E151" s="11"/>
      <c r="G151" s="11"/>
      <c r="H151" s="64"/>
      <c r="I151" s="64"/>
    </row>
    <row r="152" spans="1:9" x14ac:dyDescent="0.2">
      <c r="A152" s="64"/>
      <c r="B152" s="64"/>
      <c r="C152" s="64"/>
      <c r="D152" s="64"/>
      <c r="E152" s="11"/>
      <c r="G152" s="11"/>
      <c r="H152" s="64"/>
      <c r="I152" s="64"/>
    </row>
    <row r="153" spans="1:9" x14ac:dyDescent="0.2">
      <c r="A153" s="64"/>
      <c r="B153" s="64"/>
      <c r="C153" s="64"/>
      <c r="D153" s="64"/>
      <c r="E153" s="11"/>
      <c r="G153" s="11"/>
      <c r="H153" s="64"/>
      <c r="I153" s="64"/>
    </row>
    <row r="154" spans="1:9" x14ac:dyDescent="0.2">
      <c r="A154" s="64"/>
      <c r="B154" s="64"/>
      <c r="C154" s="64"/>
      <c r="D154" s="64"/>
      <c r="E154" s="11"/>
      <c r="G154" s="11"/>
      <c r="H154" s="64"/>
      <c r="I154" s="64"/>
    </row>
    <row r="155" spans="1:9" x14ac:dyDescent="0.2">
      <c r="A155" s="64"/>
      <c r="B155" s="64"/>
      <c r="C155" s="64"/>
      <c r="D155" s="64"/>
      <c r="E155" s="11"/>
      <c r="G155" s="11"/>
      <c r="H155" s="64"/>
      <c r="I155" s="64"/>
    </row>
    <row r="156" spans="1:9" x14ac:dyDescent="0.2">
      <c r="A156" s="64"/>
      <c r="B156" s="64"/>
      <c r="C156" s="64"/>
      <c r="D156" s="64"/>
      <c r="E156" s="11"/>
      <c r="G156" s="11"/>
      <c r="H156" s="64"/>
      <c r="I156" s="64"/>
    </row>
    <row r="157" spans="1:9" x14ac:dyDescent="0.2">
      <c r="A157" s="64"/>
      <c r="B157" s="64"/>
      <c r="C157" s="64"/>
      <c r="D157" s="64"/>
      <c r="E157" s="11"/>
      <c r="G157" s="11"/>
      <c r="H157" s="64"/>
      <c r="I157" s="64"/>
    </row>
    <row r="158" spans="1:9" x14ac:dyDescent="0.2">
      <c r="A158" s="64"/>
      <c r="B158" s="64"/>
      <c r="C158" s="64"/>
      <c r="D158" s="64"/>
      <c r="E158" s="11"/>
      <c r="G158" s="11"/>
      <c r="H158" s="64"/>
      <c r="I158" s="64"/>
    </row>
    <row r="159" spans="1:9" x14ac:dyDescent="0.2">
      <c r="A159" s="64"/>
      <c r="B159" s="64"/>
      <c r="C159" s="64"/>
      <c r="D159" s="64"/>
      <c r="E159" s="11"/>
      <c r="G159" s="11"/>
      <c r="H159" s="64"/>
      <c r="I159" s="64"/>
    </row>
    <row r="160" spans="1:9" x14ac:dyDescent="0.2">
      <c r="A160" s="64"/>
      <c r="B160" s="64"/>
      <c r="C160" s="64"/>
      <c r="D160" s="64"/>
      <c r="E160" s="11"/>
      <c r="G160" s="11"/>
      <c r="H160" s="64"/>
      <c r="I160" s="64"/>
    </row>
    <row r="161" spans="1:9" x14ac:dyDescent="0.2">
      <c r="A161" s="64" t="s">
        <v>1063</v>
      </c>
      <c r="B161" s="64"/>
      <c r="C161" s="64"/>
      <c r="D161" s="64"/>
      <c r="E161" s="11"/>
      <c r="G161" s="11"/>
      <c r="H161" s="64"/>
      <c r="I161" s="64"/>
    </row>
    <row r="162" spans="1:9" x14ac:dyDescent="0.2">
      <c r="A162" s="64"/>
      <c r="B162" s="64"/>
      <c r="C162" s="64"/>
      <c r="D162" s="64"/>
      <c r="E162" s="11"/>
      <c r="G162" s="11"/>
      <c r="H162" s="64"/>
      <c r="I162" s="64"/>
    </row>
    <row r="163" spans="1:9" x14ac:dyDescent="0.2">
      <c r="A163" s="64" t="s">
        <v>1059</v>
      </c>
      <c r="B163" s="64"/>
      <c r="C163" s="64"/>
      <c r="D163" s="64"/>
      <c r="E163" s="11"/>
      <c r="G163" s="11"/>
      <c r="H163" s="64"/>
      <c r="I163" s="64"/>
    </row>
    <row r="164" spans="1:9" x14ac:dyDescent="0.2">
      <c r="A164" s="64"/>
      <c r="B164" s="64"/>
      <c r="C164" s="64"/>
      <c r="D164" s="64"/>
      <c r="E164" s="11"/>
      <c r="G164" s="11"/>
      <c r="H164" s="64"/>
      <c r="I164" s="64"/>
    </row>
    <row r="165" spans="1:9" x14ac:dyDescent="0.2">
      <c r="A165" s="64"/>
      <c r="B165" s="64"/>
      <c r="C165" s="64"/>
      <c r="D165" s="64"/>
      <c r="E165" s="11"/>
      <c r="G165" s="11"/>
      <c r="H165" s="64"/>
      <c r="I165" s="64"/>
    </row>
  </sheetData>
  <mergeCells count="1">
    <mergeCell ref="A1:G1"/>
  </mergeCells>
  <conditionalFormatting sqref="F2:F3">
    <cfRule type="cellIs" dxfId="77" priority="4" stopIfTrue="1" operator="between">
      <formula>0.009</formula>
      <formula>-0.009</formula>
    </cfRule>
  </conditionalFormatting>
  <conditionalFormatting sqref="F5:F158">
    <cfRule type="cellIs" dxfId="76" priority="1" stopIfTrue="1" operator="between">
      <formula>0.009</formula>
      <formula>-0.009</formula>
    </cfRule>
  </conditionalFormatting>
  <conditionalFormatting sqref="F166:F65536">
    <cfRule type="cellIs" dxfId="75" priority="2"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300"/>
  <sheetViews>
    <sheetView workbookViewId="0">
      <selection sqref="A1:G1"/>
    </sheetView>
  </sheetViews>
  <sheetFormatPr defaultColWidth="9.1796875" defaultRowHeight="10" x14ac:dyDescent="0.2"/>
  <cols>
    <col min="1" max="1" width="38.81640625" style="7" bestFit="1" customWidth="1"/>
    <col min="2" max="2" width="34.81640625" style="7" bestFit="1" customWidth="1"/>
    <col min="3" max="3" width="25.54296875" style="7" bestFit="1" customWidth="1"/>
    <col min="4" max="4" width="15.1796875" style="7" bestFit="1" customWidth="1"/>
    <col min="5" max="5" width="27.1796875" style="10" customWidth="1"/>
    <col min="6" max="6" width="31.1796875" style="11" bestFit="1" customWidth="1"/>
    <col min="7" max="7" width="34" style="10" customWidth="1"/>
    <col min="8" max="8" width="27.54296875" style="7" customWidth="1"/>
    <col min="9" max="16384" width="9.1796875" style="7"/>
  </cols>
  <sheetData>
    <row r="1" spans="1:11" s="1" customFormat="1" ht="14" x14ac:dyDescent="0.25">
      <c r="A1" s="104" t="s">
        <v>11</v>
      </c>
      <c r="B1" s="105"/>
      <c r="C1" s="105"/>
      <c r="D1" s="105"/>
      <c r="E1" s="105"/>
      <c r="F1" s="105"/>
      <c r="G1" s="105"/>
    </row>
    <row r="2" spans="1:11" s="1" customFormat="1" ht="11.5" x14ac:dyDescent="0.25">
      <c r="E2" s="5"/>
      <c r="F2" s="9"/>
      <c r="G2" s="10"/>
    </row>
    <row r="3" spans="1:11" s="1" customFormat="1" ht="11.5" x14ac:dyDescent="0.25">
      <c r="A3" s="8" t="s">
        <v>7</v>
      </c>
      <c r="B3" s="2"/>
      <c r="C3" s="3"/>
      <c r="D3" s="3"/>
      <c r="E3" s="4"/>
      <c r="F3" s="9"/>
      <c r="G3" s="10"/>
    </row>
    <row r="4" spans="1:11" s="1" customFormat="1" ht="23" x14ac:dyDescent="0.25">
      <c r="A4" s="37" t="s">
        <v>2</v>
      </c>
      <c r="B4" s="37" t="s">
        <v>0</v>
      </c>
      <c r="C4" s="38" t="s">
        <v>4</v>
      </c>
      <c r="D4" s="38" t="s">
        <v>1</v>
      </c>
      <c r="E4" s="53" t="s">
        <v>6</v>
      </c>
      <c r="F4" s="39" t="s">
        <v>289</v>
      </c>
      <c r="G4" s="53" t="s">
        <v>290</v>
      </c>
      <c r="H4" s="54" t="s">
        <v>291</v>
      </c>
      <c r="I4" s="40" t="s">
        <v>5</v>
      </c>
      <c r="J4" s="35"/>
      <c r="K4" s="35"/>
    </row>
    <row r="5" spans="1:11" ht="10.5" x14ac:dyDescent="0.25">
      <c r="A5" s="41" t="s">
        <v>109</v>
      </c>
      <c r="B5" s="42"/>
      <c r="C5" s="42"/>
      <c r="D5" s="42"/>
      <c r="E5" s="43"/>
      <c r="F5" s="44"/>
      <c r="G5" s="43"/>
      <c r="H5" s="42"/>
      <c r="I5" s="42"/>
    </row>
    <row r="6" spans="1:11" ht="10.5" x14ac:dyDescent="0.25">
      <c r="A6" s="41" t="s">
        <v>21</v>
      </c>
      <c r="B6" s="42"/>
      <c r="C6" s="42"/>
      <c r="D6" s="42"/>
      <c r="E6" s="43"/>
      <c r="F6" s="44"/>
      <c r="G6" s="43"/>
      <c r="H6" s="42"/>
      <c r="I6" s="42"/>
    </row>
    <row r="7" spans="1:11" x14ac:dyDescent="0.2">
      <c r="A7" s="42" t="s">
        <v>111</v>
      </c>
      <c r="B7" s="42" t="s">
        <v>110</v>
      </c>
      <c r="C7" s="42" t="s">
        <v>112</v>
      </c>
      <c r="D7" s="45">
        <v>441650</v>
      </c>
      <c r="E7" s="43">
        <v>4104.0326249999998</v>
      </c>
      <c r="F7" s="44">
        <v>5.6176426705340399</v>
      </c>
      <c r="G7" s="43">
        <v>-4133.0033249999997</v>
      </c>
      <c r="H7" s="43">
        <v>-5.6572980669175399</v>
      </c>
      <c r="I7" s="46"/>
    </row>
    <row r="8" spans="1:11" x14ac:dyDescent="0.2">
      <c r="A8" s="42" t="s">
        <v>127</v>
      </c>
      <c r="B8" s="42" t="s">
        <v>126</v>
      </c>
      <c r="C8" s="42" t="s">
        <v>128</v>
      </c>
      <c r="D8" s="45">
        <v>268500</v>
      </c>
      <c r="E8" s="43">
        <v>3746.6489999999999</v>
      </c>
      <c r="F8" s="44">
        <v>5.1284522363936302</v>
      </c>
      <c r="G8" s="43">
        <v>-3776.5225</v>
      </c>
      <c r="H8" s="43">
        <v>-5.1693433948351899</v>
      </c>
      <c r="I8" s="46"/>
    </row>
    <row r="9" spans="1:11" x14ac:dyDescent="0.2">
      <c r="A9" s="42" t="s">
        <v>114</v>
      </c>
      <c r="B9" s="42" t="s">
        <v>113</v>
      </c>
      <c r="C9" s="42" t="s">
        <v>112</v>
      </c>
      <c r="D9" s="45">
        <v>249200</v>
      </c>
      <c r="E9" s="43">
        <v>3376.66</v>
      </c>
      <c r="F9" s="44">
        <v>4.62200743345345</v>
      </c>
      <c r="G9" s="43">
        <v>-3394.4274</v>
      </c>
      <c r="H9" s="43">
        <v>-4.646327635923682</v>
      </c>
      <c r="I9" s="46"/>
    </row>
    <row r="10" spans="1:11" x14ac:dyDescent="0.2">
      <c r="A10" s="42" t="s">
        <v>295</v>
      </c>
      <c r="B10" s="42" t="s">
        <v>294</v>
      </c>
      <c r="C10" s="42" t="s">
        <v>120</v>
      </c>
      <c r="D10" s="45">
        <v>23300850</v>
      </c>
      <c r="E10" s="43">
        <v>2602.704945</v>
      </c>
      <c r="F10" s="44">
        <v>3.5626096802390701</v>
      </c>
      <c r="G10" s="43">
        <v>-2612.082465</v>
      </c>
      <c r="H10" s="43">
        <v>-3.5754457274417368</v>
      </c>
      <c r="I10" s="46"/>
    </row>
    <row r="11" spans="1:11" x14ac:dyDescent="0.2">
      <c r="A11" s="42" t="s">
        <v>134</v>
      </c>
      <c r="B11" s="42" t="s">
        <v>133</v>
      </c>
      <c r="C11" s="42" t="s">
        <v>135</v>
      </c>
      <c r="D11" s="45">
        <v>873000</v>
      </c>
      <c r="E11" s="43">
        <v>2388.5279999999998</v>
      </c>
      <c r="F11" s="44">
        <v>3.26944204362053</v>
      </c>
      <c r="G11" s="43">
        <v>-2394.2024999999999</v>
      </c>
      <c r="H11" s="43">
        <v>-3.27720935841714</v>
      </c>
      <c r="I11" s="46"/>
    </row>
    <row r="12" spans="1:11" x14ac:dyDescent="0.2">
      <c r="A12" s="42" t="s">
        <v>321</v>
      </c>
      <c r="B12" s="42" t="s">
        <v>320</v>
      </c>
      <c r="C12" s="42" t="s">
        <v>210</v>
      </c>
      <c r="D12" s="45">
        <v>221250</v>
      </c>
      <c r="E12" s="43">
        <v>2057.2931250000001</v>
      </c>
      <c r="F12" s="44">
        <v>2.8160442912649399</v>
      </c>
      <c r="G12" s="43">
        <v>-2065.2371250000001</v>
      </c>
      <c r="H12" s="43">
        <v>-2.8269181213370693</v>
      </c>
      <c r="I12" s="46"/>
    </row>
    <row r="13" spans="1:11" x14ac:dyDescent="0.2">
      <c r="A13" s="42" t="s">
        <v>130</v>
      </c>
      <c r="B13" s="42" t="s">
        <v>129</v>
      </c>
      <c r="C13" s="42" t="s">
        <v>112</v>
      </c>
      <c r="D13" s="45">
        <v>153000</v>
      </c>
      <c r="E13" s="43">
        <v>1648.0395000000001</v>
      </c>
      <c r="F13" s="44">
        <v>2.2558536600146</v>
      </c>
      <c r="G13" s="43">
        <v>-1657.1872499999999</v>
      </c>
      <c r="H13" s="43">
        <v>-2.2683751956442926</v>
      </c>
      <c r="I13" s="46"/>
    </row>
    <row r="14" spans="1:11" x14ac:dyDescent="0.2">
      <c r="A14" s="42" t="s">
        <v>307</v>
      </c>
      <c r="B14" s="42" t="s">
        <v>306</v>
      </c>
      <c r="C14" s="42" t="s">
        <v>120</v>
      </c>
      <c r="D14" s="45">
        <v>357000</v>
      </c>
      <c r="E14" s="43">
        <v>1586.1510000000001</v>
      </c>
      <c r="F14" s="44">
        <v>2.1711400355912698</v>
      </c>
      <c r="G14" s="43">
        <v>-1588.87015</v>
      </c>
      <c r="H14" s="43">
        <v>-2.174862036477557</v>
      </c>
      <c r="I14" s="46"/>
    </row>
    <row r="15" spans="1:11" x14ac:dyDescent="0.2">
      <c r="A15" s="42" t="s">
        <v>375</v>
      </c>
      <c r="B15" s="42" t="s">
        <v>1045</v>
      </c>
      <c r="C15" s="42" t="s">
        <v>120</v>
      </c>
      <c r="D15" s="45">
        <v>99275</v>
      </c>
      <c r="E15" s="43">
        <v>1552.7602750000001</v>
      </c>
      <c r="F15" s="44">
        <v>2.1254344628778798</v>
      </c>
      <c r="G15" s="43">
        <v>-1960.0856000000001</v>
      </c>
      <c r="H15" s="43">
        <v>-2.6829856169721098</v>
      </c>
      <c r="I15" s="46"/>
    </row>
    <row r="16" spans="1:11" x14ac:dyDescent="0.2">
      <c r="A16" s="42" t="s">
        <v>125</v>
      </c>
      <c r="B16" s="42" t="s">
        <v>124</v>
      </c>
      <c r="C16" s="42" t="s">
        <v>112</v>
      </c>
      <c r="D16" s="45">
        <v>103750</v>
      </c>
      <c r="E16" s="43">
        <v>1421.79</v>
      </c>
      <c r="F16" s="44">
        <v>1.94616098417068</v>
      </c>
      <c r="G16" s="43">
        <v>-1425.0437499999998</v>
      </c>
      <c r="H16" s="43">
        <v>-1.9506147511139365</v>
      </c>
      <c r="I16" s="46"/>
    </row>
    <row r="17" spans="1:9" x14ac:dyDescent="0.2">
      <c r="A17" s="42" t="s">
        <v>164</v>
      </c>
      <c r="B17" s="42" t="s">
        <v>163</v>
      </c>
      <c r="C17" s="42" t="s">
        <v>165</v>
      </c>
      <c r="D17" s="45">
        <v>275025</v>
      </c>
      <c r="E17" s="43">
        <v>1234.8622499999999</v>
      </c>
      <c r="F17" s="44">
        <v>1.6902923299328501</v>
      </c>
      <c r="G17" s="43">
        <v>-1241.3873249999999</v>
      </c>
      <c r="H17" s="43">
        <v>-1.6992239206626891</v>
      </c>
      <c r="I17" s="46"/>
    </row>
    <row r="18" spans="1:9" x14ac:dyDescent="0.2">
      <c r="A18" s="42" t="s">
        <v>377</v>
      </c>
      <c r="B18" s="42" t="s">
        <v>376</v>
      </c>
      <c r="C18" s="42" t="s">
        <v>174</v>
      </c>
      <c r="D18" s="45">
        <v>60200</v>
      </c>
      <c r="E18" s="43">
        <v>1231.5114000000001</v>
      </c>
      <c r="F18" s="44">
        <v>1.68570565149664</v>
      </c>
      <c r="G18" s="43">
        <v>-1237.2906</v>
      </c>
      <c r="H18" s="43">
        <v>-1.69361628074549</v>
      </c>
      <c r="I18" s="46"/>
    </row>
    <row r="19" spans="1:9" x14ac:dyDescent="0.2">
      <c r="A19" s="42" t="s">
        <v>116</v>
      </c>
      <c r="B19" s="42" t="s">
        <v>115</v>
      </c>
      <c r="C19" s="42" t="s">
        <v>117</v>
      </c>
      <c r="D19" s="45">
        <v>28175</v>
      </c>
      <c r="E19" s="43">
        <v>1107.9255250000001</v>
      </c>
      <c r="F19" s="44">
        <v>1.5165400165438101</v>
      </c>
      <c r="G19" s="43">
        <v>-1116.0994250000001</v>
      </c>
      <c r="H19" s="43">
        <v>-1.5277285361342623</v>
      </c>
      <c r="I19" s="46"/>
    </row>
    <row r="20" spans="1:9" x14ac:dyDescent="0.2">
      <c r="A20" s="42" t="s">
        <v>143</v>
      </c>
      <c r="B20" s="42" t="s">
        <v>142</v>
      </c>
      <c r="C20" s="42" t="s">
        <v>144</v>
      </c>
      <c r="D20" s="45">
        <v>29000</v>
      </c>
      <c r="E20" s="43">
        <v>995.22199999999998</v>
      </c>
      <c r="F20" s="44">
        <v>1.36227025579608</v>
      </c>
      <c r="G20" s="43">
        <v>-1002.5458000000001</v>
      </c>
      <c r="H20" s="43">
        <v>-1.3722951496382614</v>
      </c>
      <c r="I20" s="46"/>
    </row>
    <row r="21" spans="1:9" x14ac:dyDescent="0.2">
      <c r="A21" s="42" t="s">
        <v>379</v>
      </c>
      <c r="B21" s="42" t="s">
        <v>378</v>
      </c>
      <c r="C21" s="42" t="s">
        <v>123</v>
      </c>
      <c r="D21" s="45">
        <v>34100</v>
      </c>
      <c r="E21" s="43">
        <v>940.81899999999996</v>
      </c>
      <c r="F21" s="44">
        <v>1.28780286186179</v>
      </c>
      <c r="G21" s="43">
        <v>-943.99030000000005</v>
      </c>
      <c r="H21" s="43">
        <v>-1.2921437703849199</v>
      </c>
      <c r="I21" s="46"/>
    </row>
    <row r="22" spans="1:9" x14ac:dyDescent="0.2">
      <c r="A22" s="42" t="s">
        <v>293</v>
      </c>
      <c r="B22" s="42" t="s">
        <v>292</v>
      </c>
      <c r="C22" s="42" t="s">
        <v>112</v>
      </c>
      <c r="D22" s="45">
        <v>224000</v>
      </c>
      <c r="E22" s="43">
        <v>913.92</v>
      </c>
      <c r="F22" s="44">
        <v>1.2509832300503401</v>
      </c>
      <c r="G22" s="43">
        <v>-921.62400000000002</v>
      </c>
      <c r="H22" s="43">
        <v>-1.2615285456187759</v>
      </c>
      <c r="I22" s="46"/>
    </row>
    <row r="23" spans="1:9" x14ac:dyDescent="0.2">
      <c r="A23" s="42" t="s">
        <v>313</v>
      </c>
      <c r="B23" s="42" t="s">
        <v>312</v>
      </c>
      <c r="C23" s="42" t="s">
        <v>204</v>
      </c>
      <c r="D23" s="45">
        <v>278400</v>
      </c>
      <c r="E23" s="43">
        <v>896.86559999999997</v>
      </c>
      <c r="F23" s="44">
        <v>1.2276389894181501</v>
      </c>
      <c r="G23" s="43">
        <v>-907.30560000000003</v>
      </c>
      <c r="H23" s="43">
        <v>-1.24192937032865</v>
      </c>
      <c r="I23" s="46"/>
    </row>
    <row r="24" spans="1:9" x14ac:dyDescent="0.2">
      <c r="A24" s="42" t="s">
        <v>299</v>
      </c>
      <c r="B24" s="42" t="s">
        <v>298</v>
      </c>
      <c r="C24" s="42" t="s">
        <v>112</v>
      </c>
      <c r="D24" s="45">
        <v>298450</v>
      </c>
      <c r="E24" s="43">
        <v>891.61937499999999</v>
      </c>
      <c r="F24" s="44">
        <v>1.22045790190932</v>
      </c>
      <c r="G24" s="43">
        <v>-893.70852500000001</v>
      </c>
      <c r="H24" s="43">
        <v>-1.2233175522234101</v>
      </c>
      <c r="I24" s="46"/>
    </row>
    <row r="25" spans="1:9" x14ac:dyDescent="0.2">
      <c r="A25" s="42" t="s">
        <v>381</v>
      </c>
      <c r="B25" s="42" t="s">
        <v>380</v>
      </c>
      <c r="C25" s="42" t="s">
        <v>159</v>
      </c>
      <c r="D25" s="45">
        <v>78300</v>
      </c>
      <c r="E25" s="43">
        <v>890.66250000000002</v>
      </c>
      <c r="F25" s="44">
        <v>1.21914812142716</v>
      </c>
      <c r="G25" s="43">
        <v>-892.22850000000005</v>
      </c>
      <c r="H25" s="43">
        <v>-1.22129167856373</v>
      </c>
      <c r="I25" s="46"/>
    </row>
    <row r="26" spans="1:9" x14ac:dyDescent="0.2">
      <c r="A26" s="42" t="s">
        <v>383</v>
      </c>
      <c r="B26" s="42" t="s">
        <v>382</v>
      </c>
      <c r="C26" s="42" t="s">
        <v>135</v>
      </c>
      <c r="D26" s="45">
        <v>375000</v>
      </c>
      <c r="E26" s="43">
        <v>890.625</v>
      </c>
      <c r="F26" s="44">
        <v>1.21909679103596</v>
      </c>
      <c r="G26" s="43">
        <v>-894.375</v>
      </c>
      <c r="H26" s="43">
        <v>-1.2242298301561101</v>
      </c>
      <c r="I26" s="46"/>
    </row>
    <row r="27" spans="1:9" x14ac:dyDescent="0.2">
      <c r="A27" s="42" t="s">
        <v>385</v>
      </c>
      <c r="B27" s="42" t="s">
        <v>384</v>
      </c>
      <c r="C27" s="42" t="s">
        <v>386</v>
      </c>
      <c r="D27" s="45">
        <v>127650</v>
      </c>
      <c r="E27" s="43">
        <v>869.99857499999996</v>
      </c>
      <c r="F27" s="44">
        <v>1.19086312532026</v>
      </c>
      <c r="G27" s="43">
        <v>-873.76424999999995</v>
      </c>
      <c r="H27" s="43">
        <v>-1.1960176205439299</v>
      </c>
      <c r="I27" s="46"/>
    </row>
    <row r="28" spans="1:9" x14ac:dyDescent="0.2">
      <c r="A28" s="42" t="s">
        <v>388</v>
      </c>
      <c r="B28" s="42" t="s">
        <v>1044</v>
      </c>
      <c r="C28" s="42" t="s">
        <v>389</v>
      </c>
      <c r="D28" s="45">
        <v>48513</v>
      </c>
      <c r="E28" s="43">
        <v>869.158908</v>
      </c>
      <c r="F28" s="44">
        <v>1.1897137803712201</v>
      </c>
      <c r="G28" s="43">
        <v>-983.16445799999997</v>
      </c>
      <c r="H28" s="43">
        <v>-1.34576576652172</v>
      </c>
      <c r="I28" s="46"/>
    </row>
    <row r="29" spans="1:9" x14ac:dyDescent="0.2">
      <c r="A29" s="42" t="s">
        <v>391</v>
      </c>
      <c r="B29" s="42" t="s">
        <v>390</v>
      </c>
      <c r="C29" s="42" t="s">
        <v>112</v>
      </c>
      <c r="D29" s="45">
        <v>1029525</v>
      </c>
      <c r="E29" s="43">
        <v>860.47699499999999</v>
      </c>
      <c r="F29" s="44">
        <v>1.1778298872867501</v>
      </c>
      <c r="G29" s="43">
        <v>-862.56294249999996</v>
      </c>
      <c r="H29" s="43">
        <v>-1.180685153985441</v>
      </c>
      <c r="I29" s="46"/>
    </row>
    <row r="30" spans="1:9" x14ac:dyDescent="0.2">
      <c r="A30" s="42" t="s">
        <v>323</v>
      </c>
      <c r="B30" s="42" t="s">
        <v>322</v>
      </c>
      <c r="C30" s="42" t="s">
        <v>171</v>
      </c>
      <c r="D30" s="45">
        <v>54175</v>
      </c>
      <c r="E30" s="43">
        <v>854.23140000000001</v>
      </c>
      <c r="F30" s="44">
        <v>1.1692808516964499</v>
      </c>
      <c r="G30" s="43">
        <v>-858.62095000000011</v>
      </c>
      <c r="H30" s="43">
        <v>-1.1752893135284153</v>
      </c>
      <c r="I30" s="46"/>
    </row>
    <row r="31" spans="1:9" x14ac:dyDescent="0.2">
      <c r="A31" s="42" t="s">
        <v>393</v>
      </c>
      <c r="B31" s="42" t="s">
        <v>392</v>
      </c>
      <c r="C31" s="42" t="s">
        <v>210</v>
      </c>
      <c r="D31" s="45">
        <v>559000</v>
      </c>
      <c r="E31" s="43">
        <v>842.46889999999996</v>
      </c>
      <c r="F31" s="44">
        <v>1.1531802189895799</v>
      </c>
      <c r="G31" s="43">
        <v>-845.99059999999997</v>
      </c>
      <c r="H31" s="43">
        <v>-1.15800075868809</v>
      </c>
      <c r="I31" s="46"/>
    </row>
    <row r="32" spans="1:9" x14ac:dyDescent="0.2">
      <c r="A32" s="42" t="s">
        <v>176</v>
      </c>
      <c r="B32" s="42" t="s">
        <v>175</v>
      </c>
      <c r="C32" s="42" t="s">
        <v>177</v>
      </c>
      <c r="D32" s="45">
        <v>13900</v>
      </c>
      <c r="E32" s="43">
        <v>794.524</v>
      </c>
      <c r="F32" s="44">
        <v>1.0875527397064499</v>
      </c>
      <c r="G32" s="43">
        <v>-798.83299999999997</v>
      </c>
      <c r="H32" s="43">
        <v>-1.0934509438581099</v>
      </c>
      <c r="I32" s="46"/>
    </row>
    <row r="33" spans="1:9" x14ac:dyDescent="0.2">
      <c r="A33" s="42" t="s">
        <v>242</v>
      </c>
      <c r="B33" s="42" t="s">
        <v>241</v>
      </c>
      <c r="C33" s="42" t="s">
        <v>141</v>
      </c>
      <c r="D33" s="45">
        <v>195750</v>
      </c>
      <c r="E33" s="43">
        <v>717.03224999999998</v>
      </c>
      <c r="F33" s="44">
        <v>0.98148122390938097</v>
      </c>
      <c r="G33" s="43">
        <v>-719.36095</v>
      </c>
      <c r="H33" s="43">
        <v>-0.98466877276247311</v>
      </c>
      <c r="I33" s="46"/>
    </row>
    <row r="34" spans="1:9" x14ac:dyDescent="0.2">
      <c r="A34" s="42" t="s">
        <v>305</v>
      </c>
      <c r="B34" s="42" t="s">
        <v>304</v>
      </c>
      <c r="C34" s="42" t="s">
        <v>210</v>
      </c>
      <c r="D34" s="45">
        <v>32250</v>
      </c>
      <c r="E34" s="43">
        <v>629.71349999999995</v>
      </c>
      <c r="F34" s="44">
        <v>0.86195840799665502</v>
      </c>
      <c r="G34" s="43">
        <v>-631.31449999999995</v>
      </c>
      <c r="H34" s="43">
        <v>-0.86414987349835193</v>
      </c>
      <c r="I34" s="46"/>
    </row>
    <row r="35" spans="1:9" x14ac:dyDescent="0.2">
      <c r="A35" s="42" t="s">
        <v>395</v>
      </c>
      <c r="B35" s="42" t="s">
        <v>394</v>
      </c>
      <c r="C35" s="42" t="s">
        <v>210</v>
      </c>
      <c r="D35" s="45">
        <v>167400</v>
      </c>
      <c r="E35" s="43">
        <v>568.8252</v>
      </c>
      <c r="F35" s="44">
        <v>0.77861386776745201</v>
      </c>
      <c r="G35" s="43">
        <v>-569.99699999999996</v>
      </c>
      <c r="H35" s="43">
        <v>-0.780217839831716</v>
      </c>
      <c r="I35" s="46"/>
    </row>
    <row r="36" spans="1:9" x14ac:dyDescent="0.2">
      <c r="A36" s="42" t="s">
        <v>317</v>
      </c>
      <c r="B36" s="42" t="s">
        <v>316</v>
      </c>
      <c r="C36" s="42" t="s">
        <v>128</v>
      </c>
      <c r="D36" s="45">
        <v>125550</v>
      </c>
      <c r="E36" s="43">
        <v>536.09849999999994</v>
      </c>
      <c r="F36" s="44">
        <v>0.73381721940119604</v>
      </c>
      <c r="G36" s="43">
        <v>-538.170075</v>
      </c>
      <c r="H36" s="43">
        <v>-0.73665281287194995</v>
      </c>
      <c r="I36" s="46"/>
    </row>
    <row r="37" spans="1:9" x14ac:dyDescent="0.2">
      <c r="A37" s="42" t="s">
        <v>397</v>
      </c>
      <c r="B37" s="42" t="s">
        <v>396</v>
      </c>
      <c r="C37" s="42" t="s">
        <v>112</v>
      </c>
      <c r="D37" s="45">
        <v>400000</v>
      </c>
      <c r="E37" s="43">
        <v>500.76</v>
      </c>
      <c r="F37" s="44">
        <v>0.68544551194853698</v>
      </c>
      <c r="G37" s="43">
        <v>-503.60239999999999</v>
      </c>
      <c r="H37" s="43">
        <v>-0.68933621872056905</v>
      </c>
      <c r="I37" s="46"/>
    </row>
    <row r="38" spans="1:9" x14ac:dyDescent="0.2">
      <c r="A38" s="42" t="s">
        <v>399</v>
      </c>
      <c r="B38" s="42" t="s">
        <v>398</v>
      </c>
      <c r="C38" s="42" t="s">
        <v>112</v>
      </c>
      <c r="D38" s="45">
        <v>50000</v>
      </c>
      <c r="E38" s="43">
        <v>491.17500000000001</v>
      </c>
      <c r="F38" s="44">
        <v>0.67232546395742998</v>
      </c>
      <c r="G38" s="43">
        <v>-492.32499999999999</v>
      </c>
      <c r="H38" s="43">
        <v>-0.67389959595427695</v>
      </c>
      <c r="I38" s="46"/>
    </row>
    <row r="39" spans="1:9" x14ac:dyDescent="0.2">
      <c r="A39" s="42" t="s">
        <v>401</v>
      </c>
      <c r="B39" s="42" t="s">
        <v>400</v>
      </c>
      <c r="C39" s="42" t="s">
        <v>141</v>
      </c>
      <c r="D39" s="45">
        <v>100000</v>
      </c>
      <c r="E39" s="43">
        <v>459.8</v>
      </c>
      <c r="F39" s="44">
        <v>0.62937903665216299</v>
      </c>
      <c r="G39" s="43">
        <v>-460.55</v>
      </c>
      <c r="H39" s="43">
        <v>-0.63040564447619396</v>
      </c>
      <c r="I39" s="46"/>
    </row>
    <row r="40" spans="1:9" x14ac:dyDescent="0.2">
      <c r="A40" s="42" t="s">
        <v>161</v>
      </c>
      <c r="B40" s="42" t="s">
        <v>160</v>
      </c>
      <c r="C40" s="42" t="s">
        <v>162</v>
      </c>
      <c r="D40" s="45">
        <v>231000</v>
      </c>
      <c r="E40" s="43">
        <v>446.13029999999998</v>
      </c>
      <c r="F40" s="44">
        <v>0.61066780868930104</v>
      </c>
      <c r="G40" s="43">
        <v>-447.42060000000004</v>
      </c>
      <c r="H40" s="43">
        <v>-0.61243398478976308</v>
      </c>
      <c r="I40" s="46"/>
    </row>
    <row r="41" spans="1:9" x14ac:dyDescent="0.2">
      <c r="A41" s="42" t="s">
        <v>403</v>
      </c>
      <c r="B41" s="42" t="s">
        <v>402</v>
      </c>
      <c r="C41" s="42" t="s">
        <v>404</v>
      </c>
      <c r="D41" s="45">
        <v>29500</v>
      </c>
      <c r="E41" s="43">
        <v>422.17450000000002</v>
      </c>
      <c r="F41" s="44">
        <v>0.577876859741428</v>
      </c>
      <c r="G41" s="43">
        <v>-422.90799999999996</v>
      </c>
      <c r="H41" s="43">
        <v>-0.57888088219332967</v>
      </c>
      <c r="I41" s="46"/>
    </row>
    <row r="42" spans="1:9" x14ac:dyDescent="0.2">
      <c r="A42" s="42" t="s">
        <v>406</v>
      </c>
      <c r="B42" s="42" t="s">
        <v>405</v>
      </c>
      <c r="C42" s="42" t="s">
        <v>156</v>
      </c>
      <c r="D42" s="45">
        <v>31000</v>
      </c>
      <c r="E42" s="43">
        <v>413.04399999999998</v>
      </c>
      <c r="F42" s="44">
        <v>0.56537893609168399</v>
      </c>
      <c r="G42" s="43">
        <v>-412.05200000000002</v>
      </c>
      <c r="H42" s="43">
        <v>-0.56402107614310004</v>
      </c>
      <c r="I42" s="46"/>
    </row>
    <row r="43" spans="1:9" x14ac:dyDescent="0.2">
      <c r="A43" s="42" t="s">
        <v>184</v>
      </c>
      <c r="B43" s="42" t="s">
        <v>183</v>
      </c>
      <c r="C43" s="42" t="s">
        <v>165</v>
      </c>
      <c r="D43" s="45">
        <v>8400</v>
      </c>
      <c r="E43" s="43">
        <v>388.02960000000002</v>
      </c>
      <c r="F43" s="44">
        <v>0.53113896442045305</v>
      </c>
      <c r="G43" s="43">
        <v>-389.99520000000001</v>
      </c>
      <c r="H43" s="43">
        <v>-0.53382949820567205</v>
      </c>
      <c r="I43" s="46"/>
    </row>
    <row r="44" spans="1:9" x14ac:dyDescent="0.2">
      <c r="A44" s="42" t="s">
        <v>297</v>
      </c>
      <c r="B44" s="42" t="s">
        <v>296</v>
      </c>
      <c r="C44" s="42" t="s">
        <v>210</v>
      </c>
      <c r="D44" s="45">
        <v>150400</v>
      </c>
      <c r="E44" s="43">
        <v>382.76799999999997</v>
      </c>
      <c r="F44" s="44">
        <v>0.52393683145122905</v>
      </c>
      <c r="G44" s="43">
        <v>-385.81360000000001</v>
      </c>
      <c r="H44" s="43">
        <v>-0.52810568050305196</v>
      </c>
      <c r="I44" s="46"/>
    </row>
    <row r="45" spans="1:9" x14ac:dyDescent="0.2">
      <c r="A45" s="42" t="s">
        <v>331</v>
      </c>
      <c r="B45" s="42" t="s">
        <v>330</v>
      </c>
      <c r="C45" s="42" t="s">
        <v>162</v>
      </c>
      <c r="D45" s="45">
        <v>31050</v>
      </c>
      <c r="E45" s="43">
        <v>377.07119999999998</v>
      </c>
      <c r="F45" s="44">
        <v>0.516138992181982</v>
      </c>
      <c r="G45" s="43">
        <v>-378.49950000000001</v>
      </c>
      <c r="H45" s="43">
        <v>-0.51809406412206505</v>
      </c>
      <c r="I45" s="46"/>
    </row>
    <row r="46" spans="1:9" x14ac:dyDescent="0.2">
      <c r="A46" s="42" t="s">
        <v>146</v>
      </c>
      <c r="B46" s="42" t="s">
        <v>145</v>
      </c>
      <c r="C46" s="42" t="s">
        <v>147</v>
      </c>
      <c r="D46" s="45">
        <v>5125</v>
      </c>
      <c r="E46" s="43">
        <v>356.72562499999998</v>
      </c>
      <c r="F46" s="44">
        <v>0.48828975687612203</v>
      </c>
      <c r="G46" s="43">
        <v>-357.03312499999998</v>
      </c>
      <c r="H46" s="43">
        <v>-0.48871066608397401</v>
      </c>
      <c r="I46" s="46"/>
    </row>
    <row r="47" spans="1:9" x14ac:dyDescent="0.2">
      <c r="A47" s="42" t="s">
        <v>408</v>
      </c>
      <c r="B47" s="42" t="s">
        <v>407</v>
      </c>
      <c r="C47" s="42" t="s">
        <v>232</v>
      </c>
      <c r="D47" s="45">
        <v>13125</v>
      </c>
      <c r="E47" s="43">
        <v>331.8</v>
      </c>
      <c r="F47" s="44">
        <v>0.45417130135099598</v>
      </c>
      <c r="G47" s="43">
        <v>-332.0625</v>
      </c>
      <c r="H47" s="43">
        <v>-0.45453061408940598</v>
      </c>
      <c r="I47" s="46"/>
    </row>
    <row r="48" spans="1:9" x14ac:dyDescent="0.2">
      <c r="A48" s="42" t="s">
        <v>410</v>
      </c>
      <c r="B48" s="42" t="s">
        <v>409</v>
      </c>
      <c r="C48" s="42" t="s">
        <v>153</v>
      </c>
      <c r="D48" s="45">
        <v>34000</v>
      </c>
      <c r="E48" s="43">
        <v>328.1</v>
      </c>
      <c r="F48" s="44">
        <v>0.44910670275244602</v>
      </c>
      <c r="G48" s="43">
        <v>-330.00740000000002</v>
      </c>
      <c r="H48" s="43">
        <v>-0.4517175717705203</v>
      </c>
      <c r="I48" s="46"/>
    </row>
    <row r="49" spans="1:9" x14ac:dyDescent="0.2">
      <c r="A49" s="42" t="s">
        <v>412</v>
      </c>
      <c r="B49" s="42" t="s">
        <v>411</v>
      </c>
      <c r="C49" s="42" t="s">
        <v>162</v>
      </c>
      <c r="D49" s="45">
        <v>211500</v>
      </c>
      <c r="E49" s="43">
        <v>319.63995</v>
      </c>
      <c r="F49" s="44">
        <v>0.437526498056863</v>
      </c>
      <c r="G49" s="43">
        <v>-321.58575000000002</v>
      </c>
      <c r="H49" s="43">
        <v>-0.44018992939552698</v>
      </c>
      <c r="I49" s="46"/>
    </row>
    <row r="50" spans="1:9" x14ac:dyDescent="0.2">
      <c r="A50" s="42" t="s">
        <v>414</v>
      </c>
      <c r="B50" s="42" t="s">
        <v>413</v>
      </c>
      <c r="C50" s="42" t="s">
        <v>112</v>
      </c>
      <c r="D50" s="45">
        <v>192400</v>
      </c>
      <c r="E50" s="43">
        <v>315.72840000000002</v>
      </c>
      <c r="F50" s="44">
        <v>0.432172327611416</v>
      </c>
      <c r="G50" s="43">
        <v>-317.47248000000002</v>
      </c>
      <c r="H50" s="43">
        <v>-0.43455964250972851</v>
      </c>
      <c r="I50" s="46"/>
    </row>
    <row r="51" spans="1:9" x14ac:dyDescent="0.2">
      <c r="A51" s="42" t="s">
        <v>229</v>
      </c>
      <c r="B51" s="42" t="s">
        <v>228</v>
      </c>
      <c r="C51" s="42" t="s">
        <v>210</v>
      </c>
      <c r="D51" s="45">
        <v>38350</v>
      </c>
      <c r="E51" s="43">
        <v>315.3904</v>
      </c>
      <c r="F51" s="44">
        <v>0.43170966968538599</v>
      </c>
      <c r="G51" s="43">
        <v>-316.90522499999997</v>
      </c>
      <c r="H51" s="43">
        <v>-0.43378317794810201</v>
      </c>
      <c r="I51" s="46"/>
    </row>
    <row r="52" spans="1:9" x14ac:dyDescent="0.2">
      <c r="A52" s="42" t="s">
        <v>209</v>
      </c>
      <c r="B52" s="42" t="s">
        <v>208</v>
      </c>
      <c r="C52" s="42" t="s">
        <v>210</v>
      </c>
      <c r="D52" s="45">
        <v>18750</v>
      </c>
      <c r="E52" s="43">
        <v>305.92500000000001</v>
      </c>
      <c r="F52" s="44">
        <v>0.41875333142195098</v>
      </c>
      <c r="G52" s="43">
        <v>-306.33749999999998</v>
      </c>
      <c r="H52" s="43">
        <v>-0.419317965725168</v>
      </c>
      <c r="I52" s="46"/>
    </row>
    <row r="53" spans="1:9" x14ac:dyDescent="0.2">
      <c r="A53" s="42" t="s">
        <v>248</v>
      </c>
      <c r="B53" s="42" t="s">
        <v>247</v>
      </c>
      <c r="C53" s="42" t="s">
        <v>135</v>
      </c>
      <c r="D53" s="45">
        <v>7200</v>
      </c>
      <c r="E53" s="43">
        <v>272.55599999999998</v>
      </c>
      <c r="F53" s="44">
        <v>0.37307749611519597</v>
      </c>
      <c r="G53" s="43">
        <v>-273.642</v>
      </c>
      <c r="H53" s="43">
        <v>-0.374564024244392</v>
      </c>
      <c r="I53" s="46"/>
    </row>
    <row r="54" spans="1:9" x14ac:dyDescent="0.2">
      <c r="A54" s="42" t="s">
        <v>416</v>
      </c>
      <c r="B54" s="42" t="s">
        <v>415</v>
      </c>
      <c r="C54" s="42" t="s">
        <v>112</v>
      </c>
      <c r="D54" s="45">
        <v>1244000</v>
      </c>
      <c r="E54" s="43">
        <v>266.34039999999999</v>
      </c>
      <c r="F54" s="44">
        <v>0.36456951799380599</v>
      </c>
      <c r="G54" s="43">
        <v>-267.75234</v>
      </c>
      <c r="H54" s="43">
        <v>-0.36650219619522129</v>
      </c>
      <c r="I54" s="46"/>
    </row>
    <row r="55" spans="1:9" x14ac:dyDescent="0.2">
      <c r="A55" s="42" t="s">
        <v>418</v>
      </c>
      <c r="B55" s="42" t="s">
        <v>417</v>
      </c>
      <c r="C55" s="42" t="s">
        <v>419</v>
      </c>
      <c r="D55" s="45">
        <v>53100</v>
      </c>
      <c r="E55" s="43">
        <v>265.7124</v>
      </c>
      <c r="F55" s="44">
        <v>0.36370990504248402</v>
      </c>
      <c r="G55" s="43">
        <v>-266.72129999999999</v>
      </c>
      <c r="H55" s="43">
        <v>-0.36509089788736998</v>
      </c>
      <c r="I55" s="46"/>
    </row>
    <row r="56" spans="1:9" x14ac:dyDescent="0.2">
      <c r="A56" s="42" t="s">
        <v>421</v>
      </c>
      <c r="B56" s="42" t="s">
        <v>420</v>
      </c>
      <c r="C56" s="42" t="s">
        <v>232</v>
      </c>
      <c r="D56" s="45">
        <v>9375</v>
      </c>
      <c r="E56" s="43">
        <v>262.21875</v>
      </c>
      <c r="F56" s="44">
        <v>0.35892776047658698</v>
      </c>
      <c r="G56" s="43">
        <v>-262.359375</v>
      </c>
      <c r="H56" s="43">
        <v>-0.359120249443592</v>
      </c>
      <c r="I56" s="46"/>
    </row>
    <row r="57" spans="1:9" x14ac:dyDescent="0.2">
      <c r="A57" s="42" t="s">
        <v>423</v>
      </c>
      <c r="B57" s="42" t="s">
        <v>422</v>
      </c>
      <c r="C57" s="42" t="s">
        <v>424</v>
      </c>
      <c r="D57" s="45">
        <v>310500</v>
      </c>
      <c r="E57" s="43">
        <v>252.15705</v>
      </c>
      <c r="F57" s="44">
        <v>0.34515520055252602</v>
      </c>
      <c r="G57" s="43">
        <v>-252.09495000000001</v>
      </c>
      <c r="H57" s="43">
        <v>-0.34507019742469602</v>
      </c>
      <c r="I57" s="46"/>
    </row>
    <row r="58" spans="1:9" x14ac:dyDescent="0.2">
      <c r="A58" s="42" t="s">
        <v>426</v>
      </c>
      <c r="B58" s="42" t="s">
        <v>425</v>
      </c>
      <c r="C58" s="42" t="s">
        <v>210</v>
      </c>
      <c r="D58" s="45">
        <v>23925</v>
      </c>
      <c r="E58" s="43">
        <v>244.035</v>
      </c>
      <c r="F58" s="44">
        <v>0.33403765378297201</v>
      </c>
      <c r="G58" s="43">
        <v>-244.42976250000001</v>
      </c>
      <c r="H58" s="43">
        <v>-0.33457800881115102</v>
      </c>
      <c r="I58" s="46"/>
    </row>
    <row r="59" spans="1:9" x14ac:dyDescent="0.2">
      <c r="A59" s="42" t="s">
        <v>428</v>
      </c>
      <c r="B59" s="42" t="s">
        <v>427</v>
      </c>
      <c r="C59" s="42" t="s">
        <v>150</v>
      </c>
      <c r="D59" s="45">
        <v>12000</v>
      </c>
      <c r="E59" s="43">
        <v>239.82</v>
      </c>
      <c r="F59" s="44">
        <v>0.328268117811922</v>
      </c>
      <c r="G59" s="43">
        <v>-240.864</v>
      </c>
      <c r="H59" s="43">
        <v>-0.32969715590297199</v>
      </c>
      <c r="I59" s="46"/>
    </row>
    <row r="60" spans="1:9" x14ac:dyDescent="0.2">
      <c r="A60" s="42" t="s">
        <v>430</v>
      </c>
      <c r="B60" s="42" t="s">
        <v>429</v>
      </c>
      <c r="C60" s="42" t="s">
        <v>182</v>
      </c>
      <c r="D60" s="45">
        <v>18150</v>
      </c>
      <c r="E60" s="43">
        <v>205.80285000000001</v>
      </c>
      <c r="F60" s="44">
        <v>0.28170508802364003</v>
      </c>
      <c r="G60" s="43">
        <v>-206.85390000000001</v>
      </c>
      <c r="H60" s="43">
        <v>-0.28314377622823611</v>
      </c>
      <c r="I60" s="46"/>
    </row>
    <row r="61" spans="1:9" x14ac:dyDescent="0.2">
      <c r="A61" s="42" t="s">
        <v>432</v>
      </c>
      <c r="B61" s="42" t="s">
        <v>431</v>
      </c>
      <c r="C61" s="42" t="s">
        <v>210</v>
      </c>
      <c r="D61" s="45">
        <v>69000</v>
      </c>
      <c r="E61" s="43">
        <v>196.4085</v>
      </c>
      <c r="F61" s="44">
        <v>0.268846003741402</v>
      </c>
      <c r="G61" s="43">
        <v>-196.857</v>
      </c>
      <c r="H61" s="43">
        <v>-0.26945991522017199</v>
      </c>
      <c r="I61" s="46"/>
    </row>
    <row r="62" spans="1:9" x14ac:dyDescent="0.2">
      <c r="A62" s="42" t="s">
        <v>244</v>
      </c>
      <c r="B62" s="42" t="s">
        <v>243</v>
      </c>
      <c r="C62" s="42" t="s">
        <v>153</v>
      </c>
      <c r="D62" s="45">
        <v>13875</v>
      </c>
      <c r="E62" s="43">
        <v>183.70500000000001</v>
      </c>
      <c r="F62" s="44">
        <v>0.25145732041797703</v>
      </c>
      <c r="G62" s="43">
        <v>-185.82787500000001</v>
      </c>
      <c r="H62" s="43">
        <v>-0.25436313386389398</v>
      </c>
      <c r="I62" s="46"/>
    </row>
    <row r="63" spans="1:9" x14ac:dyDescent="0.2">
      <c r="A63" s="42" t="s">
        <v>319</v>
      </c>
      <c r="B63" s="42" t="s">
        <v>318</v>
      </c>
      <c r="C63" s="42" t="s">
        <v>123</v>
      </c>
      <c r="D63" s="45">
        <v>5600</v>
      </c>
      <c r="E63" s="43">
        <v>174.9384</v>
      </c>
      <c r="F63" s="44">
        <v>0.239457506884452</v>
      </c>
      <c r="G63" s="43">
        <v>-176.21975</v>
      </c>
      <c r="H63" s="43">
        <v>-0.24121143213154692</v>
      </c>
      <c r="I63" s="46"/>
    </row>
    <row r="64" spans="1:9" x14ac:dyDescent="0.2">
      <c r="A64" s="42" t="s">
        <v>434</v>
      </c>
      <c r="B64" s="42" t="s">
        <v>433</v>
      </c>
      <c r="C64" s="42" t="s">
        <v>171</v>
      </c>
      <c r="D64" s="45">
        <v>27225</v>
      </c>
      <c r="E64" s="43">
        <v>173.08293750000001</v>
      </c>
      <c r="F64" s="44">
        <v>0.23691773045819201</v>
      </c>
      <c r="G64" s="43">
        <v>-174.51224999999999</v>
      </c>
      <c r="H64" s="43">
        <v>-0.238874188318838</v>
      </c>
      <c r="I64" s="46"/>
    </row>
    <row r="65" spans="1:9" x14ac:dyDescent="0.2">
      <c r="A65" s="42" t="s">
        <v>325</v>
      </c>
      <c r="B65" s="42" t="s">
        <v>324</v>
      </c>
      <c r="C65" s="42" t="s">
        <v>112</v>
      </c>
      <c r="D65" s="45">
        <v>104400</v>
      </c>
      <c r="E65" s="43">
        <v>161.4546</v>
      </c>
      <c r="F65" s="44">
        <v>0.22100074078090601</v>
      </c>
      <c r="G65" s="43">
        <v>-161.96688</v>
      </c>
      <c r="H65" s="43">
        <v>-0.22170195498903172</v>
      </c>
      <c r="I65" s="46"/>
    </row>
    <row r="66" spans="1:9" x14ac:dyDescent="0.2">
      <c r="A66" s="42" t="s">
        <v>436</v>
      </c>
      <c r="B66" s="42" t="s">
        <v>435</v>
      </c>
      <c r="C66" s="42" t="s">
        <v>347</v>
      </c>
      <c r="D66" s="45">
        <v>60375</v>
      </c>
      <c r="E66" s="43">
        <v>158.60512499999999</v>
      </c>
      <c r="F66" s="44">
        <v>0.217100349675067</v>
      </c>
      <c r="G66" s="43">
        <v>-159.26531249999999</v>
      </c>
      <c r="H66" s="43">
        <v>-0.21800402121217038</v>
      </c>
      <c r="I66" s="46"/>
    </row>
    <row r="67" spans="1:9" x14ac:dyDescent="0.2">
      <c r="A67" s="42" t="s">
        <v>181</v>
      </c>
      <c r="B67" s="42" t="s">
        <v>180</v>
      </c>
      <c r="C67" s="42" t="s">
        <v>182</v>
      </c>
      <c r="D67" s="45">
        <v>21600</v>
      </c>
      <c r="E67" s="43">
        <v>157.63679999999999</v>
      </c>
      <c r="F67" s="44">
        <v>0.215774896313462</v>
      </c>
      <c r="G67" s="43">
        <v>-158.45760000000001</v>
      </c>
      <c r="H67" s="43">
        <v>-0.216898415916081</v>
      </c>
      <c r="I67" s="46"/>
    </row>
    <row r="68" spans="1:9" x14ac:dyDescent="0.2">
      <c r="A68" s="42" t="s">
        <v>438</v>
      </c>
      <c r="B68" s="42" t="s">
        <v>437</v>
      </c>
      <c r="C68" s="42" t="s">
        <v>439</v>
      </c>
      <c r="D68" s="45">
        <v>23275</v>
      </c>
      <c r="E68" s="43">
        <v>146.28337500000001</v>
      </c>
      <c r="F68" s="44">
        <v>0.20023420973407399</v>
      </c>
      <c r="G68" s="43">
        <v>-146.83033750000001</v>
      </c>
      <c r="H68" s="43">
        <v>-0.20098289771000899</v>
      </c>
      <c r="I68" s="46"/>
    </row>
    <row r="69" spans="1:9" x14ac:dyDescent="0.2">
      <c r="A69" s="42" t="s">
        <v>441</v>
      </c>
      <c r="B69" s="42" t="s">
        <v>440</v>
      </c>
      <c r="C69" s="42" t="s">
        <v>153</v>
      </c>
      <c r="D69" s="45">
        <v>2200</v>
      </c>
      <c r="E69" s="43">
        <v>133.12200000000001</v>
      </c>
      <c r="F69" s="44">
        <v>0.18221878233407901</v>
      </c>
      <c r="G69" s="43">
        <v>-133.60400000000001</v>
      </c>
      <c r="H69" s="43">
        <v>-0.18287854896232209</v>
      </c>
      <c r="I69" s="46"/>
    </row>
    <row r="70" spans="1:9" x14ac:dyDescent="0.2">
      <c r="A70" s="42" t="s">
        <v>443</v>
      </c>
      <c r="B70" s="42" t="s">
        <v>442</v>
      </c>
      <c r="C70" s="42" t="s">
        <v>153</v>
      </c>
      <c r="D70" s="45">
        <v>6375</v>
      </c>
      <c r="E70" s="43">
        <v>128.51362499999999</v>
      </c>
      <c r="F70" s="44">
        <v>0.17591079055932399</v>
      </c>
      <c r="G70" s="43">
        <v>-129.08099999999999</v>
      </c>
      <c r="H70" s="43">
        <v>-0.17668741937820301</v>
      </c>
      <c r="I70" s="46"/>
    </row>
    <row r="71" spans="1:9" x14ac:dyDescent="0.2">
      <c r="A71" s="42" t="s">
        <v>191</v>
      </c>
      <c r="B71" s="42" t="s">
        <v>190</v>
      </c>
      <c r="C71" s="42" t="s">
        <v>144</v>
      </c>
      <c r="D71" s="45">
        <v>850</v>
      </c>
      <c r="E71" s="43">
        <v>124.0915</v>
      </c>
      <c r="F71" s="44">
        <v>0.16985773972753801</v>
      </c>
      <c r="G71" s="43">
        <v>-125.133</v>
      </c>
      <c r="H71" s="43">
        <v>-0.17128335579250781</v>
      </c>
      <c r="I71" s="46"/>
    </row>
    <row r="72" spans="1:9" x14ac:dyDescent="0.2">
      <c r="A72" s="42" t="s">
        <v>132</v>
      </c>
      <c r="B72" s="42" t="s">
        <v>131</v>
      </c>
      <c r="C72" s="42" t="s">
        <v>123</v>
      </c>
      <c r="D72" s="45">
        <v>6650</v>
      </c>
      <c r="E72" s="43">
        <v>112.7574</v>
      </c>
      <c r="F72" s="44">
        <v>0.154343505409749</v>
      </c>
      <c r="G72" s="43">
        <v>-113.6884</v>
      </c>
      <c r="H72" s="43">
        <v>-0.15561786792197899</v>
      </c>
      <c r="I72" s="46"/>
    </row>
    <row r="73" spans="1:9" x14ac:dyDescent="0.2">
      <c r="A73" s="42" t="s">
        <v>445</v>
      </c>
      <c r="B73" s="42" t="s">
        <v>444</v>
      </c>
      <c r="C73" s="42" t="s">
        <v>147</v>
      </c>
      <c r="D73" s="45">
        <v>11025</v>
      </c>
      <c r="E73" s="43">
        <v>105.4872</v>
      </c>
      <c r="F73" s="44">
        <v>0.14439197980672899</v>
      </c>
      <c r="G73" s="43">
        <v>-106.199625</v>
      </c>
      <c r="H73" s="43">
        <v>-0.14536715457877569</v>
      </c>
      <c r="I73" s="46"/>
    </row>
    <row r="74" spans="1:9" x14ac:dyDescent="0.2">
      <c r="A74" s="42" t="s">
        <v>259</v>
      </c>
      <c r="B74" s="42" t="s">
        <v>258</v>
      </c>
      <c r="C74" s="42" t="s">
        <v>177</v>
      </c>
      <c r="D74" s="45">
        <v>46800</v>
      </c>
      <c r="E74" s="43">
        <v>103.6386</v>
      </c>
      <c r="F74" s="44">
        <v>0.14186159684205901</v>
      </c>
      <c r="G74" s="43">
        <v>-104.47919999999999</v>
      </c>
      <c r="H74" s="43">
        <v>-0.14301221889123272</v>
      </c>
      <c r="I74" s="46"/>
    </row>
    <row r="75" spans="1:9" x14ac:dyDescent="0.2">
      <c r="A75" s="42" t="s">
        <v>137</v>
      </c>
      <c r="B75" s="42" t="s">
        <v>136</v>
      </c>
      <c r="C75" s="42" t="s">
        <v>138</v>
      </c>
      <c r="D75" s="45">
        <v>800</v>
      </c>
      <c r="E75" s="43">
        <v>101.55200000000001</v>
      </c>
      <c r="F75" s="44">
        <v>0.139005436994564</v>
      </c>
      <c r="G75" s="43">
        <v>-101.91850000000001</v>
      </c>
      <c r="H75" s="43">
        <v>-0.13950710601790653</v>
      </c>
      <c r="I75" s="46"/>
    </row>
    <row r="76" spans="1:9" x14ac:dyDescent="0.2">
      <c r="A76" s="42" t="s">
        <v>447</v>
      </c>
      <c r="B76" s="42" t="s">
        <v>446</v>
      </c>
      <c r="C76" s="42" t="s">
        <v>201</v>
      </c>
      <c r="D76" s="45">
        <v>19125</v>
      </c>
      <c r="E76" s="43">
        <v>90.126562500000006</v>
      </c>
      <c r="F76" s="44">
        <v>0.123366178953939</v>
      </c>
      <c r="G76" s="43">
        <v>-90.069187499999998</v>
      </c>
      <c r="H76" s="43">
        <v>-0.1232876434554</v>
      </c>
      <c r="I76" s="46"/>
    </row>
    <row r="77" spans="1:9" x14ac:dyDescent="0.2">
      <c r="A77" s="42" t="s">
        <v>449</v>
      </c>
      <c r="B77" s="42" t="s">
        <v>448</v>
      </c>
      <c r="C77" s="42" t="s">
        <v>347</v>
      </c>
      <c r="D77" s="45">
        <v>14450</v>
      </c>
      <c r="E77" s="43">
        <v>84.395224999999996</v>
      </c>
      <c r="F77" s="44">
        <v>0.115521064394394</v>
      </c>
      <c r="G77" s="43">
        <v>-84.691450000000003</v>
      </c>
      <c r="H77" s="43">
        <v>-0.115926540264626</v>
      </c>
      <c r="I77" s="46"/>
    </row>
    <row r="78" spans="1:9" x14ac:dyDescent="0.2">
      <c r="A78" s="42" t="s">
        <v>451</v>
      </c>
      <c r="B78" s="42" t="s">
        <v>450</v>
      </c>
      <c r="C78" s="42" t="s">
        <v>153</v>
      </c>
      <c r="D78" s="45">
        <v>5500</v>
      </c>
      <c r="E78" s="43">
        <v>66.423500000000004</v>
      </c>
      <c r="F78" s="44">
        <v>9.0921179732633695E-2</v>
      </c>
      <c r="G78" s="43">
        <v>-66.396000000000001</v>
      </c>
      <c r="H78" s="43">
        <v>-9.0883537445752602E-2</v>
      </c>
      <c r="I78" s="46"/>
    </row>
    <row r="79" spans="1:9" x14ac:dyDescent="0.2">
      <c r="A79" s="42" t="s">
        <v>453</v>
      </c>
      <c r="B79" s="42" t="s">
        <v>452</v>
      </c>
      <c r="C79" s="42" t="s">
        <v>123</v>
      </c>
      <c r="D79" s="45">
        <v>800</v>
      </c>
      <c r="E79" s="43">
        <v>48.28</v>
      </c>
      <c r="F79" s="44">
        <v>6.6086167658909206E-2</v>
      </c>
      <c r="G79" s="43">
        <v>-48.38</v>
      </c>
      <c r="H79" s="43">
        <v>-6.6223048702113194E-2</v>
      </c>
      <c r="I79" s="46"/>
    </row>
    <row r="80" spans="1:9" x14ac:dyDescent="0.2">
      <c r="A80" s="42" t="s">
        <v>455</v>
      </c>
      <c r="B80" s="42" t="s">
        <v>454</v>
      </c>
      <c r="C80" s="42" t="s">
        <v>210</v>
      </c>
      <c r="D80" s="45">
        <v>9000</v>
      </c>
      <c r="E80" s="43">
        <v>47.366999999999997</v>
      </c>
      <c r="F80" s="44">
        <v>6.4836443734456406E-2</v>
      </c>
      <c r="G80" s="43">
        <v>-47.555999999999997</v>
      </c>
      <c r="H80" s="43">
        <v>-6.5095148906111996E-2</v>
      </c>
      <c r="I80" s="46"/>
    </row>
    <row r="81" spans="1:9" x14ac:dyDescent="0.2">
      <c r="A81" s="42" t="s">
        <v>457</v>
      </c>
      <c r="B81" s="42" t="s">
        <v>456</v>
      </c>
      <c r="C81" s="42" t="s">
        <v>177</v>
      </c>
      <c r="D81" s="45">
        <v>10575</v>
      </c>
      <c r="E81" s="43">
        <v>38.244487499999998</v>
      </c>
      <c r="F81" s="44">
        <v>5.2349453458037598E-2</v>
      </c>
      <c r="G81" s="43">
        <v>-38.313225000000003</v>
      </c>
      <c r="H81" s="43">
        <v>-5.2443542065110003E-2</v>
      </c>
      <c r="I81" s="46"/>
    </row>
    <row r="82" spans="1:9" x14ac:dyDescent="0.2">
      <c r="A82" s="42" t="s">
        <v>459</v>
      </c>
      <c r="B82" s="42" t="s">
        <v>458</v>
      </c>
      <c r="C82" s="42" t="s">
        <v>210</v>
      </c>
      <c r="D82" s="45">
        <v>19425</v>
      </c>
      <c r="E82" s="43">
        <v>37.228012499999998</v>
      </c>
      <c r="F82" s="44">
        <v>5.0958091874129398E-2</v>
      </c>
      <c r="G82" s="43">
        <v>-37.072612499999998</v>
      </c>
      <c r="H82" s="43">
        <v>-5.0745378732990301E-2</v>
      </c>
      <c r="I82" s="46"/>
    </row>
    <row r="83" spans="1:9" x14ac:dyDescent="0.2">
      <c r="A83" s="42" t="s">
        <v>461</v>
      </c>
      <c r="B83" s="42" t="s">
        <v>460</v>
      </c>
      <c r="C83" s="42" t="s">
        <v>174</v>
      </c>
      <c r="D83" s="45">
        <v>500</v>
      </c>
      <c r="E83" s="43">
        <v>35.067500000000003</v>
      </c>
      <c r="F83" s="44">
        <v>4.8000759825575799E-2</v>
      </c>
      <c r="G83" s="43">
        <v>-35.142499999999998</v>
      </c>
      <c r="H83" s="43">
        <v>-4.81034206079788E-2</v>
      </c>
      <c r="I83" s="46"/>
    </row>
    <row r="84" spans="1:9" x14ac:dyDescent="0.2">
      <c r="A84" s="42" t="s">
        <v>240</v>
      </c>
      <c r="B84" s="42" t="s">
        <v>239</v>
      </c>
      <c r="C84" s="42" t="s">
        <v>177</v>
      </c>
      <c r="D84" s="45">
        <v>875</v>
      </c>
      <c r="E84" s="43">
        <v>34.802250000000001</v>
      </c>
      <c r="F84" s="44">
        <v>4.7637682858477103E-2</v>
      </c>
      <c r="G84" s="43">
        <v>-34.957475000000002</v>
      </c>
      <c r="H84" s="43">
        <v>-4.7850156457790574E-2</v>
      </c>
      <c r="I84" s="46"/>
    </row>
    <row r="85" spans="1:9" x14ac:dyDescent="0.2">
      <c r="A85" s="42" t="s">
        <v>463</v>
      </c>
      <c r="B85" s="42" t="s">
        <v>462</v>
      </c>
      <c r="C85" s="42" t="s">
        <v>218</v>
      </c>
      <c r="D85" s="45">
        <v>30750</v>
      </c>
      <c r="E85" s="43">
        <v>34.716749999999998</v>
      </c>
      <c r="F85" s="44">
        <v>4.75206495665376E-2</v>
      </c>
      <c r="G85" s="43">
        <v>-34.75365</v>
      </c>
      <c r="H85" s="43">
        <v>-4.7571158671479902E-2</v>
      </c>
      <c r="I85" s="46"/>
    </row>
    <row r="86" spans="1:9" x14ac:dyDescent="0.2">
      <c r="A86" s="42" t="s">
        <v>465</v>
      </c>
      <c r="B86" s="42" t="s">
        <v>464</v>
      </c>
      <c r="C86" s="42" t="s">
        <v>439</v>
      </c>
      <c r="D86" s="45">
        <v>3500</v>
      </c>
      <c r="E86" s="43">
        <v>33.691000000000003</v>
      </c>
      <c r="F86" s="44">
        <v>4.6116592265872197E-2</v>
      </c>
      <c r="G86" s="43">
        <v>-33.766249999999999</v>
      </c>
      <c r="H86" s="43">
        <v>-4.6219595250883198E-2</v>
      </c>
      <c r="I86" s="46"/>
    </row>
    <row r="87" spans="1:9" x14ac:dyDescent="0.2">
      <c r="A87" s="42" t="s">
        <v>467</v>
      </c>
      <c r="B87" s="42" t="s">
        <v>466</v>
      </c>
      <c r="C87" s="42" t="s">
        <v>168</v>
      </c>
      <c r="D87" s="45">
        <v>11400</v>
      </c>
      <c r="E87" s="43">
        <v>33.031500000000001</v>
      </c>
      <c r="F87" s="44">
        <v>4.5213861785941598E-2</v>
      </c>
      <c r="G87" s="43">
        <v>-33.181600000000003</v>
      </c>
      <c r="H87" s="43">
        <v>-4.5419320231790801E-2</v>
      </c>
      <c r="I87" s="46"/>
    </row>
    <row r="88" spans="1:9" x14ac:dyDescent="0.2">
      <c r="A88" s="42" t="s">
        <v>315</v>
      </c>
      <c r="B88" s="42" t="s">
        <v>314</v>
      </c>
      <c r="C88" s="42" t="s">
        <v>141</v>
      </c>
      <c r="D88" s="45">
        <v>7600</v>
      </c>
      <c r="E88" s="43">
        <v>19.494</v>
      </c>
      <c r="F88" s="44">
        <v>2.6683590562194999E-2</v>
      </c>
      <c r="G88" s="43">
        <v>-19.374299999999998</v>
      </c>
      <c r="H88" s="43">
        <v>-2.6519743953479811E-2</v>
      </c>
      <c r="I88" s="46"/>
    </row>
    <row r="89" spans="1:9" x14ac:dyDescent="0.2">
      <c r="A89" s="42" t="s">
        <v>469</v>
      </c>
      <c r="B89" s="42" t="s">
        <v>468</v>
      </c>
      <c r="C89" s="42" t="s">
        <v>218</v>
      </c>
      <c r="D89" s="45">
        <v>600</v>
      </c>
      <c r="E89" s="43">
        <v>14.0106</v>
      </c>
      <c r="F89" s="44">
        <v>1.9177855439144902E-2</v>
      </c>
      <c r="G89" s="43">
        <v>-14.025600000000001</v>
      </c>
      <c r="H89" s="43">
        <v>-1.9198387595625501E-2</v>
      </c>
      <c r="I89" s="46"/>
    </row>
    <row r="90" spans="1:9" x14ac:dyDescent="0.2">
      <c r="A90" s="42" t="s">
        <v>186</v>
      </c>
      <c r="B90" s="42" t="s">
        <v>185</v>
      </c>
      <c r="C90" s="42" t="s">
        <v>187</v>
      </c>
      <c r="D90" s="45">
        <v>300</v>
      </c>
      <c r="E90" s="43">
        <v>13.7895</v>
      </c>
      <c r="F90" s="44">
        <v>1.8875211452620701E-2</v>
      </c>
      <c r="G90" s="43">
        <v>-13.861499999999999</v>
      </c>
      <c r="H90" s="43">
        <v>-1.8973765803727598E-2</v>
      </c>
      <c r="I90" s="46"/>
    </row>
    <row r="91" spans="1:9" x14ac:dyDescent="0.2">
      <c r="A91" s="42" t="s">
        <v>471</v>
      </c>
      <c r="B91" s="42" t="s">
        <v>470</v>
      </c>
      <c r="C91" s="42" t="s">
        <v>404</v>
      </c>
      <c r="D91" s="45">
        <v>100</v>
      </c>
      <c r="E91" s="43">
        <v>13.48</v>
      </c>
      <c r="F91" s="44">
        <v>1.8451564623904199E-2</v>
      </c>
      <c r="G91" s="43">
        <v>-13.510999999999999</v>
      </c>
      <c r="H91" s="43">
        <v>-1.84939977472975E-2</v>
      </c>
      <c r="I91" s="46"/>
    </row>
    <row r="92" spans="1:9" x14ac:dyDescent="0.2">
      <c r="A92" s="42" t="s">
        <v>155</v>
      </c>
      <c r="B92" s="42" t="s">
        <v>154</v>
      </c>
      <c r="C92" s="42" t="s">
        <v>156</v>
      </c>
      <c r="D92" s="45">
        <v>125</v>
      </c>
      <c r="E92" s="43">
        <v>7.3256249999999996</v>
      </c>
      <c r="F92" s="44">
        <v>1.00273919212158E-2</v>
      </c>
      <c r="G92" s="43">
        <v>-7.3425000000000002</v>
      </c>
      <c r="H92" s="43">
        <v>-1.0050490597256399E-2</v>
      </c>
      <c r="I92" s="46"/>
    </row>
    <row r="93" spans="1:9" x14ac:dyDescent="0.2">
      <c r="A93" s="42" t="s">
        <v>473</v>
      </c>
      <c r="B93" s="42" t="s">
        <v>472</v>
      </c>
      <c r="C93" s="42" t="s">
        <v>198</v>
      </c>
      <c r="D93" s="45">
        <v>1000</v>
      </c>
      <c r="E93" s="43">
        <v>6.7415000000000003</v>
      </c>
      <c r="F93" s="44">
        <v>9.2278355276001704E-3</v>
      </c>
      <c r="G93" s="43">
        <v>-6.7554999999999996</v>
      </c>
      <c r="H93" s="43">
        <v>-9.2469988736487395E-3</v>
      </c>
      <c r="I93" s="46"/>
    </row>
    <row r="94" spans="1:9" x14ac:dyDescent="0.2">
      <c r="A94" s="42" t="s">
        <v>140</v>
      </c>
      <c r="B94" s="42" t="s">
        <v>139</v>
      </c>
      <c r="C94" s="42" t="s">
        <v>141</v>
      </c>
      <c r="D94" s="45">
        <v>1500</v>
      </c>
      <c r="E94" s="43">
        <v>5.34</v>
      </c>
      <c r="F94" s="44">
        <v>7.3094477070955897E-3</v>
      </c>
      <c r="G94" s="43">
        <v>-5.3040000000000003</v>
      </c>
      <c r="H94" s="43">
        <v>-7.26017053154214E-3</v>
      </c>
      <c r="I94" s="46"/>
    </row>
    <row r="95" spans="1:9" ht="10.5" x14ac:dyDescent="0.25">
      <c r="A95" s="41" t="s">
        <v>28</v>
      </c>
      <c r="B95" s="41"/>
      <c r="C95" s="41"/>
      <c r="D95" s="41"/>
      <c r="E95" s="47">
        <f>SUM(E7:E94)</f>
        <v>53008.90584799998</v>
      </c>
      <c r="F95" s="48">
        <f>SUM(F7:F94)</f>
        <v>72.559143315788376</v>
      </c>
      <c r="G95" s="47">
        <f>SUM(G7:G94)</f>
        <v>-53766.778853000003</v>
      </c>
      <c r="H95" s="47">
        <f>SUM(H7:H94)</f>
        <v>-73.596527791194006</v>
      </c>
      <c r="I95" s="41"/>
    </row>
    <row r="96" spans="1:9" x14ac:dyDescent="0.2">
      <c r="A96" s="42"/>
      <c r="B96" s="42"/>
      <c r="C96" s="42"/>
      <c r="D96" s="42"/>
      <c r="E96" s="43"/>
      <c r="F96" s="44"/>
      <c r="G96" s="43"/>
      <c r="H96" s="42"/>
      <c r="I96" s="42"/>
    </row>
    <row r="97" spans="1:9" ht="10.5" x14ac:dyDescent="0.25">
      <c r="A97" s="41" t="s">
        <v>20</v>
      </c>
      <c r="B97" s="42"/>
      <c r="C97" s="42"/>
      <c r="D97" s="42"/>
      <c r="E97" s="43"/>
      <c r="F97" s="44"/>
      <c r="G97" s="43"/>
      <c r="H97" s="42"/>
      <c r="I97" s="42"/>
    </row>
    <row r="98" spans="1:9" ht="10.5" x14ac:dyDescent="0.25">
      <c r="A98" s="41" t="s">
        <v>21</v>
      </c>
      <c r="B98" s="42"/>
      <c r="C98" s="42"/>
      <c r="D98" s="42"/>
      <c r="E98" s="43"/>
      <c r="F98" s="44"/>
      <c r="G98" s="43"/>
      <c r="H98" s="42"/>
      <c r="I98" s="42"/>
    </row>
    <row r="99" spans="1:9" x14ac:dyDescent="0.2">
      <c r="A99" s="42" t="s">
        <v>27</v>
      </c>
      <c r="B99" s="42" t="s">
        <v>26</v>
      </c>
      <c r="C99" s="42" t="s">
        <v>24</v>
      </c>
      <c r="D99" s="45">
        <v>1494</v>
      </c>
      <c r="E99" s="43">
        <v>1598.3798039999999</v>
      </c>
      <c r="F99" s="44">
        <v>2.1878789500778502</v>
      </c>
      <c r="G99" s="46"/>
      <c r="H99" s="46"/>
      <c r="I99" s="46">
        <v>8.5035000000000007</v>
      </c>
    </row>
    <row r="100" spans="1:9" x14ac:dyDescent="0.2">
      <c r="A100" s="42" t="s">
        <v>96</v>
      </c>
      <c r="B100" s="42" t="s">
        <v>95</v>
      </c>
      <c r="C100" s="42" t="s">
        <v>25</v>
      </c>
      <c r="D100" s="45">
        <v>1000</v>
      </c>
      <c r="E100" s="43">
        <v>1058.0348767</v>
      </c>
      <c r="F100" s="44">
        <v>1.44824917668951</v>
      </c>
      <c r="G100" s="46"/>
      <c r="H100" s="46"/>
      <c r="I100" s="46">
        <v>7.7575000000000003</v>
      </c>
    </row>
    <row r="101" spans="1:9" x14ac:dyDescent="0.2">
      <c r="A101" s="42" t="s">
        <v>23</v>
      </c>
      <c r="B101" s="42" t="s">
        <v>22</v>
      </c>
      <c r="C101" s="42" t="s">
        <v>24</v>
      </c>
      <c r="D101" s="45">
        <v>871</v>
      </c>
      <c r="E101" s="43">
        <v>936.49571600000002</v>
      </c>
      <c r="F101" s="44">
        <v>1.28188510562192</v>
      </c>
      <c r="G101" s="46"/>
      <c r="H101" s="46"/>
      <c r="I101" s="46">
        <v>8.4634999999999998</v>
      </c>
    </row>
    <row r="102" spans="1:9" ht="10.5" x14ac:dyDescent="0.25">
      <c r="A102" s="41" t="s">
        <v>28</v>
      </c>
      <c r="B102" s="41"/>
      <c r="C102" s="41"/>
      <c r="D102" s="41"/>
      <c r="E102" s="47">
        <f>SUM(E98:E101)</f>
        <v>3592.9103966999996</v>
      </c>
      <c r="F102" s="48">
        <f>SUM(F98:F101)</f>
        <v>4.9180132323892805</v>
      </c>
      <c r="G102" s="47"/>
      <c r="H102" s="41"/>
      <c r="I102" s="41"/>
    </row>
    <row r="103" spans="1:9" x14ac:dyDescent="0.2">
      <c r="A103" s="42"/>
      <c r="B103" s="42"/>
      <c r="C103" s="42"/>
      <c r="D103" s="42"/>
      <c r="E103" s="43"/>
      <c r="F103" s="44"/>
      <c r="G103" s="43"/>
      <c r="H103" s="42"/>
      <c r="I103" s="42"/>
    </row>
    <row r="104" spans="1:9" ht="10.5" x14ac:dyDescent="0.25">
      <c r="A104" s="41" t="s">
        <v>29</v>
      </c>
      <c r="B104" s="42"/>
      <c r="C104" s="42"/>
      <c r="D104" s="42"/>
      <c r="E104" s="43"/>
      <c r="F104" s="44"/>
      <c r="G104" s="43"/>
      <c r="H104" s="42"/>
      <c r="I104" s="42"/>
    </row>
    <row r="105" spans="1:9" ht="10.5" x14ac:dyDescent="0.25">
      <c r="A105" s="41" t="s">
        <v>30</v>
      </c>
      <c r="B105" s="42"/>
      <c r="C105" s="42"/>
      <c r="D105" s="42"/>
      <c r="E105" s="43"/>
      <c r="F105" s="44"/>
      <c r="G105" s="43"/>
      <c r="H105" s="42"/>
      <c r="I105" s="42"/>
    </row>
    <row r="106" spans="1:9" x14ac:dyDescent="0.2">
      <c r="A106" s="42" t="s">
        <v>475</v>
      </c>
      <c r="B106" s="42" t="s">
        <v>474</v>
      </c>
      <c r="C106" s="42" t="s">
        <v>32</v>
      </c>
      <c r="D106" s="45">
        <v>100</v>
      </c>
      <c r="E106" s="43">
        <v>499.47050000000002</v>
      </c>
      <c r="F106" s="44">
        <v>0.68368043089642105</v>
      </c>
      <c r="G106" s="46"/>
      <c r="H106" s="46"/>
      <c r="I106" s="46">
        <v>6.4490999999999996</v>
      </c>
    </row>
    <row r="107" spans="1:9" ht="10.5" x14ac:dyDescent="0.25">
      <c r="A107" s="41" t="s">
        <v>28</v>
      </c>
      <c r="B107" s="41"/>
      <c r="C107" s="41"/>
      <c r="D107" s="41"/>
      <c r="E107" s="47">
        <f>SUM(E105:E106)</f>
        <v>499.47050000000002</v>
      </c>
      <c r="F107" s="47">
        <f>SUM(F105:F106)</f>
        <v>0.68368043089642105</v>
      </c>
      <c r="G107" s="47"/>
      <c r="H107" s="41"/>
      <c r="I107" s="41"/>
    </row>
    <row r="108" spans="1:9" x14ac:dyDescent="0.2">
      <c r="A108" s="42"/>
      <c r="B108" s="42"/>
      <c r="C108" s="42"/>
      <c r="D108" s="42"/>
      <c r="E108" s="43"/>
      <c r="F108" s="44"/>
      <c r="G108" s="43"/>
      <c r="H108" s="42"/>
      <c r="I108" s="42"/>
    </row>
    <row r="109" spans="1:9" ht="10.5" x14ac:dyDescent="0.25">
      <c r="A109" s="41" t="s">
        <v>33</v>
      </c>
      <c r="B109" s="42"/>
      <c r="C109" s="42"/>
      <c r="D109" s="42"/>
      <c r="E109" s="43"/>
      <c r="F109" s="44"/>
      <c r="G109" s="43"/>
      <c r="H109" s="42"/>
      <c r="I109" s="42"/>
    </row>
    <row r="110" spans="1:9" x14ac:dyDescent="0.2">
      <c r="A110" s="42" t="s">
        <v>477</v>
      </c>
      <c r="B110" s="42" t="s">
        <v>476</v>
      </c>
      <c r="C110" s="42" t="s">
        <v>32</v>
      </c>
      <c r="D110" s="45">
        <v>500</v>
      </c>
      <c r="E110" s="43">
        <v>2497.1174999999998</v>
      </c>
      <c r="F110" s="44">
        <v>3.4180804840305798</v>
      </c>
      <c r="G110" s="46"/>
      <c r="H110" s="46"/>
      <c r="I110" s="46">
        <v>7.0251999999999999</v>
      </c>
    </row>
    <row r="111" spans="1:9" x14ac:dyDescent="0.2">
      <c r="A111" s="42" t="s">
        <v>35</v>
      </c>
      <c r="B111" s="42" t="s">
        <v>34</v>
      </c>
      <c r="C111" s="42" t="s">
        <v>31</v>
      </c>
      <c r="D111" s="45">
        <v>200</v>
      </c>
      <c r="E111" s="43">
        <v>953.54</v>
      </c>
      <c r="F111" s="44">
        <v>1.30521549936778</v>
      </c>
      <c r="G111" s="46"/>
      <c r="H111" s="46"/>
      <c r="I111" s="46">
        <v>7.9749999999999996</v>
      </c>
    </row>
    <row r="112" spans="1:9" ht="10.5" x14ac:dyDescent="0.25">
      <c r="A112" s="41" t="s">
        <v>28</v>
      </c>
      <c r="B112" s="41"/>
      <c r="C112" s="41"/>
      <c r="D112" s="41"/>
      <c r="E112" s="47">
        <f>SUM(E109:E111)</f>
        <v>3450.6574999999998</v>
      </c>
      <c r="F112" s="48">
        <f>SUM(F109:F111)</f>
        <v>4.7232959833983603</v>
      </c>
      <c r="G112" s="47"/>
      <c r="H112" s="41"/>
      <c r="I112" s="41"/>
    </row>
    <row r="113" spans="1:9" x14ac:dyDescent="0.2">
      <c r="A113" s="42"/>
      <c r="B113" s="42"/>
      <c r="C113" s="42"/>
      <c r="D113" s="42"/>
      <c r="E113" s="43"/>
      <c r="F113" s="44"/>
      <c r="G113" s="43"/>
      <c r="H113" s="42"/>
      <c r="I113" s="42"/>
    </row>
    <row r="114" spans="1:9" ht="10.5" x14ac:dyDescent="0.25">
      <c r="A114" s="41" t="s">
        <v>60</v>
      </c>
      <c r="B114" s="42"/>
      <c r="C114" s="42"/>
      <c r="D114" s="42"/>
      <c r="E114" s="43"/>
      <c r="F114" s="44"/>
      <c r="G114" s="43"/>
      <c r="H114" s="42"/>
      <c r="I114" s="42"/>
    </row>
    <row r="115" spans="1:9" x14ac:dyDescent="0.2">
      <c r="A115" s="42" t="s">
        <v>479</v>
      </c>
      <c r="B115" s="42" t="s">
        <v>478</v>
      </c>
      <c r="C115" s="42" t="s">
        <v>37</v>
      </c>
      <c r="D115" s="45">
        <v>1000000</v>
      </c>
      <c r="E115" s="43">
        <v>990.00300000000004</v>
      </c>
      <c r="F115" s="44">
        <v>1.3551264341512701</v>
      </c>
      <c r="G115" s="46"/>
      <c r="H115" s="46"/>
      <c r="I115" s="46">
        <v>5.4202000000000004</v>
      </c>
    </row>
    <row r="116" spans="1:9" x14ac:dyDescent="0.2">
      <c r="A116" s="42" t="s">
        <v>481</v>
      </c>
      <c r="B116" s="42" t="s">
        <v>480</v>
      </c>
      <c r="C116" s="42" t="s">
        <v>37</v>
      </c>
      <c r="D116" s="45">
        <v>500000</v>
      </c>
      <c r="E116" s="43">
        <v>496.15100000000001</v>
      </c>
      <c r="F116" s="44">
        <v>0.67913666466726297</v>
      </c>
      <c r="G116" s="46"/>
      <c r="H116" s="46"/>
      <c r="I116" s="46">
        <v>5.2435999999999998</v>
      </c>
    </row>
    <row r="117" spans="1:9" ht="10.5" x14ac:dyDescent="0.25">
      <c r="A117" s="41" t="s">
        <v>28</v>
      </c>
      <c r="B117" s="41"/>
      <c r="C117" s="41"/>
      <c r="D117" s="41"/>
      <c r="E117" s="47">
        <f>SUM(E114:E116)</f>
        <v>1486.154</v>
      </c>
      <c r="F117" s="48">
        <f>SUM(F114:F116)</f>
        <v>2.0342630988185331</v>
      </c>
      <c r="G117" s="47"/>
      <c r="H117" s="41"/>
      <c r="I117" s="41"/>
    </row>
    <row r="118" spans="1:9" x14ac:dyDescent="0.2">
      <c r="A118" s="42"/>
      <c r="B118" s="42"/>
      <c r="C118" s="42"/>
      <c r="D118" s="42"/>
      <c r="E118" s="43"/>
      <c r="F118" s="44"/>
      <c r="G118" s="43"/>
      <c r="H118" s="42"/>
      <c r="I118" s="42"/>
    </row>
    <row r="119" spans="1:9" ht="10.5" x14ac:dyDescent="0.25">
      <c r="A119" s="41" t="s">
        <v>36</v>
      </c>
      <c r="B119" s="42"/>
      <c r="C119" s="42"/>
      <c r="D119" s="42"/>
      <c r="E119" s="43"/>
      <c r="F119" s="44"/>
      <c r="G119" s="43"/>
      <c r="H119" s="42"/>
      <c r="I119" s="42"/>
    </row>
    <row r="120" spans="1:9" x14ac:dyDescent="0.2">
      <c r="A120" s="42" t="s">
        <v>360</v>
      </c>
      <c r="B120" s="42" t="s">
        <v>359</v>
      </c>
      <c r="C120" s="42" t="s">
        <v>37</v>
      </c>
      <c r="D120" s="45">
        <v>1500000</v>
      </c>
      <c r="E120" s="43">
        <v>1526.0654999999999</v>
      </c>
      <c r="F120" s="44">
        <v>2.0888943763769099</v>
      </c>
      <c r="G120" s="46"/>
      <c r="H120" s="46"/>
      <c r="I120" s="46">
        <v>5.4433999999999996</v>
      </c>
    </row>
    <row r="121" spans="1:9" x14ac:dyDescent="0.2">
      <c r="A121" s="42" t="s">
        <v>280</v>
      </c>
      <c r="B121" s="42" t="s">
        <v>279</v>
      </c>
      <c r="C121" s="42" t="s">
        <v>37</v>
      </c>
      <c r="D121" s="45">
        <v>500000</v>
      </c>
      <c r="E121" s="43">
        <v>493.95625000000001</v>
      </c>
      <c r="F121" s="44">
        <v>0.67613246797154203</v>
      </c>
      <c r="G121" s="46"/>
      <c r="H121" s="46"/>
      <c r="I121" s="46">
        <v>6.4644128928000004</v>
      </c>
    </row>
    <row r="122" spans="1:9" ht="10.5" x14ac:dyDescent="0.25">
      <c r="A122" s="41" t="s">
        <v>28</v>
      </c>
      <c r="B122" s="41"/>
      <c r="C122" s="41"/>
      <c r="D122" s="41"/>
      <c r="E122" s="47">
        <f>SUM(E120:E121)</f>
        <v>2020.0217499999999</v>
      </c>
      <c r="F122" s="48">
        <f>SUM(F120:F121)</f>
        <v>2.7650268443484518</v>
      </c>
      <c r="G122" s="47"/>
      <c r="H122" s="41"/>
      <c r="I122" s="41"/>
    </row>
    <row r="123" spans="1:9" x14ac:dyDescent="0.2">
      <c r="A123" s="42"/>
      <c r="B123" s="42"/>
      <c r="C123" s="42"/>
      <c r="D123" s="42"/>
      <c r="E123" s="43"/>
      <c r="F123" s="44"/>
      <c r="G123" s="43"/>
      <c r="H123" s="42"/>
      <c r="I123" s="42"/>
    </row>
    <row r="124" spans="1:9" ht="10.5" x14ac:dyDescent="0.25">
      <c r="A124" s="41" t="s">
        <v>38</v>
      </c>
      <c r="B124" s="42"/>
      <c r="C124" s="42"/>
      <c r="D124" s="42"/>
      <c r="E124" s="43"/>
      <c r="F124" s="44"/>
      <c r="G124" s="43"/>
      <c r="H124" s="42"/>
      <c r="I124" s="42"/>
    </row>
    <row r="125" spans="1:9" x14ac:dyDescent="0.2">
      <c r="A125" s="42" t="s">
        <v>482</v>
      </c>
      <c r="B125" s="42" t="s">
        <v>1029</v>
      </c>
      <c r="C125" s="42" t="s">
        <v>283</v>
      </c>
      <c r="D125" s="45">
        <v>11947842.886</v>
      </c>
      <c r="E125" s="43">
        <v>6424.0564240000003</v>
      </c>
      <c r="F125" s="44">
        <v>8.7933154491871708</v>
      </c>
      <c r="G125" s="46"/>
      <c r="H125" s="46"/>
      <c r="I125" s="46"/>
    </row>
    <row r="126" spans="1:9" x14ac:dyDescent="0.2">
      <c r="A126" s="42" t="s">
        <v>484</v>
      </c>
      <c r="B126" s="42" t="s">
        <v>483</v>
      </c>
      <c r="C126" s="42" t="s">
        <v>283</v>
      </c>
      <c r="D126" s="45">
        <v>8933.8320000000003</v>
      </c>
      <c r="E126" s="43">
        <v>366.230141</v>
      </c>
      <c r="F126" s="44">
        <v>0.501299637528417</v>
      </c>
      <c r="G126" s="46"/>
      <c r="H126" s="46"/>
      <c r="I126" s="46"/>
    </row>
    <row r="127" spans="1:9" ht="10.5" x14ac:dyDescent="0.25">
      <c r="A127" s="41" t="s">
        <v>28</v>
      </c>
      <c r="B127" s="41"/>
      <c r="C127" s="41"/>
      <c r="D127" s="41"/>
      <c r="E127" s="47">
        <f>SUM(E125:E126)</f>
        <v>6790.2865650000003</v>
      </c>
      <c r="F127" s="48">
        <f>SUM(F125:F126)</f>
        <v>9.2946150867155879</v>
      </c>
      <c r="G127" s="47"/>
      <c r="H127" s="41"/>
      <c r="I127" s="41"/>
    </row>
    <row r="128" spans="1:9" x14ac:dyDescent="0.2">
      <c r="A128" s="42"/>
      <c r="B128" s="42"/>
      <c r="C128" s="42"/>
      <c r="D128" s="42"/>
      <c r="E128" s="43"/>
      <c r="F128" s="44"/>
      <c r="G128" s="43"/>
      <c r="H128" s="42"/>
      <c r="I128" s="42"/>
    </row>
    <row r="129" spans="1:9" ht="10.5" x14ac:dyDescent="0.25">
      <c r="A129" s="41" t="s">
        <v>39</v>
      </c>
      <c r="B129" s="41"/>
      <c r="C129" s="41"/>
      <c r="D129" s="41"/>
      <c r="E129" s="47">
        <f>E95+E102+E107+E112+E117+E122+E127</f>
        <v>70848.406559699986</v>
      </c>
      <c r="F129" s="48">
        <f>F95+F102+F107+F112+F117+F122+F127</f>
        <v>96.978037992355013</v>
      </c>
      <c r="G129" s="47"/>
      <c r="H129" s="41"/>
      <c r="I129" s="41"/>
    </row>
    <row r="130" spans="1:9" ht="10.5" x14ac:dyDescent="0.25">
      <c r="A130" s="41"/>
      <c r="B130" s="41"/>
      <c r="C130" s="41"/>
      <c r="D130" s="41"/>
      <c r="E130" s="47"/>
      <c r="F130" s="48"/>
      <c r="G130" s="47"/>
      <c r="H130" s="41"/>
      <c r="I130" s="41"/>
    </row>
    <row r="131" spans="1:9" ht="10.5" x14ac:dyDescent="0.25">
      <c r="A131" s="41" t="s">
        <v>338</v>
      </c>
      <c r="B131" s="41"/>
      <c r="C131" s="41"/>
      <c r="D131" s="41"/>
      <c r="E131" s="61">
        <v>59.503123399999993</v>
      </c>
      <c r="F131" s="61">
        <f>E131/E135*100</f>
        <v>8.1448496048905625E-2</v>
      </c>
      <c r="G131" s="47"/>
      <c r="H131" s="41"/>
      <c r="I131" s="41"/>
    </row>
    <row r="132" spans="1:9" ht="10.5" x14ac:dyDescent="0.25">
      <c r="A132" s="41"/>
      <c r="B132" s="41"/>
      <c r="C132" s="41"/>
      <c r="D132" s="41"/>
      <c r="E132" s="47"/>
      <c r="F132" s="48"/>
      <c r="G132" s="47"/>
      <c r="H132" s="41"/>
      <c r="I132" s="41"/>
    </row>
    <row r="133" spans="1:9" ht="10.5" x14ac:dyDescent="0.25">
      <c r="A133" s="41" t="s">
        <v>41</v>
      </c>
      <c r="B133" s="41"/>
      <c r="C133" s="41"/>
      <c r="D133" s="41"/>
      <c r="E133" s="47">
        <f>E135-(E95+E102+E107+E112+E117+E122+E127+E131)</f>
        <v>2148.2255269000016</v>
      </c>
      <c r="F133" s="48">
        <f>F135-(F95+F102+F107+F112+F117+F122+F127+F131)</f>
        <v>2.9405135115960803</v>
      </c>
      <c r="G133" s="47"/>
      <c r="H133" s="41"/>
      <c r="I133" s="41"/>
    </row>
    <row r="134" spans="1:9" x14ac:dyDescent="0.2">
      <c r="A134" s="42"/>
      <c r="B134" s="42"/>
      <c r="C134" s="42"/>
      <c r="D134" s="42"/>
      <c r="E134" s="43"/>
      <c r="F134" s="44"/>
      <c r="G134" s="43"/>
      <c r="H134" s="42"/>
      <c r="I134" s="42"/>
    </row>
    <row r="135" spans="1:9" ht="10.5" x14ac:dyDescent="0.25">
      <c r="A135" s="49" t="s">
        <v>40</v>
      </c>
      <c r="B135" s="49"/>
      <c r="C135" s="49"/>
      <c r="D135" s="49"/>
      <c r="E135" s="50">
        <v>73056.135209999993</v>
      </c>
      <c r="F135" s="51">
        <v>100</v>
      </c>
      <c r="G135" s="50"/>
      <c r="H135" s="49"/>
      <c r="I135" s="49"/>
    </row>
    <row r="136" spans="1:9" ht="10.5" x14ac:dyDescent="0.25">
      <c r="F136" s="101" t="s">
        <v>847</v>
      </c>
    </row>
    <row r="137" spans="1:9" ht="10.5" x14ac:dyDescent="0.25">
      <c r="A137" s="14" t="s">
        <v>42</v>
      </c>
    </row>
    <row r="138" spans="1:9" ht="10.5" x14ac:dyDescent="0.25">
      <c r="A138" s="14" t="s">
        <v>43</v>
      </c>
    </row>
    <row r="140" spans="1:9" ht="10.5" x14ac:dyDescent="0.25">
      <c r="A140" s="14" t="s">
        <v>44</v>
      </c>
    </row>
    <row r="141" spans="1:9" ht="10.5" x14ac:dyDescent="0.25">
      <c r="A141" s="14" t="s">
        <v>45</v>
      </c>
    </row>
    <row r="142" spans="1:9" ht="10.5" x14ac:dyDescent="0.25">
      <c r="A142" s="14" t="s">
        <v>46</v>
      </c>
      <c r="B142" s="14"/>
      <c r="C142" s="30" t="s">
        <v>1041</v>
      </c>
      <c r="D142" s="14" t="s">
        <v>47</v>
      </c>
    </row>
    <row r="143" spans="1:9" x14ac:dyDescent="0.2">
      <c r="A143" s="7" t="s">
        <v>48</v>
      </c>
      <c r="C143" s="31">
        <v>10.457000000000001</v>
      </c>
      <c r="D143" s="31">
        <v>10.785600000000001</v>
      </c>
    </row>
    <row r="144" spans="1:9" x14ac:dyDescent="0.2">
      <c r="A144" s="7" t="s">
        <v>49</v>
      </c>
      <c r="C144" s="31">
        <v>10.457000000000001</v>
      </c>
      <c r="D144" s="31">
        <v>10.785600000000001</v>
      </c>
    </row>
    <row r="145" spans="1:5" x14ac:dyDescent="0.2">
      <c r="A145" s="7" t="s">
        <v>50</v>
      </c>
      <c r="C145" s="31">
        <v>10.509499999999999</v>
      </c>
      <c r="D145" s="31">
        <v>10.879200000000001</v>
      </c>
    </row>
    <row r="146" spans="1:5" x14ac:dyDescent="0.2">
      <c r="A146" s="7" t="s">
        <v>51</v>
      </c>
      <c r="C146" s="31">
        <v>10.509499999999999</v>
      </c>
      <c r="D146" s="31">
        <v>10.879200000000001</v>
      </c>
    </row>
    <row r="148" spans="1:5" x14ac:dyDescent="0.2">
      <c r="A148" s="7" t="s">
        <v>56</v>
      </c>
    </row>
    <row r="150" spans="1:5" ht="10.5" x14ac:dyDescent="0.25">
      <c r="A150" s="14" t="s">
        <v>52</v>
      </c>
      <c r="D150" s="30" t="s">
        <v>59</v>
      </c>
    </row>
    <row r="152" spans="1:5" ht="10.5" x14ac:dyDescent="0.25">
      <c r="A152" s="14" t="s">
        <v>339</v>
      </c>
      <c r="D152" s="34" t="s">
        <v>485</v>
      </c>
    </row>
    <row r="154" spans="1:5" ht="10.5" x14ac:dyDescent="0.25">
      <c r="A154" s="14" t="s">
        <v>341</v>
      </c>
      <c r="D154" s="34">
        <f>ABS(+H95)</f>
        <v>73.596527791194006</v>
      </c>
    </row>
    <row r="156" spans="1:5" ht="10.5" x14ac:dyDescent="0.25">
      <c r="A156" s="14" t="s">
        <v>342</v>
      </c>
      <c r="D156" s="36">
        <v>4.7329089448126496</v>
      </c>
    </row>
    <row r="158" spans="1:5" ht="10.5" x14ac:dyDescent="0.25">
      <c r="A158" s="14" t="s">
        <v>343</v>
      </c>
      <c r="D158" s="34">
        <v>0.66048039313785001</v>
      </c>
      <c r="E158" s="10" t="s">
        <v>57</v>
      </c>
    </row>
    <row r="160" spans="1:5" ht="10.5" x14ac:dyDescent="0.25">
      <c r="A160" s="14" t="s">
        <v>344</v>
      </c>
      <c r="D160" s="30" t="s">
        <v>59</v>
      </c>
    </row>
    <row r="162" spans="1:9" ht="10.5" x14ac:dyDescent="0.25">
      <c r="A162" s="63" t="s">
        <v>1057</v>
      </c>
      <c r="B162" s="64"/>
      <c r="C162" s="64"/>
      <c r="D162" s="64"/>
      <c r="E162" s="11"/>
      <c r="G162" s="11"/>
      <c r="H162" s="64"/>
      <c r="I162" s="64"/>
    </row>
    <row r="163" spans="1:9" x14ac:dyDescent="0.2">
      <c r="A163" s="64"/>
      <c r="B163" s="64"/>
      <c r="C163" s="64"/>
      <c r="D163" s="64"/>
      <c r="E163" s="11"/>
      <c r="G163" s="11"/>
      <c r="H163" s="64"/>
      <c r="I163" s="64"/>
    </row>
    <row r="164" spans="1:9" ht="10.5" x14ac:dyDescent="0.25">
      <c r="A164" s="63" t="s">
        <v>1055</v>
      </c>
      <c r="B164" s="64"/>
      <c r="C164" s="64"/>
      <c r="D164" s="64"/>
      <c r="E164" s="11"/>
      <c r="G164" s="11"/>
      <c r="H164" s="64"/>
      <c r="I164" s="64"/>
    </row>
    <row r="165" spans="1:9" x14ac:dyDescent="0.2">
      <c r="A165" s="65"/>
      <c r="B165" s="64"/>
      <c r="C165" s="64"/>
      <c r="D165" s="64"/>
      <c r="E165" s="11"/>
      <c r="G165" s="11"/>
      <c r="H165" s="64"/>
      <c r="I165" s="64"/>
    </row>
    <row r="166" spans="1:9" x14ac:dyDescent="0.2">
      <c r="A166" s="64"/>
      <c r="B166" s="64"/>
      <c r="C166" s="64"/>
      <c r="D166" s="64"/>
      <c r="E166" s="11"/>
      <c r="G166" s="11"/>
      <c r="H166" s="64"/>
      <c r="I166" s="64"/>
    </row>
    <row r="167" spans="1:9" x14ac:dyDescent="0.2">
      <c r="A167" s="64"/>
      <c r="B167" s="64"/>
      <c r="C167" s="64"/>
      <c r="D167" s="64"/>
      <c r="E167" s="11"/>
      <c r="G167" s="11"/>
      <c r="H167" s="64"/>
      <c r="I167" s="64"/>
    </row>
    <row r="168" spans="1:9" x14ac:dyDescent="0.2">
      <c r="A168" s="64"/>
      <c r="B168" s="64"/>
      <c r="C168" s="64"/>
      <c r="D168" s="64"/>
      <c r="E168" s="11"/>
      <c r="G168" s="11"/>
      <c r="H168" s="64"/>
      <c r="I168" s="64"/>
    </row>
    <row r="169" spans="1:9" x14ac:dyDescent="0.2">
      <c r="A169" s="64"/>
      <c r="B169" s="64"/>
      <c r="C169" s="64"/>
      <c r="D169" s="64"/>
      <c r="E169" s="11"/>
      <c r="G169" s="11"/>
      <c r="H169" s="64"/>
      <c r="I169" s="64"/>
    </row>
    <row r="170" spans="1:9" x14ac:dyDescent="0.2">
      <c r="A170" s="64"/>
      <c r="B170" s="64"/>
      <c r="C170" s="64"/>
      <c r="D170" s="64"/>
      <c r="E170" s="11"/>
      <c r="G170" s="11"/>
      <c r="H170" s="64"/>
      <c r="I170" s="64"/>
    </row>
    <row r="171" spans="1:9" x14ac:dyDescent="0.2">
      <c r="A171" s="64"/>
      <c r="B171" s="64"/>
      <c r="C171" s="64"/>
      <c r="D171" s="64"/>
      <c r="E171" s="11"/>
      <c r="G171" s="11"/>
      <c r="H171" s="64"/>
      <c r="I171" s="64"/>
    </row>
    <row r="172" spans="1:9" x14ac:dyDescent="0.2">
      <c r="A172" s="64"/>
      <c r="B172" s="64"/>
      <c r="C172" s="64"/>
      <c r="D172" s="64"/>
      <c r="E172" s="11"/>
      <c r="G172" s="11"/>
      <c r="H172" s="64"/>
      <c r="I172" s="64"/>
    </row>
    <row r="173" spans="1:9" x14ac:dyDescent="0.2">
      <c r="A173" s="64"/>
      <c r="B173" s="64"/>
      <c r="C173" s="64"/>
      <c r="D173" s="64"/>
      <c r="E173" s="11"/>
      <c r="G173" s="11"/>
      <c r="H173" s="64"/>
      <c r="I173" s="64"/>
    </row>
    <row r="174" spans="1:9" x14ac:dyDescent="0.2">
      <c r="A174" s="64"/>
      <c r="B174" s="64"/>
      <c r="C174" s="64"/>
      <c r="D174" s="64"/>
      <c r="E174" s="11"/>
      <c r="G174" s="11"/>
      <c r="H174" s="64"/>
      <c r="I174" s="64"/>
    </row>
    <row r="175" spans="1:9" x14ac:dyDescent="0.2">
      <c r="A175" s="64"/>
      <c r="B175" s="64"/>
      <c r="C175" s="64"/>
      <c r="D175" s="64"/>
      <c r="E175" s="11"/>
      <c r="G175" s="11"/>
      <c r="H175" s="64"/>
      <c r="I175" s="64"/>
    </row>
    <row r="176" spans="1:9" x14ac:dyDescent="0.2">
      <c r="A176" s="64"/>
      <c r="B176" s="64"/>
      <c r="C176" s="64"/>
      <c r="D176" s="64"/>
      <c r="E176" s="11"/>
      <c r="G176" s="11"/>
      <c r="H176" s="64"/>
      <c r="I176" s="64"/>
    </row>
    <row r="177" spans="1:9" x14ac:dyDescent="0.2">
      <c r="A177" s="64"/>
      <c r="B177" s="64"/>
      <c r="C177" s="64"/>
      <c r="D177" s="64"/>
      <c r="E177" s="11"/>
      <c r="G177" s="11"/>
      <c r="H177" s="64"/>
      <c r="I177" s="64"/>
    </row>
    <row r="178" spans="1:9" x14ac:dyDescent="0.2">
      <c r="A178" s="64"/>
      <c r="B178" s="64"/>
      <c r="C178" s="64"/>
      <c r="D178" s="64"/>
      <c r="E178" s="11"/>
      <c r="G178" s="11"/>
      <c r="H178" s="64"/>
      <c r="I178" s="64"/>
    </row>
    <row r="179" spans="1:9" x14ac:dyDescent="0.2">
      <c r="A179" s="64"/>
      <c r="B179" s="64"/>
      <c r="C179" s="64"/>
      <c r="D179" s="64"/>
      <c r="E179" s="11"/>
      <c r="G179" s="11"/>
      <c r="H179" s="64"/>
      <c r="I179" s="64"/>
    </row>
    <row r="180" spans="1:9" x14ac:dyDescent="0.2">
      <c r="A180" s="64"/>
      <c r="B180" s="64"/>
      <c r="C180" s="64"/>
      <c r="D180" s="64"/>
      <c r="E180" s="11"/>
      <c r="G180" s="11"/>
      <c r="H180" s="64"/>
      <c r="I180" s="64"/>
    </row>
    <row r="181" spans="1:9" x14ac:dyDescent="0.2">
      <c r="A181" s="64"/>
      <c r="B181" s="64"/>
      <c r="C181" s="64"/>
      <c r="D181" s="64"/>
      <c r="E181" s="11"/>
      <c r="G181" s="11"/>
      <c r="H181" s="64"/>
      <c r="I181" s="64"/>
    </row>
    <row r="182" spans="1:9" ht="10.5" x14ac:dyDescent="0.25">
      <c r="A182" s="63" t="s">
        <v>1064</v>
      </c>
      <c r="B182" s="64"/>
      <c r="C182" s="64"/>
      <c r="D182" s="64"/>
      <c r="E182" s="11"/>
      <c r="G182" s="11"/>
      <c r="H182" s="64"/>
      <c r="I182" s="64"/>
    </row>
    <row r="183" spans="1:9" x14ac:dyDescent="0.2">
      <c r="A183" s="64"/>
      <c r="B183" s="64"/>
      <c r="C183" s="64"/>
      <c r="D183" s="64"/>
      <c r="E183" s="11"/>
      <c r="G183" s="11"/>
      <c r="H183" s="64"/>
      <c r="I183" s="64"/>
    </row>
    <row r="184" spans="1:9" ht="10.5" x14ac:dyDescent="0.25">
      <c r="A184" s="63" t="s">
        <v>1056</v>
      </c>
      <c r="B184" s="64"/>
      <c r="C184" s="64"/>
      <c r="D184" s="64"/>
      <c r="E184" s="11"/>
      <c r="G184" s="11"/>
      <c r="H184" s="64"/>
      <c r="I184" s="64"/>
    </row>
    <row r="185" spans="1:9" x14ac:dyDescent="0.2">
      <c r="A185" s="64"/>
      <c r="B185" s="64"/>
      <c r="C185" s="64"/>
      <c r="D185" s="64"/>
      <c r="E185" s="11"/>
      <c r="G185" s="11"/>
      <c r="H185" s="64"/>
      <c r="I185" s="64"/>
    </row>
    <row r="186" spans="1:9" x14ac:dyDescent="0.2">
      <c r="A186" s="64"/>
      <c r="B186" s="64"/>
      <c r="C186" s="64"/>
      <c r="D186" s="64"/>
      <c r="E186" s="11"/>
      <c r="G186" s="11"/>
      <c r="H186" s="64"/>
      <c r="I186" s="64"/>
    </row>
    <row r="187" spans="1:9" x14ac:dyDescent="0.2">
      <c r="A187" s="64"/>
      <c r="B187" s="64"/>
      <c r="C187" s="64"/>
      <c r="D187" s="64"/>
      <c r="E187" s="11"/>
      <c r="G187" s="11"/>
      <c r="H187" s="64"/>
      <c r="I187" s="64"/>
    </row>
    <row r="188" spans="1:9" x14ac:dyDescent="0.2">
      <c r="A188" s="64"/>
      <c r="B188" s="64"/>
      <c r="C188" s="64"/>
      <c r="D188" s="64"/>
      <c r="E188" s="11"/>
      <c r="G188" s="11"/>
      <c r="H188" s="64"/>
      <c r="I188" s="64"/>
    </row>
    <row r="189" spans="1:9" x14ac:dyDescent="0.2">
      <c r="A189" s="64"/>
      <c r="B189" s="64"/>
      <c r="C189" s="64"/>
      <c r="D189" s="64"/>
      <c r="E189" s="11"/>
      <c r="G189" s="11"/>
      <c r="H189" s="64"/>
      <c r="I189" s="64"/>
    </row>
    <row r="190" spans="1:9" x14ac:dyDescent="0.2">
      <c r="A190" s="64"/>
      <c r="B190" s="64"/>
      <c r="C190" s="64"/>
      <c r="D190" s="64"/>
      <c r="E190" s="11"/>
      <c r="G190" s="11"/>
      <c r="H190" s="64"/>
      <c r="I190" s="64"/>
    </row>
    <row r="191" spans="1:9" x14ac:dyDescent="0.2">
      <c r="A191" s="64"/>
      <c r="B191" s="64"/>
      <c r="C191" s="64"/>
      <c r="D191" s="64"/>
      <c r="E191" s="11"/>
      <c r="G191" s="11"/>
      <c r="H191" s="64"/>
      <c r="I191" s="64"/>
    </row>
    <row r="192" spans="1:9" x14ac:dyDescent="0.2">
      <c r="A192" s="64"/>
      <c r="B192" s="64"/>
      <c r="C192" s="64"/>
      <c r="D192" s="64"/>
      <c r="E192" s="11"/>
      <c r="G192" s="11"/>
      <c r="H192" s="64"/>
      <c r="I192" s="64"/>
    </row>
    <row r="193" spans="1:9" x14ac:dyDescent="0.2">
      <c r="A193" s="64"/>
      <c r="B193" s="64"/>
      <c r="C193" s="64"/>
      <c r="D193" s="64"/>
      <c r="E193" s="11"/>
      <c r="G193" s="11"/>
      <c r="H193" s="64"/>
      <c r="I193" s="64"/>
    </row>
    <row r="194" spans="1:9" x14ac:dyDescent="0.2">
      <c r="A194" s="64"/>
      <c r="B194" s="64"/>
      <c r="C194" s="64"/>
      <c r="D194" s="64"/>
      <c r="E194" s="11"/>
      <c r="G194" s="11"/>
      <c r="H194" s="64"/>
      <c r="I194" s="64"/>
    </row>
    <row r="195" spans="1:9" x14ac:dyDescent="0.2">
      <c r="A195" s="64"/>
      <c r="B195" s="64"/>
      <c r="C195" s="64"/>
      <c r="D195" s="64"/>
      <c r="E195" s="11"/>
      <c r="G195" s="11"/>
      <c r="H195" s="64"/>
      <c r="I195" s="64"/>
    </row>
    <row r="196" spans="1:9" x14ac:dyDescent="0.2">
      <c r="A196" s="64"/>
      <c r="B196" s="64"/>
      <c r="C196" s="64"/>
      <c r="D196" s="64"/>
      <c r="E196" s="11"/>
      <c r="G196" s="11"/>
      <c r="H196" s="64"/>
      <c r="I196" s="64"/>
    </row>
    <row r="197" spans="1:9" x14ac:dyDescent="0.2">
      <c r="A197" s="64"/>
      <c r="B197" s="64"/>
      <c r="C197" s="64"/>
      <c r="D197" s="64"/>
      <c r="E197" s="11"/>
      <c r="G197" s="11"/>
      <c r="H197" s="64"/>
      <c r="I197" s="64"/>
    </row>
    <row r="198" spans="1:9" x14ac:dyDescent="0.2">
      <c r="A198" s="64" t="s">
        <v>1059</v>
      </c>
      <c r="B198" s="64"/>
      <c r="C198" s="64"/>
      <c r="D198" s="64"/>
      <c r="E198" s="11"/>
      <c r="G198" s="11"/>
      <c r="H198" s="64"/>
      <c r="I198" s="64"/>
    </row>
    <row r="199" spans="1:9" x14ac:dyDescent="0.2">
      <c r="A199" s="64"/>
      <c r="B199" s="64"/>
      <c r="C199" s="64"/>
      <c r="D199" s="64"/>
      <c r="E199" s="11"/>
      <c r="G199" s="11"/>
      <c r="H199" s="64"/>
      <c r="I199" s="64"/>
    </row>
    <row r="200" spans="1:9" x14ac:dyDescent="0.2">
      <c r="A200" s="64"/>
      <c r="B200" s="64"/>
      <c r="C200" s="64"/>
      <c r="D200" s="64"/>
      <c r="E200" s="11"/>
      <c r="G200" s="11"/>
      <c r="H200" s="64"/>
      <c r="I200" s="64"/>
    </row>
    <row r="201" spans="1:9" x14ac:dyDescent="0.2">
      <c r="A201" s="64"/>
      <c r="B201" s="64"/>
      <c r="C201" s="64"/>
      <c r="D201" s="64"/>
      <c r="E201" s="11"/>
      <c r="G201" s="11"/>
      <c r="H201" s="64"/>
      <c r="I201" s="64"/>
    </row>
    <row r="202" spans="1:9" x14ac:dyDescent="0.2">
      <c r="A202" s="64"/>
      <c r="B202" s="64"/>
      <c r="C202" s="64"/>
      <c r="D202" s="64"/>
      <c r="E202" s="11"/>
      <c r="G202" s="11"/>
      <c r="H202" s="64"/>
      <c r="I202" s="64"/>
    </row>
    <row r="203" spans="1:9" x14ac:dyDescent="0.2">
      <c r="A203" s="64"/>
      <c r="B203" s="64"/>
      <c r="C203" s="64"/>
      <c r="D203" s="64"/>
      <c r="E203" s="11"/>
      <c r="G203" s="11"/>
      <c r="H203" s="64"/>
      <c r="I203" s="64"/>
    </row>
    <row r="204" spans="1:9" x14ac:dyDescent="0.2">
      <c r="A204" s="64"/>
      <c r="B204" s="64"/>
      <c r="C204" s="64"/>
      <c r="D204" s="64"/>
      <c r="E204" s="11"/>
      <c r="G204" s="11"/>
      <c r="H204" s="64"/>
      <c r="I204" s="64"/>
    </row>
    <row r="205" spans="1:9" x14ac:dyDescent="0.2">
      <c r="A205" s="64"/>
      <c r="B205" s="64"/>
      <c r="C205" s="64"/>
      <c r="D205" s="64"/>
      <c r="E205" s="11"/>
      <c r="G205" s="11"/>
      <c r="H205" s="64"/>
      <c r="I205" s="64"/>
    </row>
    <row r="206" spans="1:9" x14ac:dyDescent="0.2">
      <c r="A206" s="64"/>
      <c r="B206" s="64"/>
      <c r="C206" s="64"/>
      <c r="D206" s="64"/>
      <c r="E206" s="11"/>
      <c r="G206" s="11"/>
      <c r="H206" s="64"/>
      <c r="I206" s="64"/>
    </row>
    <row r="207" spans="1:9" x14ac:dyDescent="0.2">
      <c r="A207" s="64"/>
      <c r="B207" s="64"/>
      <c r="C207" s="64"/>
      <c r="D207" s="64"/>
      <c r="E207" s="11"/>
      <c r="G207" s="11"/>
      <c r="H207" s="64"/>
      <c r="I207" s="64"/>
    </row>
    <row r="208" spans="1:9" x14ac:dyDescent="0.2">
      <c r="A208" s="64"/>
      <c r="B208" s="64"/>
      <c r="C208" s="64"/>
      <c r="D208" s="64"/>
      <c r="E208" s="11"/>
      <c r="G208" s="11"/>
      <c r="H208" s="64"/>
      <c r="I208" s="64"/>
    </row>
    <row r="209" spans="1:9" x14ac:dyDescent="0.2">
      <c r="A209" s="64"/>
      <c r="B209" s="64"/>
      <c r="C209" s="64"/>
      <c r="D209" s="64"/>
      <c r="E209" s="11"/>
      <c r="G209" s="11"/>
      <c r="H209" s="64"/>
      <c r="I209" s="64"/>
    </row>
    <row r="210" spans="1:9" x14ac:dyDescent="0.2">
      <c r="A210" s="64"/>
      <c r="B210" s="64"/>
      <c r="C210" s="64"/>
      <c r="D210" s="64"/>
      <c r="E210" s="11"/>
      <c r="G210" s="11"/>
      <c r="H210" s="64"/>
      <c r="I210" s="64"/>
    </row>
    <row r="211" spans="1:9" x14ac:dyDescent="0.2">
      <c r="A211" s="64"/>
      <c r="B211" s="64"/>
      <c r="C211" s="64"/>
      <c r="D211" s="64"/>
      <c r="E211" s="11"/>
      <c r="G211" s="11"/>
      <c r="H211" s="64"/>
      <c r="I211" s="64"/>
    </row>
    <row r="212" spans="1:9" x14ac:dyDescent="0.2">
      <c r="A212" s="64"/>
      <c r="B212" s="64"/>
      <c r="C212" s="64"/>
      <c r="D212" s="64"/>
      <c r="E212" s="11"/>
      <c r="G212" s="11"/>
      <c r="H212" s="64"/>
      <c r="I212" s="64"/>
    </row>
    <row r="213" spans="1:9" x14ac:dyDescent="0.2">
      <c r="A213" s="64"/>
      <c r="B213" s="64"/>
      <c r="C213" s="64"/>
      <c r="D213" s="64"/>
      <c r="E213" s="11"/>
      <c r="G213" s="11"/>
      <c r="H213" s="64"/>
      <c r="I213" s="64"/>
    </row>
    <row r="214" spans="1:9" x14ac:dyDescent="0.2">
      <c r="A214" s="64"/>
      <c r="B214" s="64"/>
      <c r="C214" s="64"/>
      <c r="D214" s="64"/>
      <c r="E214" s="11"/>
      <c r="G214" s="11"/>
      <c r="H214" s="64"/>
      <c r="I214" s="64"/>
    </row>
    <row r="215" spans="1:9" x14ac:dyDescent="0.2">
      <c r="A215" s="64"/>
      <c r="B215" s="64"/>
      <c r="C215" s="64"/>
      <c r="D215" s="64"/>
      <c r="E215" s="11"/>
      <c r="G215" s="11"/>
      <c r="H215" s="64"/>
      <c r="I215" s="64"/>
    </row>
    <row r="216" spans="1:9" x14ac:dyDescent="0.2">
      <c r="A216" s="64"/>
      <c r="B216" s="64"/>
      <c r="C216" s="64"/>
      <c r="D216" s="64"/>
      <c r="E216" s="11"/>
      <c r="G216" s="11"/>
      <c r="H216" s="64"/>
      <c r="I216" s="64"/>
    </row>
    <row r="217" spans="1:9" x14ac:dyDescent="0.2">
      <c r="A217" s="64"/>
      <c r="B217" s="64"/>
      <c r="C217" s="64"/>
      <c r="D217" s="64"/>
      <c r="E217" s="11"/>
      <c r="G217" s="11"/>
      <c r="H217" s="64"/>
      <c r="I217" s="64"/>
    </row>
    <row r="218" spans="1:9" x14ac:dyDescent="0.2">
      <c r="A218" s="64"/>
      <c r="B218" s="64"/>
      <c r="C218" s="64"/>
      <c r="D218" s="64"/>
      <c r="E218" s="11"/>
      <c r="G218" s="11"/>
      <c r="H218" s="64"/>
      <c r="I218" s="64"/>
    </row>
    <row r="219" spans="1:9" x14ac:dyDescent="0.2">
      <c r="A219" s="64"/>
      <c r="B219" s="64"/>
      <c r="C219" s="64"/>
      <c r="D219" s="64"/>
      <c r="E219" s="11"/>
      <c r="G219" s="11"/>
      <c r="H219" s="64"/>
      <c r="I219" s="64"/>
    </row>
    <row r="220" spans="1:9" x14ac:dyDescent="0.2">
      <c r="A220" s="64"/>
      <c r="B220" s="64"/>
      <c r="C220" s="64"/>
      <c r="D220" s="64"/>
      <c r="E220" s="11"/>
      <c r="G220" s="11"/>
      <c r="H220" s="64"/>
      <c r="I220" s="64"/>
    </row>
    <row r="221" spans="1:9" x14ac:dyDescent="0.2">
      <c r="A221" s="64"/>
      <c r="B221" s="64"/>
      <c r="C221" s="64"/>
      <c r="D221" s="64"/>
      <c r="E221" s="11"/>
      <c r="G221" s="11"/>
      <c r="H221" s="64"/>
      <c r="I221" s="64"/>
    </row>
    <row r="222" spans="1:9" x14ac:dyDescent="0.2">
      <c r="A222" s="64"/>
      <c r="B222" s="64"/>
      <c r="C222" s="64"/>
      <c r="D222" s="64"/>
      <c r="E222" s="11"/>
      <c r="G222" s="11"/>
      <c r="H222" s="64"/>
      <c r="I222" s="64"/>
    </row>
    <row r="223" spans="1:9" x14ac:dyDescent="0.2">
      <c r="A223" s="64"/>
      <c r="B223" s="64"/>
      <c r="C223" s="64"/>
      <c r="D223" s="64"/>
      <c r="E223" s="11"/>
      <c r="G223" s="11"/>
      <c r="H223" s="64"/>
      <c r="I223" s="64"/>
    </row>
    <row r="224" spans="1:9" x14ac:dyDescent="0.2">
      <c r="A224" s="64"/>
      <c r="B224" s="64"/>
      <c r="C224" s="64"/>
      <c r="D224" s="64"/>
      <c r="E224" s="11"/>
      <c r="G224" s="11"/>
      <c r="H224" s="64"/>
      <c r="I224" s="64"/>
    </row>
    <row r="225" spans="1:9" x14ac:dyDescent="0.2">
      <c r="A225" s="64"/>
      <c r="B225" s="64"/>
      <c r="C225" s="64"/>
      <c r="D225" s="64"/>
      <c r="E225" s="11"/>
      <c r="G225" s="11"/>
      <c r="H225" s="64"/>
      <c r="I225" s="64"/>
    </row>
    <row r="226" spans="1:9" x14ac:dyDescent="0.2">
      <c r="A226" s="64"/>
      <c r="B226" s="64"/>
      <c r="C226" s="64"/>
      <c r="D226" s="64"/>
      <c r="E226" s="11"/>
      <c r="G226" s="11"/>
      <c r="H226" s="64"/>
      <c r="I226" s="64"/>
    </row>
    <row r="227" spans="1:9" x14ac:dyDescent="0.2">
      <c r="A227" s="64"/>
      <c r="B227" s="64"/>
      <c r="C227" s="64"/>
      <c r="D227" s="64"/>
      <c r="E227" s="11"/>
      <c r="G227" s="11"/>
      <c r="H227" s="64"/>
      <c r="I227" s="64"/>
    </row>
    <row r="228" spans="1:9" x14ac:dyDescent="0.2">
      <c r="A228" s="64"/>
      <c r="B228" s="64"/>
      <c r="C228" s="64"/>
      <c r="D228" s="64"/>
      <c r="E228" s="11"/>
      <c r="G228" s="11"/>
      <c r="H228" s="64"/>
      <c r="I228" s="64"/>
    </row>
    <row r="229" spans="1:9" x14ac:dyDescent="0.2">
      <c r="A229" s="64"/>
      <c r="B229" s="64"/>
      <c r="C229" s="64"/>
      <c r="D229" s="64"/>
      <c r="E229" s="11"/>
      <c r="G229" s="11"/>
      <c r="H229" s="64"/>
      <c r="I229" s="64"/>
    </row>
    <row r="230" spans="1:9" x14ac:dyDescent="0.2">
      <c r="A230" s="64"/>
      <c r="B230" s="64"/>
      <c r="C230" s="64"/>
      <c r="D230" s="64"/>
      <c r="E230" s="11"/>
      <c r="G230" s="11"/>
      <c r="H230" s="64"/>
      <c r="I230" s="64"/>
    </row>
    <row r="231" spans="1:9" x14ac:dyDescent="0.2">
      <c r="A231" s="64"/>
      <c r="B231" s="64"/>
      <c r="C231" s="64"/>
      <c r="D231" s="64"/>
      <c r="E231" s="11"/>
      <c r="G231" s="11"/>
      <c r="H231" s="64"/>
      <c r="I231" s="64"/>
    </row>
    <row r="232" spans="1:9" x14ac:dyDescent="0.2">
      <c r="A232" s="64"/>
      <c r="B232" s="64"/>
      <c r="C232" s="64"/>
      <c r="D232" s="64"/>
      <c r="E232" s="11"/>
      <c r="G232" s="11"/>
      <c r="H232" s="64"/>
      <c r="I232" s="64"/>
    </row>
    <row r="233" spans="1:9" x14ac:dyDescent="0.2">
      <c r="A233" s="64"/>
      <c r="B233" s="64"/>
      <c r="C233" s="64"/>
      <c r="D233" s="64"/>
      <c r="E233" s="11"/>
      <c r="G233" s="11"/>
      <c r="H233" s="64"/>
      <c r="I233" s="64"/>
    </row>
    <row r="234" spans="1:9" x14ac:dyDescent="0.2">
      <c r="A234" s="64"/>
      <c r="B234" s="64"/>
      <c r="C234" s="64"/>
      <c r="D234" s="64"/>
      <c r="E234" s="11"/>
      <c r="G234" s="11"/>
      <c r="H234" s="64"/>
      <c r="I234" s="64"/>
    </row>
    <row r="235" spans="1:9" x14ac:dyDescent="0.2">
      <c r="A235" s="64"/>
      <c r="B235" s="64"/>
      <c r="C235" s="64"/>
      <c r="D235" s="64"/>
      <c r="E235" s="11"/>
      <c r="G235" s="11"/>
      <c r="H235" s="64"/>
      <c r="I235" s="64"/>
    </row>
    <row r="236" spans="1:9" x14ac:dyDescent="0.2">
      <c r="A236" s="64"/>
      <c r="B236" s="64"/>
      <c r="C236" s="64"/>
      <c r="D236" s="64"/>
      <c r="E236" s="11"/>
      <c r="G236" s="11"/>
      <c r="H236" s="64"/>
      <c r="I236" s="64"/>
    </row>
    <row r="237" spans="1:9" x14ac:dyDescent="0.2">
      <c r="A237" s="64"/>
      <c r="B237" s="64"/>
      <c r="C237" s="64"/>
      <c r="D237" s="64"/>
      <c r="E237" s="11"/>
      <c r="G237" s="11"/>
      <c r="H237" s="64"/>
      <c r="I237" s="64"/>
    </row>
    <row r="238" spans="1:9" x14ac:dyDescent="0.2">
      <c r="A238" s="64"/>
      <c r="B238" s="64"/>
      <c r="C238" s="64"/>
      <c r="D238" s="64"/>
      <c r="E238" s="11"/>
      <c r="G238" s="11"/>
      <c r="H238" s="64"/>
      <c r="I238" s="64"/>
    </row>
    <row r="239" spans="1:9" x14ac:dyDescent="0.2">
      <c r="A239" s="64"/>
      <c r="B239" s="64"/>
      <c r="C239" s="64"/>
      <c r="D239" s="64"/>
      <c r="E239" s="11"/>
      <c r="G239" s="11"/>
      <c r="H239" s="64"/>
      <c r="I239" s="64"/>
    </row>
    <row r="240" spans="1:9" x14ac:dyDescent="0.2">
      <c r="A240" s="64"/>
      <c r="B240" s="64"/>
      <c r="C240" s="64"/>
      <c r="D240" s="64"/>
      <c r="E240" s="11"/>
      <c r="G240" s="11"/>
      <c r="H240" s="64"/>
      <c r="I240" s="64"/>
    </row>
    <row r="241" spans="1:9" x14ac:dyDescent="0.2">
      <c r="A241" s="64"/>
      <c r="B241" s="64"/>
      <c r="C241" s="64"/>
      <c r="D241" s="64"/>
      <c r="E241" s="11"/>
      <c r="G241" s="11"/>
      <c r="H241" s="64"/>
      <c r="I241" s="64"/>
    </row>
    <row r="242" spans="1:9" x14ac:dyDescent="0.2">
      <c r="A242" s="64"/>
      <c r="B242" s="64"/>
      <c r="C242" s="64"/>
      <c r="D242" s="64"/>
      <c r="E242" s="11"/>
      <c r="G242" s="11"/>
      <c r="H242" s="64"/>
      <c r="I242" s="64"/>
    </row>
    <row r="243" spans="1:9" x14ac:dyDescent="0.2">
      <c r="A243" s="64"/>
      <c r="B243" s="64"/>
      <c r="C243" s="64"/>
      <c r="D243" s="64"/>
      <c r="E243" s="11"/>
      <c r="G243" s="11"/>
      <c r="H243" s="64"/>
      <c r="I243" s="64"/>
    </row>
    <row r="244" spans="1:9" x14ac:dyDescent="0.2">
      <c r="A244" s="64"/>
      <c r="B244" s="64"/>
      <c r="C244" s="64"/>
      <c r="D244" s="64"/>
      <c r="E244" s="11"/>
      <c r="G244" s="11"/>
      <c r="H244" s="64"/>
      <c r="I244" s="64"/>
    </row>
    <row r="245" spans="1:9" x14ac:dyDescent="0.2">
      <c r="A245" s="64"/>
      <c r="B245" s="64"/>
      <c r="C245" s="64"/>
      <c r="D245" s="64"/>
      <c r="E245" s="11"/>
      <c r="G245" s="11"/>
      <c r="H245" s="64"/>
      <c r="I245" s="64"/>
    </row>
    <row r="246" spans="1:9" x14ac:dyDescent="0.2">
      <c r="A246" s="64"/>
      <c r="B246" s="64"/>
      <c r="C246" s="64"/>
      <c r="D246" s="64"/>
      <c r="E246" s="11"/>
      <c r="G246" s="11"/>
      <c r="H246" s="64"/>
      <c r="I246" s="64"/>
    </row>
    <row r="247" spans="1:9" x14ac:dyDescent="0.2">
      <c r="A247" s="64"/>
      <c r="B247" s="64"/>
      <c r="C247" s="64"/>
      <c r="D247" s="64"/>
      <c r="E247" s="11"/>
      <c r="G247" s="11"/>
      <c r="H247" s="64"/>
      <c r="I247" s="64"/>
    </row>
    <row r="248" spans="1:9" x14ac:dyDescent="0.2">
      <c r="A248" s="64"/>
      <c r="B248" s="64"/>
      <c r="C248" s="64"/>
      <c r="D248" s="64"/>
      <c r="E248" s="11"/>
      <c r="G248" s="11"/>
      <c r="H248" s="64"/>
      <c r="I248" s="64"/>
    </row>
    <row r="249" spans="1:9" x14ac:dyDescent="0.2">
      <c r="A249" s="64"/>
      <c r="B249" s="64"/>
      <c r="C249" s="64"/>
      <c r="D249" s="64"/>
      <c r="E249" s="11"/>
      <c r="G249" s="11"/>
      <c r="H249" s="64"/>
      <c r="I249" s="64"/>
    </row>
    <row r="250" spans="1:9" x14ac:dyDescent="0.2">
      <c r="A250" s="64"/>
      <c r="B250" s="64"/>
      <c r="C250" s="64"/>
      <c r="D250" s="64"/>
      <c r="E250" s="11"/>
      <c r="G250" s="11"/>
      <c r="H250" s="64"/>
      <c r="I250" s="64"/>
    </row>
    <row r="251" spans="1:9" x14ac:dyDescent="0.2">
      <c r="A251" s="64"/>
      <c r="B251" s="64"/>
      <c r="C251" s="64"/>
      <c r="D251" s="64"/>
      <c r="E251" s="11"/>
      <c r="G251" s="11"/>
      <c r="H251" s="64"/>
      <c r="I251" s="64"/>
    </row>
    <row r="252" spans="1:9" x14ac:dyDescent="0.2">
      <c r="A252" s="64"/>
      <c r="B252" s="64"/>
      <c r="C252" s="64"/>
      <c r="D252" s="64"/>
      <c r="E252" s="11"/>
      <c r="G252" s="11"/>
      <c r="H252" s="64"/>
      <c r="I252" s="64"/>
    </row>
    <row r="253" spans="1:9" x14ac:dyDescent="0.2">
      <c r="A253" s="64"/>
      <c r="B253" s="64"/>
      <c r="C253" s="64"/>
      <c r="D253" s="64"/>
      <c r="E253" s="11"/>
      <c r="G253" s="11"/>
      <c r="H253" s="64"/>
      <c r="I253" s="64"/>
    </row>
    <row r="254" spans="1:9" x14ac:dyDescent="0.2">
      <c r="A254" s="64"/>
      <c r="B254" s="64"/>
      <c r="C254" s="64"/>
      <c r="D254" s="64"/>
      <c r="E254" s="11"/>
      <c r="G254" s="11"/>
      <c r="H254" s="64"/>
      <c r="I254" s="64"/>
    </row>
    <row r="255" spans="1:9" x14ac:dyDescent="0.2">
      <c r="A255" s="64"/>
      <c r="B255" s="64"/>
      <c r="C255" s="64"/>
      <c r="D255" s="64"/>
      <c r="E255" s="11"/>
      <c r="G255" s="11"/>
      <c r="H255" s="64"/>
      <c r="I255" s="64"/>
    </row>
    <row r="256" spans="1:9" x14ac:dyDescent="0.2">
      <c r="A256" s="64"/>
      <c r="B256" s="64"/>
      <c r="C256" s="64"/>
      <c r="D256" s="64"/>
      <c r="E256" s="11"/>
      <c r="G256" s="11"/>
      <c r="H256" s="64"/>
      <c r="I256" s="64"/>
    </row>
    <row r="257" spans="1:9" x14ac:dyDescent="0.2">
      <c r="A257" s="64"/>
      <c r="B257" s="64"/>
      <c r="C257" s="64"/>
      <c r="D257" s="64"/>
      <c r="E257" s="11"/>
      <c r="G257" s="11"/>
      <c r="H257" s="64"/>
      <c r="I257" s="64"/>
    </row>
    <row r="258" spans="1:9" x14ac:dyDescent="0.2">
      <c r="A258" s="64"/>
      <c r="B258" s="64"/>
      <c r="C258" s="64"/>
      <c r="D258" s="64"/>
      <c r="E258" s="11"/>
      <c r="G258" s="11"/>
      <c r="H258" s="64"/>
      <c r="I258" s="64"/>
    </row>
    <row r="259" spans="1:9" x14ac:dyDescent="0.2">
      <c r="A259" s="64"/>
      <c r="B259" s="64"/>
      <c r="C259" s="64"/>
      <c r="D259" s="64"/>
      <c r="E259" s="11"/>
      <c r="G259" s="11"/>
      <c r="H259" s="64"/>
      <c r="I259" s="64"/>
    </row>
    <row r="260" spans="1:9" x14ac:dyDescent="0.2">
      <c r="A260" s="64"/>
      <c r="B260" s="64"/>
      <c r="C260" s="64"/>
      <c r="D260" s="64"/>
      <c r="E260" s="11"/>
      <c r="G260" s="11"/>
      <c r="H260" s="64"/>
      <c r="I260" s="64"/>
    </row>
    <row r="261" spans="1:9" x14ac:dyDescent="0.2">
      <c r="A261" s="64"/>
      <c r="B261" s="64"/>
      <c r="C261" s="64"/>
      <c r="D261" s="64"/>
      <c r="E261" s="11"/>
      <c r="G261" s="11"/>
      <c r="H261" s="64"/>
      <c r="I261" s="64"/>
    </row>
    <row r="262" spans="1:9" x14ac:dyDescent="0.2">
      <c r="A262" s="64"/>
      <c r="B262" s="64"/>
      <c r="C262" s="64"/>
      <c r="D262" s="64"/>
      <c r="E262" s="11"/>
      <c r="G262" s="11"/>
      <c r="H262" s="64"/>
      <c r="I262" s="64"/>
    </row>
    <row r="263" spans="1:9" x14ac:dyDescent="0.2">
      <c r="A263" s="64"/>
      <c r="B263" s="64"/>
      <c r="C263" s="64"/>
      <c r="D263" s="64"/>
      <c r="E263" s="11"/>
      <c r="G263" s="11"/>
      <c r="H263" s="64"/>
      <c r="I263" s="64"/>
    </row>
    <row r="264" spans="1:9" x14ac:dyDescent="0.2">
      <c r="A264" s="64"/>
      <c r="B264" s="64"/>
      <c r="C264" s="64"/>
      <c r="D264" s="64"/>
      <c r="E264" s="11"/>
      <c r="G264" s="11"/>
      <c r="H264" s="64"/>
      <c r="I264" s="64"/>
    </row>
    <row r="265" spans="1:9" x14ac:dyDescent="0.2">
      <c r="A265" s="64"/>
      <c r="B265" s="64"/>
      <c r="C265" s="64"/>
      <c r="D265" s="64"/>
      <c r="E265" s="11"/>
      <c r="G265" s="11"/>
      <c r="H265" s="64"/>
      <c r="I265" s="64"/>
    </row>
    <row r="266" spans="1:9" x14ac:dyDescent="0.2">
      <c r="A266" s="64"/>
      <c r="B266" s="64"/>
      <c r="C266" s="64"/>
      <c r="D266" s="64"/>
      <c r="E266" s="11"/>
      <c r="G266" s="11"/>
      <c r="H266" s="64"/>
      <c r="I266" s="64"/>
    </row>
    <row r="267" spans="1:9" x14ac:dyDescent="0.2">
      <c r="A267" s="64"/>
      <c r="B267" s="64"/>
      <c r="C267" s="64"/>
      <c r="D267" s="64"/>
      <c r="E267" s="11"/>
      <c r="G267" s="11"/>
      <c r="H267" s="64"/>
      <c r="I267" s="64"/>
    </row>
    <row r="268" spans="1:9" x14ac:dyDescent="0.2">
      <c r="A268" s="64"/>
      <c r="B268" s="64"/>
      <c r="C268" s="64"/>
      <c r="D268" s="64"/>
      <c r="E268" s="11"/>
      <c r="G268" s="11"/>
      <c r="H268" s="64"/>
      <c r="I268" s="64"/>
    </row>
    <row r="269" spans="1:9" x14ac:dyDescent="0.2">
      <c r="A269" s="64"/>
      <c r="B269" s="64"/>
      <c r="C269" s="64"/>
      <c r="D269" s="64"/>
      <c r="E269" s="11"/>
      <c r="G269" s="11"/>
      <c r="H269" s="64"/>
      <c r="I269" s="64"/>
    </row>
    <row r="270" spans="1:9" x14ac:dyDescent="0.2">
      <c r="A270" s="64"/>
      <c r="B270" s="64"/>
      <c r="C270" s="64"/>
      <c r="D270" s="64"/>
      <c r="E270" s="11"/>
      <c r="G270" s="11"/>
      <c r="H270" s="64"/>
      <c r="I270" s="64"/>
    </row>
    <row r="271" spans="1:9" x14ac:dyDescent="0.2">
      <c r="A271" s="64"/>
      <c r="B271" s="64"/>
      <c r="C271" s="64"/>
      <c r="D271" s="64"/>
      <c r="E271" s="11"/>
      <c r="G271" s="11"/>
      <c r="H271" s="64"/>
      <c r="I271" s="64"/>
    </row>
    <row r="272" spans="1:9" x14ac:dyDescent="0.2">
      <c r="A272" s="64"/>
      <c r="B272" s="64"/>
      <c r="C272" s="64"/>
      <c r="D272" s="64"/>
      <c r="E272" s="11"/>
      <c r="G272" s="11"/>
      <c r="H272" s="64"/>
      <c r="I272" s="64"/>
    </row>
    <row r="273" spans="1:9" x14ac:dyDescent="0.2">
      <c r="A273" s="64"/>
      <c r="B273" s="64"/>
      <c r="C273" s="64"/>
      <c r="D273" s="64"/>
      <c r="E273" s="11"/>
      <c r="G273" s="11"/>
      <c r="H273" s="64"/>
      <c r="I273" s="64"/>
    </row>
    <row r="274" spans="1:9" x14ac:dyDescent="0.2">
      <c r="A274" s="64"/>
      <c r="B274" s="64"/>
      <c r="C274" s="64"/>
      <c r="D274" s="64"/>
      <c r="E274" s="11"/>
      <c r="G274" s="11"/>
      <c r="H274" s="64"/>
      <c r="I274" s="64"/>
    </row>
    <row r="275" spans="1:9" x14ac:dyDescent="0.2">
      <c r="A275" s="64"/>
      <c r="B275" s="64"/>
      <c r="C275" s="64"/>
      <c r="D275" s="64"/>
      <c r="E275" s="11"/>
      <c r="G275" s="11"/>
      <c r="H275" s="64"/>
      <c r="I275" s="64"/>
    </row>
    <row r="276" spans="1:9" x14ac:dyDescent="0.2">
      <c r="A276" s="64"/>
      <c r="B276" s="64"/>
      <c r="C276" s="64"/>
      <c r="D276" s="64"/>
      <c r="E276" s="11"/>
      <c r="G276" s="11"/>
      <c r="H276" s="64"/>
      <c r="I276" s="64"/>
    </row>
    <row r="277" spans="1:9" x14ac:dyDescent="0.2">
      <c r="A277" s="64"/>
      <c r="B277" s="64"/>
      <c r="C277" s="64"/>
      <c r="D277" s="64"/>
      <c r="E277" s="11"/>
      <c r="G277" s="11"/>
      <c r="H277" s="64"/>
      <c r="I277" s="64"/>
    </row>
    <row r="278" spans="1:9" x14ac:dyDescent="0.2">
      <c r="A278" s="64"/>
      <c r="B278" s="64"/>
      <c r="C278" s="64"/>
      <c r="D278" s="64"/>
      <c r="E278" s="11"/>
      <c r="G278" s="11"/>
      <c r="H278" s="64"/>
      <c r="I278" s="64"/>
    </row>
    <row r="279" spans="1:9" x14ac:dyDescent="0.2">
      <c r="A279" s="64"/>
      <c r="B279" s="64"/>
      <c r="C279" s="64"/>
      <c r="D279" s="64"/>
      <c r="E279" s="11"/>
      <c r="G279" s="11"/>
      <c r="H279" s="64"/>
      <c r="I279" s="64"/>
    </row>
    <row r="280" spans="1:9" x14ac:dyDescent="0.2">
      <c r="A280" s="64"/>
      <c r="B280" s="64"/>
      <c r="C280" s="64"/>
      <c r="D280" s="64"/>
      <c r="E280" s="11"/>
      <c r="G280" s="11"/>
      <c r="H280" s="64"/>
      <c r="I280" s="64"/>
    </row>
    <row r="281" spans="1:9" x14ac:dyDescent="0.2">
      <c r="A281" s="64"/>
      <c r="B281" s="64"/>
      <c r="C281" s="64"/>
      <c r="D281" s="64"/>
      <c r="E281" s="11"/>
      <c r="G281" s="11"/>
      <c r="H281" s="64"/>
      <c r="I281" s="64"/>
    </row>
    <row r="282" spans="1:9" x14ac:dyDescent="0.2">
      <c r="A282" s="64"/>
      <c r="B282" s="64"/>
      <c r="C282" s="64"/>
      <c r="D282" s="64"/>
      <c r="E282" s="11"/>
      <c r="G282" s="11"/>
      <c r="H282" s="64"/>
      <c r="I282" s="64"/>
    </row>
    <row r="283" spans="1:9" x14ac:dyDescent="0.2">
      <c r="A283" s="64"/>
      <c r="B283" s="64"/>
      <c r="C283" s="64"/>
      <c r="D283" s="64"/>
      <c r="E283" s="11"/>
      <c r="G283" s="11"/>
      <c r="H283" s="64"/>
      <c r="I283" s="64"/>
    </row>
    <row r="284" spans="1:9" x14ac:dyDescent="0.2">
      <c r="A284" s="64"/>
      <c r="B284" s="64"/>
      <c r="C284" s="64"/>
      <c r="D284" s="64"/>
      <c r="E284" s="11"/>
      <c r="G284" s="11"/>
      <c r="H284" s="64"/>
      <c r="I284" s="64"/>
    </row>
    <row r="285" spans="1:9" x14ac:dyDescent="0.2">
      <c r="A285" s="64"/>
      <c r="B285" s="64"/>
      <c r="C285" s="64"/>
      <c r="D285" s="64"/>
      <c r="E285" s="11"/>
      <c r="G285" s="11"/>
      <c r="H285" s="64"/>
      <c r="I285" s="64"/>
    </row>
    <row r="286" spans="1:9" x14ac:dyDescent="0.2">
      <c r="A286" s="64"/>
      <c r="B286" s="64"/>
      <c r="C286" s="64"/>
      <c r="D286" s="64"/>
      <c r="E286" s="11"/>
      <c r="G286" s="11"/>
      <c r="H286" s="64"/>
      <c r="I286" s="64"/>
    </row>
    <row r="287" spans="1:9" x14ac:dyDescent="0.2">
      <c r="A287" s="64"/>
      <c r="B287" s="64"/>
      <c r="C287" s="64"/>
      <c r="D287" s="64"/>
      <c r="E287" s="11"/>
      <c r="G287" s="11"/>
      <c r="H287" s="64"/>
      <c r="I287" s="64"/>
    </row>
    <row r="288" spans="1:9" x14ac:dyDescent="0.2">
      <c r="A288" s="64"/>
      <c r="B288" s="64"/>
      <c r="C288" s="64"/>
      <c r="D288" s="64"/>
      <c r="E288" s="11"/>
      <c r="G288" s="11"/>
      <c r="H288" s="64"/>
      <c r="I288" s="64"/>
    </row>
    <row r="289" spans="1:9" x14ac:dyDescent="0.2">
      <c r="A289" s="64"/>
      <c r="B289" s="64"/>
      <c r="C289" s="64"/>
      <c r="D289" s="64"/>
      <c r="E289" s="11"/>
      <c r="G289" s="11"/>
      <c r="H289" s="64"/>
      <c r="I289" s="64"/>
    </row>
    <row r="290" spans="1:9" x14ac:dyDescent="0.2">
      <c r="A290" s="64"/>
      <c r="B290" s="64"/>
      <c r="C290" s="64"/>
      <c r="D290" s="64"/>
      <c r="E290" s="11"/>
      <c r="G290" s="11"/>
      <c r="H290" s="64"/>
      <c r="I290" s="64"/>
    </row>
    <row r="291" spans="1:9" x14ac:dyDescent="0.2">
      <c r="A291" s="64"/>
      <c r="B291" s="64"/>
      <c r="C291" s="64"/>
      <c r="D291" s="64"/>
      <c r="E291" s="11"/>
      <c r="G291" s="11"/>
      <c r="H291" s="64"/>
      <c r="I291" s="64"/>
    </row>
    <row r="292" spans="1:9" x14ac:dyDescent="0.2">
      <c r="A292" s="64"/>
      <c r="B292" s="64"/>
      <c r="C292" s="64"/>
      <c r="D292" s="64"/>
      <c r="E292" s="11"/>
      <c r="G292" s="11"/>
      <c r="H292" s="64"/>
      <c r="I292" s="64"/>
    </row>
    <row r="293" spans="1:9" x14ac:dyDescent="0.2">
      <c r="A293" s="64"/>
      <c r="B293" s="64"/>
      <c r="C293" s="64"/>
      <c r="D293" s="64"/>
      <c r="E293" s="11"/>
      <c r="G293" s="11"/>
      <c r="H293" s="64"/>
      <c r="I293" s="64"/>
    </row>
    <row r="294" spans="1:9" x14ac:dyDescent="0.2">
      <c r="A294" s="64"/>
      <c r="B294" s="64"/>
      <c r="C294" s="64"/>
      <c r="D294" s="64"/>
      <c r="E294" s="11"/>
      <c r="G294" s="11"/>
      <c r="H294" s="64"/>
      <c r="I294" s="64"/>
    </row>
    <row r="295" spans="1:9" x14ac:dyDescent="0.2">
      <c r="A295" s="64"/>
      <c r="B295" s="64"/>
      <c r="C295" s="64"/>
      <c r="D295" s="64"/>
      <c r="E295" s="11"/>
      <c r="G295" s="11"/>
      <c r="H295" s="64"/>
      <c r="I295" s="64"/>
    </row>
    <row r="296" spans="1:9" x14ac:dyDescent="0.2">
      <c r="A296" s="64"/>
      <c r="B296" s="64"/>
      <c r="C296" s="64"/>
      <c r="D296" s="64"/>
      <c r="E296" s="11"/>
      <c r="G296" s="11"/>
      <c r="H296" s="64"/>
      <c r="I296" s="64"/>
    </row>
    <row r="297" spans="1:9" x14ac:dyDescent="0.2">
      <c r="A297" s="64"/>
      <c r="B297" s="64"/>
      <c r="C297" s="64"/>
      <c r="D297" s="64"/>
      <c r="E297" s="11"/>
      <c r="G297" s="11"/>
      <c r="H297" s="64"/>
      <c r="I297" s="64"/>
    </row>
    <row r="298" spans="1:9" x14ac:dyDescent="0.2">
      <c r="A298" s="64"/>
      <c r="B298" s="64"/>
      <c r="C298" s="64"/>
      <c r="D298" s="64"/>
      <c r="E298" s="11"/>
      <c r="G298" s="11"/>
      <c r="H298" s="64"/>
      <c r="I298" s="64"/>
    </row>
    <row r="299" spans="1:9" x14ac:dyDescent="0.2">
      <c r="A299" s="64"/>
      <c r="B299" s="64"/>
      <c r="C299" s="64"/>
      <c r="D299" s="64"/>
      <c r="E299" s="11"/>
      <c r="G299" s="11"/>
      <c r="H299" s="64"/>
      <c r="I299" s="64"/>
    </row>
    <row r="300" spans="1:9" x14ac:dyDescent="0.2">
      <c r="A300" s="64"/>
      <c r="B300" s="64"/>
      <c r="C300" s="64"/>
      <c r="D300" s="64"/>
      <c r="E300" s="11"/>
      <c r="G300" s="11"/>
      <c r="H300" s="64"/>
      <c r="I300" s="64"/>
    </row>
  </sheetData>
  <mergeCells count="1">
    <mergeCell ref="A1:G1"/>
  </mergeCells>
  <conditionalFormatting sqref="F2:F3 F5:F106">
    <cfRule type="cellIs" dxfId="74" priority="3" stopIfTrue="1" operator="between">
      <formula>0.009</formula>
      <formula>-0.009</formula>
    </cfRule>
  </conditionalFormatting>
  <conditionalFormatting sqref="F108:F65536">
    <cfRule type="cellIs" dxfId="73"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248"/>
  <sheetViews>
    <sheetView workbookViewId="0">
      <selection sqref="A1:F1"/>
    </sheetView>
  </sheetViews>
  <sheetFormatPr defaultColWidth="9.1796875" defaultRowHeight="10" x14ac:dyDescent="0.2"/>
  <cols>
    <col min="1" max="1" width="40.54296875" style="7" bestFit="1" customWidth="1"/>
    <col min="2" max="2" width="28.453125" style="7" bestFit="1" customWidth="1"/>
    <col min="3" max="3" width="35.453125" style="7" bestFit="1" customWidth="1"/>
    <col min="4" max="4" width="15.1796875" style="7" bestFit="1" customWidth="1"/>
    <col min="5" max="5" width="27.1796875" style="10" customWidth="1"/>
    <col min="6" max="6" width="13.54296875" style="11" bestFit="1" customWidth="1"/>
    <col min="7" max="16384" width="9.1796875" style="7"/>
  </cols>
  <sheetData>
    <row r="1" spans="1:6" s="1" customFormat="1" ht="14" x14ac:dyDescent="0.25">
      <c r="A1" s="104" t="s">
        <v>12</v>
      </c>
      <c r="B1" s="105"/>
      <c r="C1" s="105"/>
      <c r="D1" s="105"/>
      <c r="E1" s="105"/>
      <c r="F1" s="105"/>
    </row>
    <row r="2" spans="1:6" s="1" customFormat="1" ht="11.5" x14ac:dyDescent="0.25">
      <c r="E2" s="5"/>
      <c r="F2" s="9"/>
    </row>
    <row r="3" spans="1:6" s="1" customFormat="1" ht="11.5" x14ac:dyDescent="0.25">
      <c r="A3" s="8" t="s">
        <v>7</v>
      </c>
      <c r="B3" s="2"/>
      <c r="C3" s="3"/>
      <c r="D3" s="3"/>
      <c r="E3" s="4"/>
      <c r="F3" s="9"/>
    </row>
    <row r="4" spans="1:6" s="1" customFormat="1" ht="21" x14ac:dyDescent="0.25">
      <c r="A4" s="6" t="s">
        <v>2</v>
      </c>
      <c r="B4" s="6" t="s">
        <v>0</v>
      </c>
      <c r="C4" s="13" t="s">
        <v>535</v>
      </c>
      <c r="D4" s="13" t="s">
        <v>1</v>
      </c>
      <c r="E4" s="52" t="s">
        <v>6</v>
      </c>
      <c r="F4" s="12" t="s">
        <v>3</v>
      </c>
    </row>
    <row r="5" spans="1:6" ht="10.5" x14ac:dyDescent="0.25">
      <c r="A5" s="16" t="s">
        <v>109</v>
      </c>
      <c r="B5" s="17"/>
      <c r="C5" s="17"/>
      <c r="D5" s="17"/>
      <c r="E5" s="18"/>
      <c r="F5" s="19"/>
    </row>
    <row r="6" spans="1:6" ht="10.5" x14ac:dyDescent="0.25">
      <c r="A6" s="20" t="s">
        <v>21</v>
      </c>
      <c r="B6" s="21"/>
      <c r="C6" s="21"/>
      <c r="D6" s="21"/>
      <c r="E6" s="22"/>
      <c r="F6" s="23"/>
    </row>
    <row r="7" spans="1:6" x14ac:dyDescent="0.2">
      <c r="A7" s="21" t="s">
        <v>111</v>
      </c>
      <c r="B7" s="21" t="s">
        <v>110</v>
      </c>
      <c r="C7" s="21" t="s">
        <v>112</v>
      </c>
      <c r="D7" s="24">
        <v>1900000</v>
      </c>
      <c r="E7" s="22">
        <v>17655.75</v>
      </c>
      <c r="F7" s="23">
        <v>7.7939298788250602</v>
      </c>
    </row>
    <row r="8" spans="1:6" x14ac:dyDescent="0.2">
      <c r="A8" s="21" t="s">
        <v>125</v>
      </c>
      <c r="B8" s="21" t="s">
        <v>124</v>
      </c>
      <c r="C8" s="21" t="s">
        <v>112</v>
      </c>
      <c r="D8" s="24">
        <v>1100000</v>
      </c>
      <c r="E8" s="22">
        <v>15074.4</v>
      </c>
      <c r="F8" s="23">
        <v>6.6544223023865001</v>
      </c>
    </row>
    <row r="9" spans="1:6" x14ac:dyDescent="0.2">
      <c r="A9" s="21" t="s">
        <v>127</v>
      </c>
      <c r="B9" s="21" t="s">
        <v>126</v>
      </c>
      <c r="C9" s="21" t="s">
        <v>128</v>
      </c>
      <c r="D9" s="24">
        <v>950000</v>
      </c>
      <c r="E9" s="22">
        <v>13256.3</v>
      </c>
      <c r="F9" s="23">
        <v>5.85184275109631</v>
      </c>
    </row>
    <row r="10" spans="1:6" x14ac:dyDescent="0.2">
      <c r="A10" s="21" t="s">
        <v>319</v>
      </c>
      <c r="B10" s="21" t="s">
        <v>318</v>
      </c>
      <c r="C10" s="21" t="s">
        <v>123</v>
      </c>
      <c r="D10" s="24">
        <v>360000</v>
      </c>
      <c r="E10" s="22">
        <v>11246.04</v>
      </c>
      <c r="F10" s="23">
        <v>4.9644363549813404</v>
      </c>
    </row>
    <row r="11" spans="1:6" x14ac:dyDescent="0.2">
      <c r="A11" s="21" t="s">
        <v>114</v>
      </c>
      <c r="B11" s="21" t="s">
        <v>113</v>
      </c>
      <c r="C11" s="21" t="s">
        <v>112</v>
      </c>
      <c r="D11" s="24">
        <v>775000</v>
      </c>
      <c r="E11" s="22">
        <v>10501.25</v>
      </c>
      <c r="F11" s="23">
        <v>4.6356572867202903</v>
      </c>
    </row>
    <row r="12" spans="1:6" x14ac:dyDescent="0.2">
      <c r="A12" s="21" t="s">
        <v>130</v>
      </c>
      <c r="B12" s="21" t="s">
        <v>129</v>
      </c>
      <c r="C12" s="21" t="s">
        <v>112</v>
      </c>
      <c r="D12" s="24">
        <v>950000</v>
      </c>
      <c r="E12" s="22">
        <v>10232.924999999999</v>
      </c>
      <c r="F12" s="23">
        <v>4.5172082695595499</v>
      </c>
    </row>
    <row r="13" spans="1:6" x14ac:dyDescent="0.2">
      <c r="A13" s="21" t="s">
        <v>122</v>
      </c>
      <c r="B13" s="21" t="s">
        <v>121</v>
      </c>
      <c r="C13" s="21" t="s">
        <v>123</v>
      </c>
      <c r="D13" s="24">
        <v>564959</v>
      </c>
      <c r="E13" s="22">
        <v>9270.9771899999996</v>
      </c>
      <c r="F13" s="23">
        <v>4.0925673577756001</v>
      </c>
    </row>
    <row r="14" spans="1:6" x14ac:dyDescent="0.2">
      <c r="A14" s="21" t="s">
        <v>237</v>
      </c>
      <c r="B14" s="21" t="s">
        <v>236</v>
      </c>
      <c r="C14" s="21" t="s">
        <v>238</v>
      </c>
      <c r="D14" s="24">
        <v>3000000</v>
      </c>
      <c r="E14" s="22">
        <v>8068.8</v>
      </c>
      <c r="F14" s="23">
        <v>3.5618799204940998</v>
      </c>
    </row>
    <row r="15" spans="1:6" x14ac:dyDescent="0.2">
      <c r="A15" s="21" t="s">
        <v>191</v>
      </c>
      <c r="B15" s="21" t="s">
        <v>190</v>
      </c>
      <c r="C15" s="21" t="s">
        <v>144</v>
      </c>
      <c r="D15" s="24">
        <v>52000</v>
      </c>
      <c r="E15" s="22">
        <v>7591.48</v>
      </c>
      <c r="F15" s="23">
        <v>3.3511724393754401</v>
      </c>
    </row>
    <row r="16" spans="1:6" x14ac:dyDescent="0.2">
      <c r="A16" s="21" t="s">
        <v>244</v>
      </c>
      <c r="B16" s="21" t="s">
        <v>243</v>
      </c>
      <c r="C16" s="21" t="s">
        <v>153</v>
      </c>
      <c r="D16" s="24">
        <v>500000</v>
      </c>
      <c r="E16" s="22">
        <v>6620</v>
      </c>
      <c r="F16" s="23">
        <v>2.9223236508118799</v>
      </c>
    </row>
    <row r="17" spans="1:6" x14ac:dyDescent="0.2">
      <c r="A17" s="21" t="s">
        <v>313</v>
      </c>
      <c r="B17" s="21" t="s">
        <v>312</v>
      </c>
      <c r="C17" s="21" t="s">
        <v>204</v>
      </c>
      <c r="D17" s="24">
        <v>1600000</v>
      </c>
      <c r="E17" s="22">
        <v>5154.3999999999996</v>
      </c>
      <c r="F17" s="23">
        <v>2.2753512123481499</v>
      </c>
    </row>
    <row r="18" spans="1:6" x14ac:dyDescent="0.2">
      <c r="A18" s="21" t="s">
        <v>161</v>
      </c>
      <c r="B18" s="21" t="s">
        <v>160</v>
      </c>
      <c r="C18" s="21" t="s">
        <v>162</v>
      </c>
      <c r="D18" s="24">
        <v>2500000</v>
      </c>
      <c r="E18" s="22">
        <v>4828.25</v>
      </c>
      <c r="F18" s="23">
        <v>2.1313760071046</v>
      </c>
    </row>
    <row r="19" spans="1:6" x14ac:dyDescent="0.2">
      <c r="A19" s="21" t="s">
        <v>487</v>
      </c>
      <c r="B19" s="21" t="s">
        <v>486</v>
      </c>
      <c r="C19" s="21" t="s">
        <v>210</v>
      </c>
      <c r="D19" s="24">
        <v>1300000</v>
      </c>
      <c r="E19" s="22">
        <v>4733.3</v>
      </c>
      <c r="F19" s="23">
        <v>2.0894614103304998</v>
      </c>
    </row>
    <row r="20" spans="1:6" x14ac:dyDescent="0.2">
      <c r="A20" s="21" t="s">
        <v>307</v>
      </c>
      <c r="B20" s="21" t="s">
        <v>306</v>
      </c>
      <c r="C20" s="21" t="s">
        <v>120</v>
      </c>
      <c r="D20" s="24">
        <v>975000</v>
      </c>
      <c r="E20" s="22">
        <v>4331.9250000000002</v>
      </c>
      <c r="F20" s="23">
        <v>1.91227898505185</v>
      </c>
    </row>
    <row r="21" spans="1:6" x14ac:dyDescent="0.2">
      <c r="A21" s="21" t="s">
        <v>206</v>
      </c>
      <c r="B21" s="21" t="s">
        <v>205</v>
      </c>
      <c r="C21" s="21" t="s">
        <v>207</v>
      </c>
      <c r="D21" s="24">
        <v>2175000</v>
      </c>
      <c r="E21" s="22">
        <v>4278.0074999999997</v>
      </c>
      <c r="F21" s="23">
        <v>1.8884777183686701</v>
      </c>
    </row>
    <row r="22" spans="1:6" x14ac:dyDescent="0.2">
      <c r="A22" s="21" t="s">
        <v>173</v>
      </c>
      <c r="B22" s="21" t="s">
        <v>172</v>
      </c>
      <c r="C22" s="21" t="s">
        <v>174</v>
      </c>
      <c r="D22" s="24">
        <v>360000</v>
      </c>
      <c r="E22" s="22">
        <v>4226.3999999999996</v>
      </c>
      <c r="F22" s="23">
        <v>1.8656961748929499</v>
      </c>
    </row>
    <row r="23" spans="1:6" x14ac:dyDescent="0.2">
      <c r="A23" s="21" t="s">
        <v>167</v>
      </c>
      <c r="B23" s="21" t="s">
        <v>166</v>
      </c>
      <c r="C23" s="21" t="s">
        <v>168</v>
      </c>
      <c r="D23" s="24">
        <v>2400000</v>
      </c>
      <c r="E23" s="22">
        <v>4014.96</v>
      </c>
      <c r="F23" s="23">
        <v>1.77235839351415</v>
      </c>
    </row>
    <row r="24" spans="1:6" x14ac:dyDescent="0.2">
      <c r="A24" s="21" t="s">
        <v>140</v>
      </c>
      <c r="B24" s="21" t="s">
        <v>139</v>
      </c>
      <c r="C24" s="21" t="s">
        <v>141</v>
      </c>
      <c r="D24" s="24">
        <v>1100000</v>
      </c>
      <c r="E24" s="22">
        <v>3916</v>
      </c>
      <c r="F24" s="23">
        <v>1.72867362788207</v>
      </c>
    </row>
    <row r="25" spans="1:6" x14ac:dyDescent="0.2">
      <c r="A25" s="21" t="s">
        <v>489</v>
      </c>
      <c r="B25" s="21" t="s">
        <v>488</v>
      </c>
      <c r="C25" s="21" t="s">
        <v>210</v>
      </c>
      <c r="D25" s="24">
        <v>550000</v>
      </c>
      <c r="E25" s="22">
        <v>3890.7</v>
      </c>
      <c r="F25" s="23">
        <v>1.7175052308480001</v>
      </c>
    </row>
    <row r="26" spans="1:6" x14ac:dyDescent="0.2">
      <c r="A26" s="21" t="s">
        <v>299</v>
      </c>
      <c r="B26" s="21" t="s">
        <v>298</v>
      </c>
      <c r="C26" s="21" t="s">
        <v>112</v>
      </c>
      <c r="D26" s="24">
        <v>1300000</v>
      </c>
      <c r="E26" s="22">
        <v>3883.75</v>
      </c>
      <c r="F26" s="23">
        <v>1.71443723245327</v>
      </c>
    </row>
    <row r="27" spans="1:6" x14ac:dyDescent="0.2">
      <c r="A27" s="21" t="s">
        <v>491</v>
      </c>
      <c r="B27" s="21" t="s">
        <v>490</v>
      </c>
      <c r="C27" s="21" t="s">
        <v>492</v>
      </c>
      <c r="D27" s="24">
        <v>800000</v>
      </c>
      <c r="E27" s="22">
        <v>3870.4</v>
      </c>
      <c r="F27" s="23">
        <v>1.70854402690367</v>
      </c>
    </row>
    <row r="28" spans="1:6" x14ac:dyDescent="0.2">
      <c r="A28" s="21" t="s">
        <v>494</v>
      </c>
      <c r="B28" s="21" t="s">
        <v>493</v>
      </c>
      <c r="C28" s="21" t="s">
        <v>153</v>
      </c>
      <c r="D28" s="24">
        <v>300000</v>
      </c>
      <c r="E28" s="22">
        <v>3654.3</v>
      </c>
      <c r="F28" s="23">
        <v>1.6131491415652399</v>
      </c>
    </row>
    <row r="29" spans="1:6" x14ac:dyDescent="0.2">
      <c r="A29" s="21" t="s">
        <v>496</v>
      </c>
      <c r="B29" s="21" t="s">
        <v>495</v>
      </c>
      <c r="C29" s="21" t="s">
        <v>128</v>
      </c>
      <c r="D29" s="24">
        <v>900000</v>
      </c>
      <c r="E29" s="22">
        <v>3280.5</v>
      </c>
      <c r="F29" s="23">
        <v>1.44813938617649</v>
      </c>
    </row>
    <row r="30" spans="1:6" x14ac:dyDescent="0.2">
      <c r="A30" s="21" t="s">
        <v>315</v>
      </c>
      <c r="B30" s="21" t="s">
        <v>314</v>
      </c>
      <c r="C30" s="21" t="s">
        <v>141</v>
      </c>
      <c r="D30" s="24">
        <v>1150000</v>
      </c>
      <c r="E30" s="22">
        <v>2949.75</v>
      </c>
      <c r="F30" s="23">
        <v>1.3021335632903901</v>
      </c>
    </row>
    <row r="31" spans="1:6" x14ac:dyDescent="0.2">
      <c r="A31" s="21" t="s">
        <v>325</v>
      </c>
      <c r="B31" s="21" t="s">
        <v>324</v>
      </c>
      <c r="C31" s="21" t="s">
        <v>112</v>
      </c>
      <c r="D31" s="24">
        <v>1900000</v>
      </c>
      <c r="E31" s="22">
        <v>2938.35</v>
      </c>
      <c r="F31" s="23">
        <v>1.29710116304578</v>
      </c>
    </row>
    <row r="32" spans="1:6" x14ac:dyDescent="0.2">
      <c r="A32" s="21" t="s">
        <v>498</v>
      </c>
      <c r="B32" s="21" t="s">
        <v>497</v>
      </c>
      <c r="C32" s="21" t="s">
        <v>112</v>
      </c>
      <c r="D32" s="24">
        <v>950000</v>
      </c>
      <c r="E32" s="22">
        <v>2866.625</v>
      </c>
      <c r="F32" s="23">
        <v>1.26543897817351</v>
      </c>
    </row>
    <row r="33" spans="1:6" x14ac:dyDescent="0.2">
      <c r="A33" s="21" t="s">
        <v>500</v>
      </c>
      <c r="B33" s="21" t="s">
        <v>499</v>
      </c>
      <c r="C33" s="21" t="s">
        <v>138</v>
      </c>
      <c r="D33" s="24">
        <v>100000</v>
      </c>
      <c r="E33" s="22">
        <v>2819</v>
      </c>
      <c r="F33" s="23">
        <v>1.2444154639937599</v>
      </c>
    </row>
    <row r="34" spans="1:6" x14ac:dyDescent="0.2">
      <c r="A34" s="21" t="s">
        <v>502</v>
      </c>
      <c r="B34" s="21" t="s">
        <v>501</v>
      </c>
      <c r="C34" s="21" t="s">
        <v>135</v>
      </c>
      <c r="D34" s="24">
        <v>125000</v>
      </c>
      <c r="E34" s="22">
        <v>2752.375</v>
      </c>
      <c r="F34" s="23">
        <v>1.2150046160730099</v>
      </c>
    </row>
    <row r="35" spans="1:6" x14ac:dyDescent="0.2">
      <c r="A35" s="21" t="s">
        <v>220</v>
      </c>
      <c r="B35" s="21" t="s">
        <v>219</v>
      </c>
      <c r="C35" s="21" t="s">
        <v>135</v>
      </c>
      <c r="D35" s="24">
        <v>418357</v>
      </c>
      <c r="E35" s="22">
        <v>2645.0621329999999</v>
      </c>
      <c r="F35" s="23">
        <v>1.1676325723765599</v>
      </c>
    </row>
    <row r="36" spans="1:6" x14ac:dyDescent="0.2">
      <c r="A36" s="21" t="s">
        <v>504</v>
      </c>
      <c r="B36" s="21" t="s">
        <v>503</v>
      </c>
      <c r="C36" s="21" t="s">
        <v>153</v>
      </c>
      <c r="D36" s="24">
        <v>600000</v>
      </c>
      <c r="E36" s="22">
        <v>2637.3</v>
      </c>
      <c r="F36" s="23">
        <v>1.1642060671127199</v>
      </c>
    </row>
    <row r="37" spans="1:6" x14ac:dyDescent="0.2">
      <c r="A37" s="21" t="s">
        <v>189</v>
      </c>
      <c r="B37" s="21" t="s">
        <v>188</v>
      </c>
      <c r="C37" s="21" t="s">
        <v>141</v>
      </c>
      <c r="D37" s="24">
        <v>1700000</v>
      </c>
      <c r="E37" s="22">
        <v>2552.7199999999998</v>
      </c>
      <c r="F37" s="23">
        <v>1.1268691888067199</v>
      </c>
    </row>
    <row r="38" spans="1:6" x14ac:dyDescent="0.2">
      <c r="A38" s="21" t="s">
        <v>132</v>
      </c>
      <c r="B38" s="21" t="s">
        <v>131</v>
      </c>
      <c r="C38" s="21" t="s">
        <v>123</v>
      </c>
      <c r="D38" s="24">
        <v>145000</v>
      </c>
      <c r="E38" s="22">
        <v>2458.62</v>
      </c>
      <c r="F38" s="23">
        <v>1.0853298148578701</v>
      </c>
    </row>
    <row r="39" spans="1:6" x14ac:dyDescent="0.2">
      <c r="A39" s="21" t="s">
        <v>506</v>
      </c>
      <c r="B39" s="21" t="s">
        <v>505</v>
      </c>
      <c r="C39" s="21" t="s">
        <v>168</v>
      </c>
      <c r="D39" s="24">
        <v>700000</v>
      </c>
      <c r="E39" s="22">
        <v>2132.1999999999998</v>
      </c>
      <c r="F39" s="23">
        <v>0.94123542118747705</v>
      </c>
    </row>
    <row r="40" spans="1:6" x14ac:dyDescent="0.2">
      <c r="A40" s="21" t="s">
        <v>508</v>
      </c>
      <c r="B40" s="21" t="s">
        <v>507</v>
      </c>
      <c r="C40" s="21" t="s">
        <v>174</v>
      </c>
      <c r="D40" s="24">
        <v>1100000</v>
      </c>
      <c r="E40" s="22">
        <v>1940.73</v>
      </c>
      <c r="F40" s="23">
        <v>0.85671316900908501</v>
      </c>
    </row>
    <row r="41" spans="1:6" x14ac:dyDescent="0.2">
      <c r="A41" s="21" t="s">
        <v>510</v>
      </c>
      <c r="B41" s="21" t="s">
        <v>509</v>
      </c>
      <c r="C41" s="21" t="s">
        <v>198</v>
      </c>
      <c r="D41" s="24">
        <v>1000000</v>
      </c>
      <c r="E41" s="22">
        <v>1895.5</v>
      </c>
      <c r="F41" s="23">
        <v>0.83674690031932397</v>
      </c>
    </row>
    <row r="42" spans="1:6" x14ac:dyDescent="0.2">
      <c r="A42" s="21" t="s">
        <v>512</v>
      </c>
      <c r="B42" s="21" t="s">
        <v>511</v>
      </c>
      <c r="C42" s="21" t="s">
        <v>213</v>
      </c>
      <c r="D42" s="24">
        <v>250000</v>
      </c>
      <c r="E42" s="22">
        <v>1759.875</v>
      </c>
      <c r="F42" s="23">
        <v>0.77687678776020597</v>
      </c>
    </row>
    <row r="43" spans="1:6" x14ac:dyDescent="0.2">
      <c r="A43" s="21" t="s">
        <v>514</v>
      </c>
      <c r="B43" s="21" t="s">
        <v>513</v>
      </c>
      <c r="C43" s="21" t="s">
        <v>138</v>
      </c>
      <c r="D43" s="24">
        <v>220122</v>
      </c>
      <c r="E43" s="22">
        <v>1708.3668419999999</v>
      </c>
      <c r="F43" s="23">
        <v>0.75413909767966902</v>
      </c>
    </row>
    <row r="44" spans="1:6" x14ac:dyDescent="0.2">
      <c r="A44" s="21" t="s">
        <v>516</v>
      </c>
      <c r="B44" s="21" t="s">
        <v>515</v>
      </c>
      <c r="C44" s="21" t="s">
        <v>112</v>
      </c>
      <c r="D44" s="24">
        <v>850000</v>
      </c>
      <c r="E44" s="22">
        <v>1697.1949999999999</v>
      </c>
      <c r="F44" s="23">
        <v>0.74920741518726197</v>
      </c>
    </row>
    <row r="45" spans="1:6" x14ac:dyDescent="0.2">
      <c r="A45" s="21" t="s">
        <v>518</v>
      </c>
      <c r="B45" s="21" t="s">
        <v>517</v>
      </c>
      <c r="C45" s="21" t="s">
        <v>135</v>
      </c>
      <c r="D45" s="24">
        <v>952825</v>
      </c>
      <c r="E45" s="22">
        <v>1659.344738</v>
      </c>
      <c r="F45" s="23">
        <v>0.73249884784103403</v>
      </c>
    </row>
    <row r="46" spans="1:6" x14ac:dyDescent="0.2">
      <c r="A46" s="21" t="s">
        <v>520</v>
      </c>
      <c r="B46" s="21" t="s">
        <v>519</v>
      </c>
      <c r="C46" s="21" t="s">
        <v>210</v>
      </c>
      <c r="D46" s="24">
        <v>10000</v>
      </c>
      <c r="E46" s="22">
        <v>1505.8</v>
      </c>
      <c r="F46" s="23">
        <v>0.66471827090521696</v>
      </c>
    </row>
    <row r="47" spans="1:6" x14ac:dyDescent="0.2">
      <c r="A47" s="21" t="s">
        <v>522</v>
      </c>
      <c r="B47" s="21" t="s">
        <v>521</v>
      </c>
      <c r="C47" s="21" t="s">
        <v>198</v>
      </c>
      <c r="D47" s="24">
        <v>2350000</v>
      </c>
      <c r="E47" s="22">
        <v>1490.37</v>
      </c>
      <c r="F47" s="23">
        <v>0.65790687303028805</v>
      </c>
    </row>
    <row r="48" spans="1:6" x14ac:dyDescent="0.2">
      <c r="A48" s="21" t="s">
        <v>222</v>
      </c>
      <c r="B48" s="21" t="s">
        <v>221</v>
      </c>
      <c r="C48" s="21" t="s">
        <v>223</v>
      </c>
      <c r="D48" s="24">
        <v>105000</v>
      </c>
      <c r="E48" s="22">
        <v>1453.7249999999999</v>
      </c>
      <c r="F48" s="23">
        <v>0.64173035487560504</v>
      </c>
    </row>
    <row r="49" spans="1:9" x14ac:dyDescent="0.2">
      <c r="A49" s="21" t="s">
        <v>524</v>
      </c>
      <c r="B49" s="21" t="s">
        <v>523</v>
      </c>
      <c r="C49" s="21" t="s">
        <v>177</v>
      </c>
      <c r="D49" s="24">
        <v>50000</v>
      </c>
      <c r="E49" s="22">
        <v>1400</v>
      </c>
      <c r="F49" s="23">
        <v>0.61801406512638002</v>
      </c>
    </row>
    <row r="50" spans="1:9" x14ac:dyDescent="0.2">
      <c r="A50" s="21" t="s">
        <v>526</v>
      </c>
      <c r="B50" s="21" t="s">
        <v>525</v>
      </c>
      <c r="C50" s="21" t="s">
        <v>347</v>
      </c>
      <c r="D50" s="24">
        <v>326951</v>
      </c>
      <c r="E50" s="22">
        <v>1334.2870310000001</v>
      </c>
      <c r="F50" s="23">
        <v>0.58900582290979897</v>
      </c>
    </row>
    <row r="51" spans="1:9" x14ac:dyDescent="0.2">
      <c r="A51" s="21" t="s">
        <v>528</v>
      </c>
      <c r="B51" s="21" t="s">
        <v>527</v>
      </c>
      <c r="C51" s="21" t="s">
        <v>207</v>
      </c>
      <c r="D51" s="24">
        <v>250000</v>
      </c>
      <c r="E51" s="22">
        <v>1146.25</v>
      </c>
      <c r="F51" s="23">
        <v>0.50599901582222395</v>
      </c>
    </row>
    <row r="52" spans="1:9" x14ac:dyDescent="0.2">
      <c r="A52" s="21" t="s">
        <v>530</v>
      </c>
      <c r="B52" s="21" t="s">
        <v>529</v>
      </c>
      <c r="C52" s="21" t="s">
        <v>187</v>
      </c>
      <c r="D52" s="24">
        <v>1900000</v>
      </c>
      <c r="E52" s="22">
        <v>1113.4000000000001</v>
      </c>
      <c r="F52" s="23">
        <v>0.49149775722265099</v>
      </c>
    </row>
    <row r="53" spans="1:9" x14ac:dyDescent="0.2">
      <c r="A53" s="21" t="s">
        <v>532</v>
      </c>
      <c r="B53" s="21" t="s">
        <v>531</v>
      </c>
      <c r="C53" s="21" t="s">
        <v>135</v>
      </c>
      <c r="D53" s="24">
        <v>254572</v>
      </c>
      <c r="E53" s="22">
        <v>986.84835799999996</v>
      </c>
      <c r="F53" s="23">
        <v>0.43563297527919498</v>
      </c>
    </row>
    <row r="54" spans="1:9" ht="10.5" x14ac:dyDescent="0.25">
      <c r="A54" s="20" t="s">
        <v>28</v>
      </c>
      <c r="B54" s="20"/>
      <c r="C54" s="20"/>
      <c r="D54" s="20"/>
      <c r="E54" s="25">
        <f>SUM(E7:E53)</f>
        <v>211424.50879199998</v>
      </c>
      <c r="F54" s="26">
        <f>SUM(F7:F53)</f>
        <v>93.330942961351397</v>
      </c>
      <c r="G54" s="14"/>
      <c r="H54" s="14"/>
      <c r="I54" s="14"/>
    </row>
    <row r="55" spans="1:9" x14ac:dyDescent="0.2">
      <c r="A55" s="21"/>
      <c r="B55" s="21"/>
      <c r="C55" s="21"/>
      <c r="D55" s="21"/>
      <c r="E55" s="22"/>
      <c r="F55" s="23"/>
    </row>
    <row r="56" spans="1:9" ht="10.5" x14ac:dyDescent="0.25">
      <c r="A56" s="20" t="s">
        <v>264</v>
      </c>
      <c r="B56" s="21"/>
      <c r="C56" s="21"/>
      <c r="D56" s="21"/>
      <c r="E56" s="22"/>
      <c r="F56" s="23"/>
    </row>
    <row r="57" spans="1:9" x14ac:dyDescent="0.2">
      <c r="A57" s="21" t="s">
        <v>534</v>
      </c>
      <c r="B57" s="21" t="s">
        <v>533</v>
      </c>
      <c r="C57" s="21" t="s">
        <v>171</v>
      </c>
      <c r="D57" s="24">
        <v>2000000</v>
      </c>
      <c r="E57" s="22">
        <v>7058.4</v>
      </c>
      <c r="F57" s="23">
        <v>3.11585034092003</v>
      </c>
    </row>
    <row r="58" spans="1:9" ht="10.5" x14ac:dyDescent="0.25">
      <c r="A58" s="20" t="s">
        <v>28</v>
      </c>
      <c r="B58" s="20"/>
      <c r="C58" s="20"/>
      <c r="D58" s="20"/>
      <c r="E58" s="25">
        <f>SUM(E56:E57)</f>
        <v>7058.4</v>
      </c>
      <c r="F58" s="26">
        <f>SUM(F56:F57)</f>
        <v>3.11585034092003</v>
      </c>
      <c r="G58" s="14"/>
      <c r="H58" s="14"/>
      <c r="I58" s="14"/>
    </row>
    <row r="59" spans="1:9" x14ac:dyDescent="0.2">
      <c r="A59" s="21"/>
      <c r="B59" s="21"/>
      <c r="C59" s="21"/>
      <c r="D59" s="21"/>
      <c r="E59" s="22"/>
      <c r="F59" s="23"/>
    </row>
    <row r="60" spans="1:9" ht="10.5" x14ac:dyDescent="0.25">
      <c r="A60" s="20" t="s">
        <v>39</v>
      </c>
      <c r="B60" s="20"/>
      <c r="C60" s="20"/>
      <c r="D60" s="20"/>
      <c r="E60" s="25">
        <f>E54+E58</f>
        <v>218482.90879199997</v>
      </c>
      <c r="F60" s="26">
        <f>F54+F58</f>
        <v>96.446793302271431</v>
      </c>
      <c r="G60" s="14"/>
      <c r="H60" s="14"/>
      <c r="I60" s="14"/>
    </row>
    <row r="61" spans="1:9" ht="10.5" x14ac:dyDescent="0.25">
      <c r="A61" s="20"/>
      <c r="B61" s="20"/>
      <c r="C61" s="20"/>
      <c r="D61" s="20"/>
      <c r="E61" s="25"/>
      <c r="F61" s="26"/>
      <c r="G61" s="14"/>
      <c r="H61" s="14"/>
      <c r="I61" s="14"/>
    </row>
    <row r="62" spans="1:9" ht="10.5" x14ac:dyDescent="0.25">
      <c r="A62" s="20" t="s">
        <v>41</v>
      </c>
      <c r="B62" s="20"/>
      <c r="C62" s="20"/>
      <c r="D62" s="20"/>
      <c r="E62" s="25">
        <f>E64-(E54+E58)</f>
        <v>8049.152369700023</v>
      </c>
      <c r="F62" s="26">
        <f>F64-(F54+F58)</f>
        <v>3.5532066977285695</v>
      </c>
      <c r="G62" s="14"/>
      <c r="H62" s="14"/>
      <c r="I62" s="14"/>
    </row>
    <row r="63" spans="1:9" ht="10.5" x14ac:dyDescent="0.25">
      <c r="A63" s="20"/>
      <c r="B63" s="20"/>
      <c r="C63" s="20"/>
      <c r="D63" s="20"/>
      <c r="E63" s="25"/>
      <c r="F63" s="26"/>
      <c r="G63" s="14"/>
      <c r="H63" s="14"/>
      <c r="I63" s="14"/>
    </row>
    <row r="64" spans="1:9" ht="10.5" x14ac:dyDescent="0.25">
      <c r="A64" s="27" t="s">
        <v>40</v>
      </c>
      <c r="B64" s="27"/>
      <c r="C64" s="27"/>
      <c r="D64" s="27"/>
      <c r="E64" s="28">
        <v>226532.0611617</v>
      </c>
      <c r="F64" s="29">
        <v>100</v>
      </c>
      <c r="G64" s="14"/>
      <c r="H64" s="14"/>
      <c r="I64" s="14"/>
    </row>
    <row r="66" spans="1:4" ht="10.5" x14ac:dyDescent="0.25">
      <c r="A66" s="14" t="s">
        <v>44</v>
      </c>
    </row>
    <row r="67" spans="1:4" ht="10.5" x14ac:dyDescent="0.25">
      <c r="A67" s="14" t="s">
        <v>45</v>
      </c>
    </row>
    <row r="68" spans="1:4" ht="10.5" x14ac:dyDescent="0.25">
      <c r="A68" s="14" t="s">
        <v>46</v>
      </c>
      <c r="B68" s="14"/>
      <c r="C68" s="30" t="s">
        <v>1041</v>
      </c>
      <c r="D68" s="14" t="s">
        <v>47</v>
      </c>
    </row>
    <row r="69" spans="1:4" x14ac:dyDescent="0.2">
      <c r="A69" s="7" t="s">
        <v>48</v>
      </c>
      <c r="C69" s="31">
        <v>707.99620000000004</v>
      </c>
      <c r="D69" s="31">
        <v>726.63930000000005</v>
      </c>
    </row>
    <row r="70" spans="1:4" x14ac:dyDescent="0.2">
      <c r="A70" s="7" t="s">
        <v>49</v>
      </c>
      <c r="C70" s="31">
        <v>101.32380000000001</v>
      </c>
      <c r="D70" s="31">
        <v>95.678299999999993</v>
      </c>
    </row>
    <row r="71" spans="1:4" x14ac:dyDescent="0.2">
      <c r="A71" s="7" t="s">
        <v>50</v>
      </c>
      <c r="C71" s="31">
        <v>789.98389999999995</v>
      </c>
      <c r="D71" s="31">
        <v>815.51890000000003</v>
      </c>
    </row>
    <row r="72" spans="1:4" x14ac:dyDescent="0.2">
      <c r="A72" s="7" t="s">
        <v>51</v>
      </c>
      <c r="C72" s="31">
        <v>116.64400000000001</v>
      </c>
      <c r="D72" s="31">
        <v>110.61799999999999</v>
      </c>
    </row>
    <row r="74" spans="1:4" ht="10.5" x14ac:dyDescent="0.25">
      <c r="A74" s="14" t="s">
        <v>52</v>
      </c>
    </row>
    <row r="75" spans="1:4" ht="10.5" x14ac:dyDescent="0.25">
      <c r="A75" s="106" t="s">
        <v>53</v>
      </c>
      <c r="B75" s="107"/>
      <c r="C75" s="32" t="s">
        <v>54</v>
      </c>
    </row>
    <row r="76" spans="1:4" x14ac:dyDescent="0.2">
      <c r="A76" s="102" t="s">
        <v>49</v>
      </c>
      <c r="B76" s="103"/>
      <c r="C76" s="33">
        <v>8.5</v>
      </c>
    </row>
    <row r="77" spans="1:4" x14ac:dyDescent="0.2">
      <c r="A77" s="102" t="s">
        <v>51</v>
      </c>
      <c r="B77" s="103"/>
      <c r="C77" s="33">
        <v>10</v>
      </c>
    </row>
    <row r="78" spans="1:4" x14ac:dyDescent="0.2">
      <c r="A78" s="7" t="s">
        <v>55</v>
      </c>
    </row>
    <row r="79" spans="1:4" x14ac:dyDescent="0.2">
      <c r="A79" s="7" t="s">
        <v>56</v>
      </c>
    </row>
    <row r="81" spans="1:9" ht="10.5" x14ac:dyDescent="0.25">
      <c r="A81" s="14" t="s">
        <v>286</v>
      </c>
      <c r="D81" s="36">
        <v>0.136158125643355</v>
      </c>
    </row>
    <row r="83" spans="1:9" ht="10.5" x14ac:dyDescent="0.25">
      <c r="A83" s="14" t="s">
        <v>58</v>
      </c>
      <c r="D83" s="30" t="s">
        <v>59</v>
      </c>
    </row>
    <row r="85" spans="1:9" ht="10.5" x14ac:dyDescent="0.25">
      <c r="A85" s="63" t="s">
        <v>1051</v>
      </c>
      <c r="B85" s="64"/>
      <c r="C85" s="64"/>
      <c r="D85" s="64"/>
      <c r="E85" s="11"/>
      <c r="G85" s="64"/>
      <c r="H85" s="64"/>
      <c r="I85" s="64"/>
    </row>
    <row r="86" spans="1:9" x14ac:dyDescent="0.2">
      <c r="A86" s="65"/>
      <c r="B86" s="64"/>
      <c r="C86" s="64"/>
      <c r="D86" s="64"/>
      <c r="E86" s="11"/>
      <c r="G86" s="64"/>
      <c r="H86" s="64"/>
      <c r="I86" s="64"/>
    </row>
    <row r="87" spans="1:9" ht="10.5" x14ac:dyDescent="0.25">
      <c r="A87" s="63" t="s">
        <v>1055</v>
      </c>
      <c r="B87" s="64"/>
      <c r="C87" s="64"/>
      <c r="D87" s="64"/>
      <c r="E87" s="11"/>
      <c r="G87" s="64"/>
      <c r="H87" s="64"/>
      <c r="I87" s="64"/>
    </row>
    <row r="88" spans="1:9" x14ac:dyDescent="0.2">
      <c r="A88" s="65"/>
      <c r="B88" s="64"/>
      <c r="C88" s="64"/>
      <c r="D88" s="64"/>
      <c r="E88" s="11"/>
      <c r="G88" s="64"/>
      <c r="H88" s="64"/>
      <c r="I88" s="64"/>
    </row>
    <row r="89" spans="1:9" x14ac:dyDescent="0.2">
      <c r="A89" s="64"/>
      <c r="B89" s="64"/>
      <c r="C89" s="64"/>
      <c r="D89" s="64"/>
      <c r="E89" s="11"/>
      <c r="G89" s="64"/>
      <c r="H89" s="64"/>
      <c r="I89" s="64"/>
    </row>
    <row r="90" spans="1:9" x14ac:dyDescent="0.2">
      <c r="A90" s="64"/>
      <c r="B90" s="64"/>
      <c r="C90" s="64"/>
      <c r="D90" s="64"/>
      <c r="E90" s="11"/>
      <c r="G90" s="64"/>
      <c r="H90" s="64"/>
      <c r="I90" s="64"/>
    </row>
    <row r="91" spans="1:9" x14ac:dyDescent="0.2">
      <c r="A91" s="64"/>
      <c r="B91" s="64"/>
      <c r="C91" s="64"/>
      <c r="D91" s="64"/>
      <c r="E91" s="11"/>
      <c r="G91" s="64"/>
      <c r="H91" s="64"/>
      <c r="I91" s="64"/>
    </row>
    <row r="92" spans="1:9" x14ac:dyDescent="0.2">
      <c r="A92" s="64"/>
      <c r="B92" s="64"/>
      <c r="C92" s="64"/>
      <c r="D92" s="64"/>
      <c r="E92" s="11"/>
      <c r="G92" s="64"/>
      <c r="H92" s="64"/>
      <c r="I92" s="64"/>
    </row>
    <row r="93" spans="1:9" x14ac:dyDescent="0.2">
      <c r="A93" s="64"/>
      <c r="B93" s="64"/>
      <c r="C93" s="64"/>
      <c r="D93" s="64"/>
      <c r="E93" s="11"/>
      <c r="G93" s="64"/>
      <c r="H93" s="64"/>
      <c r="I93" s="64"/>
    </row>
    <row r="94" spans="1:9" x14ac:dyDescent="0.2">
      <c r="A94" s="64"/>
      <c r="B94" s="64"/>
      <c r="C94" s="64"/>
      <c r="D94" s="64"/>
      <c r="E94" s="11"/>
      <c r="G94" s="64"/>
      <c r="H94" s="64"/>
      <c r="I94" s="64"/>
    </row>
    <row r="95" spans="1:9" x14ac:dyDescent="0.2">
      <c r="A95" s="64"/>
      <c r="B95" s="64"/>
      <c r="C95" s="64"/>
      <c r="D95" s="64"/>
      <c r="E95" s="11"/>
      <c r="G95" s="64"/>
      <c r="H95" s="64"/>
      <c r="I95" s="64"/>
    </row>
    <row r="96" spans="1:9" x14ac:dyDescent="0.2">
      <c r="A96" s="64"/>
      <c r="B96" s="64"/>
      <c r="C96" s="64"/>
      <c r="D96" s="64"/>
      <c r="E96" s="11"/>
      <c r="G96" s="64"/>
      <c r="H96" s="64"/>
      <c r="I96" s="64"/>
    </row>
    <row r="97" spans="1:9" x14ac:dyDescent="0.2">
      <c r="A97" s="64"/>
      <c r="B97" s="64"/>
      <c r="C97" s="64"/>
      <c r="D97" s="64"/>
      <c r="E97" s="11"/>
      <c r="G97" s="64"/>
      <c r="H97" s="64"/>
      <c r="I97" s="64"/>
    </row>
    <row r="98" spans="1:9" x14ac:dyDescent="0.2">
      <c r="A98" s="64"/>
      <c r="B98" s="64"/>
      <c r="C98" s="64"/>
      <c r="D98" s="64"/>
      <c r="E98" s="11"/>
      <c r="G98" s="64"/>
      <c r="H98" s="64"/>
      <c r="I98" s="64"/>
    </row>
    <row r="99" spans="1:9" x14ac:dyDescent="0.2">
      <c r="A99" s="64"/>
      <c r="B99" s="64"/>
      <c r="C99" s="64"/>
      <c r="D99" s="64"/>
      <c r="E99" s="11"/>
      <c r="G99" s="64"/>
      <c r="H99" s="64"/>
      <c r="I99" s="64"/>
    </row>
    <row r="100" spans="1:9" x14ac:dyDescent="0.2">
      <c r="A100" s="64"/>
      <c r="B100" s="64"/>
      <c r="C100" s="64"/>
      <c r="D100" s="64"/>
      <c r="E100" s="11"/>
      <c r="G100" s="64"/>
      <c r="H100" s="64"/>
      <c r="I100" s="64"/>
    </row>
    <row r="101" spans="1:9" x14ac:dyDescent="0.2">
      <c r="A101" s="64"/>
      <c r="B101" s="64"/>
      <c r="C101" s="64"/>
      <c r="D101" s="64"/>
      <c r="E101" s="11"/>
      <c r="G101" s="64"/>
      <c r="H101" s="64"/>
      <c r="I101" s="64"/>
    </row>
    <row r="102" spans="1:9" x14ac:dyDescent="0.2">
      <c r="A102" s="64"/>
      <c r="B102" s="64"/>
      <c r="C102" s="64"/>
      <c r="D102" s="64"/>
      <c r="E102" s="11"/>
      <c r="G102" s="64"/>
      <c r="H102" s="64"/>
      <c r="I102" s="64"/>
    </row>
    <row r="103" spans="1:9" x14ac:dyDescent="0.2">
      <c r="A103" s="64"/>
      <c r="B103" s="64"/>
      <c r="C103" s="64"/>
      <c r="D103" s="64"/>
      <c r="E103" s="11"/>
      <c r="G103" s="64"/>
      <c r="H103" s="64"/>
      <c r="I103" s="64"/>
    </row>
    <row r="104" spans="1:9" x14ac:dyDescent="0.2">
      <c r="A104" s="64"/>
      <c r="B104" s="64"/>
      <c r="C104" s="64"/>
      <c r="D104" s="64"/>
      <c r="E104" s="11"/>
      <c r="G104" s="64"/>
      <c r="H104" s="64"/>
      <c r="I104" s="64"/>
    </row>
    <row r="105" spans="1:9" x14ac:dyDescent="0.2">
      <c r="A105" s="64"/>
      <c r="B105" s="64"/>
      <c r="C105" s="64"/>
      <c r="D105" s="64"/>
      <c r="E105" s="11"/>
      <c r="G105" s="64"/>
      <c r="H105" s="64"/>
      <c r="I105" s="64"/>
    </row>
    <row r="106" spans="1:9" ht="10.5" x14ac:dyDescent="0.25">
      <c r="A106" s="63" t="s">
        <v>1065</v>
      </c>
      <c r="B106" s="64"/>
      <c r="C106" s="64"/>
      <c r="D106" s="64"/>
      <c r="E106" s="11"/>
      <c r="G106" s="64"/>
      <c r="H106" s="64"/>
      <c r="I106" s="64"/>
    </row>
    <row r="107" spans="1:9" x14ac:dyDescent="0.2">
      <c r="A107" s="64"/>
      <c r="B107" s="64"/>
      <c r="C107" s="64"/>
      <c r="D107" s="64"/>
      <c r="E107" s="11"/>
      <c r="G107" s="64"/>
      <c r="H107" s="64"/>
      <c r="I107" s="64"/>
    </row>
    <row r="108" spans="1:9" ht="10.5" x14ac:dyDescent="0.25">
      <c r="A108" s="63" t="s">
        <v>1096</v>
      </c>
      <c r="B108" s="64"/>
      <c r="C108" s="64"/>
      <c r="D108" s="64"/>
      <c r="E108" s="11"/>
      <c r="G108" s="64"/>
      <c r="H108" s="64"/>
      <c r="I108" s="64"/>
    </row>
    <row r="109" spans="1:9" x14ac:dyDescent="0.2">
      <c r="A109" s="64"/>
      <c r="B109" s="64"/>
      <c r="C109" s="64"/>
      <c r="D109" s="64"/>
      <c r="E109" s="11"/>
      <c r="G109" s="64"/>
      <c r="H109" s="64"/>
      <c r="I109" s="64"/>
    </row>
    <row r="110" spans="1:9" x14ac:dyDescent="0.2">
      <c r="A110" s="64"/>
      <c r="B110" s="64"/>
      <c r="C110" s="64"/>
      <c r="D110" s="64"/>
      <c r="E110" s="11"/>
      <c r="G110" s="64"/>
      <c r="H110" s="64"/>
      <c r="I110" s="64"/>
    </row>
    <row r="111" spans="1:9" x14ac:dyDescent="0.2">
      <c r="A111" s="64"/>
      <c r="B111" s="64"/>
      <c r="C111" s="64"/>
      <c r="D111" s="64"/>
      <c r="E111" s="11"/>
      <c r="G111" s="64"/>
      <c r="H111" s="64"/>
      <c r="I111" s="64"/>
    </row>
    <row r="112" spans="1:9" x14ac:dyDescent="0.2">
      <c r="A112" s="64"/>
      <c r="B112" s="64"/>
      <c r="C112" s="64"/>
      <c r="D112" s="64"/>
      <c r="E112" s="11"/>
      <c r="G112" s="64"/>
      <c r="H112" s="64"/>
      <c r="I112" s="64"/>
    </row>
    <row r="113" spans="1:9" x14ac:dyDescent="0.2">
      <c r="A113" s="64"/>
      <c r="B113" s="64"/>
      <c r="C113" s="64"/>
      <c r="D113" s="64"/>
      <c r="E113" s="11"/>
      <c r="G113" s="64"/>
      <c r="H113" s="64"/>
      <c r="I113" s="64"/>
    </row>
    <row r="114" spans="1:9" x14ac:dyDescent="0.2">
      <c r="A114" s="64"/>
      <c r="B114" s="64"/>
      <c r="C114" s="64"/>
      <c r="D114" s="64"/>
      <c r="E114" s="11"/>
      <c r="G114" s="64"/>
      <c r="H114" s="64"/>
      <c r="I114" s="64"/>
    </row>
    <row r="115" spans="1:9" x14ac:dyDescent="0.2">
      <c r="A115" s="64"/>
      <c r="B115" s="64"/>
      <c r="C115" s="64"/>
      <c r="D115" s="64"/>
      <c r="E115" s="11"/>
      <c r="G115" s="64"/>
      <c r="H115" s="64"/>
      <c r="I115" s="64"/>
    </row>
    <row r="116" spans="1:9" x14ac:dyDescent="0.2">
      <c r="A116" s="64"/>
      <c r="B116" s="64"/>
      <c r="C116" s="64"/>
      <c r="D116" s="64"/>
      <c r="E116" s="11"/>
      <c r="G116" s="64"/>
      <c r="H116" s="64"/>
      <c r="I116" s="64"/>
    </row>
    <row r="117" spans="1:9" x14ac:dyDescent="0.2">
      <c r="A117" s="64"/>
      <c r="B117" s="64"/>
      <c r="C117" s="64"/>
      <c r="D117" s="64"/>
      <c r="E117" s="11"/>
      <c r="G117" s="64"/>
      <c r="H117" s="64"/>
      <c r="I117" s="64"/>
    </row>
    <row r="118" spans="1:9" x14ac:dyDescent="0.2">
      <c r="A118" s="64"/>
      <c r="B118" s="64"/>
      <c r="C118" s="64"/>
      <c r="D118" s="64"/>
      <c r="E118" s="11"/>
      <c r="G118" s="64"/>
      <c r="H118" s="64"/>
      <c r="I118" s="64"/>
    </row>
    <row r="119" spans="1:9" x14ac:dyDescent="0.2">
      <c r="A119" s="64"/>
      <c r="B119" s="64"/>
      <c r="C119" s="64"/>
      <c r="D119" s="64"/>
      <c r="E119" s="11"/>
      <c r="G119" s="64"/>
      <c r="H119" s="64"/>
      <c r="I119" s="64"/>
    </row>
    <row r="120" spans="1:9" x14ac:dyDescent="0.2">
      <c r="A120" s="64"/>
      <c r="B120" s="64"/>
      <c r="C120" s="64"/>
      <c r="D120" s="64"/>
      <c r="E120" s="11"/>
      <c r="G120" s="64"/>
      <c r="H120" s="64"/>
      <c r="I120" s="64"/>
    </row>
    <row r="121" spans="1:9" x14ac:dyDescent="0.2">
      <c r="A121" s="64"/>
      <c r="B121" s="64"/>
      <c r="C121" s="64"/>
      <c r="D121" s="64"/>
      <c r="E121" s="11"/>
      <c r="G121" s="64"/>
      <c r="H121" s="64"/>
      <c r="I121" s="64"/>
    </row>
    <row r="122" spans="1:9" x14ac:dyDescent="0.2">
      <c r="A122" s="64"/>
      <c r="B122" s="64"/>
      <c r="C122" s="64"/>
      <c r="D122" s="64"/>
      <c r="E122" s="11"/>
      <c r="G122" s="64"/>
      <c r="H122" s="64"/>
      <c r="I122" s="64"/>
    </row>
    <row r="123" spans="1:9" x14ac:dyDescent="0.2">
      <c r="A123" s="64"/>
      <c r="B123" s="64"/>
      <c r="C123" s="64"/>
      <c r="D123" s="64"/>
      <c r="E123" s="11"/>
      <c r="G123" s="64"/>
      <c r="H123" s="64"/>
      <c r="I123" s="64"/>
    </row>
    <row r="124" spans="1:9" x14ac:dyDescent="0.2">
      <c r="A124" s="64"/>
      <c r="B124" s="64"/>
      <c r="C124" s="64"/>
      <c r="D124" s="64"/>
      <c r="E124" s="11"/>
      <c r="G124" s="64"/>
      <c r="H124" s="64"/>
      <c r="I124" s="64"/>
    </row>
    <row r="125" spans="1:9" x14ac:dyDescent="0.2">
      <c r="A125" s="64"/>
      <c r="B125" s="64"/>
      <c r="C125" s="64"/>
      <c r="D125" s="64"/>
      <c r="E125" s="11"/>
      <c r="G125" s="64"/>
      <c r="H125" s="64"/>
      <c r="I125" s="64"/>
    </row>
    <row r="126" spans="1:9" x14ac:dyDescent="0.2">
      <c r="A126" s="64"/>
      <c r="B126" s="64"/>
      <c r="C126" s="64"/>
      <c r="D126" s="64"/>
      <c r="E126" s="11"/>
      <c r="G126" s="64"/>
      <c r="H126" s="64"/>
      <c r="I126" s="64"/>
    </row>
    <row r="127" spans="1:9" ht="10.5" x14ac:dyDescent="0.25">
      <c r="A127" s="63" t="s">
        <v>1066</v>
      </c>
      <c r="B127" s="64"/>
      <c r="C127" s="64"/>
      <c r="D127" s="64"/>
      <c r="E127" s="11"/>
      <c r="G127" s="64"/>
      <c r="H127" s="64"/>
      <c r="I127" s="64"/>
    </row>
    <row r="128" spans="1:9" x14ac:dyDescent="0.2">
      <c r="A128" s="64"/>
      <c r="B128" s="64"/>
      <c r="C128" s="64"/>
      <c r="D128" s="64"/>
      <c r="E128" s="11"/>
      <c r="G128" s="64"/>
      <c r="H128" s="64"/>
      <c r="I128" s="64"/>
    </row>
    <row r="129" spans="1:9" ht="10.5" x14ac:dyDescent="0.25">
      <c r="A129" s="63" t="s">
        <v>1097</v>
      </c>
      <c r="B129" s="64"/>
      <c r="C129" s="64"/>
      <c r="D129" s="64"/>
      <c r="E129" s="11"/>
      <c r="G129" s="64"/>
      <c r="H129" s="64"/>
      <c r="I129" s="64"/>
    </row>
    <row r="130" spans="1:9" x14ac:dyDescent="0.2">
      <c r="A130" s="64"/>
      <c r="B130" s="64"/>
      <c r="C130" s="64"/>
      <c r="D130" s="64"/>
      <c r="E130" s="11"/>
      <c r="G130" s="64"/>
      <c r="H130" s="64"/>
      <c r="I130" s="64"/>
    </row>
    <row r="131" spans="1:9" x14ac:dyDescent="0.2">
      <c r="A131" s="64"/>
      <c r="B131" s="64"/>
      <c r="C131" s="64"/>
      <c r="D131" s="64"/>
      <c r="E131" s="11"/>
      <c r="G131" s="64"/>
      <c r="H131" s="64"/>
      <c r="I131" s="64"/>
    </row>
    <row r="132" spans="1:9" x14ac:dyDescent="0.2">
      <c r="A132" s="64"/>
      <c r="B132" s="64"/>
      <c r="C132" s="64"/>
      <c r="D132" s="64"/>
      <c r="E132" s="11"/>
      <c r="G132" s="64"/>
      <c r="H132" s="64"/>
      <c r="I132" s="64"/>
    </row>
    <row r="133" spans="1:9" x14ac:dyDescent="0.2">
      <c r="A133" s="64"/>
      <c r="B133" s="64"/>
      <c r="C133" s="64"/>
      <c r="D133" s="64"/>
      <c r="E133" s="11"/>
      <c r="G133" s="64"/>
      <c r="H133" s="64"/>
      <c r="I133" s="64"/>
    </row>
    <row r="134" spans="1:9" x14ac:dyDescent="0.2">
      <c r="A134" s="64"/>
      <c r="B134" s="64"/>
      <c r="C134" s="64"/>
      <c r="D134" s="64"/>
      <c r="E134" s="11"/>
      <c r="G134" s="64"/>
      <c r="H134" s="64"/>
      <c r="I134" s="64"/>
    </row>
    <row r="135" spans="1:9" x14ac:dyDescent="0.2">
      <c r="A135" s="64"/>
      <c r="B135" s="64"/>
      <c r="C135" s="64"/>
      <c r="D135" s="64"/>
      <c r="E135" s="11"/>
      <c r="G135" s="64"/>
      <c r="H135" s="64"/>
      <c r="I135" s="64"/>
    </row>
    <row r="136" spans="1:9" x14ac:dyDescent="0.2">
      <c r="A136" s="64"/>
      <c r="B136" s="64"/>
      <c r="C136" s="64"/>
      <c r="D136" s="64"/>
      <c r="E136" s="11"/>
      <c r="G136" s="64"/>
      <c r="H136" s="64"/>
      <c r="I136" s="64"/>
    </row>
    <row r="137" spans="1:9" x14ac:dyDescent="0.2">
      <c r="A137" s="64"/>
      <c r="B137" s="64"/>
      <c r="C137" s="64"/>
      <c r="D137" s="64"/>
      <c r="E137" s="11"/>
      <c r="G137" s="64"/>
      <c r="H137" s="64"/>
      <c r="I137" s="64"/>
    </row>
    <row r="138" spans="1:9" x14ac:dyDescent="0.2">
      <c r="A138" s="64"/>
      <c r="B138" s="64"/>
      <c r="C138" s="64"/>
      <c r="D138" s="64"/>
      <c r="E138" s="11"/>
      <c r="G138" s="64"/>
      <c r="H138" s="64"/>
      <c r="I138" s="64"/>
    </row>
    <row r="139" spans="1:9" x14ac:dyDescent="0.2">
      <c r="A139" s="64"/>
      <c r="B139" s="64"/>
      <c r="C139" s="64"/>
      <c r="D139" s="64"/>
      <c r="E139" s="11"/>
      <c r="G139" s="64"/>
      <c r="H139" s="64"/>
      <c r="I139" s="64"/>
    </row>
    <row r="140" spans="1:9" x14ac:dyDescent="0.2">
      <c r="A140" s="64"/>
      <c r="B140" s="64"/>
      <c r="C140" s="64"/>
      <c r="D140" s="64"/>
      <c r="E140" s="11"/>
      <c r="G140" s="64"/>
      <c r="H140" s="64"/>
      <c r="I140" s="64"/>
    </row>
    <row r="141" spans="1:9" x14ac:dyDescent="0.2">
      <c r="A141" s="64"/>
      <c r="B141" s="64"/>
      <c r="C141" s="64"/>
      <c r="D141" s="64"/>
      <c r="E141" s="11"/>
      <c r="G141" s="64"/>
      <c r="H141" s="64"/>
      <c r="I141" s="64"/>
    </row>
    <row r="142" spans="1:9" x14ac:dyDescent="0.2">
      <c r="A142" s="64"/>
      <c r="B142" s="64"/>
      <c r="C142" s="64"/>
      <c r="D142" s="64"/>
      <c r="E142" s="11"/>
      <c r="G142" s="64"/>
      <c r="H142" s="64"/>
      <c r="I142" s="64"/>
    </row>
    <row r="143" spans="1:9" x14ac:dyDescent="0.2">
      <c r="A143" s="64"/>
      <c r="B143" s="64"/>
      <c r="C143" s="64"/>
      <c r="D143" s="64"/>
      <c r="E143" s="11"/>
      <c r="G143" s="64"/>
      <c r="H143" s="64"/>
      <c r="I143" s="64"/>
    </row>
    <row r="144" spans="1:9" x14ac:dyDescent="0.2">
      <c r="A144" s="64"/>
      <c r="B144" s="64"/>
      <c r="C144" s="64"/>
      <c r="D144" s="64"/>
      <c r="E144" s="11"/>
      <c r="G144" s="64"/>
      <c r="H144" s="64"/>
      <c r="I144" s="64"/>
    </row>
    <row r="145" spans="1:9" x14ac:dyDescent="0.2">
      <c r="A145" s="64"/>
      <c r="B145" s="64"/>
      <c r="C145" s="64"/>
      <c r="D145" s="64"/>
      <c r="E145" s="11"/>
      <c r="G145" s="64"/>
      <c r="H145" s="64"/>
      <c r="I145" s="64"/>
    </row>
    <row r="146" spans="1:9" x14ac:dyDescent="0.2">
      <c r="A146" s="64" t="s">
        <v>1059</v>
      </c>
      <c r="B146" s="64"/>
      <c r="C146" s="64"/>
      <c r="D146" s="64"/>
      <c r="E146" s="11"/>
      <c r="G146" s="64"/>
      <c r="H146" s="64"/>
      <c r="I146" s="64"/>
    </row>
    <row r="147" spans="1:9" x14ac:dyDescent="0.2">
      <c r="A147" s="64"/>
      <c r="B147" s="64"/>
      <c r="C147" s="64"/>
      <c r="D147" s="64"/>
      <c r="E147" s="11"/>
      <c r="G147" s="64"/>
      <c r="H147" s="64"/>
      <c r="I147" s="64"/>
    </row>
    <row r="148" spans="1:9" x14ac:dyDescent="0.2">
      <c r="A148" s="64"/>
      <c r="B148" s="64"/>
      <c r="C148" s="64"/>
      <c r="D148" s="64"/>
      <c r="E148" s="11"/>
      <c r="G148" s="64"/>
      <c r="H148" s="64"/>
      <c r="I148" s="64"/>
    </row>
    <row r="149" spans="1:9" x14ac:dyDescent="0.2">
      <c r="A149" s="64"/>
      <c r="B149" s="64"/>
      <c r="C149" s="64"/>
      <c r="D149" s="64"/>
      <c r="E149" s="11"/>
      <c r="G149" s="64"/>
      <c r="H149" s="64"/>
      <c r="I149" s="64"/>
    </row>
    <row r="150" spans="1:9" x14ac:dyDescent="0.2">
      <c r="A150" s="64"/>
      <c r="B150" s="64"/>
      <c r="C150" s="64"/>
      <c r="D150" s="64"/>
      <c r="E150" s="11"/>
      <c r="G150" s="64"/>
      <c r="H150" s="64"/>
      <c r="I150" s="64"/>
    </row>
    <row r="151" spans="1:9" x14ac:dyDescent="0.2">
      <c r="A151" s="64"/>
      <c r="B151" s="64"/>
      <c r="C151" s="64"/>
      <c r="D151" s="64"/>
      <c r="E151" s="11"/>
      <c r="G151" s="64"/>
      <c r="H151" s="64"/>
      <c r="I151" s="64"/>
    </row>
    <row r="152" spans="1:9" x14ac:dyDescent="0.2">
      <c r="A152" s="64"/>
      <c r="B152" s="64"/>
      <c r="C152" s="64"/>
      <c r="D152" s="64"/>
      <c r="E152" s="11"/>
      <c r="G152" s="64"/>
      <c r="H152" s="64"/>
      <c r="I152" s="64"/>
    </row>
    <row r="153" spans="1:9" x14ac:dyDescent="0.2">
      <c r="A153" s="64"/>
      <c r="B153" s="64"/>
      <c r="C153" s="64"/>
      <c r="D153" s="64"/>
      <c r="E153" s="11"/>
      <c r="G153" s="64"/>
      <c r="H153" s="64"/>
      <c r="I153" s="64"/>
    </row>
    <row r="154" spans="1:9" x14ac:dyDescent="0.2">
      <c r="A154" s="64"/>
      <c r="B154" s="64"/>
      <c r="C154" s="64"/>
      <c r="D154" s="64"/>
      <c r="E154" s="11"/>
      <c r="G154" s="64"/>
      <c r="H154" s="64"/>
      <c r="I154" s="64"/>
    </row>
    <row r="155" spans="1:9" x14ac:dyDescent="0.2">
      <c r="A155" s="64"/>
      <c r="B155" s="64"/>
      <c r="C155" s="64"/>
      <c r="D155" s="64"/>
      <c r="E155" s="11"/>
      <c r="G155" s="64"/>
      <c r="H155" s="64"/>
      <c r="I155" s="64"/>
    </row>
    <row r="156" spans="1:9" x14ac:dyDescent="0.2">
      <c r="A156" s="64"/>
      <c r="B156" s="64"/>
      <c r="C156" s="64"/>
      <c r="D156" s="64"/>
      <c r="E156" s="11"/>
      <c r="G156" s="64"/>
      <c r="H156" s="64"/>
      <c r="I156" s="64"/>
    </row>
    <row r="157" spans="1:9" x14ac:dyDescent="0.2">
      <c r="A157" s="64"/>
      <c r="B157" s="64"/>
      <c r="C157" s="64"/>
      <c r="D157" s="64"/>
      <c r="E157" s="11"/>
      <c r="G157" s="64"/>
      <c r="H157" s="64"/>
      <c r="I157" s="64"/>
    </row>
    <row r="158" spans="1:9" x14ac:dyDescent="0.2">
      <c r="A158" s="64"/>
      <c r="B158" s="64"/>
      <c r="C158" s="64"/>
      <c r="D158" s="64"/>
      <c r="E158" s="11"/>
      <c r="G158" s="64"/>
      <c r="H158" s="64"/>
      <c r="I158" s="64"/>
    </row>
    <row r="159" spans="1:9" x14ac:dyDescent="0.2">
      <c r="A159" s="64"/>
      <c r="B159" s="64"/>
      <c r="C159" s="64"/>
      <c r="D159" s="64"/>
      <c r="E159" s="11"/>
      <c r="G159" s="64"/>
      <c r="H159" s="64"/>
      <c r="I159" s="64"/>
    </row>
    <row r="160" spans="1:9" x14ac:dyDescent="0.2">
      <c r="A160" s="64"/>
      <c r="B160" s="64"/>
      <c r="C160" s="64"/>
      <c r="D160" s="64"/>
      <c r="E160" s="11"/>
      <c r="G160" s="64"/>
      <c r="H160" s="64"/>
      <c r="I160" s="64"/>
    </row>
    <row r="161" spans="1:9" x14ac:dyDescent="0.2">
      <c r="A161" s="64"/>
      <c r="B161" s="64"/>
      <c r="C161" s="64"/>
      <c r="D161" s="64"/>
      <c r="E161" s="11"/>
      <c r="G161" s="64"/>
      <c r="H161" s="64"/>
      <c r="I161" s="64"/>
    </row>
    <row r="162" spans="1:9" x14ac:dyDescent="0.2">
      <c r="A162" s="64"/>
      <c r="B162" s="64"/>
      <c r="C162" s="64"/>
      <c r="D162" s="64"/>
      <c r="E162" s="11"/>
      <c r="G162" s="64"/>
      <c r="H162" s="64"/>
      <c r="I162" s="64"/>
    </row>
    <row r="163" spans="1:9" x14ac:dyDescent="0.2">
      <c r="A163" s="64"/>
      <c r="B163" s="64"/>
      <c r="C163" s="64"/>
      <c r="D163" s="64"/>
      <c r="E163" s="11"/>
      <c r="G163" s="64"/>
      <c r="H163" s="64"/>
      <c r="I163" s="64"/>
    </row>
    <row r="164" spans="1:9" x14ac:dyDescent="0.2">
      <c r="A164" s="64"/>
      <c r="B164" s="64"/>
      <c r="C164" s="64"/>
      <c r="D164" s="64"/>
      <c r="E164" s="11"/>
      <c r="G164" s="64"/>
      <c r="H164" s="64"/>
      <c r="I164" s="64"/>
    </row>
    <row r="165" spans="1:9" x14ac:dyDescent="0.2">
      <c r="A165" s="64"/>
      <c r="B165" s="64"/>
      <c r="C165" s="64"/>
      <c r="D165" s="64"/>
      <c r="E165" s="11"/>
      <c r="G165" s="64"/>
      <c r="H165" s="64"/>
      <c r="I165" s="64"/>
    </row>
    <row r="166" spans="1:9" x14ac:dyDescent="0.2">
      <c r="A166" s="64"/>
      <c r="B166" s="64"/>
      <c r="C166" s="64"/>
      <c r="D166" s="64"/>
      <c r="E166" s="11"/>
      <c r="G166" s="64"/>
      <c r="H166" s="64"/>
      <c r="I166" s="64"/>
    </row>
    <row r="167" spans="1:9" x14ac:dyDescent="0.2">
      <c r="A167" s="64"/>
      <c r="B167" s="64"/>
      <c r="C167" s="64"/>
      <c r="D167" s="64"/>
      <c r="E167" s="11"/>
      <c r="G167" s="64"/>
      <c r="H167" s="64"/>
      <c r="I167" s="64"/>
    </row>
    <row r="168" spans="1:9" x14ac:dyDescent="0.2">
      <c r="A168" s="64"/>
      <c r="B168" s="64"/>
      <c r="C168" s="64"/>
      <c r="D168" s="64"/>
      <c r="E168" s="11"/>
      <c r="G168" s="64"/>
      <c r="H168" s="64"/>
      <c r="I168" s="64"/>
    </row>
    <row r="169" spans="1:9" x14ac:dyDescent="0.2">
      <c r="A169" s="64"/>
      <c r="B169" s="64"/>
      <c r="C169" s="64"/>
      <c r="D169" s="64"/>
      <c r="E169" s="11"/>
      <c r="G169" s="64"/>
      <c r="H169" s="64"/>
      <c r="I169" s="64"/>
    </row>
    <row r="170" spans="1:9" x14ac:dyDescent="0.2">
      <c r="A170" s="64"/>
      <c r="B170" s="64"/>
      <c r="C170" s="64"/>
      <c r="D170" s="64"/>
      <c r="E170" s="11"/>
      <c r="G170" s="64"/>
      <c r="H170" s="64"/>
      <c r="I170" s="64"/>
    </row>
    <row r="171" spans="1:9" x14ac:dyDescent="0.2">
      <c r="A171" s="64"/>
      <c r="B171" s="64"/>
      <c r="C171" s="64"/>
      <c r="D171" s="64"/>
      <c r="E171" s="11"/>
      <c r="G171" s="64"/>
      <c r="H171" s="64"/>
      <c r="I171" s="64"/>
    </row>
    <row r="172" spans="1:9" x14ac:dyDescent="0.2">
      <c r="A172" s="64"/>
      <c r="B172" s="64"/>
      <c r="C172" s="64"/>
      <c r="D172" s="64"/>
      <c r="E172" s="11"/>
      <c r="G172" s="64"/>
      <c r="H172" s="64"/>
      <c r="I172" s="64"/>
    </row>
    <row r="173" spans="1:9" x14ac:dyDescent="0.2">
      <c r="A173" s="64"/>
      <c r="B173" s="64"/>
      <c r="C173" s="64"/>
      <c r="D173" s="64"/>
      <c r="E173" s="11"/>
      <c r="G173" s="64"/>
      <c r="H173" s="64"/>
      <c r="I173" s="64"/>
    </row>
    <row r="174" spans="1:9" x14ac:dyDescent="0.2">
      <c r="A174" s="64"/>
      <c r="B174" s="64"/>
      <c r="C174" s="64"/>
      <c r="D174" s="64"/>
      <c r="E174" s="11"/>
      <c r="G174" s="64"/>
      <c r="H174" s="64"/>
      <c r="I174" s="64"/>
    </row>
    <row r="175" spans="1:9" x14ac:dyDescent="0.2">
      <c r="A175" s="64"/>
      <c r="B175" s="64"/>
      <c r="C175" s="64"/>
      <c r="D175" s="64"/>
      <c r="E175" s="11"/>
      <c r="G175" s="64"/>
      <c r="H175" s="64"/>
      <c r="I175" s="64"/>
    </row>
    <row r="176" spans="1:9" x14ac:dyDescent="0.2">
      <c r="A176" s="64"/>
      <c r="B176" s="64"/>
      <c r="C176" s="64"/>
      <c r="D176" s="64"/>
      <c r="E176" s="11"/>
      <c r="G176" s="64"/>
      <c r="H176" s="64"/>
      <c r="I176" s="64"/>
    </row>
    <row r="177" spans="1:9" x14ac:dyDescent="0.2">
      <c r="A177" s="64"/>
      <c r="B177" s="64"/>
      <c r="C177" s="64"/>
      <c r="D177" s="64"/>
      <c r="E177" s="11"/>
      <c r="G177" s="64"/>
      <c r="H177" s="64"/>
      <c r="I177" s="64"/>
    </row>
    <row r="178" spans="1:9" x14ac:dyDescent="0.2">
      <c r="A178" s="64"/>
      <c r="B178" s="64"/>
      <c r="C178" s="64"/>
      <c r="D178" s="64"/>
      <c r="E178" s="11"/>
      <c r="G178" s="64"/>
      <c r="H178" s="64"/>
      <c r="I178" s="64"/>
    </row>
    <row r="179" spans="1:9" x14ac:dyDescent="0.2">
      <c r="A179" s="64"/>
      <c r="B179" s="64"/>
      <c r="C179" s="64"/>
      <c r="D179" s="64"/>
      <c r="E179" s="11"/>
      <c r="G179" s="64"/>
      <c r="H179" s="64"/>
      <c r="I179" s="64"/>
    </row>
    <row r="180" spans="1:9" x14ac:dyDescent="0.2">
      <c r="A180" s="64"/>
      <c r="B180" s="64"/>
      <c r="C180" s="64"/>
      <c r="D180" s="64"/>
      <c r="E180" s="11"/>
      <c r="G180" s="64"/>
      <c r="H180" s="64"/>
      <c r="I180" s="64"/>
    </row>
    <row r="181" spans="1:9" x14ac:dyDescent="0.2">
      <c r="A181" s="64"/>
      <c r="B181" s="64"/>
      <c r="C181" s="64"/>
      <c r="D181" s="64"/>
      <c r="E181" s="11"/>
      <c r="G181" s="64"/>
      <c r="H181" s="64"/>
      <c r="I181" s="64"/>
    </row>
    <row r="182" spans="1:9" x14ac:dyDescent="0.2">
      <c r="A182" s="64"/>
      <c r="B182" s="64"/>
      <c r="C182" s="64"/>
      <c r="D182" s="64"/>
      <c r="E182" s="11"/>
      <c r="G182" s="64"/>
      <c r="H182" s="64"/>
      <c r="I182" s="64"/>
    </row>
    <row r="183" spans="1:9" x14ac:dyDescent="0.2">
      <c r="A183" s="64"/>
      <c r="B183" s="64"/>
      <c r="C183" s="64"/>
      <c r="D183" s="64"/>
      <c r="E183" s="11"/>
      <c r="G183" s="64"/>
      <c r="H183" s="64"/>
      <c r="I183" s="64"/>
    </row>
    <row r="184" spans="1:9" x14ac:dyDescent="0.2">
      <c r="A184" s="64"/>
      <c r="B184" s="64"/>
      <c r="C184" s="64"/>
      <c r="D184" s="64"/>
      <c r="E184" s="11"/>
      <c r="G184" s="64"/>
      <c r="H184" s="64"/>
      <c r="I184" s="64"/>
    </row>
    <row r="185" spans="1:9" x14ac:dyDescent="0.2">
      <c r="A185" s="64"/>
      <c r="B185" s="64"/>
      <c r="C185" s="64"/>
      <c r="D185" s="64"/>
      <c r="E185" s="11"/>
      <c r="G185" s="64"/>
      <c r="H185" s="64"/>
      <c r="I185" s="64"/>
    </row>
    <row r="186" spans="1:9" x14ac:dyDescent="0.2">
      <c r="A186" s="64"/>
      <c r="B186" s="64"/>
      <c r="C186" s="64"/>
      <c r="D186" s="64"/>
      <c r="E186" s="11"/>
      <c r="G186" s="64"/>
      <c r="H186" s="64"/>
      <c r="I186" s="64"/>
    </row>
    <row r="187" spans="1:9" x14ac:dyDescent="0.2">
      <c r="A187" s="64"/>
      <c r="B187" s="64"/>
      <c r="C187" s="64"/>
      <c r="D187" s="64"/>
      <c r="E187" s="11"/>
      <c r="G187" s="64"/>
      <c r="H187" s="64"/>
      <c r="I187" s="64"/>
    </row>
    <row r="188" spans="1:9" x14ac:dyDescent="0.2">
      <c r="A188" s="64"/>
      <c r="B188" s="64"/>
      <c r="C188" s="64"/>
      <c r="D188" s="64"/>
      <c r="E188" s="11"/>
      <c r="G188" s="64"/>
      <c r="H188" s="64"/>
      <c r="I188" s="64"/>
    </row>
    <row r="189" spans="1:9" x14ac:dyDescent="0.2">
      <c r="A189" s="64"/>
      <c r="B189" s="64"/>
      <c r="C189" s="64"/>
      <c r="D189" s="64"/>
      <c r="E189" s="11"/>
      <c r="G189" s="64"/>
      <c r="H189" s="64"/>
      <c r="I189" s="64"/>
    </row>
    <row r="190" spans="1:9" x14ac:dyDescent="0.2">
      <c r="A190" s="64"/>
      <c r="B190" s="64"/>
      <c r="C190" s="64"/>
      <c r="D190" s="64"/>
      <c r="E190" s="11"/>
      <c r="G190" s="64"/>
      <c r="H190" s="64"/>
      <c r="I190" s="64"/>
    </row>
    <row r="191" spans="1:9" x14ac:dyDescent="0.2">
      <c r="A191" s="64"/>
      <c r="B191" s="64"/>
      <c r="C191" s="64"/>
      <c r="D191" s="64"/>
      <c r="E191" s="11"/>
      <c r="G191" s="64"/>
      <c r="H191" s="64"/>
      <c r="I191" s="64"/>
    </row>
    <row r="192" spans="1:9" x14ac:dyDescent="0.2">
      <c r="A192" s="64"/>
      <c r="B192" s="64"/>
      <c r="C192" s="64"/>
      <c r="D192" s="64"/>
      <c r="E192" s="11"/>
      <c r="G192" s="64"/>
      <c r="H192" s="64"/>
      <c r="I192" s="64"/>
    </row>
    <row r="193" spans="1:9" x14ac:dyDescent="0.2">
      <c r="A193" s="64"/>
      <c r="B193" s="64"/>
      <c r="C193" s="64"/>
      <c r="D193" s="64"/>
      <c r="E193" s="11"/>
      <c r="G193" s="64"/>
      <c r="H193" s="64"/>
      <c r="I193" s="64"/>
    </row>
    <row r="194" spans="1:9" x14ac:dyDescent="0.2">
      <c r="A194" s="64"/>
      <c r="B194" s="64"/>
      <c r="C194" s="64"/>
      <c r="D194" s="64"/>
      <c r="E194" s="11"/>
      <c r="G194" s="64"/>
      <c r="H194" s="64"/>
      <c r="I194" s="64"/>
    </row>
    <row r="195" spans="1:9" x14ac:dyDescent="0.2">
      <c r="A195" s="64"/>
      <c r="B195" s="64"/>
      <c r="C195" s="64"/>
      <c r="D195" s="64"/>
      <c r="E195" s="11"/>
      <c r="G195" s="64"/>
      <c r="H195" s="64"/>
      <c r="I195" s="64"/>
    </row>
    <row r="196" spans="1:9" x14ac:dyDescent="0.2">
      <c r="A196" s="64"/>
      <c r="B196" s="64"/>
      <c r="C196" s="64"/>
      <c r="D196" s="64"/>
      <c r="E196" s="11"/>
      <c r="G196" s="64"/>
      <c r="H196" s="64"/>
      <c r="I196" s="64"/>
    </row>
    <row r="197" spans="1:9" x14ac:dyDescent="0.2">
      <c r="A197" s="64"/>
      <c r="B197" s="64"/>
      <c r="C197" s="64"/>
      <c r="D197" s="64"/>
      <c r="E197" s="11"/>
      <c r="G197" s="64"/>
      <c r="H197" s="64"/>
      <c r="I197" s="64"/>
    </row>
    <row r="198" spans="1:9" x14ac:dyDescent="0.2">
      <c r="A198" s="64"/>
      <c r="B198" s="64"/>
      <c r="C198" s="64"/>
      <c r="D198" s="64"/>
      <c r="E198" s="11"/>
      <c r="G198" s="64"/>
      <c r="H198" s="64"/>
      <c r="I198" s="64"/>
    </row>
    <row r="199" spans="1:9" x14ac:dyDescent="0.2">
      <c r="A199" s="64"/>
      <c r="B199" s="64"/>
      <c r="C199" s="64"/>
      <c r="D199" s="64"/>
      <c r="E199" s="11"/>
      <c r="G199" s="64"/>
      <c r="H199" s="64"/>
      <c r="I199" s="64"/>
    </row>
    <row r="200" spans="1:9" x14ac:dyDescent="0.2">
      <c r="A200" s="64"/>
      <c r="B200" s="64"/>
      <c r="C200" s="64"/>
      <c r="D200" s="64"/>
      <c r="E200" s="11"/>
      <c r="G200" s="64"/>
      <c r="H200" s="64"/>
      <c r="I200" s="64"/>
    </row>
    <row r="201" spans="1:9" x14ac:dyDescent="0.2">
      <c r="A201" s="64"/>
      <c r="B201" s="64"/>
      <c r="C201" s="64"/>
      <c r="D201" s="64"/>
      <c r="E201" s="11"/>
      <c r="G201" s="64"/>
      <c r="H201" s="64"/>
      <c r="I201" s="64"/>
    </row>
    <row r="202" spans="1:9" x14ac:dyDescent="0.2">
      <c r="A202" s="64"/>
      <c r="B202" s="64"/>
      <c r="C202" s="64"/>
      <c r="D202" s="64"/>
      <c r="E202" s="11"/>
      <c r="G202" s="64"/>
      <c r="H202" s="64"/>
      <c r="I202" s="64"/>
    </row>
    <row r="203" spans="1:9" x14ac:dyDescent="0.2">
      <c r="A203" s="64"/>
      <c r="B203" s="64"/>
      <c r="C203" s="64"/>
      <c r="D203" s="64"/>
      <c r="E203" s="11"/>
      <c r="G203" s="64"/>
      <c r="H203" s="64"/>
      <c r="I203" s="64"/>
    </row>
    <row r="204" spans="1:9" x14ac:dyDescent="0.2">
      <c r="A204" s="64"/>
      <c r="B204" s="64"/>
      <c r="C204" s="64"/>
      <c r="D204" s="64"/>
      <c r="E204" s="11"/>
      <c r="G204" s="64"/>
      <c r="H204" s="64"/>
      <c r="I204" s="64"/>
    </row>
    <row r="205" spans="1:9" x14ac:dyDescent="0.2">
      <c r="A205" s="64"/>
      <c r="B205" s="64"/>
      <c r="C205" s="64"/>
      <c r="D205" s="64"/>
      <c r="E205" s="11"/>
      <c r="G205" s="64"/>
      <c r="H205" s="64"/>
      <c r="I205" s="64"/>
    </row>
    <row r="206" spans="1:9" x14ac:dyDescent="0.2">
      <c r="A206" s="64"/>
      <c r="B206" s="64"/>
      <c r="C206" s="64"/>
      <c r="D206" s="64"/>
      <c r="E206" s="11"/>
      <c r="G206" s="64"/>
      <c r="H206" s="64"/>
      <c r="I206" s="64"/>
    </row>
    <row r="207" spans="1:9" x14ac:dyDescent="0.2">
      <c r="A207" s="64"/>
      <c r="B207" s="64"/>
      <c r="C207" s="64"/>
      <c r="D207" s="64"/>
      <c r="E207" s="11"/>
      <c r="G207" s="64"/>
      <c r="H207" s="64"/>
      <c r="I207" s="64"/>
    </row>
    <row r="208" spans="1:9" x14ac:dyDescent="0.2">
      <c r="A208" s="64"/>
      <c r="B208" s="64"/>
      <c r="C208" s="64"/>
      <c r="D208" s="64"/>
      <c r="E208" s="11"/>
      <c r="G208" s="64"/>
      <c r="H208" s="64"/>
      <c r="I208" s="64"/>
    </row>
    <row r="209" spans="1:9" x14ac:dyDescent="0.2">
      <c r="A209" s="64"/>
      <c r="B209" s="64"/>
      <c r="C209" s="64"/>
      <c r="D209" s="64"/>
      <c r="E209" s="11"/>
      <c r="G209" s="64"/>
      <c r="H209" s="64"/>
      <c r="I209" s="64"/>
    </row>
    <row r="210" spans="1:9" x14ac:dyDescent="0.2">
      <c r="A210" s="64"/>
      <c r="B210" s="64"/>
      <c r="C210" s="64"/>
      <c r="D210" s="64"/>
      <c r="E210" s="11"/>
      <c r="G210" s="64"/>
      <c r="H210" s="64"/>
      <c r="I210" s="64"/>
    </row>
    <row r="211" spans="1:9" x14ac:dyDescent="0.2">
      <c r="A211" s="64"/>
      <c r="B211" s="64"/>
      <c r="C211" s="64"/>
      <c r="D211" s="64"/>
      <c r="E211" s="11"/>
      <c r="G211" s="64"/>
      <c r="H211" s="64"/>
      <c r="I211" s="64"/>
    </row>
    <row r="212" spans="1:9" x14ac:dyDescent="0.2">
      <c r="A212" s="64"/>
      <c r="B212" s="64"/>
      <c r="C212" s="64"/>
      <c r="D212" s="64"/>
      <c r="E212" s="11"/>
      <c r="G212" s="64"/>
      <c r="H212" s="64"/>
      <c r="I212" s="64"/>
    </row>
    <row r="213" spans="1:9" x14ac:dyDescent="0.2">
      <c r="A213" s="64"/>
      <c r="B213" s="64"/>
      <c r="C213" s="64"/>
      <c r="D213" s="64"/>
      <c r="E213" s="11"/>
      <c r="G213" s="64"/>
      <c r="H213" s="64"/>
      <c r="I213" s="64"/>
    </row>
    <row r="214" spans="1:9" x14ac:dyDescent="0.2">
      <c r="A214" s="64"/>
      <c r="B214" s="64"/>
      <c r="C214" s="64"/>
      <c r="D214" s="64"/>
      <c r="E214" s="11"/>
      <c r="G214" s="64"/>
      <c r="H214" s="64"/>
      <c r="I214" s="64"/>
    </row>
    <row r="215" spans="1:9" x14ac:dyDescent="0.2">
      <c r="A215" s="64"/>
      <c r="B215" s="64"/>
      <c r="C215" s="64"/>
      <c r="D215" s="64"/>
      <c r="E215" s="11"/>
      <c r="G215" s="64"/>
      <c r="H215" s="64"/>
      <c r="I215" s="64"/>
    </row>
    <row r="216" spans="1:9" x14ac:dyDescent="0.2">
      <c r="A216" s="64"/>
      <c r="B216" s="64"/>
      <c r="C216" s="64"/>
      <c r="D216" s="64"/>
      <c r="E216" s="11"/>
      <c r="G216" s="64"/>
      <c r="H216" s="64"/>
      <c r="I216" s="64"/>
    </row>
    <row r="217" spans="1:9" x14ac:dyDescent="0.2">
      <c r="A217" s="64"/>
      <c r="B217" s="64"/>
      <c r="C217" s="64"/>
      <c r="D217" s="64"/>
      <c r="E217" s="11"/>
      <c r="G217" s="64"/>
      <c r="H217" s="64"/>
      <c r="I217" s="64"/>
    </row>
    <row r="218" spans="1:9" x14ac:dyDescent="0.2">
      <c r="A218" s="64"/>
      <c r="B218" s="64"/>
      <c r="C218" s="64"/>
      <c r="D218" s="64"/>
      <c r="E218" s="11"/>
      <c r="G218" s="64"/>
      <c r="H218" s="64"/>
      <c r="I218" s="64"/>
    </row>
    <row r="219" spans="1:9" x14ac:dyDescent="0.2">
      <c r="A219" s="64"/>
      <c r="B219" s="64"/>
      <c r="C219" s="64"/>
      <c r="D219" s="64"/>
      <c r="E219" s="11"/>
      <c r="G219" s="64"/>
      <c r="H219" s="64"/>
      <c r="I219" s="64"/>
    </row>
    <row r="220" spans="1:9" x14ac:dyDescent="0.2">
      <c r="A220" s="64"/>
      <c r="B220" s="64"/>
      <c r="C220" s="64"/>
      <c r="D220" s="64"/>
      <c r="E220" s="11"/>
      <c r="G220" s="64"/>
      <c r="H220" s="64"/>
      <c r="I220" s="64"/>
    </row>
    <row r="221" spans="1:9" x14ac:dyDescent="0.2">
      <c r="A221" s="64"/>
      <c r="B221" s="64"/>
      <c r="C221" s="64"/>
      <c r="D221" s="64"/>
      <c r="E221" s="11"/>
      <c r="G221" s="64"/>
      <c r="H221" s="64"/>
      <c r="I221" s="64"/>
    </row>
    <row r="222" spans="1:9" x14ac:dyDescent="0.2">
      <c r="A222" s="64"/>
      <c r="B222" s="64"/>
      <c r="C222" s="64"/>
      <c r="D222" s="64"/>
      <c r="E222" s="11"/>
      <c r="G222" s="64"/>
      <c r="H222" s="64"/>
      <c r="I222" s="64"/>
    </row>
    <row r="223" spans="1:9" x14ac:dyDescent="0.2">
      <c r="A223" s="64"/>
      <c r="B223" s="64"/>
      <c r="C223" s="64"/>
      <c r="D223" s="64"/>
      <c r="E223" s="11"/>
      <c r="G223" s="64"/>
      <c r="H223" s="64"/>
      <c r="I223" s="64"/>
    </row>
    <row r="224" spans="1:9" x14ac:dyDescent="0.2">
      <c r="A224" s="64"/>
      <c r="B224" s="64"/>
      <c r="C224" s="64"/>
      <c r="D224" s="64"/>
      <c r="E224" s="11"/>
      <c r="G224" s="64"/>
      <c r="H224" s="64"/>
      <c r="I224" s="64"/>
    </row>
    <row r="225" spans="1:9" x14ac:dyDescent="0.2">
      <c r="A225" s="64"/>
      <c r="B225" s="64"/>
      <c r="C225" s="64"/>
      <c r="D225" s="64"/>
      <c r="E225" s="11"/>
      <c r="G225" s="64"/>
      <c r="H225" s="64"/>
      <c r="I225" s="64"/>
    </row>
    <row r="226" spans="1:9" x14ac:dyDescent="0.2">
      <c r="A226" s="64"/>
      <c r="B226" s="64"/>
      <c r="C226" s="64"/>
      <c r="D226" s="64"/>
      <c r="E226" s="11"/>
      <c r="G226" s="64"/>
      <c r="H226" s="64"/>
      <c r="I226" s="64"/>
    </row>
    <row r="227" spans="1:9" x14ac:dyDescent="0.2">
      <c r="A227" s="64"/>
      <c r="B227" s="64"/>
      <c r="C227" s="64"/>
      <c r="D227" s="64"/>
      <c r="E227" s="11"/>
      <c r="G227" s="64"/>
      <c r="H227" s="64"/>
      <c r="I227" s="64"/>
    </row>
    <row r="228" spans="1:9" x14ac:dyDescent="0.2">
      <c r="A228" s="64"/>
      <c r="B228" s="64"/>
      <c r="C228" s="64"/>
      <c r="D228" s="64"/>
      <c r="E228" s="11"/>
      <c r="G228" s="64"/>
      <c r="H228" s="64"/>
      <c r="I228" s="64"/>
    </row>
    <row r="229" spans="1:9" x14ac:dyDescent="0.2">
      <c r="A229" s="64"/>
      <c r="B229" s="64"/>
      <c r="C229" s="64"/>
      <c r="D229" s="64"/>
      <c r="E229" s="11"/>
      <c r="G229" s="64"/>
      <c r="H229" s="64"/>
      <c r="I229" s="64"/>
    </row>
    <row r="230" spans="1:9" x14ac:dyDescent="0.2">
      <c r="A230" s="64"/>
      <c r="B230" s="64"/>
      <c r="C230" s="64"/>
      <c r="D230" s="64"/>
      <c r="E230" s="11"/>
      <c r="G230" s="64"/>
      <c r="H230" s="64"/>
      <c r="I230" s="64"/>
    </row>
    <row r="231" spans="1:9" x14ac:dyDescent="0.2">
      <c r="A231" s="64"/>
      <c r="B231" s="64"/>
      <c r="C231" s="64"/>
      <c r="D231" s="64"/>
      <c r="E231" s="11"/>
      <c r="G231" s="64"/>
      <c r="H231" s="64"/>
      <c r="I231" s="64"/>
    </row>
    <row r="232" spans="1:9" x14ac:dyDescent="0.2">
      <c r="A232" s="64"/>
      <c r="B232" s="64"/>
      <c r="C232" s="64"/>
      <c r="D232" s="64"/>
      <c r="E232" s="11"/>
      <c r="G232" s="64"/>
      <c r="H232" s="64"/>
      <c r="I232" s="64"/>
    </row>
    <row r="233" spans="1:9" x14ac:dyDescent="0.2">
      <c r="A233" s="64"/>
      <c r="B233" s="64"/>
      <c r="C233" s="64"/>
      <c r="D233" s="64"/>
      <c r="E233" s="11"/>
      <c r="G233" s="64"/>
      <c r="H233" s="64"/>
      <c r="I233" s="64"/>
    </row>
    <row r="234" spans="1:9" x14ac:dyDescent="0.2">
      <c r="A234" s="64"/>
      <c r="B234" s="64"/>
      <c r="C234" s="64"/>
      <c r="D234" s="64"/>
      <c r="E234" s="11"/>
      <c r="G234" s="64"/>
      <c r="H234" s="64"/>
      <c r="I234" s="64"/>
    </row>
    <row r="235" spans="1:9" x14ac:dyDescent="0.2">
      <c r="A235" s="64"/>
      <c r="B235" s="64"/>
      <c r="C235" s="64"/>
      <c r="D235" s="64"/>
      <c r="E235" s="11"/>
      <c r="G235" s="64"/>
      <c r="H235" s="64"/>
      <c r="I235" s="64"/>
    </row>
    <row r="236" spans="1:9" x14ac:dyDescent="0.2">
      <c r="A236" s="64"/>
      <c r="B236" s="64"/>
      <c r="C236" s="64"/>
      <c r="D236" s="64"/>
      <c r="E236" s="11"/>
      <c r="G236" s="64"/>
      <c r="H236" s="64"/>
      <c r="I236" s="64"/>
    </row>
    <row r="237" spans="1:9" x14ac:dyDescent="0.2">
      <c r="A237" s="64"/>
      <c r="B237" s="64"/>
      <c r="C237" s="64"/>
      <c r="D237" s="64"/>
      <c r="E237" s="11"/>
      <c r="G237" s="64"/>
      <c r="H237" s="64"/>
      <c r="I237" s="64"/>
    </row>
    <row r="238" spans="1:9" x14ac:dyDescent="0.2">
      <c r="A238" s="64"/>
      <c r="B238" s="64"/>
      <c r="C238" s="64"/>
      <c r="D238" s="64"/>
      <c r="E238" s="11"/>
      <c r="G238" s="64"/>
      <c r="H238" s="64"/>
      <c r="I238" s="64"/>
    </row>
    <row r="239" spans="1:9" x14ac:dyDescent="0.2">
      <c r="A239" s="64"/>
      <c r="B239" s="64"/>
      <c r="C239" s="64"/>
      <c r="D239" s="64"/>
      <c r="E239" s="11"/>
      <c r="G239" s="64"/>
      <c r="H239" s="64"/>
      <c r="I239" s="64"/>
    </row>
    <row r="240" spans="1:9" x14ac:dyDescent="0.2">
      <c r="A240" s="64"/>
      <c r="B240" s="64"/>
      <c r="C240" s="64"/>
      <c r="D240" s="64"/>
      <c r="E240" s="11"/>
      <c r="G240" s="64"/>
      <c r="H240" s="64"/>
      <c r="I240" s="64"/>
    </row>
    <row r="241" spans="1:9" x14ac:dyDescent="0.2">
      <c r="A241" s="64"/>
      <c r="B241" s="64"/>
      <c r="C241" s="64"/>
      <c r="D241" s="64"/>
      <c r="E241" s="11"/>
      <c r="G241" s="64"/>
      <c r="H241" s="64"/>
      <c r="I241" s="64"/>
    </row>
    <row r="242" spans="1:9" x14ac:dyDescent="0.2">
      <c r="A242" s="64"/>
      <c r="B242" s="64"/>
      <c r="C242" s="64"/>
      <c r="D242" s="64"/>
      <c r="E242" s="11"/>
      <c r="G242" s="64"/>
      <c r="H242" s="64"/>
      <c r="I242" s="64"/>
    </row>
    <row r="243" spans="1:9" x14ac:dyDescent="0.2">
      <c r="A243" s="64"/>
      <c r="B243" s="64"/>
      <c r="C243" s="64"/>
      <c r="D243" s="64"/>
      <c r="E243" s="11"/>
      <c r="G243" s="64"/>
      <c r="H243" s="64"/>
      <c r="I243" s="64"/>
    </row>
    <row r="244" spans="1:9" x14ac:dyDescent="0.2">
      <c r="A244" s="64"/>
      <c r="B244" s="64"/>
      <c r="C244" s="64"/>
      <c r="D244" s="64"/>
      <c r="E244" s="11"/>
      <c r="G244" s="64"/>
      <c r="H244" s="64"/>
      <c r="I244" s="64"/>
    </row>
    <row r="245" spans="1:9" x14ac:dyDescent="0.2">
      <c r="A245" s="64"/>
      <c r="B245" s="64"/>
      <c r="C245" s="64"/>
      <c r="D245" s="64"/>
      <c r="E245" s="11"/>
      <c r="G245" s="64"/>
      <c r="H245" s="64"/>
      <c r="I245" s="64"/>
    </row>
    <row r="246" spans="1:9" x14ac:dyDescent="0.2">
      <c r="A246" s="64"/>
      <c r="B246" s="64"/>
      <c r="C246" s="64"/>
      <c r="D246" s="64"/>
      <c r="E246" s="11"/>
      <c r="G246" s="64"/>
      <c r="H246" s="64"/>
      <c r="I246" s="64"/>
    </row>
    <row r="247" spans="1:9" x14ac:dyDescent="0.2">
      <c r="A247" s="64"/>
      <c r="B247" s="64"/>
      <c r="C247" s="64"/>
      <c r="D247" s="64"/>
      <c r="E247" s="11"/>
      <c r="G247" s="64"/>
      <c r="H247" s="64"/>
      <c r="I247" s="64"/>
    </row>
    <row r="248" spans="1:9" x14ac:dyDescent="0.2">
      <c r="A248" s="64"/>
      <c r="B248" s="64"/>
      <c r="C248" s="64"/>
      <c r="D248" s="64"/>
      <c r="E248" s="11"/>
      <c r="G248" s="64"/>
      <c r="H248" s="64"/>
      <c r="I248" s="64"/>
    </row>
  </sheetData>
  <mergeCells count="4">
    <mergeCell ref="A1:F1"/>
    <mergeCell ref="A75:B75"/>
    <mergeCell ref="A76:B76"/>
    <mergeCell ref="A77:B77"/>
  </mergeCells>
  <conditionalFormatting sqref="F2:F3">
    <cfRule type="cellIs" dxfId="72" priority="3" stopIfTrue="1" operator="between">
      <formula>0.009</formula>
      <formula>-0.009</formula>
    </cfRule>
  </conditionalFormatting>
  <conditionalFormatting sqref="F5:F145">
    <cfRule type="cellIs" dxfId="71" priority="1" stopIfTrue="1" operator="between">
      <formula>0.009</formula>
      <formula>-0.009</formula>
    </cfRule>
  </conditionalFormatting>
  <conditionalFormatting sqref="F232:F65536">
    <cfRule type="cellIs" dxfId="70" priority="2" stopIfTrue="1" operator="between">
      <formula>0.009</formula>
      <formula>-0.009</formula>
    </cfRule>
  </conditionalFormatting>
  <hyperlinks>
    <hyperlink ref="A86" r:id="rId1" tooltip="https://www.franklintempletonindia.com/downloadsServlet/pdf/product-labels-jg9o5k7l" display="https://www.franklintempletonindia.com/downloadsServlet/pdf/product-labels-jg9o5k7l" xr:uid="{00000000-0004-0000-1200-000000000000}"/>
  </hyperlinks>
  <pageMargins left="0.7" right="0.7" top="0.75" bottom="0.75" header="0.3" footer="0.3"/>
  <pageSetup paperSize="9" orientation="portrait" r:id="rId2"/>
  <headerFooter>
    <oddFooter>&amp;C&amp;1#&amp;"Calibri"&amp;10&amp;K000000PUBLIC</oddFooter>
    <evenFooter>&amp;LPUBLIC</evenFooter>
    <firstFooter>&amp;LPUBLIC</first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87"/>
  <sheetViews>
    <sheetView workbookViewId="0">
      <selection sqref="A1:G1"/>
    </sheetView>
  </sheetViews>
  <sheetFormatPr defaultColWidth="9.1796875" defaultRowHeight="10" x14ac:dyDescent="0.2"/>
  <cols>
    <col min="1" max="1" width="34.81640625" style="7" bestFit="1" customWidth="1"/>
    <col min="2" max="2" width="20" style="7" bestFit="1" customWidth="1"/>
    <col min="3" max="3" width="24.81640625" style="7" bestFit="1" customWidth="1"/>
    <col min="4" max="4" width="15.1796875" style="7" bestFit="1" customWidth="1"/>
    <col min="5" max="5" width="26.54296875" style="10" customWidth="1"/>
    <col min="6" max="6" width="13.54296875" style="11" bestFit="1" customWidth="1"/>
    <col min="7" max="7" width="4.54296875" style="10" bestFit="1" customWidth="1"/>
    <col min="8" max="16384" width="9.1796875" style="7"/>
  </cols>
  <sheetData>
    <row r="1" spans="1:9" s="1" customFormat="1" ht="14" x14ac:dyDescent="0.25">
      <c r="A1" s="104" t="s">
        <v>1218</v>
      </c>
      <c r="B1" s="105"/>
      <c r="C1" s="105"/>
      <c r="D1" s="105"/>
      <c r="E1" s="105"/>
      <c r="F1" s="105"/>
      <c r="G1" s="105"/>
    </row>
    <row r="2" spans="1:9" s="1" customFormat="1" ht="11.5" x14ac:dyDescent="0.25">
      <c r="E2" s="5"/>
      <c r="F2" s="9"/>
      <c r="G2" s="10"/>
    </row>
    <row r="3" spans="1:9" s="1" customFormat="1" ht="11.5" x14ac:dyDescent="0.25">
      <c r="A3" s="8" t="s">
        <v>7</v>
      </c>
      <c r="B3" s="2"/>
      <c r="C3" s="3"/>
      <c r="D3" s="3"/>
      <c r="E3" s="4"/>
      <c r="F3" s="9"/>
      <c r="G3" s="10"/>
    </row>
    <row r="4" spans="1:9" s="1" customFormat="1" ht="21" x14ac:dyDescent="0.25">
      <c r="A4" s="6" t="s">
        <v>2</v>
      </c>
      <c r="B4" s="6" t="s">
        <v>0</v>
      </c>
      <c r="C4" s="13" t="s">
        <v>1099</v>
      </c>
      <c r="D4" s="13" t="s">
        <v>1</v>
      </c>
      <c r="E4" s="52" t="s">
        <v>6</v>
      </c>
      <c r="F4" s="12" t="s">
        <v>3</v>
      </c>
      <c r="G4" s="12" t="s">
        <v>5</v>
      </c>
    </row>
    <row r="5" spans="1:9" ht="10.5" x14ac:dyDescent="0.25">
      <c r="A5" s="16" t="s">
        <v>29</v>
      </c>
      <c r="B5" s="17"/>
      <c r="C5" s="17"/>
      <c r="D5" s="17"/>
      <c r="E5" s="18"/>
      <c r="F5" s="19"/>
      <c r="G5" s="18"/>
    </row>
    <row r="6" spans="1:9" ht="10.5" x14ac:dyDescent="0.25">
      <c r="A6" s="20" t="s">
        <v>60</v>
      </c>
      <c r="B6" s="21"/>
      <c r="C6" s="21"/>
      <c r="D6" s="21"/>
      <c r="E6" s="22"/>
      <c r="F6" s="23"/>
      <c r="G6" s="22"/>
    </row>
    <row r="7" spans="1:9" x14ac:dyDescent="0.2">
      <c r="A7" s="21" t="s">
        <v>1219</v>
      </c>
      <c r="B7" s="21" t="s">
        <v>1220</v>
      </c>
      <c r="C7" s="21" t="s">
        <v>37</v>
      </c>
      <c r="D7" s="24">
        <v>2500000</v>
      </c>
      <c r="E7" s="22">
        <v>2490.9499999999998</v>
      </c>
      <c r="F7" s="23">
        <v>3.0876870401369798</v>
      </c>
      <c r="G7" s="22">
        <v>5.1003999999999996</v>
      </c>
    </row>
    <row r="8" spans="1:9" x14ac:dyDescent="0.2">
      <c r="A8" s="21" t="s">
        <v>1221</v>
      </c>
      <c r="B8" s="21" t="s">
        <v>1222</v>
      </c>
      <c r="C8" s="21" t="s">
        <v>37</v>
      </c>
      <c r="D8" s="24">
        <v>2000000</v>
      </c>
      <c r="E8" s="22">
        <v>1998.61</v>
      </c>
      <c r="F8" s="23">
        <v>2.47740106998863</v>
      </c>
      <c r="G8" s="22">
        <v>5.077</v>
      </c>
    </row>
    <row r="9" spans="1:9" ht="10.5" x14ac:dyDescent="0.25">
      <c r="A9" s="20" t="s">
        <v>28</v>
      </c>
      <c r="B9" s="20"/>
      <c r="C9" s="20"/>
      <c r="D9" s="20"/>
      <c r="E9" s="25">
        <f>SUM(E6:E8)</f>
        <v>4489.5599999999995</v>
      </c>
      <c r="F9" s="26">
        <f>SUM(F6:F8)</f>
        <v>5.5650881101256093</v>
      </c>
      <c r="G9" s="25"/>
      <c r="H9" s="14"/>
      <c r="I9" s="14"/>
    </row>
    <row r="10" spans="1:9" x14ac:dyDescent="0.2">
      <c r="A10" s="21"/>
      <c r="B10" s="21"/>
      <c r="C10" s="21"/>
      <c r="D10" s="21"/>
      <c r="E10" s="22"/>
      <c r="F10" s="23"/>
      <c r="G10" s="22"/>
    </row>
    <row r="11" spans="1:9" ht="10.5" x14ac:dyDescent="0.25">
      <c r="A11" s="20" t="s">
        <v>39</v>
      </c>
      <c r="B11" s="20"/>
      <c r="C11" s="20"/>
      <c r="D11" s="20"/>
      <c r="E11" s="25">
        <f>E9</f>
        <v>4489.5599999999995</v>
      </c>
      <c r="F11" s="26">
        <f>F9</f>
        <v>5.5650881101256093</v>
      </c>
      <c r="G11" s="25"/>
      <c r="H11" s="14"/>
      <c r="I11" s="14"/>
    </row>
    <row r="12" spans="1:9" ht="10.5" x14ac:dyDescent="0.25">
      <c r="A12" s="20"/>
      <c r="B12" s="20"/>
      <c r="C12" s="20"/>
      <c r="D12" s="20"/>
      <c r="E12" s="25"/>
      <c r="F12" s="26"/>
      <c r="G12" s="25"/>
      <c r="H12" s="14"/>
      <c r="I12" s="14"/>
    </row>
    <row r="13" spans="1:9" ht="10.5" x14ac:dyDescent="0.25">
      <c r="A13" s="20" t="s">
        <v>41</v>
      </c>
      <c r="B13" s="20"/>
      <c r="C13" s="20"/>
      <c r="D13" s="20"/>
      <c r="E13" s="25">
        <f>E15-(E9)</f>
        <v>76184.095316100007</v>
      </c>
      <c r="F13" s="26">
        <f>F15-(F9)</f>
        <v>94.434911889874385</v>
      </c>
      <c r="G13" s="25"/>
      <c r="H13" s="14"/>
      <c r="I13" s="14"/>
    </row>
    <row r="14" spans="1:9" ht="10.5" x14ac:dyDescent="0.25">
      <c r="A14" s="20"/>
      <c r="B14" s="20"/>
      <c r="C14" s="20"/>
      <c r="D14" s="20"/>
      <c r="E14" s="25"/>
      <c r="F14" s="26"/>
      <c r="G14" s="25"/>
      <c r="H14" s="14"/>
      <c r="I14" s="14"/>
    </row>
    <row r="15" spans="1:9" ht="10.5" x14ac:dyDescent="0.25">
      <c r="A15" s="27" t="s">
        <v>40</v>
      </c>
      <c r="B15" s="27"/>
      <c r="C15" s="27"/>
      <c r="D15" s="27"/>
      <c r="E15" s="28">
        <v>80673.655316100005</v>
      </c>
      <c r="F15" s="29">
        <v>100</v>
      </c>
      <c r="G15" s="28"/>
      <c r="H15" s="14"/>
      <c r="I15" s="14"/>
    </row>
    <row r="17" spans="1:4" ht="10.5" x14ac:dyDescent="0.25">
      <c r="A17" s="14" t="s">
        <v>44</v>
      </c>
    </row>
    <row r="18" spans="1:4" ht="10.5" x14ac:dyDescent="0.25">
      <c r="A18" s="14" t="s">
        <v>45</v>
      </c>
    </row>
    <row r="19" spans="1:4" ht="10.5" x14ac:dyDescent="0.25">
      <c r="A19" s="14" t="s">
        <v>46</v>
      </c>
      <c r="B19" s="14"/>
      <c r="C19" s="30" t="s">
        <v>1041</v>
      </c>
      <c r="D19" s="14" t="s">
        <v>47</v>
      </c>
    </row>
    <row r="20" spans="1:4" x14ac:dyDescent="0.2">
      <c r="A20" s="7" t="s">
        <v>48</v>
      </c>
      <c r="C20" s="31">
        <v>1352.0877</v>
      </c>
      <c r="D20" s="31">
        <v>1388.6302000000001</v>
      </c>
    </row>
    <row r="21" spans="1:4" x14ac:dyDescent="0.2">
      <c r="A21" s="7" t="s">
        <v>1223</v>
      </c>
      <c r="C21" s="31">
        <v>1000.0001</v>
      </c>
      <c r="D21" s="31">
        <v>1000.0001</v>
      </c>
    </row>
    <row r="22" spans="1:4" x14ac:dyDescent="0.2">
      <c r="A22" s="7" t="s">
        <v>1224</v>
      </c>
      <c r="C22" s="31">
        <v>1000.5834</v>
      </c>
      <c r="D22" s="31">
        <v>1000.5729</v>
      </c>
    </row>
    <row r="23" spans="1:4" x14ac:dyDescent="0.2">
      <c r="A23" s="7" t="s">
        <v>50</v>
      </c>
      <c r="C23" s="31">
        <v>1356.3689999999999</v>
      </c>
      <c r="D23" s="31">
        <v>1393.2898</v>
      </c>
    </row>
    <row r="24" spans="1:4" x14ac:dyDescent="0.2">
      <c r="A24" s="7" t="s">
        <v>1225</v>
      </c>
      <c r="C24" s="31">
        <v>1000.0008</v>
      </c>
      <c r="D24" s="31">
        <v>1000.0007000000001</v>
      </c>
    </row>
    <row r="25" spans="1:4" x14ac:dyDescent="0.2">
      <c r="A25" s="7" t="s">
        <v>1226</v>
      </c>
      <c r="C25" s="31">
        <v>1000.5836</v>
      </c>
      <c r="D25" s="31">
        <v>1000.573</v>
      </c>
    </row>
    <row r="26" spans="1:4" x14ac:dyDescent="0.2">
      <c r="A26" s="7" t="s">
        <v>1227</v>
      </c>
      <c r="C26" s="31">
        <v>12.310600000000001</v>
      </c>
      <c r="D26" s="31">
        <v>12.6457</v>
      </c>
    </row>
    <row r="27" spans="1:4" x14ac:dyDescent="0.2">
      <c r="A27" s="7" t="s">
        <v>1228</v>
      </c>
      <c r="C27" s="31">
        <v>12.310600000000001</v>
      </c>
      <c r="D27" s="31">
        <v>12.6457</v>
      </c>
    </row>
    <row r="28" spans="1:4" x14ac:dyDescent="0.2">
      <c r="A28" s="7" t="s">
        <v>1229</v>
      </c>
      <c r="C28" s="31">
        <v>10</v>
      </c>
      <c r="D28" s="31">
        <v>10</v>
      </c>
    </row>
    <row r="29" spans="1:4" x14ac:dyDescent="0.2">
      <c r="A29" s="7" t="s">
        <v>1230</v>
      </c>
      <c r="C29" s="31">
        <v>10</v>
      </c>
      <c r="D29" s="31">
        <v>10</v>
      </c>
    </row>
    <row r="31" spans="1:4" ht="10.5" x14ac:dyDescent="0.25">
      <c r="A31" s="14" t="s">
        <v>52</v>
      </c>
    </row>
    <row r="32" spans="1:4" ht="10.5" x14ac:dyDescent="0.25">
      <c r="A32" s="106" t="s">
        <v>53</v>
      </c>
      <c r="B32" s="107"/>
      <c r="C32" s="32" t="s">
        <v>54</v>
      </c>
    </row>
    <row r="33" spans="1:9" x14ac:dyDescent="0.2">
      <c r="A33" s="102" t="s">
        <v>1223</v>
      </c>
      <c r="B33" s="103"/>
      <c r="C33" s="33">
        <v>26.386923079999999</v>
      </c>
    </row>
    <row r="34" spans="1:9" x14ac:dyDescent="0.2">
      <c r="A34" s="102" t="s">
        <v>1224</v>
      </c>
      <c r="B34" s="103"/>
      <c r="C34" s="33">
        <v>26.73399285</v>
      </c>
    </row>
    <row r="35" spans="1:9" x14ac:dyDescent="0.2">
      <c r="A35" s="102" t="s">
        <v>1225</v>
      </c>
      <c r="B35" s="103"/>
      <c r="C35" s="33">
        <v>26.866651999999998</v>
      </c>
    </row>
    <row r="36" spans="1:9" x14ac:dyDescent="0.2">
      <c r="A36" s="102" t="s">
        <v>1226</v>
      </c>
      <c r="B36" s="103"/>
      <c r="C36" s="33">
        <v>26.909969960000002</v>
      </c>
    </row>
    <row r="37" spans="1:9" x14ac:dyDescent="0.2">
      <c r="A37" s="7" t="s">
        <v>55</v>
      </c>
    </row>
    <row r="38" spans="1:9" x14ac:dyDescent="0.2">
      <c r="A38" s="7" t="s">
        <v>56</v>
      </c>
    </row>
    <row r="40" spans="1:9" ht="10.5" x14ac:dyDescent="0.25">
      <c r="A40" s="14" t="s">
        <v>1214</v>
      </c>
      <c r="D40" s="70">
        <v>2.6912864795515198E-3</v>
      </c>
      <c r="E40" s="10" t="s">
        <v>57</v>
      </c>
    </row>
    <row r="42" spans="1:9" ht="10.5" x14ac:dyDescent="0.25">
      <c r="A42" s="14" t="s">
        <v>58</v>
      </c>
      <c r="D42" s="30" t="s">
        <v>59</v>
      </c>
    </row>
    <row r="44" spans="1:9" ht="10.5" x14ac:dyDescent="0.25">
      <c r="A44" s="63" t="s">
        <v>1215</v>
      </c>
      <c r="B44" s="64"/>
      <c r="C44" s="64"/>
      <c r="D44" s="64"/>
      <c r="E44" s="11"/>
      <c r="G44" s="11"/>
      <c r="H44" s="64"/>
      <c r="I44" s="64"/>
    </row>
    <row r="45" spans="1:9" x14ac:dyDescent="0.2">
      <c r="A45" s="64"/>
      <c r="B45" s="64"/>
      <c r="C45" s="64"/>
      <c r="D45" s="64"/>
      <c r="E45" s="11"/>
      <c r="G45" s="11"/>
      <c r="H45" s="64"/>
      <c r="I45" s="64"/>
    </row>
    <row r="46" spans="1:9" ht="10.5" x14ac:dyDescent="0.25">
      <c r="A46" s="63" t="s">
        <v>1055</v>
      </c>
      <c r="B46" s="64"/>
      <c r="C46" s="64"/>
      <c r="D46" s="64"/>
      <c r="E46" s="11"/>
      <c r="G46" s="11"/>
      <c r="H46" s="64"/>
      <c r="I46" s="64"/>
    </row>
    <row r="47" spans="1:9" x14ac:dyDescent="0.2">
      <c r="A47" s="65"/>
      <c r="B47" s="64"/>
      <c r="C47" s="64"/>
      <c r="D47" s="64"/>
      <c r="E47" s="11"/>
      <c r="G47" s="11"/>
      <c r="H47" s="64"/>
      <c r="I47" s="64"/>
    </row>
    <row r="48" spans="1:9" x14ac:dyDescent="0.2">
      <c r="A48" s="64"/>
      <c r="B48" s="64"/>
      <c r="C48" s="64"/>
      <c r="D48" s="64"/>
      <c r="E48" s="11"/>
      <c r="G48" s="11"/>
      <c r="H48" s="64"/>
      <c r="I48" s="64"/>
    </row>
    <row r="49" spans="1:9" x14ac:dyDescent="0.2">
      <c r="A49" s="64"/>
      <c r="B49" s="64"/>
      <c r="C49" s="64"/>
      <c r="D49" s="64"/>
      <c r="E49" s="11"/>
      <c r="G49" s="11"/>
      <c r="H49" s="64"/>
      <c r="I49" s="64"/>
    </row>
    <row r="50" spans="1:9" x14ac:dyDescent="0.2">
      <c r="A50" s="64"/>
      <c r="B50" s="64"/>
      <c r="C50" s="64"/>
      <c r="D50" s="64"/>
      <c r="E50" s="11"/>
      <c r="G50" s="11"/>
      <c r="H50" s="64"/>
      <c r="I50" s="64"/>
    </row>
    <row r="51" spans="1:9" x14ac:dyDescent="0.2">
      <c r="A51" s="64"/>
      <c r="B51" s="64"/>
      <c r="C51" s="64"/>
      <c r="D51" s="64"/>
      <c r="E51" s="11"/>
      <c r="G51" s="11"/>
      <c r="H51" s="64"/>
      <c r="I51" s="64"/>
    </row>
    <row r="52" spans="1:9" x14ac:dyDescent="0.2">
      <c r="A52" s="64"/>
      <c r="B52" s="64"/>
      <c r="C52" s="64"/>
      <c r="D52" s="64"/>
      <c r="E52" s="11"/>
      <c r="G52" s="11"/>
      <c r="H52" s="64"/>
      <c r="I52" s="64"/>
    </row>
    <row r="53" spans="1:9" x14ac:dyDescent="0.2">
      <c r="A53" s="64"/>
      <c r="B53" s="64"/>
      <c r="C53" s="64"/>
      <c r="D53" s="64"/>
      <c r="E53" s="11"/>
      <c r="G53" s="11"/>
      <c r="H53" s="64"/>
      <c r="I53" s="64"/>
    </row>
    <row r="54" spans="1:9" x14ac:dyDescent="0.2">
      <c r="A54" s="64"/>
      <c r="B54" s="64"/>
      <c r="C54" s="64"/>
      <c r="D54" s="64"/>
      <c r="E54" s="11"/>
      <c r="G54" s="11"/>
      <c r="H54" s="64"/>
      <c r="I54" s="64"/>
    </row>
    <row r="55" spans="1:9" x14ac:dyDescent="0.2">
      <c r="A55" s="64"/>
      <c r="B55" s="64"/>
      <c r="C55" s="64"/>
      <c r="D55" s="64"/>
      <c r="E55" s="11"/>
      <c r="G55" s="11"/>
      <c r="H55" s="64"/>
      <c r="I55" s="64"/>
    </row>
    <row r="56" spans="1:9" x14ac:dyDescent="0.2">
      <c r="A56" s="64"/>
      <c r="B56" s="64"/>
      <c r="C56" s="64"/>
      <c r="D56" s="64"/>
      <c r="E56" s="11"/>
      <c r="G56" s="11"/>
      <c r="H56" s="64"/>
      <c r="I56" s="64"/>
    </row>
    <row r="57" spans="1:9" x14ac:dyDescent="0.2">
      <c r="A57" s="64"/>
      <c r="B57" s="64"/>
      <c r="C57" s="64"/>
      <c r="D57" s="64"/>
      <c r="E57" s="11"/>
      <c r="G57" s="11"/>
      <c r="H57" s="64"/>
      <c r="I57" s="64"/>
    </row>
    <row r="58" spans="1:9" x14ac:dyDescent="0.2">
      <c r="A58" s="64"/>
      <c r="B58" s="64"/>
      <c r="C58" s="64"/>
      <c r="D58" s="64"/>
      <c r="E58" s="11"/>
      <c r="G58" s="11"/>
      <c r="H58" s="64"/>
      <c r="I58" s="64"/>
    </row>
    <row r="59" spans="1:9" x14ac:dyDescent="0.2">
      <c r="A59" s="64"/>
      <c r="B59" s="64"/>
      <c r="C59" s="64"/>
      <c r="D59" s="64"/>
      <c r="E59" s="11"/>
      <c r="G59" s="11"/>
      <c r="H59" s="64"/>
      <c r="I59" s="64"/>
    </row>
    <row r="60" spans="1:9" x14ac:dyDescent="0.2">
      <c r="A60" s="64"/>
      <c r="B60" s="64"/>
      <c r="C60" s="64"/>
      <c r="D60" s="64"/>
      <c r="E60" s="11"/>
      <c r="G60" s="11"/>
      <c r="H60" s="64"/>
      <c r="I60" s="64"/>
    </row>
    <row r="61" spans="1:9" x14ac:dyDescent="0.2">
      <c r="A61" s="64"/>
      <c r="B61" s="64"/>
      <c r="C61" s="64"/>
      <c r="D61" s="64"/>
      <c r="E61" s="11"/>
      <c r="G61" s="11"/>
      <c r="H61" s="64"/>
      <c r="I61" s="64"/>
    </row>
    <row r="62" spans="1:9" x14ac:dyDescent="0.2">
      <c r="A62" s="64"/>
      <c r="B62" s="64"/>
      <c r="C62" s="64"/>
      <c r="D62" s="64"/>
      <c r="E62" s="11"/>
      <c r="G62" s="11"/>
      <c r="H62" s="64"/>
      <c r="I62" s="64"/>
    </row>
    <row r="63" spans="1:9" x14ac:dyDescent="0.2">
      <c r="A63" s="64"/>
      <c r="B63" s="64"/>
      <c r="C63" s="64"/>
      <c r="D63" s="64"/>
      <c r="E63" s="11"/>
      <c r="G63" s="11"/>
      <c r="H63" s="64"/>
      <c r="I63" s="64"/>
    </row>
    <row r="64" spans="1:9" ht="10.5" x14ac:dyDescent="0.25">
      <c r="A64" s="63" t="s">
        <v>1231</v>
      </c>
      <c r="B64" s="64"/>
      <c r="C64" s="64"/>
      <c r="D64" s="64"/>
      <c r="E64" s="11"/>
      <c r="G64" s="11"/>
      <c r="H64" s="64"/>
      <c r="I64" s="64"/>
    </row>
    <row r="65" spans="1:9" x14ac:dyDescent="0.2">
      <c r="A65" s="64"/>
      <c r="B65" s="64"/>
      <c r="C65" s="64"/>
      <c r="D65" s="64"/>
      <c r="E65" s="11"/>
      <c r="G65" s="11"/>
      <c r="H65" s="64"/>
      <c r="I65" s="64"/>
    </row>
    <row r="66" spans="1:9" ht="10.5" x14ac:dyDescent="0.25">
      <c r="A66" s="63" t="s">
        <v>1056</v>
      </c>
      <c r="B66" s="64"/>
      <c r="C66" s="64"/>
      <c r="D66" s="64"/>
      <c r="E66" s="11"/>
      <c r="G66" s="11"/>
      <c r="H66" s="64"/>
      <c r="I66" s="64"/>
    </row>
    <row r="67" spans="1:9" x14ac:dyDescent="0.2">
      <c r="A67" s="64"/>
      <c r="B67" s="64"/>
      <c r="C67" s="64"/>
      <c r="D67" s="64"/>
      <c r="E67" s="11"/>
      <c r="G67" s="11"/>
      <c r="H67" s="64"/>
      <c r="I67" s="64"/>
    </row>
    <row r="68" spans="1:9" x14ac:dyDescent="0.2">
      <c r="A68" s="64"/>
      <c r="B68" s="64"/>
      <c r="C68" s="64"/>
      <c r="D68" s="64"/>
      <c r="E68" s="11"/>
      <c r="G68" s="11"/>
      <c r="H68" s="64"/>
      <c r="I68" s="64"/>
    </row>
    <row r="69" spans="1:9" x14ac:dyDescent="0.2">
      <c r="A69" s="64"/>
      <c r="B69" s="64"/>
      <c r="C69" s="64"/>
      <c r="D69" s="64"/>
      <c r="E69" s="11"/>
      <c r="G69" s="11"/>
      <c r="H69" s="64"/>
      <c r="I69" s="64"/>
    </row>
    <row r="70" spans="1:9" x14ac:dyDescent="0.2">
      <c r="A70" s="64"/>
      <c r="B70" s="64"/>
      <c r="C70" s="64"/>
      <c r="D70" s="64"/>
      <c r="E70" s="11"/>
      <c r="G70" s="11"/>
      <c r="H70" s="64"/>
      <c r="I70" s="64"/>
    </row>
    <row r="71" spans="1:9" x14ac:dyDescent="0.2">
      <c r="A71" s="64"/>
      <c r="B71" s="64"/>
      <c r="C71" s="64"/>
      <c r="D71" s="64"/>
      <c r="E71" s="11"/>
      <c r="G71" s="11"/>
      <c r="H71" s="64"/>
      <c r="I71" s="64"/>
    </row>
    <row r="72" spans="1:9" x14ac:dyDescent="0.2">
      <c r="A72" s="64"/>
      <c r="B72" s="64"/>
      <c r="C72" s="64"/>
      <c r="D72" s="64"/>
      <c r="E72" s="11"/>
      <c r="G72" s="11"/>
      <c r="H72" s="64"/>
      <c r="I72" s="64"/>
    </row>
    <row r="73" spans="1:9" x14ac:dyDescent="0.2">
      <c r="A73" s="64"/>
      <c r="B73" s="64"/>
      <c r="C73" s="64"/>
      <c r="D73" s="64"/>
      <c r="E73" s="11"/>
      <c r="G73" s="11"/>
      <c r="H73" s="64"/>
      <c r="I73" s="64"/>
    </row>
    <row r="74" spans="1:9" x14ac:dyDescent="0.2">
      <c r="A74" s="64"/>
      <c r="B74" s="64"/>
      <c r="C74" s="64"/>
      <c r="D74" s="64"/>
      <c r="E74" s="11"/>
      <c r="G74" s="11"/>
      <c r="H74" s="64"/>
      <c r="I74" s="64"/>
    </row>
    <row r="75" spans="1:9" x14ac:dyDescent="0.2">
      <c r="A75" s="64"/>
      <c r="B75" s="64"/>
      <c r="C75" s="64"/>
      <c r="D75" s="64"/>
      <c r="E75" s="11"/>
      <c r="G75" s="11"/>
      <c r="H75" s="64"/>
      <c r="I75" s="64"/>
    </row>
    <row r="76" spans="1:9" x14ac:dyDescent="0.2">
      <c r="A76" s="64"/>
      <c r="B76" s="64"/>
      <c r="C76" s="64"/>
      <c r="D76" s="64"/>
      <c r="E76" s="11"/>
      <c r="G76" s="11"/>
      <c r="H76" s="64"/>
      <c r="I76" s="64"/>
    </row>
    <row r="77" spans="1:9" x14ac:dyDescent="0.2">
      <c r="A77" s="64"/>
      <c r="B77" s="64"/>
      <c r="C77" s="64"/>
      <c r="D77" s="64"/>
      <c r="E77" s="11"/>
      <c r="G77" s="11"/>
      <c r="H77" s="64"/>
      <c r="I77" s="64"/>
    </row>
    <row r="78" spans="1:9" x14ac:dyDescent="0.2">
      <c r="A78" s="64"/>
      <c r="B78" s="64"/>
      <c r="C78" s="64"/>
      <c r="D78" s="64"/>
      <c r="E78" s="11"/>
      <c r="G78" s="11"/>
      <c r="H78" s="64"/>
      <c r="I78" s="64"/>
    </row>
    <row r="79" spans="1:9" x14ac:dyDescent="0.2">
      <c r="A79" s="64"/>
      <c r="B79" s="64"/>
      <c r="C79" s="64"/>
      <c r="D79" s="64"/>
      <c r="E79" s="11"/>
      <c r="G79" s="11"/>
      <c r="H79" s="64"/>
      <c r="I79" s="64"/>
    </row>
    <row r="80" spans="1:9" x14ac:dyDescent="0.2">
      <c r="A80" s="64"/>
      <c r="B80" s="64"/>
      <c r="C80" s="64"/>
      <c r="D80" s="64"/>
      <c r="E80" s="11"/>
      <c r="G80" s="11"/>
      <c r="H80" s="64"/>
      <c r="I80" s="64"/>
    </row>
    <row r="81" spans="1:9" x14ac:dyDescent="0.2">
      <c r="A81" s="64"/>
      <c r="B81" s="64"/>
      <c r="C81" s="64"/>
      <c r="D81" s="64"/>
      <c r="E81" s="11"/>
      <c r="G81" s="11"/>
      <c r="H81" s="64"/>
      <c r="I81" s="64"/>
    </row>
    <row r="82" spans="1:9" x14ac:dyDescent="0.2">
      <c r="A82" s="64"/>
      <c r="B82" s="64"/>
      <c r="C82" s="64"/>
      <c r="D82" s="64"/>
      <c r="E82" s="11"/>
      <c r="G82" s="11"/>
      <c r="H82" s="64"/>
      <c r="I82" s="64"/>
    </row>
    <row r="83" spans="1:9" x14ac:dyDescent="0.2">
      <c r="A83" s="64" t="s">
        <v>1059</v>
      </c>
      <c r="B83" s="64"/>
      <c r="C83" s="64"/>
      <c r="D83" s="64"/>
      <c r="E83" s="11"/>
      <c r="G83" s="11"/>
      <c r="H83" s="64"/>
      <c r="I83" s="64"/>
    </row>
    <row r="86" spans="1:9" x14ac:dyDescent="0.2">
      <c r="A86" s="64"/>
    </row>
    <row r="87" spans="1:9" x14ac:dyDescent="0.2">
      <c r="A87" s="65"/>
    </row>
  </sheetData>
  <mergeCells count="6">
    <mergeCell ref="A36:B36"/>
    <mergeCell ref="A1:G1"/>
    <mergeCell ref="A32:B32"/>
    <mergeCell ref="A33:B33"/>
    <mergeCell ref="A34:B34"/>
    <mergeCell ref="A35:B35"/>
  </mergeCells>
  <conditionalFormatting sqref="F2:F3">
    <cfRule type="cellIs" dxfId="124" priority="2" stopIfTrue="1" operator="between">
      <formula>0.009</formula>
      <formula>-0.009</formula>
    </cfRule>
  </conditionalFormatting>
  <conditionalFormatting sqref="F5:F65536">
    <cfRule type="cellIs" dxfId="123"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209"/>
  <sheetViews>
    <sheetView workbookViewId="0">
      <selection sqref="A1:F1"/>
    </sheetView>
  </sheetViews>
  <sheetFormatPr defaultColWidth="9.1796875" defaultRowHeight="10" x14ac:dyDescent="0.2"/>
  <cols>
    <col min="1" max="1" width="38.81640625" style="7" bestFit="1" customWidth="1"/>
    <col min="2" max="2" width="29.81640625" style="7" bestFit="1" customWidth="1"/>
    <col min="3" max="3" width="24.81640625" style="7" bestFit="1" customWidth="1"/>
    <col min="4" max="4" width="15.1796875" style="7" bestFit="1" customWidth="1"/>
    <col min="5" max="5" width="27.1796875" style="10" customWidth="1"/>
    <col min="6" max="6" width="13.54296875" style="11" bestFit="1" customWidth="1"/>
    <col min="7" max="16384" width="9.1796875" style="7"/>
  </cols>
  <sheetData>
    <row r="1" spans="1:6" s="1" customFormat="1" ht="14" x14ac:dyDescent="0.25">
      <c r="A1" s="104" t="s">
        <v>13</v>
      </c>
      <c r="B1" s="105"/>
      <c r="C1" s="105"/>
      <c r="D1" s="105"/>
      <c r="E1" s="105"/>
      <c r="F1" s="105"/>
    </row>
    <row r="2" spans="1:6" s="1" customFormat="1" ht="11.5" x14ac:dyDescent="0.25">
      <c r="E2" s="5"/>
      <c r="F2" s="9"/>
    </row>
    <row r="3" spans="1:6" s="1" customFormat="1" ht="11.5" x14ac:dyDescent="0.25">
      <c r="A3" s="8" t="s">
        <v>7</v>
      </c>
      <c r="B3" s="2"/>
      <c r="C3" s="3"/>
      <c r="D3" s="3"/>
      <c r="E3" s="4"/>
      <c r="F3" s="9"/>
    </row>
    <row r="4" spans="1:6" s="1" customFormat="1" ht="21" x14ac:dyDescent="0.25">
      <c r="A4" s="6" t="s">
        <v>2</v>
      </c>
      <c r="B4" s="6" t="s">
        <v>0</v>
      </c>
      <c r="C4" s="13" t="s">
        <v>535</v>
      </c>
      <c r="D4" s="13" t="s">
        <v>1</v>
      </c>
      <c r="E4" s="52" t="s">
        <v>6</v>
      </c>
      <c r="F4" s="12" t="s">
        <v>3</v>
      </c>
    </row>
    <row r="5" spans="1:6" ht="10.5" x14ac:dyDescent="0.25">
      <c r="A5" s="16" t="s">
        <v>109</v>
      </c>
      <c r="B5" s="17"/>
      <c r="C5" s="17"/>
      <c r="D5" s="17"/>
      <c r="E5" s="18"/>
      <c r="F5" s="19"/>
    </row>
    <row r="6" spans="1:6" ht="10.5" x14ac:dyDescent="0.25">
      <c r="A6" s="20" t="s">
        <v>21</v>
      </c>
      <c r="B6" s="21"/>
      <c r="C6" s="21"/>
      <c r="D6" s="21"/>
      <c r="E6" s="22"/>
      <c r="F6" s="23"/>
    </row>
    <row r="7" spans="1:6" x14ac:dyDescent="0.2">
      <c r="A7" s="21" t="s">
        <v>122</v>
      </c>
      <c r="B7" s="21" t="s">
        <v>121</v>
      </c>
      <c r="C7" s="21" t="s">
        <v>123</v>
      </c>
      <c r="D7" s="24">
        <v>2089607</v>
      </c>
      <c r="E7" s="22">
        <v>34290.450870000001</v>
      </c>
      <c r="F7" s="23">
        <v>17.6959953521256</v>
      </c>
    </row>
    <row r="8" spans="1:6" x14ac:dyDescent="0.2">
      <c r="A8" s="21" t="s">
        <v>119</v>
      </c>
      <c r="B8" s="21" t="s">
        <v>118</v>
      </c>
      <c r="C8" s="21" t="s">
        <v>120</v>
      </c>
      <c r="D8" s="24">
        <v>1631497</v>
      </c>
      <c r="E8" s="22">
        <v>32119.281439999999</v>
      </c>
      <c r="F8" s="23">
        <v>16.575537522987801</v>
      </c>
    </row>
    <row r="9" spans="1:6" x14ac:dyDescent="0.2">
      <c r="A9" s="21" t="s">
        <v>132</v>
      </c>
      <c r="B9" s="21" t="s">
        <v>131</v>
      </c>
      <c r="C9" s="21" t="s">
        <v>123</v>
      </c>
      <c r="D9" s="24">
        <v>894643</v>
      </c>
      <c r="E9" s="22">
        <v>15169.566709999999</v>
      </c>
      <c r="F9" s="23">
        <v>7.8284354735263202</v>
      </c>
    </row>
    <row r="10" spans="1:6" x14ac:dyDescent="0.2">
      <c r="A10" s="21" t="s">
        <v>134</v>
      </c>
      <c r="B10" s="21" t="s">
        <v>133</v>
      </c>
      <c r="C10" s="21" t="s">
        <v>135</v>
      </c>
      <c r="D10" s="24">
        <v>4524577</v>
      </c>
      <c r="E10" s="22">
        <v>12379.24267</v>
      </c>
      <c r="F10" s="23">
        <v>6.3884555377138197</v>
      </c>
    </row>
    <row r="11" spans="1:6" x14ac:dyDescent="0.2">
      <c r="A11" s="21" t="s">
        <v>319</v>
      </c>
      <c r="B11" s="21" t="s">
        <v>318</v>
      </c>
      <c r="C11" s="21" t="s">
        <v>123</v>
      </c>
      <c r="D11" s="24">
        <v>378126</v>
      </c>
      <c r="E11" s="22">
        <v>11812.278109999999</v>
      </c>
      <c r="F11" s="23">
        <v>6.0958667275924103</v>
      </c>
    </row>
    <row r="12" spans="1:6" x14ac:dyDescent="0.2">
      <c r="A12" s="21" t="s">
        <v>158</v>
      </c>
      <c r="B12" s="21" t="s">
        <v>157</v>
      </c>
      <c r="C12" s="21" t="s">
        <v>159</v>
      </c>
      <c r="D12" s="24">
        <v>517479</v>
      </c>
      <c r="E12" s="22">
        <v>8561.6900549999991</v>
      </c>
      <c r="F12" s="23">
        <v>4.4183620680290003</v>
      </c>
    </row>
    <row r="13" spans="1:6" x14ac:dyDescent="0.2">
      <c r="A13" s="21" t="s">
        <v>537</v>
      </c>
      <c r="B13" s="21" t="s">
        <v>536</v>
      </c>
      <c r="C13" s="21" t="s">
        <v>135</v>
      </c>
      <c r="D13" s="24">
        <v>394359</v>
      </c>
      <c r="E13" s="22">
        <v>4927.1213459999999</v>
      </c>
      <c r="F13" s="23">
        <v>2.5426996212072499</v>
      </c>
    </row>
    <row r="14" spans="1:6" x14ac:dyDescent="0.2">
      <c r="A14" s="21" t="s">
        <v>518</v>
      </c>
      <c r="B14" s="21" t="s">
        <v>517</v>
      </c>
      <c r="C14" s="21" t="s">
        <v>135</v>
      </c>
      <c r="D14" s="24">
        <v>2421630</v>
      </c>
      <c r="E14" s="22">
        <v>4217.2686450000001</v>
      </c>
      <c r="F14" s="23">
        <v>2.1763716850359698</v>
      </c>
    </row>
    <row r="15" spans="1:6" x14ac:dyDescent="0.2">
      <c r="A15" s="21" t="s">
        <v>539</v>
      </c>
      <c r="B15" s="21" t="s">
        <v>538</v>
      </c>
      <c r="C15" s="21" t="s">
        <v>123</v>
      </c>
      <c r="D15" s="24">
        <v>642259</v>
      </c>
      <c r="E15" s="22">
        <v>4175.9680179999996</v>
      </c>
      <c r="F15" s="23">
        <v>2.1550580048454502</v>
      </c>
    </row>
    <row r="16" spans="1:6" x14ac:dyDescent="0.2">
      <c r="A16" s="21" t="s">
        <v>541</v>
      </c>
      <c r="B16" s="21" t="s">
        <v>540</v>
      </c>
      <c r="C16" s="21" t="s">
        <v>135</v>
      </c>
      <c r="D16" s="24">
        <v>1346780</v>
      </c>
      <c r="E16" s="22">
        <v>4171.6510500000004</v>
      </c>
      <c r="F16" s="23">
        <v>2.1528301821214901</v>
      </c>
    </row>
    <row r="17" spans="1:9" x14ac:dyDescent="0.2">
      <c r="A17" s="21" t="s">
        <v>543</v>
      </c>
      <c r="B17" s="21" t="s">
        <v>542</v>
      </c>
      <c r="C17" s="21" t="s">
        <v>123</v>
      </c>
      <c r="D17" s="24">
        <v>451184</v>
      </c>
      <c r="E17" s="22">
        <v>4122.4682080000002</v>
      </c>
      <c r="F17" s="23">
        <v>2.1274487910532902</v>
      </c>
    </row>
    <row r="18" spans="1:9" x14ac:dyDescent="0.2">
      <c r="A18" s="21" t="s">
        <v>545</v>
      </c>
      <c r="B18" s="21" t="s">
        <v>544</v>
      </c>
      <c r="C18" s="21" t="s">
        <v>370</v>
      </c>
      <c r="D18" s="24">
        <v>1108025</v>
      </c>
      <c r="E18" s="22">
        <v>4063.1276750000002</v>
      </c>
      <c r="F18" s="23">
        <v>2.0968254026311999</v>
      </c>
    </row>
    <row r="19" spans="1:9" x14ac:dyDescent="0.2">
      <c r="A19" s="21" t="s">
        <v>379</v>
      </c>
      <c r="B19" s="21" t="s">
        <v>378</v>
      </c>
      <c r="C19" s="21" t="s">
        <v>123</v>
      </c>
      <c r="D19" s="24">
        <v>135017</v>
      </c>
      <c r="E19" s="22">
        <v>3725.1190299999998</v>
      </c>
      <c r="F19" s="23">
        <v>1.92239201785085</v>
      </c>
    </row>
    <row r="20" spans="1:9" x14ac:dyDescent="0.2">
      <c r="A20" s="21" t="s">
        <v>547</v>
      </c>
      <c r="B20" s="21" t="s">
        <v>546</v>
      </c>
      <c r="C20" s="21" t="s">
        <v>123</v>
      </c>
      <c r="D20" s="24">
        <v>391472</v>
      </c>
      <c r="E20" s="22">
        <v>2730.7129359999999</v>
      </c>
      <c r="F20" s="23">
        <v>1.40921691600509</v>
      </c>
    </row>
    <row r="21" spans="1:9" x14ac:dyDescent="0.2">
      <c r="A21" s="21" t="s">
        <v>549</v>
      </c>
      <c r="B21" s="21" t="s">
        <v>548</v>
      </c>
      <c r="C21" s="21" t="s">
        <v>123</v>
      </c>
      <c r="D21" s="24">
        <v>144535</v>
      </c>
      <c r="E21" s="22">
        <v>1909.1628149999999</v>
      </c>
      <c r="F21" s="23">
        <v>0.98524619663862301</v>
      </c>
    </row>
    <row r="22" spans="1:9" x14ac:dyDescent="0.2">
      <c r="A22" s="21" t="s">
        <v>551</v>
      </c>
      <c r="B22" s="21" t="s">
        <v>550</v>
      </c>
      <c r="C22" s="21" t="s">
        <v>370</v>
      </c>
      <c r="D22" s="24">
        <v>113723</v>
      </c>
      <c r="E22" s="22">
        <v>1759.522256</v>
      </c>
      <c r="F22" s="23">
        <v>0.90802240490160102</v>
      </c>
    </row>
    <row r="23" spans="1:9" x14ac:dyDescent="0.2">
      <c r="A23" s="21" t="s">
        <v>222</v>
      </c>
      <c r="B23" s="21" t="s">
        <v>221</v>
      </c>
      <c r="C23" s="21" t="s">
        <v>223</v>
      </c>
      <c r="D23" s="24">
        <v>109389</v>
      </c>
      <c r="E23" s="22">
        <v>1514.4907049999999</v>
      </c>
      <c r="F23" s="23">
        <v>0.78157095624439799</v>
      </c>
    </row>
    <row r="24" spans="1:9" ht="10.5" x14ac:dyDescent="0.25">
      <c r="A24" s="20" t="s">
        <v>28</v>
      </c>
      <c r="B24" s="20"/>
      <c r="C24" s="20"/>
      <c r="D24" s="20"/>
      <c r="E24" s="25">
        <f>SUM(E7:E23)</f>
        <v>151649.12253899997</v>
      </c>
      <c r="F24" s="26">
        <f>SUM(F7:F23)</f>
        <v>78.260334860510156</v>
      </c>
      <c r="G24" s="14"/>
      <c r="H24" s="14"/>
      <c r="I24" s="14"/>
    </row>
    <row r="25" spans="1:9" x14ac:dyDescent="0.2">
      <c r="A25" s="21"/>
      <c r="B25" s="21"/>
      <c r="C25" s="21"/>
      <c r="D25" s="21"/>
      <c r="E25" s="22"/>
      <c r="F25" s="23"/>
    </row>
    <row r="26" spans="1:9" ht="10.5" x14ac:dyDescent="0.25">
      <c r="A26" s="20" t="s">
        <v>552</v>
      </c>
      <c r="B26" s="21"/>
      <c r="C26" s="21"/>
      <c r="D26" s="21"/>
      <c r="E26" s="22"/>
      <c r="F26" s="23"/>
    </row>
    <row r="27" spans="1:9" x14ac:dyDescent="0.2">
      <c r="A27" s="21" t="s">
        <v>554</v>
      </c>
      <c r="B27" s="21" t="s">
        <v>553</v>
      </c>
      <c r="C27" s="21" t="s">
        <v>370</v>
      </c>
      <c r="D27" s="24">
        <v>159240</v>
      </c>
      <c r="E27" s="22">
        <v>12020.61426</v>
      </c>
      <c r="F27" s="23">
        <v>6.2033810777552798</v>
      </c>
    </row>
    <row r="28" spans="1:9" x14ac:dyDescent="0.2">
      <c r="A28" s="21" t="s">
        <v>556</v>
      </c>
      <c r="B28" s="21" t="s">
        <v>555</v>
      </c>
      <c r="C28" s="21" t="s">
        <v>198</v>
      </c>
      <c r="D28" s="24">
        <v>78777</v>
      </c>
      <c r="E28" s="22">
        <v>4520.5136789999997</v>
      </c>
      <c r="F28" s="23">
        <v>2.3328648945467898</v>
      </c>
    </row>
    <row r="29" spans="1:9" x14ac:dyDescent="0.2">
      <c r="A29" s="21" t="s">
        <v>558</v>
      </c>
      <c r="B29" s="21" t="s">
        <v>557</v>
      </c>
      <c r="C29" s="21" t="s">
        <v>123</v>
      </c>
      <c r="D29" s="24">
        <v>9122</v>
      </c>
      <c r="E29" s="22">
        <v>2836.2842129999999</v>
      </c>
      <c r="F29" s="23">
        <v>1.46369823018181</v>
      </c>
    </row>
    <row r="30" spans="1:9" x14ac:dyDescent="0.2">
      <c r="A30" s="21" t="s">
        <v>560</v>
      </c>
      <c r="B30" s="21" t="s">
        <v>559</v>
      </c>
      <c r="C30" s="21" t="s">
        <v>123</v>
      </c>
      <c r="D30" s="24">
        <v>3083</v>
      </c>
      <c r="E30" s="22">
        <v>2032.0420879999999</v>
      </c>
      <c r="F30" s="23">
        <v>1.04865950817904</v>
      </c>
    </row>
    <row r="31" spans="1:9" x14ac:dyDescent="0.2">
      <c r="A31" s="21" t="s">
        <v>562</v>
      </c>
      <c r="B31" s="21" t="s">
        <v>561</v>
      </c>
      <c r="C31" s="21" t="s">
        <v>563</v>
      </c>
      <c r="D31" s="24">
        <v>7579</v>
      </c>
      <c r="E31" s="22">
        <v>1809.0841800000001</v>
      </c>
      <c r="F31" s="23">
        <v>0.93359942574834998</v>
      </c>
    </row>
    <row r="32" spans="1:9" x14ac:dyDescent="0.2">
      <c r="A32" s="21" t="s">
        <v>565</v>
      </c>
      <c r="B32" s="21" t="s">
        <v>564</v>
      </c>
      <c r="C32" s="21" t="s">
        <v>135</v>
      </c>
      <c r="D32" s="24">
        <v>8181</v>
      </c>
      <c r="E32" s="22">
        <v>1800.910253</v>
      </c>
      <c r="F32" s="23">
        <v>0.92938117342063897</v>
      </c>
    </row>
    <row r="33" spans="1:9" x14ac:dyDescent="0.2">
      <c r="A33" s="21" t="s">
        <v>567</v>
      </c>
      <c r="B33" s="21" t="s">
        <v>566</v>
      </c>
      <c r="C33" s="21" t="s">
        <v>123</v>
      </c>
      <c r="D33" s="24">
        <v>3802</v>
      </c>
      <c r="E33" s="22">
        <v>1504.930157</v>
      </c>
      <c r="F33" s="23">
        <v>0.77663712164382204</v>
      </c>
    </row>
    <row r="34" spans="1:9" ht="10.5" x14ac:dyDescent="0.25">
      <c r="A34" s="20" t="s">
        <v>28</v>
      </c>
      <c r="B34" s="20"/>
      <c r="C34" s="20"/>
      <c r="D34" s="20"/>
      <c r="E34" s="25">
        <f>SUM(E26:E33)</f>
        <v>26524.378829999998</v>
      </c>
      <c r="F34" s="26">
        <f>SUM(F26:F33)</f>
        <v>13.68822143147573</v>
      </c>
      <c r="G34" s="14"/>
      <c r="H34" s="14"/>
      <c r="I34" s="14"/>
    </row>
    <row r="35" spans="1:9" x14ac:dyDescent="0.2">
      <c r="A35" s="21"/>
      <c r="B35" s="21"/>
      <c r="C35" s="21"/>
      <c r="D35" s="21"/>
      <c r="E35" s="22"/>
      <c r="F35" s="23"/>
    </row>
    <row r="36" spans="1:9" ht="10.5" x14ac:dyDescent="0.25">
      <c r="A36" s="20" t="s">
        <v>568</v>
      </c>
      <c r="B36" s="21"/>
      <c r="C36" s="21"/>
      <c r="D36" s="21"/>
      <c r="E36" s="22"/>
      <c r="F36" s="23"/>
    </row>
    <row r="37" spans="1:9" x14ac:dyDescent="0.2">
      <c r="A37" s="21" t="s">
        <v>570</v>
      </c>
      <c r="B37" s="21" t="s">
        <v>569</v>
      </c>
      <c r="C37" s="21" t="s">
        <v>571</v>
      </c>
      <c r="D37" s="24">
        <v>124810.124</v>
      </c>
      <c r="E37" s="22">
        <v>10387.17347</v>
      </c>
      <c r="F37" s="23">
        <v>5.3604245142094404</v>
      </c>
    </row>
    <row r="38" spans="1:9" ht="10.5" x14ac:dyDescent="0.25">
      <c r="A38" s="20" t="s">
        <v>28</v>
      </c>
      <c r="B38" s="20"/>
      <c r="C38" s="20"/>
      <c r="D38" s="20"/>
      <c r="E38" s="25">
        <f>SUM(E37:E37)</f>
        <v>10387.17347</v>
      </c>
      <c r="F38" s="26">
        <f>SUM(F37:F37)</f>
        <v>5.3604245142094404</v>
      </c>
      <c r="G38" s="14"/>
      <c r="H38" s="14"/>
      <c r="I38" s="14"/>
    </row>
    <row r="39" spans="1:9" x14ac:dyDescent="0.2">
      <c r="A39" s="21"/>
      <c r="B39" s="21"/>
      <c r="C39" s="21"/>
      <c r="D39" s="21"/>
      <c r="E39" s="22"/>
      <c r="F39" s="23"/>
    </row>
    <row r="40" spans="1:9" ht="10.5" x14ac:dyDescent="0.25">
      <c r="A40" s="20" t="s">
        <v>39</v>
      </c>
      <c r="B40" s="20"/>
      <c r="C40" s="20"/>
      <c r="D40" s="20"/>
      <c r="E40" s="25">
        <f>E24+E34+E38</f>
        <v>188560.67483899998</v>
      </c>
      <c r="F40" s="26">
        <f>F24+F34+F38</f>
        <v>97.308980806195322</v>
      </c>
      <c r="G40" s="14"/>
      <c r="H40" s="14"/>
      <c r="I40" s="14"/>
    </row>
    <row r="41" spans="1:9" ht="10.5" x14ac:dyDescent="0.25">
      <c r="A41" s="20"/>
      <c r="B41" s="20"/>
      <c r="C41" s="20"/>
      <c r="D41" s="20"/>
      <c r="E41" s="25"/>
      <c r="F41" s="26"/>
      <c r="G41" s="14"/>
      <c r="H41" s="14"/>
      <c r="I41" s="14"/>
    </row>
    <row r="42" spans="1:9" ht="10.5" x14ac:dyDescent="0.25">
      <c r="A42" s="20" t="s">
        <v>41</v>
      </c>
      <c r="B42" s="20"/>
      <c r="C42" s="20"/>
      <c r="D42" s="20"/>
      <c r="E42" s="25">
        <f>E44-(E24+E34+E38)</f>
        <v>5214.5278985000041</v>
      </c>
      <c r="F42" s="26">
        <f>F44-(F24+F34+F38)</f>
        <v>2.6910191938046779</v>
      </c>
      <c r="G42" s="14"/>
      <c r="H42" s="14"/>
      <c r="I42" s="14"/>
    </row>
    <row r="43" spans="1:9" ht="10.5" x14ac:dyDescent="0.25">
      <c r="A43" s="20"/>
      <c r="B43" s="20"/>
      <c r="C43" s="20"/>
      <c r="D43" s="20"/>
      <c r="E43" s="25"/>
      <c r="F43" s="26"/>
      <c r="G43" s="14"/>
      <c r="H43" s="14"/>
      <c r="I43" s="14"/>
    </row>
    <row r="44" spans="1:9" ht="10.5" x14ac:dyDescent="0.25">
      <c r="A44" s="27" t="s">
        <v>40</v>
      </c>
      <c r="B44" s="27"/>
      <c r="C44" s="27"/>
      <c r="D44" s="27"/>
      <c r="E44" s="28">
        <v>193775.20273749999</v>
      </c>
      <c r="F44" s="29">
        <v>100</v>
      </c>
      <c r="G44" s="14"/>
      <c r="H44" s="14"/>
      <c r="I44" s="14"/>
    </row>
    <row r="46" spans="1:9" ht="10.5" x14ac:dyDescent="0.25">
      <c r="A46" s="14" t="s">
        <v>44</v>
      </c>
    </row>
    <row r="47" spans="1:9" ht="10.5" x14ac:dyDescent="0.25">
      <c r="A47" s="14" t="s">
        <v>45</v>
      </c>
    </row>
    <row r="48" spans="1:9" ht="10.5" x14ac:dyDescent="0.25">
      <c r="A48" s="14" t="s">
        <v>46</v>
      </c>
      <c r="B48" s="14"/>
      <c r="C48" s="30" t="s">
        <v>1041</v>
      </c>
      <c r="D48" s="14" t="s">
        <v>47</v>
      </c>
    </row>
    <row r="49" spans="1:4" x14ac:dyDescent="0.2">
      <c r="A49" s="7" t="s">
        <v>48</v>
      </c>
      <c r="C49" s="31">
        <v>508.93900000000002</v>
      </c>
      <c r="D49" s="31">
        <v>520.95259999999996</v>
      </c>
    </row>
    <row r="50" spans="1:4" x14ac:dyDescent="0.2">
      <c r="A50" s="7" t="s">
        <v>49</v>
      </c>
      <c r="C50" s="31">
        <v>47.600499999999997</v>
      </c>
      <c r="D50" s="31">
        <v>44.897399999999998</v>
      </c>
    </row>
    <row r="51" spans="1:4" x14ac:dyDescent="0.2">
      <c r="A51" s="7" t="s">
        <v>50</v>
      </c>
      <c r="C51" s="31">
        <v>560.57719999999995</v>
      </c>
      <c r="D51" s="31">
        <v>576.78700000000003</v>
      </c>
    </row>
    <row r="52" spans="1:4" x14ac:dyDescent="0.2">
      <c r="A52" s="7" t="s">
        <v>51</v>
      </c>
      <c r="C52" s="31">
        <v>53.174700000000001</v>
      </c>
      <c r="D52" s="31">
        <v>50.265700000000002</v>
      </c>
    </row>
    <row r="54" spans="1:4" ht="10.5" x14ac:dyDescent="0.25">
      <c r="A54" s="14" t="s">
        <v>52</v>
      </c>
    </row>
    <row r="55" spans="1:4" ht="10.5" x14ac:dyDescent="0.25">
      <c r="A55" s="106" t="s">
        <v>53</v>
      </c>
      <c r="B55" s="107"/>
      <c r="C55" s="32" t="s">
        <v>54</v>
      </c>
    </row>
    <row r="56" spans="1:4" x14ac:dyDescent="0.2">
      <c r="A56" s="102" t="s">
        <v>49</v>
      </c>
      <c r="B56" s="103"/>
      <c r="C56" s="33">
        <v>3.8</v>
      </c>
    </row>
    <row r="57" spans="1:4" x14ac:dyDescent="0.2">
      <c r="A57" s="102" t="s">
        <v>51</v>
      </c>
      <c r="B57" s="103"/>
      <c r="C57" s="33">
        <v>4.4000000000000004</v>
      </c>
    </row>
    <row r="58" spans="1:4" x14ac:dyDescent="0.2">
      <c r="A58" s="7" t="s">
        <v>55</v>
      </c>
    </row>
    <row r="59" spans="1:4" x14ac:dyDescent="0.2">
      <c r="A59" s="7" t="s">
        <v>56</v>
      </c>
    </row>
    <row r="61" spans="1:4" ht="10.5" x14ac:dyDescent="0.25">
      <c r="A61" s="14" t="s">
        <v>286</v>
      </c>
      <c r="D61" s="36">
        <v>0.185384859717596</v>
      </c>
    </row>
    <row r="63" spans="1:4" ht="10.5" x14ac:dyDescent="0.25">
      <c r="A63" s="14" t="s">
        <v>58</v>
      </c>
      <c r="D63" s="30" t="s">
        <v>59</v>
      </c>
    </row>
    <row r="65" spans="1:9" ht="10.5" x14ac:dyDescent="0.25">
      <c r="A65" s="63" t="s">
        <v>1051</v>
      </c>
      <c r="B65" s="64"/>
      <c r="C65" s="64"/>
      <c r="D65" s="64"/>
      <c r="E65" s="11"/>
      <c r="G65" s="64"/>
      <c r="H65" s="64"/>
      <c r="I65" s="64"/>
    </row>
    <row r="66" spans="1:9" ht="10.5" x14ac:dyDescent="0.25">
      <c r="A66" s="63"/>
      <c r="B66" s="64"/>
      <c r="C66" s="64"/>
      <c r="D66" s="64"/>
      <c r="E66" s="11"/>
      <c r="G66" s="64"/>
      <c r="H66" s="64"/>
      <c r="I66" s="64"/>
    </row>
    <row r="67" spans="1:9" ht="10.5" x14ac:dyDescent="0.25">
      <c r="A67" s="63" t="s">
        <v>1055</v>
      </c>
      <c r="B67" s="64"/>
      <c r="C67" s="64"/>
      <c r="D67" s="64"/>
      <c r="E67" s="11"/>
      <c r="G67" s="64"/>
      <c r="H67" s="64"/>
      <c r="I67" s="64"/>
    </row>
    <row r="68" spans="1:9" x14ac:dyDescent="0.2">
      <c r="A68" s="65"/>
      <c r="B68" s="64"/>
      <c r="C68" s="64"/>
      <c r="D68" s="64"/>
      <c r="E68" s="11"/>
      <c r="G68" s="64"/>
      <c r="H68" s="64"/>
      <c r="I68" s="64"/>
    </row>
    <row r="69" spans="1:9" x14ac:dyDescent="0.2">
      <c r="A69" s="64"/>
      <c r="B69" s="64"/>
      <c r="C69" s="64"/>
      <c r="D69" s="64"/>
      <c r="E69" s="11"/>
      <c r="G69" s="64"/>
      <c r="H69" s="64"/>
      <c r="I69" s="64"/>
    </row>
    <row r="70" spans="1:9" x14ac:dyDescent="0.2">
      <c r="A70" s="64"/>
      <c r="B70" s="64"/>
      <c r="C70" s="64"/>
      <c r="D70" s="64"/>
      <c r="E70" s="11"/>
      <c r="G70" s="64"/>
      <c r="H70" s="64"/>
      <c r="I70" s="64"/>
    </row>
    <row r="71" spans="1:9" x14ac:dyDescent="0.2">
      <c r="A71" s="64"/>
      <c r="B71" s="64"/>
      <c r="C71" s="64"/>
      <c r="D71" s="64"/>
      <c r="E71" s="11"/>
      <c r="G71" s="64"/>
      <c r="H71" s="64"/>
      <c r="I71" s="64"/>
    </row>
    <row r="72" spans="1:9" x14ac:dyDescent="0.2">
      <c r="A72" s="64"/>
      <c r="B72" s="64"/>
      <c r="C72" s="64"/>
      <c r="D72" s="64"/>
      <c r="E72" s="11"/>
      <c r="G72" s="64"/>
      <c r="H72" s="64"/>
      <c r="I72" s="64"/>
    </row>
    <row r="73" spans="1:9" x14ac:dyDescent="0.2">
      <c r="A73" s="64"/>
      <c r="B73" s="64"/>
      <c r="C73" s="64"/>
      <c r="D73" s="64"/>
      <c r="E73" s="11"/>
      <c r="G73" s="64"/>
      <c r="H73" s="64"/>
      <c r="I73" s="64"/>
    </row>
    <row r="74" spans="1:9" x14ac:dyDescent="0.2">
      <c r="A74" s="64"/>
      <c r="B74" s="64"/>
      <c r="C74" s="64"/>
      <c r="D74" s="64"/>
      <c r="E74" s="11"/>
      <c r="G74" s="64"/>
      <c r="H74" s="64"/>
      <c r="I74" s="64"/>
    </row>
    <row r="75" spans="1:9" x14ac:dyDescent="0.2">
      <c r="A75" s="64"/>
      <c r="B75" s="64"/>
      <c r="C75" s="64"/>
      <c r="D75" s="64"/>
      <c r="E75" s="11"/>
      <c r="G75" s="64"/>
      <c r="H75" s="64"/>
      <c r="I75" s="64"/>
    </row>
    <row r="76" spans="1:9" x14ac:dyDescent="0.2">
      <c r="A76" s="64"/>
      <c r="B76" s="64"/>
      <c r="C76" s="64"/>
      <c r="D76" s="64"/>
      <c r="E76" s="11"/>
      <c r="G76" s="64"/>
      <c r="H76" s="64"/>
      <c r="I76" s="64"/>
    </row>
    <row r="77" spans="1:9" x14ac:dyDescent="0.2">
      <c r="A77" s="64"/>
      <c r="B77" s="64"/>
      <c r="C77" s="64"/>
      <c r="D77" s="64"/>
      <c r="E77" s="11"/>
      <c r="G77" s="64"/>
      <c r="H77" s="64"/>
      <c r="I77" s="64"/>
    </row>
    <row r="78" spans="1:9" x14ac:dyDescent="0.2">
      <c r="A78" s="64"/>
      <c r="B78" s="64"/>
      <c r="C78" s="64"/>
      <c r="D78" s="64"/>
      <c r="E78" s="11"/>
      <c r="G78" s="64"/>
      <c r="H78" s="64"/>
      <c r="I78" s="64"/>
    </row>
    <row r="79" spans="1:9" x14ac:dyDescent="0.2">
      <c r="A79" s="64"/>
      <c r="B79" s="64"/>
      <c r="C79" s="64"/>
      <c r="D79" s="64"/>
      <c r="E79" s="11"/>
      <c r="G79" s="64"/>
      <c r="H79" s="64"/>
      <c r="I79" s="64"/>
    </row>
    <row r="80" spans="1:9" x14ac:dyDescent="0.2">
      <c r="A80" s="64"/>
      <c r="B80" s="64"/>
      <c r="C80" s="64"/>
      <c r="D80" s="64"/>
      <c r="E80" s="11"/>
      <c r="G80" s="64"/>
      <c r="H80" s="64"/>
      <c r="I80" s="64"/>
    </row>
    <row r="81" spans="1:9" x14ac:dyDescent="0.2">
      <c r="A81" s="64"/>
      <c r="B81" s="64"/>
      <c r="C81" s="64"/>
      <c r="D81" s="64"/>
      <c r="E81" s="11"/>
      <c r="G81" s="64"/>
      <c r="H81" s="64"/>
      <c r="I81" s="64"/>
    </row>
    <row r="82" spans="1:9" x14ac:dyDescent="0.2">
      <c r="A82" s="64"/>
      <c r="B82" s="64"/>
      <c r="C82" s="64"/>
      <c r="D82" s="64"/>
      <c r="E82" s="11"/>
      <c r="G82" s="64"/>
      <c r="H82" s="64"/>
      <c r="I82" s="64"/>
    </row>
    <row r="83" spans="1:9" x14ac:dyDescent="0.2">
      <c r="A83" s="64"/>
      <c r="B83" s="64"/>
      <c r="C83" s="64"/>
      <c r="D83" s="64"/>
      <c r="E83" s="11"/>
      <c r="G83" s="64"/>
      <c r="H83" s="64"/>
      <c r="I83" s="64"/>
    </row>
    <row r="84" spans="1:9" x14ac:dyDescent="0.2">
      <c r="A84" s="64"/>
      <c r="B84" s="64"/>
      <c r="C84" s="64"/>
      <c r="D84" s="64"/>
      <c r="E84" s="11"/>
      <c r="G84" s="64"/>
      <c r="H84" s="64"/>
      <c r="I84" s="64"/>
    </row>
    <row r="85" spans="1:9" ht="10.5" x14ac:dyDescent="0.25">
      <c r="A85" s="63" t="s">
        <v>1067</v>
      </c>
      <c r="B85" s="64"/>
      <c r="C85" s="64"/>
      <c r="D85" s="64"/>
      <c r="E85" s="11"/>
      <c r="G85" s="64"/>
      <c r="H85" s="64"/>
      <c r="I85" s="64"/>
    </row>
    <row r="86" spans="1:9" x14ac:dyDescent="0.2">
      <c r="A86" s="64"/>
      <c r="B86" s="64"/>
      <c r="C86" s="64"/>
      <c r="D86" s="64"/>
      <c r="E86" s="11"/>
      <c r="G86" s="64"/>
      <c r="H86" s="64"/>
      <c r="I86" s="64"/>
    </row>
    <row r="87" spans="1:9" ht="10.5" x14ac:dyDescent="0.25">
      <c r="A87" s="63" t="s">
        <v>1056</v>
      </c>
      <c r="B87" s="64"/>
      <c r="C87" s="64"/>
      <c r="D87" s="64"/>
      <c r="E87" s="11"/>
      <c r="G87" s="64"/>
      <c r="H87" s="64"/>
      <c r="I87" s="64"/>
    </row>
    <row r="88" spans="1:9" x14ac:dyDescent="0.2">
      <c r="A88" s="64"/>
      <c r="B88" s="64"/>
      <c r="C88" s="64"/>
      <c r="D88" s="64"/>
      <c r="E88" s="11"/>
      <c r="G88" s="64"/>
      <c r="H88" s="64"/>
      <c r="I88" s="64"/>
    </row>
    <row r="89" spans="1:9" x14ac:dyDescent="0.2">
      <c r="A89" s="64"/>
      <c r="B89" s="64"/>
      <c r="C89" s="64"/>
      <c r="D89" s="64"/>
      <c r="E89" s="11"/>
      <c r="G89" s="64"/>
      <c r="H89" s="64"/>
      <c r="I89" s="64"/>
    </row>
    <row r="90" spans="1:9" x14ac:dyDescent="0.2">
      <c r="A90" s="64"/>
      <c r="B90" s="64"/>
      <c r="C90" s="64"/>
      <c r="D90" s="64"/>
      <c r="E90" s="11"/>
      <c r="G90" s="64"/>
      <c r="H90" s="64"/>
      <c r="I90" s="64"/>
    </row>
    <row r="91" spans="1:9" x14ac:dyDescent="0.2">
      <c r="A91" s="64"/>
      <c r="B91" s="64"/>
      <c r="C91" s="64"/>
      <c r="D91" s="64"/>
      <c r="E91" s="11"/>
      <c r="G91" s="64"/>
      <c r="H91" s="64"/>
      <c r="I91" s="64"/>
    </row>
    <row r="92" spans="1:9" x14ac:dyDescent="0.2">
      <c r="A92" s="64"/>
      <c r="B92" s="64"/>
      <c r="C92" s="64"/>
      <c r="D92" s="64"/>
      <c r="E92" s="11"/>
      <c r="G92" s="64"/>
      <c r="H92" s="64"/>
      <c r="I92" s="64"/>
    </row>
    <row r="93" spans="1:9" x14ac:dyDescent="0.2">
      <c r="A93" s="64"/>
      <c r="B93" s="64"/>
      <c r="C93" s="64"/>
      <c r="D93" s="64"/>
      <c r="E93" s="11"/>
      <c r="G93" s="64"/>
      <c r="H93" s="64"/>
      <c r="I93" s="64"/>
    </row>
    <row r="94" spans="1:9" x14ac:dyDescent="0.2">
      <c r="A94" s="64"/>
      <c r="B94" s="64"/>
      <c r="C94" s="64"/>
      <c r="D94" s="64"/>
      <c r="E94" s="11"/>
      <c r="G94" s="64"/>
      <c r="H94" s="64"/>
      <c r="I94" s="64"/>
    </row>
    <row r="95" spans="1:9" x14ac:dyDescent="0.2">
      <c r="A95" s="64"/>
      <c r="B95" s="64"/>
      <c r="C95" s="64"/>
      <c r="D95" s="64"/>
      <c r="E95" s="11"/>
      <c r="G95" s="64"/>
      <c r="H95" s="64"/>
      <c r="I95" s="64"/>
    </row>
    <row r="96" spans="1:9" x14ac:dyDescent="0.2">
      <c r="A96" s="64"/>
      <c r="B96" s="64"/>
      <c r="C96" s="64"/>
      <c r="D96" s="64"/>
      <c r="E96" s="11"/>
      <c r="G96" s="64"/>
      <c r="H96" s="64"/>
      <c r="I96" s="64"/>
    </row>
    <row r="97" spans="1:9" x14ac:dyDescent="0.2">
      <c r="A97" s="64"/>
      <c r="B97" s="64"/>
      <c r="C97" s="64"/>
      <c r="D97" s="64"/>
      <c r="E97" s="11"/>
      <c r="G97" s="64"/>
      <c r="H97" s="64"/>
      <c r="I97" s="64"/>
    </row>
    <row r="98" spans="1:9" x14ac:dyDescent="0.2">
      <c r="A98" s="64"/>
      <c r="B98" s="64"/>
      <c r="C98" s="64"/>
      <c r="D98" s="64"/>
      <c r="E98" s="11"/>
      <c r="G98" s="64"/>
      <c r="H98" s="64"/>
      <c r="I98" s="64"/>
    </row>
    <row r="99" spans="1:9" x14ac:dyDescent="0.2">
      <c r="A99" s="64"/>
      <c r="B99" s="64"/>
      <c r="C99" s="64"/>
      <c r="D99" s="64"/>
      <c r="E99" s="11"/>
      <c r="G99" s="64"/>
      <c r="H99" s="64"/>
      <c r="I99" s="64"/>
    </row>
    <row r="100" spans="1:9" x14ac:dyDescent="0.2">
      <c r="A100" s="64"/>
      <c r="B100" s="64"/>
      <c r="C100" s="64"/>
      <c r="D100" s="64"/>
      <c r="E100" s="11"/>
      <c r="G100" s="64"/>
      <c r="H100" s="64"/>
      <c r="I100" s="64"/>
    </row>
    <row r="101" spans="1:9" x14ac:dyDescent="0.2">
      <c r="A101" s="64"/>
      <c r="B101" s="64"/>
      <c r="C101" s="64"/>
      <c r="D101" s="64"/>
      <c r="E101" s="11"/>
      <c r="G101" s="64"/>
      <c r="H101" s="64"/>
      <c r="I101" s="64"/>
    </row>
    <row r="102" spans="1:9" x14ac:dyDescent="0.2">
      <c r="A102" s="64"/>
      <c r="B102" s="64"/>
      <c r="C102" s="64"/>
      <c r="D102" s="64"/>
      <c r="E102" s="11"/>
      <c r="G102" s="64"/>
      <c r="H102" s="64"/>
      <c r="I102" s="64"/>
    </row>
    <row r="103" spans="1:9" x14ac:dyDescent="0.2">
      <c r="A103" s="64"/>
      <c r="B103" s="64"/>
      <c r="C103" s="64"/>
      <c r="D103" s="64"/>
      <c r="E103" s="11"/>
      <c r="G103" s="64"/>
      <c r="H103" s="64"/>
      <c r="I103" s="64"/>
    </row>
    <row r="104" spans="1:9" x14ac:dyDescent="0.2">
      <c r="A104" s="64"/>
      <c r="B104" s="64"/>
      <c r="C104" s="64"/>
      <c r="D104" s="64"/>
      <c r="E104" s="11"/>
      <c r="G104" s="64"/>
      <c r="H104" s="64"/>
      <c r="I104" s="64"/>
    </row>
    <row r="105" spans="1:9" x14ac:dyDescent="0.2">
      <c r="A105" s="64"/>
      <c r="B105" s="64"/>
      <c r="C105" s="64"/>
      <c r="D105" s="64"/>
      <c r="E105" s="11"/>
      <c r="G105" s="64"/>
      <c r="H105" s="64"/>
      <c r="I105" s="64"/>
    </row>
    <row r="106" spans="1:9" x14ac:dyDescent="0.2">
      <c r="A106" s="64"/>
      <c r="B106" s="64"/>
      <c r="C106" s="64"/>
      <c r="D106" s="64"/>
      <c r="E106" s="11"/>
      <c r="G106" s="64"/>
      <c r="H106" s="64"/>
      <c r="I106" s="64"/>
    </row>
    <row r="107" spans="1:9" x14ac:dyDescent="0.2">
      <c r="A107" s="64" t="s">
        <v>1059</v>
      </c>
      <c r="B107" s="64"/>
      <c r="C107" s="64"/>
      <c r="D107" s="64"/>
      <c r="E107" s="11"/>
      <c r="G107" s="64"/>
      <c r="H107" s="64"/>
      <c r="I107" s="64"/>
    </row>
    <row r="108" spans="1:9" x14ac:dyDescent="0.2">
      <c r="A108" s="64"/>
      <c r="B108" s="64"/>
      <c r="C108" s="64"/>
      <c r="D108" s="64"/>
      <c r="E108" s="11"/>
      <c r="G108" s="64"/>
      <c r="H108" s="64"/>
      <c r="I108" s="64"/>
    </row>
    <row r="109" spans="1:9" x14ac:dyDescent="0.2">
      <c r="A109" s="64"/>
      <c r="B109" s="64"/>
      <c r="C109" s="64"/>
      <c r="D109" s="64"/>
      <c r="E109" s="11"/>
      <c r="G109" s="64"/>
      <c r="H109" s="64"/>
      <c r="I109" s="64"/>
    </row>
    <row r="110" spans="1:9" x14ac:dyDescent="0.2">
      <c r="A110" s="64"/>
      <c r="B110" s="64"/>
      <c r="C110" s="64"/>
      <c r="D110" s="64"/>
      <c r="E110" s="11"/>
      <c r="G110" s="64"/>
      <c r="H110" s="64"/>
      <c r="I110" s="64"/>
    </row>
    <row r="111" spans="1:9" x14ac:dyDescent="0.2">
      <c r="A111" s="64"/>
      <c r="B111" s="64"/>
      <c r="C111" s="64"/>
      <c r="D111" s="64"/>
      <c r="E111" s="11"/>
      <c r="G111" s="64"/>
      <c r="H111" s="64"/>
      <c r="I111" s="64"/>
    </row>
    <row r="112" spans="1:9" x14ac:dyDescent="0.2">
      <c r="A112" s="64"/>
      <c r="B112" s="64"/>
      <c r="C112" s="64"/>
      <c r="D112" s="64"/>
      <c r="E112" s="11"/>
      <c r="G112" s="64"/>
      <c r="H112" s="64"/>
      <c r="I112" s="64"/>
    </row>
    <row r="113" spans="1:9" x14ac:dyDescent="0.2">
      <c r="A113" s="64"/>
      <c r="B113" s="64"/>
      <c r="C113" s="64"/>
      <c r="D113" s="64"/>
      <c r="E113" s="11"/>
      <c r="G113" s="64"/>
      <c r="H113" s="64"/>
      <c r="I113" s="64"/>
    </row>
    <row r="114" spans="1:9" x14ac:dyDescent="0.2">
      <c r="A114" s="64"/>
      <c r="B114" s="64"/>
      <c r="C114" s="64"/>
      <c r="D114" s="64"/>
      <c r="E114" s="11"/>
      <c r="G114" s="64"/>
      <c r="H114" s="64"/>
      <c r="I114" s="64"/>
    </row>
    <row r="115" spans="1:9" x14ac:dyDescent="0.2">
      <c r="A115" s="64"/>
      <c r="B115" s="64"/>
      <c r="C115" s="64"/>
      <c r="D115" s="64"/>
      <c r="E115" s="11"/>
      <c r="G115" s="64"/>
      <c r="H115" s="64"/>
      <c r="I115" s="64"/>
    </row>
    <row r="116" spans="1:9" x14ac:dyDescent="0.2">
      <c r="A116" s="64"/>
      <c r="B116" s="64"/>
      <c r="C116" s="64"/>
      <c r="D116" s="64"/>
      <c r="E116" s="11"/>
      <c r="G116" s="64"/>
      <c r="H116" s="64"/>
      <c r="I116" s="64"/>
    </row>
    <row r="117" spans="1:9" x14ac:dyDescent="0.2">
      <c r="A117" s="64"/>
      <c r="B117" s="64"/>
      <c r="C117" s="64"/>
      <c r="D117" s="64"/>
      <c r="E117" s="11"/>
      <c r="G117" s="64"/>
      <c r="H117" s="64"/>
      <c r="I117" s="64"/>
    </row>
    <row r="118" spans="1:9" x14ac:dyDescent="0.2">
      <c r="A118" s="64"/>
      <c r="B118" s="64"/>
      <c r="C118" s="64"/>
      <c r="D118" s="64"/>
      <c r="E118" s="11"/>
      <c r="G118" s="64"/>
      <c r="H118" s="64"/>
      <c r="I118" s="64"/>
    </row>
    <row r="119" spans="1:9" x14ac:dyDescent="0.2">
      <c r="A119" s="64"/>
      <c r="B119" s="64"/>
      <c r="C119" s="64"/>
      <c r="D119" s="64"/>
      <c r="E119" s="11"/>
      <c r="G119" s="64"/>
      <c r="H119" s="64"/>
      <c r="I119" s="64"/>
    </row>
    <row r="120" spans="1:9" x14ac:dyDescent="0.2">
      <c r="A120" s="64"/>
      <c r="B120" s="64"/>
      <c r="C120" s="64"/>
      <c r="D120" s="64"/>
      <c r="E120" s="11"/>
      <c r="G120" s="64"/>
      <c r="H120" s="64"/>
      <c r="I120" s="64"/>
    </row>
    <row r="121" spans="1:9" x14ac:dyDescent="0.2">
      <c r="A121" s="64"/>
      <c r="B121" s="64"/>
      <c r="C121" s="64"/>
      <c r="D121" s="64"/>
      <c r="E121" s="11"/>
      <c r="G121" s="64"/>
      <c r="H121" s="64"/>
      <c r="I121" s="64"/>
    </row>
    <row r="122" spans="1:9" x14ac:dyDescent="0.2">
      <c r="A122" s="64"/>
      <c r="B122" s="64"/>
      <c r="C122" s="64"/>
      <c r="D122" s="64"/>
      <c r="E122" s="11"/>
      <c r="G122" s="64"/>
      <c r="H122" s="64"/>
      <c r="I122" s="64"/>
    </row>
    <row r="123" spans="1:9" x14ac:dyDescent="0.2">
      <c r="A123" s="64"/>
      <c r="B123" s="64"/>
      <c r="C123" s="64"/>
      <c r="D123" s="64"/>
      <c r="E123" s="11"/>
      <c r="G123" s="64"/>
      <c r="H123" s="64"/>
      <c r="I123" s="64"/>
    </row>
    <row r="124" spans="1:9" x14ac:dyDescent="0.2">
      <c r="A124" s="64"/>
      <c r="B124" s="64"/>
      <c r="C124" s="64"/>
      <c r="D124" s="64"/>
      <c r="E124" s="11"/>
      <c r="G124" s="64"/>
      <c r="H124" s="64"/>
      <c r="I124" s="64"/>
    </row>
    <row r="125" spans="1:9" x14ac:dyDescent="0.2">
      <c r="A125" s="64"/>
      <c r="B125" s="64"/>
      <c r="C125" s="64"/>
      <c r="D125" s="64"/>
      <c r="E125" s="11"/>
      <c r="G125" s="64"/>
      <c r="H125" s="64"/>
      <c r="I125" s="64"/>
    </row>
    <row r="126" spans="1:9" x14ac:dyDescent="0.2">
      <c r="A126" s="64"/>
      <c r="B126" s="64"/>
      <c r="C126" s="64"/>
      <c r="D126" s="64"/>
      <c r="E126" s="11"/>
      <c r="G126" s="64"/>
      <c r="H126" s="64"/>
      <c r="I126" s="64"/>
    </row>
    <row r="127" spans="1:9" x14ac:dyDescent="0.2">
      <c r="A127" s="64"/>
      <c r="B127" s="64"/>
      <c r="C127" s="64"/>
      <c r="D127" s="64"/>
      <c r="E127" s="11"/>
      <c r="G127" s="64"/>
      <c r="H127" s="64"/>
      <c r="I127" s="64"/>
    </row>
    <row r="128" spans="1:9" x14ac:dyDescent="0.2">
      <c r="A128" s="64"/>
      <c r="B128" s="64"/>
      <c r="C128" s="64"/>
      <c r="D128" s="64"/>
      <c r="E128" s="11"/>
      <c r="G128" s="64"/>
      <c r="H128" s="64"/>
      <c r="I128" s="64"/>
    </row>
    <row r="129" spans="1:9" x14ac:dyDescent="0.2">
      <c r="A129" s="64"/>
      <c r="B129" s="64"/>
      <c r="C129" s="64"/>
      <c r="D129" s="64"/>
      <c r="E129" s="11"/>
      <c r="G129" s="64"/>
      <c r="H129" s="64"/>
      <c r="I129" s="64"/>
    </row>
    <row r="130" spans="1:9" x14ac:dyDescent="0.2">
      <c r="A130" s="64"/>
      <c r="B130" s="64"/>
      <c r="C130" s="64"/>
      <c r="D130" s="64"/>
      <c r="E130" s="11"/>
      <c r="G130" s="64"/>
      <c r="H130" s="64"/>
      <c r="I130" s="64"/>
    </row>
    <row r="131" spans="1:9" x14ac:dyDescent="0.2">
      <c r="A131" s="64"/>
      <c r="B131" s="64"/>
      <c r="C131" s="64"/>
      <c r="D131" s="64"/>
      <c r="E131" s="11"/>
      <c r="G131" s="64"/>
      <c r="H131" s="64"/>
      <c r="I131" s="64"/>
    </row>
    <row r="132" spans="1:9" x14ac:dyDescent="0.2">
      <c r="A132" s="64"/>
      <c r="B132" s="64"/>
      <c r="C132" s="64"/>
      <c r="D132" s="64"/>
      <c r="E132" s="11"/>
      <c r="G132" s="64"/>
      <c r="H132" s="64"/>
      <c r="I132" s="64"/>
    </row>
    <row r="133" spans="1:9" x14ac:dyDescent="0.2">
      <c r="A133" s="64"/>
      <c r="B133" s="64"/>
      <c r="C133" s="64"/>
      <c r="D133" s="64"/>
      <c r="E133" s="11"/>
      <c r="G133" s="64"/>
      <c r="H133" s="64"/>
      <c r="I133" s="64"/>
    </row>
    <row r="134" spans="1:9" x14ac:dyDescent="0.2">
      <c r="A134" s="64"/>
      <c r="B134" s="64"/>
      <c r="C134" s="64"/>
      <c r="D134" s="64"/>
      <c r="E134" s="11"/>
      <c r="G134" s="64"/>
      <c r="H134" s="64"/>
      <c r="I134" s="64"/>
    </row>
    <row r="135" spans="1:9" x14ac:dyDescent="0.2">
      <c r="A135" s="64"/>
      <c r="B135" s="64"/>
      <c r="C135" s="64"/>
      <c r="D135" s="64"/>
      <c r="E135" s="11"/>
      <c r="G135" s="64"/>
      <c r="H135" s="64"/>
      <c r="I135" s="64"/>
    </row>
    <row r="136" spans="1:9" x14ac:dyDescent="0.2">
      <c r="A136" s="64"/>
      <c r="B136" s="64"/>
      <c r="C136" s="64"/>
      <c r="D136" s="64"/>
      <c r="E136" s="11"/>
      <c r="G136" s="64"/>
      <c r="H136" s="64"/>
      <c r="I136" s="64"/>
    </row>
    <row r="137" spans="1:9" x14ac:dyDescent="0.2">
      <c r="A137" s="64"/>
      <c r="B137" s="64"/>
      <c r="C137" s="64"/>
      <c r="D137" s="64"/>
      <c r="E137" s="11"/>
      <c r="G137" s="64"/>
      <c r="H137" s="64"/>
      <c r="I137" s="64"/>
    </row>
    <row r="138" spans="1:9" x14ac:dyDescent="0.2">
      <c r="A138" s="64"/>
      <c r="B138" s="64"/>
      <c r="C138" s="64"/>
      <c r="D138" s="64"/>
      <c r="E138" s="11"/>
      <c r="G138" s="64"/>
      <c r="H138" s="64"/>
      <c r="I138" s="64"/>
    </row>
    <row r="139" spans="1:9" x14ac:dyDescent="0.2">
      <c r="A139" s="64"/>
      <c r="B139" s="64"/>
      <c r="C139" s="64"/>
      <c r="D139" s="64"/>
      <c r="E139" s="11"/>
      <c r="G139" s="64"/>
      <c r="H139" s="64"/>
      <c r="I139" s="64"/>
    </row>
    <row r="140" spans="1:9" x14ac:dyDescent="0.2">
      <c r="A140" s="64"/>
      <c r="B140" s="64"/>
      <c r="C140" s="64"/>
      <c r="D140" s="64"/>
      <c r="E140" s="11"/>
      <c r="G140" s="64"/>
      <c r="H140" s="64"/>
      <c r="I140" s="64"/>
    </row>
    <row r="141" spans="1:9" x14ac:dyDescent="0.2">
      <c r="A141" s="64"/>
      <c r="B141" s="64"/>
      <c r="C141" s="64"/>
      <c r="D141" s="64"/>
      <c r="E141" s="11"/>
      <c r="G141" s="64"/>
      <c r="H141" s="64"/>
      <c r="I141" s="64"/>
    </row>
    <row r="142" spans="1:9" x14ac:dyDescent="0.2">
      <c r="A142" s="64"/>
      <c r="B142" s="64"/>
      <c r="C142" s="64"/>
      <c r="D142" s="64"/>
      <c r="E142" s="11"/>
      <c r="G142" s="64"/>
      <c r="H142" s="64"/>
      <c r="I142" s="64"/>
    </row>
    <row r="143" spans="1:9" x14ac:dyDescent="0.2">
      <c r="A143" s="64"/>
      <c r="B143" s="64"/>
      <c r="C143" s="64"/>
      <c r="D143" s="64"/>
      <c r="E143" s="11"/>
      <c r="G143" s="64"/>
      <c r="H143" s="64"/>
      <c r="I143" s="64"/>
    </row>
    <row r="144" spans="1:9" x14ac:dyDescent="0.2">
      <c r="A144" s="64"/>
      <c r="B144" s="64"/>
      <c r="C144" s="64"/>
      <c r="D144" s="64"/>
      <c r="E144" s="11"/>
      <c r="G144" s="64"/>
      <c r="H144" s="64"/>
      <c r="I144" s="64"/>
    </row>
    <row r="145" spans="1:9" x14ac:dyDescent="0.2">
      <c r="A145" s="64"/>
      <c r="B145" s="64"/>
      <c r="C145" s="64"/>
      <c r="D145" s="64"/>
      <c r="E145" s="11"/>
      <c r="G145" s="64"/>
      <c r="H145" s="64"/>
      <c r="I145" s="64"/>
    </row>
    <row r="146" spans="1:9" x14ac:dyDescent="0.2">
      <c r="A146" s="64"/>
      <c r="B146" s="64"/>
      <c r="C146" s="64"/>
      <c r="D146" s="64"/>
      <c r="E146" s="11"/>
      <c r="G146" s="64"/>
      <c r="H146" s="64"/>
      <c r="I146" s="64"/>
    </row>
    <row r="147" spans="1:9" x14ac:dyDescent="0.2">
      <c r="A147" s="64"/>
      <c r="B147" s="64"/>
      <c r="C147" s="64"/>
      <c r="D147" s="64"/>
      <c r="E147" s="11"/>
      <c r="G147" s="64"/>
      <c r="H147" s="64"/>
      <c r="I147" s="64"/>
    </row>
    <row r="148" spans="1:9" x14ac:dyDescent="0.2">
      <c r="A148" s="64"/>
      <c r="B148" s="64"/>
      <c r="C148" s="64"/>
      <c r="D148" s="64"/>
      <c r="E148" s="11"/>
      <c r="G148" s="64"/>
      <c r="H148" s="64"/>
      <c r="I148" s="64"/>
    </row>
    <row r="149" spans="1:9" x14ac:dyDescent="0.2">
      <c r="A149" s="64"/>
      <c r="B149" s="64"/>
      <c r="C149" s="64"/>
      <c r="D149" s="64"/>
      <c r="E149" s="11"/>
      <c r="G149" s="64"/>
      <c r="H149" s="64"/>
      <c r="I149" s="64"/>
    </row>
    <row r="150" spans="1:9" x14ac:dyDescent="0.2">
      <c r="A150" s="64"/>
      <c r="B150" s="64"/>
      <c r="C150" s="64"/>
      <c r="D150" s="64"/>
      <c r="E150" s="11"/>
      <c r="G150" s="64"/>
      <c r="H150" s="64"/>
      <c r="I150" s="64"/>
    </row>
    <row r="151" spans="1:9" x14ac:dyDescent="0.2">
      <c r="A151" s="64"/>
      <c r="B151" s="64"/>
      <c r="C151" s="64"/>
      <c r="D151" s="64"/>
      <c r="E151" s="11"/>
      <c r="G151" s="64"/>
      <c r="H151" s="64"/>
      <c r="I151" s="64"/>
    </row>
    <row r="152" spans="1:9" x14ac:dyDescent="0.2">
      <c r="A152" s="64"/>
      <c r="B152" s="64"/>
      <c r="C152" s="64"/>
      <c r="D152" s="64"/>
      <c r="E152" s="11"/>
      <c r="G152" s="64"/>
      <c r="H152" s="64"/>
      <c r="I152" s="64"/>
    </row>
    <row r="153" spans="1:9" x14ac:dyDescent="0.2">
      <c r="A153" s="64"/>
      <c r="B153" s="64"/>
      <c r="C153" s="64"/>
      <c r="D153" s="64"/>
      <c r="E153" s="11"/>
      <c r="G153" s="64"/>
      <c r="H153" s="64"/>
      <c r="I153" s="64"/>
    </row>
    <row r="154" spans="1:9" x14ac:dyDescent="0.2">
      <c r="A154" s="64"/>
      <c r="B154" s="64"/>
      <c r="C154" s="64"/>
      <c r="D154" s="64"/>
      <c r="E154" s="11"/>
      <c r="G154" s="64"/>
      <c r="H154" s="64"/>
      <c r="I154" s="64"/>
    </row>
    <row r="155" spans="1:9" x14ac:dyDescent="0.2">
      <c r="A155" s="64"/>
      <c r="B155" s="64"/>
      <c r="C155" s="64"/>
      <c r="D155" s="64"/>
      <c r="E155" s="11"/>
      <c r="G155" s="64"/>
      <c r="H155" s="64"/>
      <c r="I155" s="64"/>
    </row>
    <row r="156" spans="1:9" x14ac:dyDescent="0.2">
      <c r="A156" s="64"/>
      <c r="B156" s="64"/>
      <c r="C156" s="64"/>
      <c r="D156" s="64"/>
      <c r="E156" s="11"/>
      <c r="G156" s="64"/>
      <c r="H156" s="64"/>
      <c r="I156" s="64"/>
    </row>
    <row r="157" spans="1:9" x14ac:dyDescent="0.2">
      <c r="A157" s="64"/>
      <c r="B157" s="64"/>
      <c r="C157" s="64"/>
      <c r="D157" s="64"/>
      <c r="E157" s="11"/>
      <c r="G157" s="64"/>
      <c r="H157" s="64"/>
      <c r="I157" s="64"/>
    </row>
    <row r="158" spans="1:9" x14ac:dyDescent="0.2">
      <c r="A158" s="64"/>
      <c r="B158" s="64"/>
      <c r="C158" s="64"/>
      <c r="D158" s="64"/>
      <c r="E158" s="11"/>
      <c r="G158" s="64"/>
      <c r="H158" s="64"/>
      <c r="I158" s="64"/>
    </row>
    <row r="159" spans="1:9" x14ac:dyDescent="0.2">
      <c r="A159" s="64"/>
      <c r="B159" s="64"/>
      <c r="C159" s="64"/>
      <c r="D159" s="64"/>
      <c r="E159" s="11"/>
      <c r="G159" s="64"/>
      <c r="H159" s="64"/>
      <c r="I159" s="64"/>
    </row>
    <row r="160" spans="1:9" x14ac:dyDescent="0.2">
      <c r="A160" s="64"/>
      <c r="B160" s="64"/>
      <c r="C160" s="64"/>
      <c r="D160" s="64"/>
      <c r="E160" s="11"/>
      <c r="G160" s="64"/>
      <c r="H160" s="64"/>
      <c r="I160" s="64"/>
    </row>
    <row r="161" spans="1:9" x14ac:dyDescent="0.2">
      <c r="A161" s="64"/>
      <c r="B161" s="64"/>
      <c r="C161" s="64"/>
      <c r="D161" s="64"/>
      <c r="E161" s="11"/>
      <c r="G161" s="64"/>
      <c r="H161" s="64"/>
      <c r="I161" s="64"/>
    </row>
    <row r="162" spans="1:9" x14ac:dyDescent="0.2">
      <c r="A162" s="64"/>
      <c r="B162" s="64"/>
      <c r="C162" s="64"/>
      <c r="D162" s="64"/>
      <c r="E162" s="11"/>
      <c r="G162" s="64"/>
      <c r="H162" s="64"/>
      <c r="I162" s="64"/>
    </row>
    <row r="163" spans="1:9" x14ac:dyDescent="0.2">
      <c r="A163" s="64"/>
      <c r="B163" s="64"/>
      <c r="C163" s="64"/>
      <c r="D163" s="64"/>
      <c r="E163" s="11"/>
      <c r="G163" s="64"/>
      <c r="H163" s="64"/>
      <c r="I163" s="64"/>
    </row>
    <row r="164" spans="1:9" x14ac:dyDescent="0.2">
      <c r="A164" s="64"/>
      <c r="B164" s="64"/>
      <c r="C164" s="64"/>
      <c r="D164" s="64"/>
      <c r="E164" s="11"/>
      <c r="G164" s="64"/>
      <c r="H164" s="64"/>
      <c r="I164" s="64"/>
    </row>
    <row r="165" spans="1:9" x14ac:dyDescent="0.2">
      <c r="A165" s="64"/>
      <c r="B165" s="64"/>
      <c r="C165" s="64"/>
      <c r="D165" s="64"/>
      <c r="E165" s="11"/>
      <c r="G165" s="64"/>
      <c r="H165" s="64"/>
      <c r="I165" s="64"/>
    </row>
    <row r="166" spans="1:9" x14ac:dyDescent="0.2">
      <c r="A166" s="64"/>
      <c r="B166" s="64"/>
      <c r="C166" s="64"/>
      <c r="D166" s="64"/>
      <c r="E166" s="11"/>
      <c r="G166" s="64"/>
      <c r="H166" s="64"/>
      <c r="I166" s="64"/>
    </row>
    <row r="167" spans="1:9" x14ac:dyDescent="0.2">
      <c r="A167" s="64"/>
      <c r="B167" s="64"/>
      <c r="C167" s="64"/>
      <c r="D167" s="64"/>
      <c r="E167" s="11"/>
      <c r="G167" s="64"/>
      <c r="H167" s="64"/>
      <c r="I167" s="64"/>
    </row>
    <row r="168" spans="1:9" x14ac:dyDescent="0.2">
      <c r="A168" s="64"/>
      <c r="B168" s="64"/>
      <c r="C168" s="64"/>
      <c r="D168" s="64"/>
      <c r="E168" s="11"/>
      <c r="G168" s="64"/>
      <c r="H168" s="64"/>
      <c r="I168" s="64"/>
    </row>
    <row r="169" spans="1:9" x14ac:dyDescent="0.2">
      <c r="A169" s="64"/>
      <c r="B169" s="64"/>
      <c r="C169" s="64"/>
      <c r="D169" s="64"/>
      <c r="E169" s="11"/>
      <c r="G169" s="64"/>
      <c r="H169" s="64"/>
      <c r="I169" s="64"/>
    </row>
    <row r="170" spans="1:9" x14ac:dyDescent="0.2">
      <c r="A170" s="64"/>
      <c r="B170" s="64"/>
      <c r="C170" s="64"/>
      <c r="D170" s="64"/>
      <c r="E170" s="11"/>
      <c r="G170" s="64"/>
      <c r="H170" s="64"/>
      <c r="I170" s="64"/>
    </row>
    <row r="171" spans="1:9" x14ac:dyDescent="0.2">
      <c r="A171" s="64"/>
      <c r="B171" s="64"/>
      <c r="C171" s="64"/>
      <c r="D171" s="64"/>
      <c r="E171" s="11"/>
      <c r="G171" s="64"/>
      <c r="H171" s="64"/>
      <c r="I171" s="64"/>
    </row>
    <row r="172" spans="1:9" x14ac:dyDescent="0.2">
      <c r="A172" s="64"/>
      <c r="B172" s="64"/>
      <c r="C172" s="64"/>
      <c r="D172" s="64"/>
      <c r="E172" s="11"/>
      <c r="G172" s="64"/>
      <c r="H172" s="64"/>
      <c r="I172" s="64"/>
    </row>
    <row r="173" spans="1:9" x14ac:dyDescent="0.2">
      <c r="A173" s="64"/>
      <c r="B173" s="64"/>
      <c r="C173" s="64"/>
      <c r="D173" s="64"/>
      <c r="E173" s="11"/>
      <c r="G173" s="64"/>
      <c r="H173" s="64"/>
      <c r="I173" s="64"/>
    </row>
    <row r="174" spans="1:9" x14ac:dyDescent="0.2">
      <c r="A174" s="64"/>
      <c r="B174" s="64"/>
      <c r="C174" s="64"/>
      <c r="D174" s="64"/>
      <c r="E174" s="11"/>
      <c r="G174" s="64"/>
      <c r="H174" s="64"/>
      <c r="I174" s="64"/>
    </row>
    <row r="175" spans="1:9" x14ac:dyDescent="0.2">
      <c r="A175" s="64"/>
      <c r="B175" s="64"/>
      <c r="C175" s="64"/>
      <c r="D175" s="64"/>
      <c r="E175" s="11"/>
      <c r="G175" s="64"/>
      <c r="H175" s="64"/>
      <c r="I175" s="64"/>
    </row>
    <row r="176" spans="1:9" x14ac:dyDescent="0.2">
      <c r="A176" s="64"/>
      <c r="B176" s="64"/>
      <c r="C176" s="64"/>
      <c r="D176" s="64"/>
      <c r="E176" s="11"/>
      <c r="G176" s="64"/>
      <c r="H176" s="64"/>
      <c r="I176" s="64"/>
    </row>
    <row r="177" spans="1:9" x14ac:dyDescent="0.2">
      <c r="A177" s="64"/>
      <c r="B177" s="64"/>
      <c r="C177" s="64"/>
      <c r="D177" s="64"/>
      <c r="E177" s="11"/>
      <c r="G177" s="64"/>
      <c r="H177" s="64"/>
      <c r="I177" s="64"/>
    </row>
    <row r="178" spans="1:9" x14ac:dyDescent="0.2">
      <c r="A178" s="64"/>
      <c r="B178" s="64"/>
      <c r="C178" s="64"/>
      <c r="D178" s="64"/>
      <c r="E178" s="11"/>
      <c r="G178" s="64"/>
      <c r="H178" s="64"/>
      <c r="I178" s="64"/>
    </row>
    <row r="179" spans="1:9" x14ac:dyDescent="0.2">
      <c r="A179" s="64"/>
      <c r="B179" s="64"/>
      <c r="C179" s="64"/>
      <c r="D179" s="64"/>
      <c r="E179" s="11"/>
      <c r="G179" s="64"/>
      <c r="H179" s="64"/>
      <c r="I179" s="64"/>
    </row>
    <row r="180" spans="1:9" x14ac:dyDescent="0.2">
      <c r="A180" s="64"/>
      <c r="B180" s="64"/>
      <c r="C180" s="64"/>
      <c r="D180" s="64"/>
      <c r="E180" s="11"/>
      <c r="G180" s="64"/>
      <c r="H180" s="64"/>
      <c r="I180" s="64"/>
    </row>
    <row r="181" spans="1:9" x14ac:dyDescent="0.2">
      <c r="A181" s="64"/>
      <c r="B181" s="64"/>
      <c r="C181" s="64"/>
      <c r="D181" s="64"/>
      <c r="E181" s="11"/>
      <c r="G181" s="64"/>
      <c r="H181" s="64"/>
      <c r="I181" s="64"/>
    </row>
    <row r="182" spans="1:9" x14ac:dyDescent="0.2">
      <c r="A182" s="64"/>
      <c r="B182" s="64"/>
      <c r="C182" s="64"/>
      <c r="D182" s="64"/>
      <c r="E182" s="11"/>
      <c r="G182" s="64"/>
      <c r="H182" s="64"/>
      <c r="I182" s="64"/>
    </row>
    <row r="183" spans="1:9" x14ac:dyDescent="0.2">
      <c r="A183" s="64"/>
      <c r="B183" s="64"/>
      <c r="C183" s="64"/>
      <c r="D183" s="64"/>
      <c r="E183" s="11"/>
      <c r="G183" s="64"/>
      <c r="H183" s="64"/>
      <c r="I183" s="64"/>
    </row>
    <row r="184" spans="1:9" x14ac:dyDescent="0.2">
      <c r="A184" s="64"/>
      <c r="B184" s="64"/>
      <c r="C184" s="64"/>
      <c r="D184" s="64"/>
      <c r="E184" s="11"/>
      <c r="G184" s="64"/>
      <c r="H184" s="64"/>
      <c r="I184" s="64"/>
    </row>
    <row r="185" spans="1:9" x14ac:dyDescent="0.2">
      <c r="A185" s="64"/>
      <c r="B185" s="64"/>
      <c r="C185" s="64"/>
      <c r="D185" s="64"/>
      <c r="E185" s="11"/>
      <c r="G185" s="64"/>
      <c r="H185" s="64"/>
      <c r="I185" s="64"/>
    </row>
    <row r="186" spans="1:9" x14ac:dyDescent="0.2">
      <c r="A186" s="64"/>
      <c r="B186" s="64"/>
      <c r="C186" s="64"/>
      <c r="D186" s="64"/>
      <c r="E186" s="11"/>
      <c r="G186" s="64"/>
      <c r="H186" s="64"/>
      <c r="I186" s="64"/>
    </row>
    <row r="187" spans="1:9" x14ac:dyDescent="0.2">
      <c r="A187" s="64"/>
      <c r="B187" s="64"/>
      <c r="C187" s="64"/>
      <c r="D187" s="64"/>
      <c r="E187" s="11"/>
      <c r="G187" s="64"/>
      <c r="H187" s="64"/>
      <c r="I187" s="64"/>
    </row>
    <row r="188" spans="1:9" x14ac:dyDescent="0.2">
      <c r="A188" s="64"/>
      <c r="B188" s="64"/>
      <c r="C188" s="64"/>
      <c r="D188" s="64"/>
      <c r="E188" s="11"/>
      <c r="G188" s="64"/>
      <c r="H188" s="64"/>
      <c r="I188" s="64"/>
    </row>
    <row r="189" spans="1:9" x14ac:dyDescent="0.2">
      <c r="A189" s="64"/>
      <c r="B189" s="64"/>
      <c r="C189" s="64"/>
      <c r="D189" s="64"/>
      <c r="E189" s="11"/>
      <c r="G189" s="64"/>
      <c r="H189" s="64"/>
      <c r="I189" s="64"/>
    </row>
    <row r="190" spans="1:9" x14ac:dyDescent="0.2">
      <c r="A190" s="64"/>
      <c r="B190" s="64"/>
      <c r="C190" s="64"/>
      <c r="D190" s="64"/>
      <c r="E190" s="11"/>
      <c r="G190" s="64"/>
      <c r="H190" s="64"/>
      <c r="I190" s="64"/>
    </row>
    <row r="191" spans="1:9" x14ac:dyDescent="0.2">
      <c r="A191" s="64"/>
      <c r="B191" s="64"/>
      <c r="C191" s="64"/>
      <c r="D191" s="64"/>
      <c r="E191" s="11"/>
      <c r="G191" s="64"/>
      <c r="H191" s="64"/>
      <c r="I191" s="64"/>
    </row>
    <row r="192" spans="1:9" x14ac:dyDescent="0.2">
      <c r="A192" s="64"/>
      <c r="B192" s="64"/>
      <c r="C192" s="64"/>
      <c r="D192" s="64"/>
      <c r="E192" s="11"/>
      <c r="G192" s="64"/>
      <c r="H192" s="64"/>
      <c r="I192" s="64"/>
    </row>
    <row r="193" spans="1:9" x14ac:dyDescent="0.2">
      <c r="A193" s="64"/>
      <c r="B193" s="64"/>
      <c r="C193" s="64"/>
      <c r="D193" s="64"/>
      <c r="E193" s="11"/>
      <c r="G193" s="64"/>
      <c r="H193" s="64"/>
      <c r="I193" s="64"/>
    </row>
    <row r="194" spans="1:9" x14ac:dyDescent="0.2">
      <c r="A194" s="64"/>
      <c r="B194" s="64"/>
      <c r="C194" s="64"/>
      <c r="D194" s="64"/>
      <c r="E194" s="11"/>
      <c r="G194" s="64"/>
      <c r="H194" s="64"/>
      <c r="I194" s="64"/>
    </row>
    <row r="195" spans="1:9" x14ac:dyDescent="0.2">
      <c r="A195" s="64"/>
      <c r="B195" s="64"/>
      <c r="C195" s="64"/>
      <c r="D195" s="64"/>
      <c r="E195" s="11"/>
      <c r="G195" s="64"/>
      <c r="H195" s="64"/>
      <c r="I195" s="64"/>
    </row>
    <row r="196" spans="1:9" x14ac:dyDescent="0.2">
      <c r="A196" s="64"/>
      <c r="B196" s="64"/>
      <c r="C196" s="64"/>
      <c r="D196" s="64"/>
      <c r="E196" s="11"/>
      <c r="G196" s="64"/>
      <c r="H196" s="64"/>
      <c r="I196" s="64"/>
    </row>
    <row r="197" spans="1:9" x14ac:dyDescent="0.2">
      <c r="A197" s="64"/>
      <c r="B197" s="64"/>
      <c r="C197" s="64"/>
      <c r="D197" s="64"/>
      <c r="E197" s="11"/>
      <c r="G197" s="64"/>
      <c r="H197" s="64"/>
      <c r="I197" s="64"/>
    </row>
    <row r="198" spans="1:9" x14ac:dyDescent="0.2">
      <c r="A198" s="64"/>
      <c r="B198" s="64"/>
      <c r="C198" s="64"/>
      <c r="D198" s="64"/>
      <c r="E198" s="11"/>
      <c r="G198" s="64"/>
      <c r="H198" s="64"/>
      <c r="I198" s="64"/>
    </row>
    <row r="199" spans="1:9" x14ac:dyDescent="0.2">
      <c r="A199" s="64"/>
      <c r="B199" s="64"/>
      <c r="C199" s="64"/>
      <c r="D199" s="64"/>
      <c r="E199" s="11"/>
      <c r="G199" s="64"/>
      <c r="H199" s="64"/>
      <c r="I199" s="64"/>
    </row>
    <row r="200" spans="1:9" x14ac:dyDescent="0.2">
      <c r="A200" s="64"/>
      <c r="B200" s="64"/>
      <c r="C200" s="64"/>
      <c r="D200" s="64"/>
      <c r="E200" s="11"/>
      <c r="G200" s="64"/>
      <c r="H200" s="64"/>
      <c r="I200" s="64"/>
    </row>
    <row r="201" spans="1:9" x14ac:dyDescent="0.2">
      <c r="A201" s="64"/>
      <c r="B201" s="64"/>
      <c r="C201" s="64"/>
      <c r="D201" s="64"/>
      <c r="E201" s="11"/>
      <c r="G201" s="64"/>
      <c r="H201" s="64"/>
      <c r="I201" s="64"/>
    </row>
    <row r="202" spans="1:9" x14ac:dyDescent="0.2">
      <c r="A202" s="64"/>
      <c r="B202" s="64"/>
      <c r="C202" s="64"/>
      <c r="D202" s="64"/>
      <c r="E202" s="11"/>
      <c r="G202" s="64"/>
      <c r="H202" s="64"/>
      <c r="I202" s="64"/>
    </row>
    <row r="203" spans="1:9" x14ac:dyDescent="0.2">
      <c r="A203" s="64"/>
      <c r="B203" s="64"/>
      <c r="C203" s="64"/>
      <c r="D203" s="64"/>
      <c r="E203" s="11"/>
      <c r="G203" s="64"/>
      <c r="H203" s="64"/>
      <c r="I203" s="64"/>
    </row>
    <row r="204" spans="1:9" x14ac:dyDescent="0.2">
      <c r="A204" s="64"/>
      <c r="B204" s="64"/>
      <c r="C204" s="64"/>
      <c r="D204" s="64"/>
      <c r="E204" s="11"/>
      <c r="G204" s="64"/>
      <c r="H204" s="64"/>
      <c r="I204" s="64"/>
    </row>
    <row r="205" spans="1:9" x14ac:dyDescent="0.2">
      <c r="A205" s="64"/>
      <c r="B205" s="64"/>
      <c r="C205" s="64"/>
      <c r="D205" s="64"/>
      <c r="E205" s="11"/>
      <c r="G205" s="64"/>
      <c r="H205" s="64"/>
      <c r="I205" s="64"/>
    </row>
    <row r="206" spans="1:9" x14ac:dyDescent="0.2">
      <c r="A206" s="64"/>
      <c r="B206" s="64"/>
      <c r="C206" s="64"/>
      <c r="D206" s="64"/>
      <c r="E206" s="11"/>
      <c r="G206" s="64"/>
      <c r="H206" s="64"/>
      <c r="I206" s="64"/>
    </row>
    <row r="207" spans="1:9" x14ac:dyDescent="0.2">
      <c r="A207" s="64"/>
      <c r="B207" s="64"/>
      <c r="C207" s="64"/>
      <c r="D207" s="64"/>
      <c r="E207" s="11"/>
      <c r="G207" s="64"/>
      <c r="H207" s="64"/>
      <c r="I207" s="64"/>
    </row>
    <row r="208" spans="1:9" x14ac:dyDescent="0.2">
      <c r="A208" s="64"/>
      <c r="B208" s="64"/>
      <c r="C208" s="64"/>
      <c r="D208" s="64"/>
      <c r="E208" s="11"/>
      <c r="G208" s="64"/>
      <c r="H208" s="64"/>
      <c r="I208" s="64"/>
    </row>
    <row r="209" spans="1:9" x14ac:dyDescent="0.2">
      <c r="A209" s="64"/>
      <c r="B209" s="64"/>
      <c r="C209" s="64"/>
      <c r="D209" s="64"/>
      <c r="E209" s="11"/>
      <c r="G209" s="64"/>
      <c r="H209" s="64"/>
      <c r="I209" s="64"/>
    </row>
  </sheetData>
  <mergeCells count="4">
    <mergeCell ref="A1:F1"/>
    <mergeCell ref="A55:B55"/>
    <mergeCell ref="A56:B56"/>
    <mergeCell ref="A57:B57"/>
  </mergeCells>
  <conditionalFormatting sqref="F2:F3">
    <cfRule type="cellIs" dxfId="69" priority="3" stopIfTrue="1" operator="between">
      <formula>0.009</formula>
      <formula>-0.009</formula>
    </cfRule>
  </conditionalFormatting>
  <conditionalFormatting sqref="F5:F101">
    <cfRule type="cellIs" dxfId="68" priority="1" stopIfTrue="1" operator="between">
      <formula>0.009</formula>
      <formula>-0.009</formula>
    </cfRule>
  </conditionalFormatting>
  <conditionalFormatting sqref="F202:F65536">
    <cfRule type="cellIs" dxfId="67" priority="2"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370"/>
  <sheetViews>
    <sheetView workbookViewId="0">
      <selection sqref="A1:F1"/>
    </sheetView>
  </sheetViews>
  <sheetFormatPr defaultColWidth="9.1796875" defaultRowHeight="10" x14ac:dyDescent="0.2"/>
  <cols>
    <col min="1" max="1" width="38.81640625" style="7" bestFit="1" customWidth="1"/>
    <col min="2" max="2" width="35.453125" style="7" bestFit="1" customWidth="1"/>
    <col min="3" max="3" width="25.54296875" style="7" bestFit="1" customWidth="1"/>
    <col min="4" max="4" width="15.1796875" style="7" bestFit="1" customWidth="1"/>
    <col min="5" max="5" width="27.1796875" style="10" customWidth="1"/>
    <col min="6" max="6" width="13.54296875" style="11" bestFit="1" customWidth="1"/>
    <col min="7" max="16384" width="9.1796875" style="7"/>
  </cols>
  <sheetData>
    <row r="1" spans="1:7" s="1" customFormat="1" ht="14" x14ac:dyDescent="0.25">
      <c r="A1" s="104" t="s">
        <v>1017</v>
      </c>
      <c r="B1" s="105"/>
      <c r="C1" s="105"/>
      <c r="D1" s="105"/>
      <c r="E1" s="105"/>
      <c r="F1" s="105"/>
    </row>
    <row r="2" spans="1:7" s="1" customFormat="1" ht="11.5" x14ac:dyDescent="0.25">
      <c r="E2" s="5"/>
      <c r="F2" s="9"/>
    </row>
    <row r="3" spans="1:7" s="1" customFormat="1" ht="11.5" x14ac:dyDescent="0.25">
      <c r="A3" s="8" t="s">
        <v>7</v>
      </c>
      <c r="B3" s="2"/>
      <c r="C3" s="3"/>
      <c r="D3" s="3"/>
      <c r="E3" s="4"/>
      <c r="F3" s="9"/>
    </row>
    <row r="4" spans="1:7" s="1" customFormat="1" ht="21" x14ac:dyDescent="0.25">
      <c r="A4" s="6" t="s">
        <v>2</v>
      </c>
      <c r="B4" s="6" t="s">
        <v>0</v>
      </c>
      <c r="C4" s="13" t="s">
        <v>4</v>
      </c>
      <c r="D4" s="13" t="s">
        <v>1</v>
      </c>
      <c r="E4" s="52" t="s">
        <v>6</v>
      </c>
      <c r="F4" s="12" t="s">
        <v>3</v>
      </c>
      <c r="G4" s="56" t="s">
        <v>5</v>
      </c>
    </row>
    <row r="5" spans="1:7" ht="10.5" x14ac:dyDescent="0.25">
      <c r="A5" s="16" t="s">
        <v>109</v>
      </c>
      <c r="B5" s="17"/>
      <c r="C5" s="17"/>
      <c r="D5" s="17"/>
      <c r="E5" s="18"/>
      <c r="F5" s="19"/>
      <c r="G5" s="19"/>
    </row>
    <row r="6" spans="1:7" ht="10.5" x14ac:dyDescent="0.25">
      <c r="A6" s="20" t="s">
        <v>21</v>
      </c>
      <c r="B6" s="21"/>
      <c r="C6" s="21"/>
      <c r="D6" s="21"/>
      <c r="E6" s="22"/>
      <c r="F6" s="23"/>
      <c r="G6" s="23"/>
    </row>
    <row r="7" spans="1:7" x14ac:dyDescent="0.2">
      <c r="A7" s="21" t="s">
        <v>573</v>
      </c>
      <c r="B7" s="21" t="s">
        <v>572</v>
      </c>
      <c r="C7" s="21" t="s">
        <v>112</v>
      </c>
      <c r="D7" s="24">
        <v>48064081</v>
      </c>
      <c r="E7" s="22">
        <v>33697.727189999998</v>
      </c>
      <c r="F7" s="23">
        <v>2.6401605725508501</v>
      </c>
      <c r="G7" s="23"/>
    </row>
    <row r="8" spans="1:7" x14ac:dyDescent="0.2">
      <c r="A8" s="21" t="s">
        <v>256</v>
      </c>
      <c r="B8" s="21" t="s">
        <v>255</v>
      </c>
      <c r="C8" s="21" t="s">
        <v>257</v>
      </c>
      <c r="D8" s="24">
        <v>3895864</v>
      </c>
      <c r="E8" s="22">
        <v>29647.52504</v>
      </c>
      <c r="F8" s="23">
        <v>2.3228340072605902</v>
      </c>
      <c r="G8" s="23"/>
    </row>
    <row r="9" spans="1:7" x14ac:dyDescent="0.2">
      <c r="A9" s="21" t="s">
        <v>575</v>
      </c>
      <c r="B9" s="21" t="s">
        <v>574</v>
      </c>
      <c r="C9" s="21" t="s">
        <v>182</v>
      </c>
      <c r="D9" s="24">
        <v>3010279</v>
      </c>
      <c r="E9" s="22">
        <v>29214.757699999998</v>
      </c>
      <c r="F9" s="23">
        <v>2.2889274098893999</v>
      </c>
      <c r="G9" s="23"/>
    </row>
    <row r="10" spans="1:7" x14ac:dyDescent="0.2">
      <c r="A10" s="21" t="s">
        <v>577</v>
      </c>
      <c r="B10" s="21" t="s">
        <v>576</v>
      </c>
      <c r="C10" s="21" t="s">
        <v>171</v>
      </c>
      <c r="D10" s="24">
        <v>3868691</v>
      </c>
      <c r="E10" s="22">
        <v>29102.228050000002</v>
      </c>
      <c r="F10" s="23">
        <v>2.2801108999954902</v>
      </c>
      <c r="G10" s="23"/>
    </row>
    <row r="11" spans="1:7" x14ac:dyDescent="0.2">
      <c r="A11" s="21" t="s">
        <v>579</v>
      </c>
      <c r="B11" s="21" t="s">
        <v>578</v>
      </c>
      <c r="C11" s="21" t="s">
        <v>147</v>
      </c>
      <c r="D11" s="24">
        <v>4675704</v>
      </c>
      <c r="E11" s="22">
        <v>25816.89964</v>
      </c>
      <c r="F11" s="23">
        <v>2.0227109131341399</v>
      </c>
      <c r="G11" s="23"/>
    </row>
    <row r="12" spans="1:7" x14ac:dyDescent="0.2">
      <c r="A12" s="21" t="s">
        <v>195</v>
      </c>
      <c r="B12" s="21" t="s">
        <v>194</v>
      </c>
      <c r="C12" s="21" t="s">
        <v>153</v>
      </c>
      <c r="D12" s="24">
        <v>1866828</v>
      </c>
      <c r="E12" s="22">
        <v>25678.219140000001</v>
      </c>
      <c r="F12" s="23">
        <v>2.0118455278748599</v>
      </c>
      <c r="G12" s="23"/>
    </row>
    <row r="13" spans="1:7" x14ac:dyDescent="0.2">
      <c r="A13" s="21" t="s">
        <v>173</v>
      </c>
      <c r="B13" s="21" t="s">
        <v>172</v>
      </c>
      <c r="C13" s="21" t="s">
        <v>174</v>
      </c>
      <c r="D13" s="24">
        <v>2100935</v>
      </c>
      <c r="E13" s="22">
        <v>24664.976900000001</v>
      </c>
      <c r="F13" s="23">
        <v>1.9324596928181601</v>
      </c>
      <c r="G13" s="23"/>
    </row>
    <row r="14" spans="1:7" x14ac:dyDescent="0.2">
      <c r="A14" s="21" t="s">
        <v>581</v>
      </c>
      <c r="B14" s="21" t="s">
        <v>580</v>
      </c>
      <c r="C14" s="21" t="s">
        <v>153</v>
      </c>
      <c r="D14" s="24">
        <v>1316741</v>
      </c>
      <c r="E14" s="22">
        <v>24616.473000000002</v>
      </c>
      <c r="F14" s="23">
        <v>1.9286594933663399</v>
      </c>
      <c r="G14" s="23"/>
    </row>
    <row r="15" spans="1:7" x14ac:dyDescent="0.2">
      <c r="A15" s="21" t="s">
        <v>516</v>
      </c>
      <c r="B15" s="21" t="s">
        <v>515</v>
      </c>
      <c r="C15" s="21" t="s">
        <v>112</v>
      </c>
      <c r="D15" s="24">
        <v>12199095</v>
      </c>
      <c r="E15" s="22">
        <v>24357.932990000001</v>
      </c>
      <c r="F15" s="23">
        <v>1.9084033159398801</v>
      </c>
      <c r="G15" s="23"/>
    </row>
    <row r="16" spans="1:7" x14ac:dyDescent="0.2">
      <c r="A16" s="21" t="s">
        <v>539</v>
      </c>
      <c r="B16" s="21" t="s">
        <v>538</v>
      </c>
      <c r="C16" s="21" t="s">
        <v>123</v>
      </c>
      <c r="D16" s="24">
        <v>3640478</v>
      </c>
      <c r="E16" s="22">
        <v>23670.38796</v>
      </c>
      <c r="F16" s="23">
        <v>1.8545353126224999</v>
      </c>
      <c r="G16" s="23"/>
    </row>
    <row r="17" spans="1:7" x14ac:dyDescent="0.2">
      <c r="A17" s="21" t="s">
        <v>583</v>
      </c>
      <c r="B17" s="21" t="s">
        <v>582</v>
      </c>
      <c r="C17" s="21" t="s">
        <v>404</v>
      </c>
      <c r="D17" s="24">
        <v>1387967</v>
      </c>
      <c r="E17" s="22">
        <v>22797.357980000001</v>
      </c>
      <c r="F17" s="23">
        <v>1.78613487365951</v>
      </c>
      <c r="G17" s="23"/>
    </row>
    <row r="18" spans="1:7" x14ac:dyDescent="0.2">
      <c r="A18" s="21" t="s">
        <v>585</v>
      </c>
      <c r="B18" s="21" t="s">
        <v>584</v>
      </c>
      <c r="C18" s="21" t="s">
        <v>112</v>
      </c>
      <c r="D18" s="24">
        <v>33844479</v>
      </c>
      <c r="E18" s="22">
        <v>22124.135920000001</v>
      </c>
      <c r="F18" s="23">
        <v>1.73338905108929</v>
      </c>
      <c r="G18" s="23"/>
    </row>
    <row r="19" spans="1:7" x14ac:dyDescent="0.2">
      <c r="A19" s="21" t="s">
        <v>587</v>
      </c>
      <c r="B19" s="21" t="s">
        <v>586</v>
      </c>
      <c r="C19" s="21" t="s">
        <v>171</v>
      </c>
      <c r="D19" s="24">
        <v>1513099</v>
      </c>
      <c r="E19" s="22">
        <v>21942.9617</v>
      </c>
      <c r="F19" s="23">
        <v>1.71919435393035</v>
      </c>
      <c r="G19" s="23"/>
    </row>
    <row r="20" spans="1:7" x14ac:dyDescent="0.2">
      <c r="A20" s="21" t="s">
        <v>189</v>
      </c>
      <c r="B20" s="21" t="s">
        <v>188</v>
      </c>
      <c r="C20" s="21" t="s">
        <v>141</v>
      </c>
      <c r="D20" s="24">
        <v>13401420</v>
      </c>
      <c r="E20" s="22">
        <v>20123.572270000001</v>
      </c>
      <c r="F20" s="23">
        <v>1.5766482346589199</v>
      </c>
      <c r="G20" s="23"/>
    </row>
    <row r="21" spans="1:7" x14ac:dyDescent="0.2">
      <c r="A21" s="21" t="s">
        <v>589</v>
      </c>
      <c r="B21" s="21" t="s">
        <v>588</v>
      </c>
      <c r="C21" s="21" t="s">
        <v>112</v>
      </c>
      <c r="D21" s="24">
        <v>6334418</v>
      </c>
      <c r="E21" s="22">
        <v>19091.935850000002</v>
      </c>
      <c r="F21" s="23">
        <v>1.4958212463598499</v>
      </c>
      <c r="G21" s="23"/>
    </row>
    <row r="22" spans="1:7" x14ac:dyDescent="0.2">
      <c r="A22" s="21" t="s">
        <v>591</v>
      </c>
      <c r="B22" s="21" t="s">
        <v>590</v>
      </c>
      <c r="C22" s="21" t="s">
        <v>177</v>
      </c>
      <c r="D22" s="24">
        <v>2099656</v>
      </c>
      <c r="E22" s="22">
        <v>18947.295740000001</v>
      </c>
      <c r="F22" s="23">
        <v>1.48448893562333</v>
      </c>
      <c r="G22" s="23"/>
    </row>
    <row r="23" spans="1:7" x14ac:dyDescent="0.2">
      <c r="A23" s="21" t="s">
        <v>252</v>
      </c>
      <c r="B23" s="21" t="s">
        <v>251</v>
      </c>
      <c r="C23" s="21" t="s">
        <v>135</v>
      </c>
      <c r="D23" s="24">
        <v>2365629</v>
      </c>
      <c r="E23" s="22">
        <v>18900.192899999998</v>
      </c>
      <c r="F23" s="23">
        <v>1.48079850687952</v>
      </c>
      <c r="G23" s="23"/>
    </row>
    <row r="24" spans="1:7" x14ac:dyDescent="0.2">
      <c r="A24" s="21" t="s">
        <v>491</v>
      </c>
      <c r="B24" s="21" t="s">
        <v>490</v>
      </c>
      <c r="C24" s="21" t="s">
        <v>492</v>
      </c>
      <c r="D24" s="24">
        <v>3876597</v>
      </c>
      <c r="E24" s="22">
        <v>18754.976289999999</v>
      </c>
      <c r="F24" s="23">
        <v>1.4694210283320901</v>
      </c>
      <c r="G24" s="23"/>
    </row>
    <row r="25" spans="1:7" x14ac:dyDescent="0.2">
      <c r="A25" s="21" t="s">
        <v>229</v>
      </c>
      <c r="B25" s="21" t="s">
        <v>228</v>
      </c>
      <c r="C25" s="21" t="s">
        <v>210</v>
      </c>
      <c r="D25" s="24">
        <v>2256472</v>
      </c>
      <c r="E25" s="22">
        <v>18557.225729999998</v>
      </c>
      <c r="F25" s="23">
        <v>1.4539276026548</v>
      </c>
      <c r="G25" s="23"/>
    </row>
    <row r="26" spans="1:7" x14ac:dyDescent="0.2">
      <c r="A26" s="21" t="s">
        <v>457</v>
      </c>
      <c r="B26" s="21" t="s">
        <v>456</v>
      </c>
      <c r="C26" s="21" t="s">
        <v>177</v>
      </c>
      <c r="D26" s="24">
        <v>4963469</v>
      </c>
      <c r="E26" s="22">
        <v>17950.38564</v>
      </c>
      <c r="F26" s="23">
        <v>1.4063826964233599</v>
      </c>
      <c r="G26" s="23"/>
    </row>
    <row r="27" spans="1:7" x14ac:dyDescent="0.2">
      <c r="A27" s="21" t="s">
        <v>125</v>
      </c>
      <c r="B27" s="21" t="s">
        <v>124</v>
      </c>
      <c r="C27" s="21" t="s">
        <v>112</v>
      </c>
      <c r="D27" s="24">
        <v>1306287</v>
      </c>
      <c r="E27" s="22">
        <v>17901.357049999999</v>
      </c>
      <c r="F27" s="23">
        <v>1.40254138838748</v>
      </c>
      <c r="G27" s="23"/>
    </row>
    <row r="28" spans="1:7" x14ac:dyDescent="0.2">
      <c r="A28" s="21" t="s">
        <v>246</v>
      </c>
      <c r="B28" s="21" t="s">
        <v>245</v>
      </c>
      <c r="C28" s="21" t="s">
        <v>177</v>
      </c>
      <c r="D28" s="24">
        <v>3160463</v>
      </c>
      <c r="E28" s="22">
        <v>17309.85585</v>
      </c>
      <c r="F28" s="23">
        <v>1.35619825853628</v>
      </c>
      <c r="G28" s="23"/>
    </row>
    <row r="29" spans="1:7" x14ac:dyDescent="0.2">
      <c r="A29" s="21" t="s">
        <v>217</v>
      </c>
      <c r="B29" s="21" t="s">
        <v>216</v>
      </c>
      <c r="C29" s="21" t="s">
        <v>218</v>
      </c>
      <c r="D29" s="24">
        <v>2029179</v>
      </c>
      <c r="E29" s="22">
        <v>17032.928530000001</v>
      </c>
      <c r="F29" s="23">
        <v>1.3345014661204599</v>
      </c>
      <c r="G29" s="23"/>
    </row>
    <row r="30" spans="1:7" x14ac:dyDescent="0.2">
      <c r="A30" s="21" t="s">
        <v>593</v>
      </c>
      <c r="B30" s="21" t="s">
        <v>592</v>
      </c>
      <c r="C30" s="21" t="s">
        <v>594</v>
      </c>
      <c r="D30" s="24">
        <v>1917001</v>
      </c>
      <c r="E30" s="22">
        <v>16669.282200000001</v>
      </c>
      <c r="F30" s="23">
        <v>1.30601038429155</v>
      </c>
      <c r="G30" s="23"/>
    </row>
    <row r="31" spans="1:7" x14ac:dyDescent="0.2">
      <c r="A31" s="21" t="s">
        <v>184</v>
      </c>
      <c r="B31" s="21" t="s">
        <v>183</v>
      </c>
      <c r="C31" s="21" t="s">
        <v>165</v>
      </c>
      <c r="D31" s="24">
        <v>360000</v>
      </c>
      <c r="E31" s="22">
        <v>16629.84</v>
      </c>
      <c r="F31" s="23">
        <v>1.3029201538808299</v>
      </c>
      <c r="G31" s="23"/>
    </row>
    <row r="32" spans="1:7" x14ac:dyDescent="0.2">
      <c r="A32" s="21" t="s">
        <v>408</v>
      </c>
      <c r="B32" s="21" t="s">
        <v>407</v>
      </c>
      <c r="C32" s="21" t="s">
        <v>232</v>
      </c>
      <c r="D32" s="24">
        <v>647495</v>
      </c>
      <c r="E32" s="22">
        <v>16368.6736</v>
      </c>
      <c r="F32" s="23">
        <v>1.28245820318999</v>
      </c>
      <c r="G32" s="23"/>
    </row>
    <row r="33" spans="1:7" x14ac:dyDescent="0.2">
      <c r="A33" s="21" t="s">
        <v>225</v>
      </c>
      <c r="B33" s="21" t="s">
        <v>224</v>
      </c>
      <c r="C33" s="21" t="s">
        <v>198</v>
      </c>
      <c r="D33" s="24">
        <v>12487886</v>
      </c>
      <c r="E33" s="22">
        <v>16120.61204</v>
      </c>
      <c r="F33" s="23">
        <v>1.2630229947978999</v>
      </c>
      <c r="G33" s="23"/>
    </row>
    <row r="34" spans="1:7" x14ac:dyDescent="0.2">
      <c r="A34" s="21" t="s">
        <v>543</v>
      </c>
      <c r="B34" s="21" t="s">
        <v>542</v>
      </c>
      <c r="C34" s="21" t="s">
        <v>123</v>
      </c>
      <c r="D34" s="24">
        <v>1756444</v>
      </c>
      <c r="E34" s="22">
        <v>16048.62883</v>
      </c>
      <c r="F34" s="23">
        <v>1.25738323067209</v>
      </c>
      <c r="G34" s="23"/>
    </row>
    <row r="35" spans="1:7" x14ac:dyDescent="0.2">
      <c r="A35" s="21" t="s">
        <v>596</v>
      </c>
      <c r="B35" s="21" t="s">
        <v>595</v>
      </c>
      <c r="C35" s="21" t="s">
        <v>165</v>
      </c>
      <c r="D35" s="24">
        <v>538868</v>
      </c>
      <c r="E35" s="22">
        <v>15796.915419999999</v>
      </c>
      <c r="F35" s="23">
        <v>1.23766190593949</v>
      </c>
      <c r="G35" s="23"/>
    </row>
    <row r="36" spans="1:7" x14ac:dyDescent="0.2">
      <c r="A36" s="21" t="s">
        <v>259</v>
      </c>
      <c r="B36" s="21" t="s">
        <v>258</v>
      </c>
      <c r="C36" s="21" t="s">
        <v>177</v>
      </c>
      <c r="D36" s="24">
        <v>6900000</v>
      </c>
      <c r="E36" s="22">
        <v>15280.05</v>
      </c>
      <c r="F36" s="23">
        <v>1.19716636463771</v>
      </c>
      <c r="G36" s="23"/>
    </row>
    <row r="37" spans="1:7" x14ac:dyDescent="0.2">
      <c r="A37" s="21" t="s">
        <v>598</v>
      </c>
      <c r="B37" s="21" t="s">
        <v>597</v>
      </c>
      <c r="C37" s="21" t="s">
        <v>218</v>
      </c>
      <c r="D37" s="24">
        <v>894520</v>
      </c>
      <c r="E37" s="22">
        <v>14923.27716</v>
      </c>
      <c r="F37" s="23">
        <v>1.16921380925574</v>
      </c>
      <c r="G37" s="23"/>
    </row>
    <row r="38" spans="1:7" x14ac:dyDescent="0.2">
      <c r="A38" s="21" t="s">
        <v>227</v>
      </c>
      <c r="B38" s="21" t="s">
        <v>226</v>
      </c>
      <c r="C38" s="21" t="s">
        <v>218</v>
      </c>
      <c r="D38" s="24">
        <v>98937</v>
      </c>
      <c r="E38" s="22">
        <v>14829.666929999999</v>
      </c>
      <c r="F38" s="23">
        <v>1.1618796042798401</v>
      </c>
      <c r="G38" s="23"/>
    </row>
    <row r="39" spans="1:7" x14ac:dyDescent="0.2">
      <c r="A39" s="21" t="s">
        <v>299</v>
      </c>
      <c r="B39" s="21" t="s">
        <v>298</v>
      </c>
      <c r="C39" s="21" t="s">
        <v>112</v>
      </c>
      <c r="D39" s="24">
        <v>4959814</v>
      </c>
      <c r="E39" s="22">
        <v>14817.44433</v>
      </c>
      <c r="F39" s="23">
        <v>1.16092198400972</v>
      </c>
      <c r="G39" s="23"/>
    </row>
    <row r="40" spans="1:7" x14ac:dyDescent="0.2">
      <c r="A40" s="21" t="s">
        <v>600</v>
      </c>
      <c r="B40" s="21" t="s">
        <v>599</v>
      </c>
      <c r="C40" s="21" t="s">
        <v>138</v>
      </c>
      <c r="D40" s="24">
        <v>1306390</v>
      </c>
      <c r="E40" s="22">
        <v>14644.6319</v>
      </c>
      <c r="F40" s="23">
        <v>1.14738241911384</v>
      </c>
      <c r="G40" s="23"/>
    </row>
    <row r="41" spans="1:7" x14ac:dyDescent="0.2">
      <c r="A41" s="21" t="s">
        <v>498</v>
      </c>
      <c r="B41" s="21" t="s">
        <v>497</v>
      </c>
      <c r="C41" s="21" t="s">
        <v>112</v>
      </c>
      <c r="D41" s="24">
        <v>4748860</v>
      </c>
      <c r="E41" s="22">
        <v>14329.68505</v>
      </c>
      <c r="F41" s="23">
        <v>1.12270686010267</v>
      </c>
      <c r="G41" s="23"/>
    </row>
    <row r="42" spans="1:7" x14ac:dyDescent="0.2">
      <c r="A42" s="21" t="s">
        <v>254</v>
      </c>
      <c r="B42" s="21" t="s">
        <v>253</v>
      </c>
      <c r="C42" s="21" t="s">
        <v>165</v>
      </c>
      <c r="D42" s="24">
        <v>523732</v>
      </c>
      <c r="E42" s="22">
        <v>13993.07158</v>
      </c>
      <c r="F42" s="23">
        <v>1.09633375764764</v>
      </c>
      <c r="G42" s="23"/>
    </row>
    <row r="43" spans="1:7" x14ac:dyDescent="0.2">
      <c r="A43" s="21" t="s">
        <v>231</v>
      </c>
      <c r="B43" s="21" t="s">
        <v>230</v>
      </c>
      <c r="C43" s="21" t="s">
        <v>232</v>
      </c>
      <c r="D43" s="24">
        <v>548541</v>
      </c>
      <c r="E43" s="22">
        <v>13937.878269999999</v>
      </c>
      <c r="F43" s="23">
        <v>1.0920094541090399</v>
      </c>
      <c r="G43" s="23"/>
    </row>
    <row r="44" spans="1:7" x14ac:dyDescent="0.2">
      <c r="A44" s="21" t="s">
        <v>602</v>
      </c>
      <c r="B44" s="21" t="s">
        <v>601</v>
      </c>
      <c r="C44" s="21" t="s">
        <v>218</v>
      </c>
      <c r="D44" s="24">
        <v>2518981</v>
      </c>
      <c r="E44" s="22">
        <v>13831.72467</v>
      </c>
      <c r="F44" s="23">
        <v>1.08369249706994</v>
      </c>
      <c r="G44" s="23"/>
    </row>
    <row r="45" spans="1:7" x14ac:dyDescent="0.2">
      <c r="A45" s="21" t="s">
        <v>161</v>
      </c>
      <c r="B45" s="21" t="s">
        <v>160</v>
      </c>
      <c r="C45" s="21" t="s">
        <v>162</v>
      </c>
      <c r="D45" s="24">
        <v>7000000</v>
      </c>
      <c r="E45" s="22">
        <v>13519.1</v>
      </c>
      <c r="F45" s="23">
        <v>1.05919887697839</v>
      </c>
      <c r="G45" s="23"/>
    </row>
    <row r="46" spans="1:7" x14ac:dyDescent="0.2">
      <c r="A46" s="21" t="s">
        <v>604</v>
      </c>
      <c r="B46" s="21" t="s">
        <v>603</v>
      </c>
      <c r="C46" s="21" t="s">
        <v>218</v>
      </c>
      <c r="D46" s="24">
        <v>2718807</v>
      </c>
      <c r="E46" s="22">
        <v>13478.485699999999</v>
      </c>
      <c r="F46" s="23">
        <v>1.05601681449278</v>
      </c>
      <c r="G46" s="23"/>
    </row>
    <row r="47" spans="1:7" x14ac:dyDescent="0.2">
      <c r="A47" s="21" t="s">
        <v>179</v>
      </c>
      <c r="B47" s="21" t="s">
        <v>178</v>
      </c>
      <c r="C47" s="21" t="s">
        <v>147</v>
      </c>
      <c r="D47" s="24">
        <v>715459</v>
      </c>
      <c r="E47" s="22">
        <v>13400.547070000001</v>
      </c>
      <c r="F47" s="23">
        <v>1.04991045316922</v>
      </c>
      <c r="G47" s="23"/>
    </row>
    <row r="48" spans="1:7" x14ac:dyDescent="0.2">
      <c r="A48" s="21" t="s">
        <v>220</v>
      </c>
      <c r="B48" s="21" t="s">
        <v>219</v>
      </c>
      <c r="C48" s="21" t="s">
        <v>135</v>
      </c>
      <c r="D48" s="24">
        <v>2068328</v>
      </c>
      <c r="E48" s="22">
        <v>13077.003779999999</v>
      </c>
      <c r="F48" s="23">
        <v>1.0245613774599001</v>
      </c>
      <c r="G48" s="23"/>
    </row>
    <row r="49" spans="1:7" x14ac:dyDescent="0.2">
      <c r="A49" s="21" t="s">
        <v>242</v>
      </c>
      <c r="B49" s="21" t="s">
        <v>241</v>
      </c>
      <c r="C49" s="21" t="s">
        <v>141</v>
      </c>
      <c r="D49" s="24">
        <v>3550000</v>
      </c>
      <c r="E49" s="22">
        <v>13003.65</v>
      </c>
      <c r="F49" s="23">
        <v>1.01881423146659</v>
      </c>
      <c r="G49" s="23"/>
    </row>
    <row r="50" spans="1:7" x14ac:dyDescent="0.2">
      <c r="A50" s="21" t="s">
        <v>111</v>
      </c>
      <c r="B50" s="21" t="s">
        <v>110</v>
      </c>
      <c r="C50" s="21" t="s">
        <v>112</v>
      </c>
      <c r="D50" s="24">
        <v>1372250</v>
      </c>
      <c r="E50" s="22">
        <v>12751.63313</v>
      </c>
      <c r="F50" s="23">
        <v>0.99906913115047802</v>
      </c>
      <c r="G50" s="23"/>
    </row>
    <row r="51" spans="1:7" x14ac:dyDescent="0.2">
      <c r="A51" s="21" t="s">
        <v>508</v>
      </c>
      <c r="B51" s="21" t="s">
        <v>507</v>
      </c>
      <c r="C51" s="21" t="s">
        <v>174</v>
      </c>
      <c r="D51" s="24">
        <v>7057734</v>
      </c>
      <c r="E51" s="22">
        <v>12451.9601</v>
      </c>
      <c r="F51" s="23">
        <v>0.97559025039386604</v>
      </c>
      <c r="G51" s="23"/>
    </row>
    <row r="52" spans="1:7" x14ac:dyDescent="0.2">
      <c r="A52" s="21" t="s">
        <v>606</v>
      </c>
      <c r="B52" s="21" t="s">
        <v>605</v>
      </c>
      <c r="C52" s="21" t="s">
        <v>177</v>
      </c>
      <c r="D52" s="24">
        <v>1575000</v>
      </c>
      <c r="E52" s="22">
        <v>12249.5625</v>
      </c>
      <c r="F52" s="23">
        <v>0.95973273690383198</v>
      </c>
      <c r="G52" s="23"/>
    </row>
    <row r="53" spans="1:7" x14ac:dyDescent="0.2">
      <c r="A53" s="21" t="s">
        <v>608</v>
      </c>
      <c r="B53" s="21" t="s">
        <v>607</v>
      </c>
      <c r="C53" s="21" t="s">
        <v>218</v>
      </c>
      <c r="D53" s="24">
        <v>2300000</v>
      </c>
      <c r="E53" s="22">
        <v>12009.45</v>
      </c>
      <c r="F53" s="23">
        <v>0.94092032406951098</v>
      </c>
      <c r="G53" s="23"/>
    </row>
    <row r="54" spans="1:7" x14ac:dyDescent="0.2">
      <c r="A54" s="21" t="s">
        <v>610</v>
      </c>
      <c r="B54" s="21" t="s">
        <v>609</v>
      </c>
      <c r="C54" s="21" t="s">
        <v>174</v>
      </c>
      <c r="D54" s="24">
        <v>1657212</v>
      </c>
      <c r="E54" s="22">
        <v>11969.213669999999</v>
      </c>
      <c r="F54" s="23">
        <v>0.93776787490131697</v>
      </c>
      <c r="G54" s="23"/>
    </row>
    <row r="55" spans="1:7" x14ac:dyDescent="0.2">
      <c r="A55" s="21" t="s">
        <v>612</v>
      </c>
      <c r="B55" s="21" t="s">
        <v>611</v>
      </c>
      <c r="C55" s="21" t="s">
        <v>210</v>
      </c>
      <c r="D55" s="24">
        <v>2215407</v>
      </c>
      <c r="E55" s="22">
        <v>11712.856809999999</v>
      </c>
      <c r="F55" s="23">
        <v>0.91768274362647495</v>
      </c>
      <c r="G55" s="23"/>
    </row>
    <row r="56" spans="1:7" x14ac:dyDescent="0.2">
      <c r="A56" s="21" t="s">
        <v>514</v>
      </c>
      <c r="B56" s="21" t="s">
        <v>513</v>
      </c>
      <c r="C56" s="21" t="s">
        <v>138</v>
      </c>
      <c r="D56" s="24">
        <v>1489763</v>
      </c>
      <c r="E56" s="22">
        <v>11562.050639999999</v>
      </c>
      <c r="F56" s="23">
        <v>0.90586733240047601</v>
      </c>
      <c r="G56" s="23"/>
    </row>
    <row r="57" spans="1:7" x14ac:dyDescent="0.2">
      <c r="A57" s="21" t="s">
        <v>614</v>
      </c>
      <c r="B57" s="21" t="s">
        <v>613</v>
      </c>
      <c r="C57" s="21" t="s">
        <v>404</v>
      </c>
      <c r="D57" s="24">
        <v>1778437</v>
      </c>
      <c r="E57" s="22">
        <v>11297.52104</v>
      </c>
      <c r="F57" s="23">
        <v>0.88514188061392596</v>
      </c>
      <c r="G57" s="23"/>
    </row>
    <row r="58" spans="1:7" x14ac:dyDescent="0.2">
      <c r="A58" s="21" t="s">
        <v>616</v>
      </c>
      <c r="B58" s="21" t="s">
        <v>615</v>
      </c>
      <c r="C58" s="21" t="s">
        <v>404</v>
      </c>
      <c r="D58" s="24">
        <v>4214678</v>
      </c>
      <c r="E58" s="22">
        <v>10968.699500000001</v>
      </c>
      <c r="F58" s="23">
        <v>0.85937926284393396</v>
      </c>
      <c r="G58" s="23"/>
    </row>
    <row r="59" spans="1:7" x14ac:dyDescent="0.2">
      <c r="A59" s="21" t="s">
        <v>526</v>
      </c>
      <c r="B59" s="21" t="s">
        <v>525</v>
      </c>
      <c r="C59" s="21" t="s">
        <v>347</v>
      </c>
      <c r="D59" s="24">
        <v>2667776</v>
      </c>
      <c r="E59" s="22">
        <v>10887.193859999999</v>
      </c>
      <c r="F59" s="23">
        <v>0.85299343225200097</v>
      </c>
      <c r="G59" s="23"/>
    </row>
    <row r="60" spans="1:7" x14ac:dyDescent="0.2">
      <c r="A60" s="21" t="s">
        <v>618</v>
      </c>
      <c r="B60" s="21" t="s">
        <v>617</v>
      </c>
      <c r="C60" s="21" t="s">
        <v>370</v>
      </c>
      <c r="D60" s="24">
        <v>910911</v>
      </c>
      <c r="E60" s="22">
        <v>10367.078090000001</v>
      </c>
      <c r="F60" s="23">
        <v>0.81224323146328303</v>
      </c>
      <c r="G60" s="23"/>
    </row>
    <row r="61" spans="1:7" x14ac:dyDescent="0.2">
      <c r="A61" s="21" t="s">
        <v>620</v>
      </c>
      <c r="B61" s="21" t="s">
        <v>619</v>
      </c>
      <c r="C61" s="21" t="s">
        <v>174</v>
      </c>
      <c r="D61" s="24">
        <v>901135</v>
      </c>
      <c r="E61" s="22">
        <v>10281.950349999999</v>
      </c>
      <c r="F61" s="23">
        <v>0.80557361539359595</v>
      </c>
      <c r="G61" s="23"/>
    </row>
    <row r="62" spans="1:7" x14ac:dyDescent="0.2">
      <c r="A62" s="21" t="s">
        <v>622</v>
      </c>
      <c r="B62" s="21" t="s">
        <v>621</v>
      </c>
      <c r="C62" s="21" t="s">
        <v>404</v>
      </c>
      <c r="D62" s="24">
        <v>165000</v>
      </c>
      <c r="E62" s="22">
        <v>10250.625</v>
      </c>
      <c r="F62" s="23">
        <v>0.80311932660655005</v>
      </c>
      <c r="G62" s="23"/>
    </row>
    <row r="63" spans="1:7" x14ac:dyDescent="0.2">
      <c r="A63" s="21" t="s">
        <v>222</v>
      </c>
      <c r="B63" s="21" t="s">
        <v>221</v>
      </c>
      <c r="C63" s="21" t="s">
        <v>223</v>
      </c>
      <c r="D63" s="24">
        <v>739618</v>
      </c>
      <c r="E63" s="22">
        <v>10240.011210000001</v>
      </c>
      <c r="F63" s="23">
        <v>0.80228775390951501</v>
      </c>
      <c r="G63" s="23"/>
    </row>
    <row r="64" spans="1:7" x14ac:dyDescent="0.2">
      <c r="A64" s="21" t="s">
        <v>504</v>
      </c>
      <c r="B64" s="21" t="s">
        <v>503</v>
      </c>
      <c r="C64" s="21" t="s">
        <v>153</v>
      </c>
      <c r="D64" s="24">
        <v>2230054</v>
      </c>
      <c r="E64" s="22">
        <v>9802.2023570000001</v>
      </c>
      <c r="F64" s="23">
        <v>0.76798616242570295</v>
      </c>
      <c r="G64" s="23"/>
    </row>
    <row r="65" spans="1:7" x14ac:dyDescent="0.2">
      <c r="A65" s="21" t="s">
        <v>510</v>
      </c>
      <c r="B65" s="21" t="s">
        <v>509</v>
      </c>
      <c r="C65" s="21" t="s">
        <v>198</v>
      </c>
      <c r="D65" s="24">
        <v>5126290</v>
      </c>
      <c r="E65" s="22">
        <v>9716.8826950000002</v>
      </c>
      <c r="F65" s="23">
        <v>0.76130150958826803</v>
      </c>
      <c r="G65" s="23"/>
    </row>
    <row r="66" spans="1:7" x14ac:dyDescent="0.2">
      <c r="A66" s="21" t="s">
        <v>624</v>
      </c>
      <c r="B66" s="21" t="s">
        <v>623</v>
      </c>
      <c r="C66" s="21" t="s">
        <v>138</v>
      </c>
      <c r="D66" s="24">
        <v>2088375</v>
      </c>
      <c r="E66" s="22">
        <v>9558.4923749999998</v>
      </c>
      <c r="F66" s="23">
        <v>0.74889189289275904</v>
      </c>
      <c r="G66" s="23"/>
    </row>
    <row r="67" spans="1:7" x14ac:dyDescent="0.2">
      <c r="A67" s="21" t="s">
        <v>506</v>
      </c>
      <c r="B67" s="21" t="s">
        <v>505</v>
      </c>
      <c r="C67" s="21" t="s">
        <v>168</v>
      </c>
      <c r="D67" s="24">
        <v>3125205</v>
      </c>
      <c r="E67" s="22">
        <v>9519.3744299999998</v>
      </c>
      <c r="F67" s="23">
        <v>0.74582706731903703</v>
      </c>
      <c r="G67" s="23"/>
    </row>
    <row r="68" spans="1:7" x14ac:dyDescent="0.2">
      <c r="A68" s="21" t="s">
        <v>626</v>
      </c>
      <c r="B68" s="21" t="s">
        <v>625</v>
      </c>
      <c r="C68" s="21" t="s">
        <v>218</v>
      </c>
      <c r="D68" s="24">
        <v>2868888</v>
      </c>
      <c r="E68" s="22">
        <v>9226.3438079999996</v>
      </c>
      <c r="F68" s="23">
        <v>0.72286860812111198</v>
      </c>
      <c r="G68" s="23"/>
    </row>
    <row r="69" spans="1:7" x14ac:dyDescent="0.2">
      <c r="A69" s="21" t="s">
        <v>628</v>
      </c>
      <c r="B69" s="21" t="s">
        <v>627</v>
      </c>
      <c r="C69" s="21" t="s">
        <v>218</v>
      </c>
      <c r="D69" s="24">
        <v>241881</v>
      </c>
      <c r="E69" s="22">
        <v>9099.0794580000002</v>
      </c>
      <c r="F69" s="23">
        <v>0.71289765912307301</v>
      </c>
      <c r="G69" s="23"/>
    </row>
    <row r="70" spans="1:7" x14ac:dyDescent="0.2">
      <c r="A70" s="21" t="s">
        <v>630</v>
      </c>
      <c r="B70" s="21" t="s">
        <v>629</v>
      </c>
      <c r="C70" s="21" t="s">
        <v>404</v>
      </c>
      <c r="D70" s="24">
        <v>1659420</v>
      </c>
      <c r="E70" s="22">
        <v>8699.5093500000003</v>
      </c>
      <c r="F70" s="23">
        <v>0.68159200936327102</v>
      </c>
      <c r="G70" s="23"/>
    </row>
    <row r="71" spans="1:7" x14ac:dyDescent="0.2">
      <c r="A71" s="21" t="s">
        <v>632</v>
      </c>
      <c r="B71" s="21" t="s">
        <v>631</v>
      </c>
      <c r="C71" s="21" t="s">
        <v>159</v>
      </c>
      <c r="D71" s="24">
        <v>3763252</v>
      </c>
      <c r="E71" s="22">
        <v>8584.3541370000003</v>
      </c>
      <c r="F71" s="23">
        <v>0.67256979099904501</v>
      </c>
      <c r="G71" s="23"/>
    </row>
    <row r="72" spans="1:7" x14ac:dyDescent="0.2">
      <c r="A72" s="21" t="s">
        <v>634</v>
      </c>
      <c r="B72" s="21" t="s">
        <v>633</v>
      </c>
      <c r="C72" s="21" t="s">
        <v>223</v>
      </c>
      <c r="D72" s="24">
        <v>1130373</v>
      </c>
      <c r="E72" s="22">
        <v>8490.7967900000003</v>
      </c>
      <c r="F72" s="23">
        <v>0.66523972931775899</v>
      </c>
      <c r="G72" s="23"/>
    </row>
    <row r="73" spans="1:7" x14ac:dyDescent="0.2">
      <c r="A73" s="21" t="s">
        <v>636</v>
      </c>
      <c r="B73" s="21" t="s">
        <v>635</v>
      </c>
      <c r="C73" s="21" t="s">
        <v>187</v>
      </c>
      <c r="D73" s="24">
        <v>2000000</v>
      </c>
      <c r="E73" s="22">
        <v>8459</v>
      </c>
      <c r="F73" s="23">
        <v>0.66274850399510299</v>
      </c>
      <c r="G73" s="23"/>
    </row>
    <row r="74" spans="1:7" x14ac:dyDescent="0.2">
      <c r="A74" s="21" t="s">
        <v>638</v>
      </c>
      <c r="B74" s="21" t="s">
        <v>637</v>
      </c>
      <c r="C74" s="21" t="s">
        <v>639</v>
      </c>
      <c r="D74" s="24">
        <v>2357202</v>
      </c>
      <c r="E74" s="22">
        <v>8349.2094840000009</v>
      </c>
      <c r="F74" s="23">
        <v>0.65414660066943198</v>
      </c>
      <c r="G74" s="23"/>
    </row>
    <row r="75" spans="1:7" x14ac:dyDescent="0.2">
      <c r="A75" s="21" t="s">
        <v>530</v>
      </c>
      <c r="B75" s="21" t="s">
        <v>529</v>
      </c>
      <c r="C75" s="21" t="s">
        <v>187</v>
      </c>
      <c r="D75" s="24">
        <v>13793660</v>
      </c>
      <c r="E75" s="22">
        <v>8083.0847599999997</v>
      </c>
      <c r="F75" s="23">
        <v>0.633296173585012</v>
      </c>
      <c r="G75" s="23"/>
    </row>
    <row r="76" spans="1:7" x14ac:dyDescent="0.2">
      <c r="A76" s="21" t="s">
        <v>641</v>
      </c>
      <c r="B76" s="21" t="s">
        <v>640</v>
      </c>
      <c r="C76" s="21" t="s">
        <v>177</v>
      </c>
      <c r="D76" s="24">
        <v>3507931</v>
      </c>
      <c r="E76" s="22">
        <v>8036.3191280000001</v>
      </c>
      <c r="F76" s="23">
        <v>0.62963216452408399</v>
      </c>
      <c r="G76" s="23"/>
    </row>
    <row r="77" spans="1:7" x14ac:dyDescent="0.2">
      <c r="A77" s="21" t="s">
        <v>643</v>
      </c>
      <c r="B77" s="21" t="s">
        <v>642</v>
      </c>
      <c r="C77" s="21" t="s">
        <v>174</v>
      </c>
      <c r="D77" s="24">
        <v>312695</v>
      </c>
      <c r="E77" s="22">
        <v>6931.5100650000004</v>
      </c>
      <c r="F77" s="23">
        <v>0.54307222201273797</v>
      </c>
      <c r="G77" s="23"/>
    </row>
    <row r="78" spans="1:7" x14ac:dyDescent="0.2">
      <c r="A78" s="21" t="s">
        <v>645</v>
      </c>
      <c r="B78" s="21" t="s">
        <v>644</v>
      </c>
      <c r="C78" s="21" t="s">
        <v>123</v>
      </c>
      <c r="D78" s="24">
        <v>1650000</v>
      </c>
      <c r="E78" s="22">
        <v>6897.8249999999998</v>
      </c>
      <c r="F78" s="23">
        <v>0.54043305350159898</v>
      </c>
      <c r="G78" s="23"/>
    </row>
    <row r="79" spans="1:7" x14ac:dyDescent="0.2">
      <c r="A79" s="21" t="s">
        <v>647</v>
      </c>
      <c r="B79" s="21" t="s">
        <v>646</v>
      </c>
      <c r="C79" s="21" t="s">
        <v>135</v>
      </c>
      <c r="D79" s="24">
        <v>7210492</v>
      </c>
      <c r="E79" s="22">
        <v>6572.3634579999998</v>
      </c>
      <c r="F79" s="23">
        <v>0.514933685955974</v>
      </c>
      <c r="G79" s="23"/>
    </row>
    <row r="80" spans="1:7" x14ac:dyDescent="0.2">
      <c r="A80" s="21" t="s">
        <v>649</v>
      </c>
      <c r="B80" s="21" t="s">
        <v>648</v>
      </c>
      <c r="C80" s="21" t="s">
        <v>210</v>
      </c>
      <c r="D80" s="24">
        <v>375552</v>
      </c>
      <c r="E80" s="22">
        <v>6547.7491200000004</v>
      </c>
      <c r="F80" s="23">
        <v>0.51300519373628695</v>
      </c>
      <c r="G80" s="23"/>
    </row>
    <row r="81" spans="1:7" x14ac:dyDescent="0.2">
      <c r="A81" s="21" t="s">
        <v>651</v>
      </c>
      <c r="B81" s="21" t="s">
        <v>650</v>
      </c>
      <c r="C81" s="21" t="s">
        <v>117</v>
      </c>
      <c r="D81" s="24">
        <v>748886</v>
      </c>
      <c r="E81" s="22">
        <v>6470.0005970000002</v>
      </c>
      <c r="F81" s="23">
        <v>0.50691372697826897</v>
      </c>
      <c r="G81" s="23"/>
    </row>
    <row r="82" spans="1:7" x14ac:dyDescent="0.2">
      <c r="A82" s="21" t="s">
        <v>653</v>
      </c>
      <c r="B82" s="21" t="s">
        <v>652</v>
      </c>
      <c r="C82" s="21" t="s">
        <v>210</v>
      </c>
      <c r="D82" s="24">
        <v>7568492</v>
      </c>
      <c r="E82" s="22">
        <v>6465.0058660000004</v>
      </c>
      <c r="F82" s="23">
        <v>0.50652239815711897</v>
      </c>
      <c r="G82" s="23"/>
    </row>
    <row r="83" spans="1:7" x14ac:dyDescent="0.2">
      <c r="A83" s="21" t="s">
        <v>263</v>
      </c>
      <c r="B83" s="21" t="s">
        <v>262</v>
      </c>
      <c r="C83" s="21" t="s">
        <v>147</v>
      </c>
      <c r="D83" s="24">
        <v>1365476</v>
      </c>
      <c r="E83" s="22">
        <v>6464.8461219999999</v>
      </c>
      <c r="F83" s="23">
        <v>0.50650988248185902</v>
      </c>
      <c r="G83" s="23"/>
    </row>
    <row r="84" spans="1:7" x14ac:dyDescent="0.2">
      <c r="A84" s="21" t="s">
        <v>655</v>
      </c>
      <c r="B84" s="21" t="s">
        <v>654</v>
      </c>
      <c r="C84" s="21" t="s">
        <v>123</v>
      </c>
      <c r="D84" s="24">
        <v>597610</v>
      </c>
      <c r="E84" s="22">
        <v>6226.4985900000001</v>
      </c>
      <c r="F84" s="23">
        <v>0.48783575193877698</v>
      </c>
      <c r="G84" s="23"/>
    </row>
    <row r="85" spans="1:7" x14ac:dyDescent="0.2">
      <c r="A85" s="21" t="s">
        <v>657</v>
      </c>
      <c r="B85" s="21" t="s">
        <v>656</v>
      </c>
      <c r="C85" s="21" t="s">
        <v>404</v>
      </c>
      <c r="D85" s="24">
        <v>1159493</v>
      </c>
      <c r="E85" s="22">
        <v>6153.4293509999998</v>
      </c>
      <c r="F85" s="23">
        <v>0.48211089925698197</v>
      </c>
      <c r="G85" s="23"/>
    </row>
    <row r="86" spans="1:7" x14ac:dyDescent="0.2">
      <c r="A86" s="21" t="s">
        <v>532</v>
      </c>
      <c r="B86" s="21" t="s">
        <v>531</v>
      </c>
      <c r="C86" s="21" t="s">
        <v>135</v>
      </c>
      <c r="D86" s="24">
        <v>1560350</v>
      </c>
      <c r="E86" s="22">
        <v>6048.6967750000003</v>
      </c>
      <c r="F86" s="23">
        <v>0.47390527707190599</v>
      </c>
      <c r="G86" s="23"/>
    </row>
    <row r="87" spans="1:7" x14ac:dyDescent="0.2">
      <c r="A87" s="21" t="s">
        <v>659</v>
      </c>
      <c r="B87" s="21" t="s">
        <v>658</v>
      </c>
      <c r="C87" s="21" t="s">
        <v>198</v>
      </c>
      <c r="D87" s="24">
        <v>9255068</v>
      </c>
      <c r="E87" s="22">
        <v>5630.7833710000004</v>
      </c>
      <c r="F87" s="23">
        <v>0.44116246074603999</v>
      </c>
      <c r="G87" s="23"/>
    </row>
    <row r="88" spans="1:7" x14ac:dyDescent="0.2">
      <c r="A88" s="21" t="s">
        <v>661</v>
      </c>
      <c r="B88" s="21" t="s">
        <v>660</v>
      </c>
      <c r="C88" s="21" t="s">
        <v>174</v>
      </c>
      <c r="D88" s="24">
        <v>2023000</v>
      </c>
      <c r="E88" s="22">
        <v>5426.6975000000002</v>
      </c>
      <c r="F88" s="23">
        <v>0.42517267404645498</v>
      </c>
      <c r="G88" s="23"/>
    </row>
    <row r="89" spans="1:7" x14ac:dyDescent="0.2">
      <c r="A89" s="21" t="s">
        <v>663</v>
      </c>
      <c r="B89" s="21" t="s">
        <v>662</v>
      </c>
      <c r="C89" s="21" t="s">
        <v>177</v>
      </c>
      <c r="D89" s="24">
        <v>804108</v>
      </c>
      <c r="E89" s="22">
        <v>4741.0207680000003</v>
      </c>
      <c r="F89" s="23">
        <v>0.37145104875300999</v>
      </c>
      <c r="G89" s="23"/>
    </row>
    <row r="90" spans="1:7" x14ac:dyDescent="0.2">
      <c r="A90" s="21" t="s">
        <v>665</v>
      </c>
      <c r="B90" s="21" t="s">
        <v>664</v>
      </c>
      <c r="C90" s="21" t="s">
        <v>135</v>
      </c>
      <c r="D90" s="24">
        <v>923838</v>
      </c>
      <c r="E90" s="22">
        <v>4619.1899999999996</v>
      </c>
      <c r="F90" s="23">
        <v>0.36190581181808001</v>
      </c>
      <c r="G90" s="23"/>
    </row>
    <row r="91" spans="1:7" x14ac:dyDescent="0.2">
      <c r="A91" s="21" t="s">
        <v>667</v>
      </c>
      <c r="B91" s="21" t="s">
        <v>666</v>
      </c>
      <c r="C91" s="21" t="s">
        <v>218</v>
      </c>
      <c r="D91" s="24">
        <v>10576724</v>
      </c>
      <c r="E91" s="22">
        <v>4564.9140779999998</v>
      </c>
      <c r="F91" s="23">
        <v>0.35765338409512798</v>
      </c>
      <c r="G91" s="23"/>
    </row>
    <row r="92" spans="1:7" x14ac:dyDescent="0.2">
      <c r="A92" s="21" t="s">
        <v>669</v>
      </c>
      <c r="B92" s="21" t="s">
        <v>668</v>
      </c>
      <c r="C92" s="21" t="s">
        <v>153</v>
      </c>
      <c r="D92" s="24">
        <v>2025592</v>
      </c>
      <c r="E92" s="22">
        <v>4405.8651589999999</v>
      </c>
      <c r="F92" s="23">
        <v>0.34519216726934598</v>
      </c>
      <c r="G92" s="23"/>
    </row>
    <row r="93" spans="1:7" x14ac:dyDescent="0.2">
      <c r="A93" s="21" t="s">
        <v>671</v>
      </c>
      <c r="B93" s="21" t="s">
        <v>670</v>
      </c>
      <c r="C93" s="21" t="s">
        <v>174</v>
      </c>
      <c r="D93" s="24">
        <v>1031193</v>
      </c>
      <c r="E93" s="22">
        <v>4383.0858470000003</v>
      </c>
      <c r="F93" s="23">
        <v>0.34340744626804098</v>
      </c>
      <c r="G93" s="23"/>
    </row>
    <row r="94" spans="1:7" x14ac:dyDescent="0.2">
      <c r="A94" s="21" t="s">
        <v>673</v>
      </c>
      <c r="B94" s="21" t="s">
        <v>672</v>
      </c>
      <c r="C94" s="21" t="s">
        <v>135</v>
      </c>
      <c r="D94" s="24">
        <v>900730</v>
      </c>
      <c r="E94" s="22">
        <v>4371.6930549999997</v>
      </c>
      <c r="F94" s="23">
        <v>0.34251484006703298</v>
      </c>
      <c r="G94" s="23"/>
    </row>
    <row r="95" spans="1:7" x14ac:dyDescent="0.2">
      <c r="A95" s="21" t="s">
        <v>469</v>
      </c>
      <c r="B95" s="21" t="s">
        <v>468</v>
      </c>
      <c r="C95" s="21" t="s">
        <v>218</v>
      </c>
      <c r="D95" s="24">
        <v>183640</v>
      </c>
      <c r="E95" s="22">
        <v>4288.1776399999999</v>
      </c>
      <c r="F95" s="23">
        <v>0.33597154696480103</v>
      </c>
      <c r="G95" s="23"/>
    </row>
    <row r="96" spans="1:7" x14ac:dyDescent="0.2">
      <c r="A96" s="21" t="s">
        <v>675</v>
      </c>
      <c r="B96" s="21" t="s">
        <v>674</v>
      </c>
      <c r="C96" s="21" t="s">
        <v>347</v>
      </c>
      <c r="D96" s="24">
        <v>2000000</v>
      </c>
      <c r="E96" s="22">
        <v>4080.4</v>
      </c>
      <c r="F96" s="23">
        <v>0.31969251633781998</v>
      </c>
      <c r="G96" s="23"/>
    </row>
    <row r="97" spans="1:9" x14ac:dyDescent="0.2">
      <c r="A97" s="21" t="s">
        <v>677</v>
      </c>
      <c r="B97" s="21" t="s">
        <v>676</v>
      </c>
      <c r="C97" s="21" t="s">
        <v>218</v>
      </c>
      <c r="D97" s="24">
        <v>3000000</v>
      </c>
      <c r="E97" s="22">
        <v>3636</v>
      </c>
      <c r="F97" s="23">
        <v>0.28487451950894799</v>
      </c>
      <c r="G97" s="23"/>
    </row>
    <row r="98" spans="1:9" x14ac:dyDescent="0.2">
      <c r="A98" s="21" t="s">
        <v>679</v>
      </c>
      <c r="B98" s="21" t="s">
        <v>678</v>
      </c>
      <c r="C98" s="21" t="s">
        <v>594</v>
      </c>
      <c r="D98" s="24">
        <v>485350</v>
      </c>
      <c r="E98" s="22">
        <v>3271.9870249999999</v>
      </c>
      <c r="F98" s="23">
        <v>0.25635471165742302</v>
      </c>
      <c r="G98" s="23"/>
    </row>
    <row r="99" spans="1:9" x14ac:dyDescent="0.2">
      <c r="A99" s="21" t="s">
        <v>681</v>
      </c>
      <c r="B99" s="21" t="s">
        <v>680</v>
      </c>
      <c r="C99" s="21" t="s">
        <v>198</v>
      </c>
      <c r="D99" s="24">
        <v>2500000</v>
      </c>
      <c r="E99" s="22">
        <v>2904.5</v>
      </c>
      <c r="F99" s="23">
        <v>0.22756271779805801</v>
      </c>
      <c r="G99" s="23"/>
    </row>
    <row r="100" spans="1:9" x14ac:dyDescent="0.2">
      <c r="A100" s="21" t="s">
        <v>683</v>
      </c>
      <c r="B100" s="21" t="s">
        <v>682</v>
      </c>
      <c r="C100" s="21" t="s">
        <v>684</v>
      </c>
      <c r="D100" s="24">
        <v>1005680</v>
      </c>
      <c r="E100" s="22">
        <v>2501.1261599999998</v>
      </c>
      <c r="F100" s="23">
        <v>0.195959051997047</v>
      </c>
      <c r="G100" s="23"/>
    </row>
    <row r="101" spans="1:9" x14ac:dyDescent="0.2">
      <c r="A101" s="21" t="s">
        <v>686</v>
      </c>
      <c r="B101" s="21" t="s">
        <v>685</v>
      </c>
      <c r="C101" s="21" t="s">
        <v>257</v>
      </c>
      <c r="D101" s="24">
        <v>237080</v>
      </c>
      <c r="E101" s="22">
        <v>1863.0931800000001</v>
      </c>
      <c r="F101" s="23">
        <v>0.14597023499804701</v>
      </c>
      <c r="G101" s="23"/>
    </row>
    <row r="102" spans="1:9" x14ac:dyDescent="0.2">
      <c r="A102" s="21" t="s">
        <v>688</v>
      </c>
      <c r="B102" s="21" t="s">
        <v>687</v>
      </c>
      <c r="C102" s="21" t="s">
        <v>174</v>
      </c>
      <c r="D102" s="24">
        <v>83047</v>
      </c>
      <c r="E102" s="22">
        <v>654.61797750000005</v>
      </c>
      <c r="F102" s="23">
        <v>5.1288223817995603E-2</v>
      </c>
      <c r="G102" s="23"/>
    </row>
    <row r="103" spans="1:9" ht="10.5" x14ac:dyDescent="0.25">
      <c r="A103" s="20" t="s">
        <v>28</v>
      </c>
      <c r="B103" s="20"/>
      <c r="C103" s="20"/>
      <c r="D103" s="20"/>
      <c r="E103" s="25">
        <f>SUM(E7:E102)</f>
        <v>1217347.0089664995</v>
      </c>
      <c r="F103" s="26">
        <f>SUM(F7:F102)</f>
        <v>95.377102380359517</v>
      </c>
      <c r="G103" s="23"/>
      <c r="H103" s="14"/>
      <c r="I103" s="14"/>
    </row>
    <row r="104" spans="1:9" x14ac:dyDescent="0.2">
      <c r="A104" s="21"/>
      <c r="B104" s="21"/>
      <c r="C104" s="21"/>
      <c r="D104" s="21"/>
      <c r="E104" s="22"/>
      <c r="F104" s="23"/>
      <c r="G104" s="23"/>
    </row>
    <row r="105" spans="1:9" ht="10.5" x14ac:dyDescent="0.25">
      <c r="A105" s="20" t="s">
        <v>29</v>
      </c>
      <c r="B105" s="21"/>
      <c r="C105" s="21"/>
      <c r="D105" s="21"/>
      <c r="E105" s="22"/>
      <c r="F105" s="23"/>
      <c r="G105" s="23"/>
    </row>
    <row r="106" spans="1:9" ht="10.5" x14ac:dyDescent="0.25">
      <c r="A106" s="20" t="s">
        <v>60</v>
      </c>
      <c r="B106" s="21"/>
      <c r="C106" s="21"/>
      <c r="D106" s="21"/>
      <c r="E106" s="22"/>
      <c r="F106" s="23"/>
      <c r="G106" s="23"/>
    </row>
    <row r="107" spans="1:9" x14ac:dyDescent="0.2">
      <c r="A107" s="21" t="s">
        <v>278</v>
      </c>
      <c r="B107" s="21" t="s">
        <v>277</v>
      </c>
      <c r="C107" s="21" t="s">
        <v>37</v>
      </c>
      <c r="D107" s="24">
        <v>2500000</v>
      </c>
      <c r="E107" s="22">
        <v>2472</v>
      </c>
      <c r="F107" s="23">
        <v>0.19367706606879001</v>
      </c>
      <c r="G107" s="23">
        <v>5.4399000000000006</v>
      </c>
    </row>
    <row r="108" spans="1:9" ht="10.5" x14ac:dyDescent="0.25">
      <c r="A108" s="20" t="s">
        <v>28</v>
      </c>
      <c r="B108" s="20"/>
      <c r="C108" s="20"/>
      <c r="D108" s="20"/>
      <c r="E108" s="25">
        <f>SUM(E106:E107)</f>
        <v>2472</v>
      </c>
      <c r="F108" s="26">
        <f>SUM(F106:F107)</f>
        <v>0.19367706606879001</v>
      </c>
      <c r="G108" s="23"/>
      <c r="H108" s="14"/>
      <c r="I108" s="14"/>
    </row>
    <row r="109" spans="1:9" x14ac:dyDescent="0.2">
      <c r="A109" s="21"/>
      <c r="B109" s="21"/>
      <c r="C109" s="21"/>
      <c r="D109" s="21"/>
      <c r="E109" s="22"/>
      <c r="F109" s="23"/>
      <c r="G109" s="23"/>
    </row>
    <row r="110" spans="1:9" ht="10.5" x14ac:dyDescent="0.25">
      <c r="A110" s="20" t="s">
        <v>39</v>
      </c>
      <c r="B110" s="20"/>
      <c r="C110" s="20"/>
      <c r="D110" s="20"/>
      <c r="E110" s="25">
        <f>E103+E108</f>
        <v>1219819.0089664995</v>
      </c>
      <c r="F110" s="26">
        <f>F103+F108</f>
        <v>95.570779446428304</v>
      </c>
      <c r="G110" s="23"/>
      <c r="H110" s="14"/>
      <c r="I110" s="14"/>
    </row>
    <row r="111" spans="1:9" ht="10.5" x14ac:dyDescent="0.25">
      <c r="A111" s="20"/>
      <c r="B111" s="20"/>
      <c r="C111" s="20"/>
      <c r="D111" s="20"/>
      <c r="E111" s="25"/>
      <c r="F111" s="26"/>
      <c r="G111" s="23"/>
      <c r="H111" s="14"/>
      <c r="I111" s="14"/>
    </row>
    <row r="112" spans="1:9" ht="10.5" x14ac:dyDescent="0.25">
      <c r="A112" s="20" t="s">
        <v>41</v>
      </c>
      <c r="B112" s="20"/>
      <c r="C112" s="20"/>
      <c r="D112" s="20"/>
      <c r="E112" s="25">
        <f>E114-(E103+E108)</f>
        <v>56532.419819600414</v>
      </c>
      <c r="F112" s="26">
        <f>F114-(F103+F108)</f>
        <v>4.429220553571696</v>
      </c>
      <c r="G112" s="23"/>
      <c r="H112" s="14"/>
      <c r="I112" s="14"/>
    </row>
    <row r="113" spans="1:9" ht="10.5" x14ac:dyDescent="0.25">
      <c r="A113" s="20"/>
      <c r="B113" s="20"/>
      <c r="C113" s="20"/>
      <c r="D113" s="20"/>
      <c r="E113" s="25"/>
      <c r="F113" s="26"/>
      <c r="G113" s="20"/>
      <c r="H113" s="14"/>
      <c r="I113" s="14"/>
    </row>
    <row r="114" spans="1:9" ht="10.5" x14ac:dyDescent="0.25">
      <c r="A114" s="27" t="s">
        <v>40</v>
      </c>
      <c r="B114" s="27"/>
      <c r="C114" s="27"/>
      <c r="D114" s="27"/>
      <c r="E114" s="28">
        <v>1276351.4287860999</v>
      </c>
      <c r="F114" s="29">
        <v>100</v>
      </c>
      <c r="G114" s="27"/>
      <c r="H114" s="14"/>
      <c r="I114" s="14"/>
    </row>
    <row r="116" spans="1:9" ht="10.5" x14ac:dyDescent="0.25">
      <c r="A116" s="14" t="s">
        <v>44</v>
      </c>
    </row>
    <row r="117" spans="1:9" ht="10.5" x14ac:dyDescent="0.25">
      <c r="A117" s="14" t="s">
        <v>45</v>
      </c>
      <c r="G117" s="14"/>
    </row>
    <row r="118" spans="1:9" ht="10.5" x14ac:dyDescent="0.25">
      <c r="A118" s="14" t="s">
        <v>46</v>
      </c>
      <c r="B118" s="14"/>
      <c r="C118" s="30" t="s">
        <v>1041</v>
      </c>
      <c r="D118" s="14" t="s">
        <v>47</v>
      </c>
      <c r="G118" s="14"/>
    </row>
    <row r="119" spans="1:9" x14ac:dyDescent="0.2">
      <c r="A119" s="7" t="s">
        <v>48</v>
      </c>
      <c r="C119" s="31">
        <v>172.8914</v>
      </c>
      <c r="D119" s="31">
        <v>158.4057</v>
      </c>
    </row>
    <row r="120" spans="1:9" x14ac:dyDescent="0.2">
      <c r="A120" s="7" t="s">
        <v>49</v>
      </c>
      <c r="C120" s="31">
        <v>47.988399999999999</v>
      </c>
      <c r="D120" s="31">
        <v>43.967700000000001</v>
      </c>
    </row>
    <row r="121" spans="1:9" x14ac:dyDescent="0.2">
      <c r="A121" s="7" t="s">
        <v>50</v>
      </c>
      <c r="C121" s="31">
        <v>195.7423</v>
      </c>
      <c r="D121" s="31">
        <v>180.09180000000001</v>
      </c>
    </row>
    <row r="122" spans="1:9" x14ac:dyDescent="0.2">
      <c r="A122" s="7" t="s">
        <v>51</v>
      </c>
      <c r="C122" s="31">
        <v>56.677399999999999</v>
      </c>
      <c r="D122" s="31">
        <v>52.144500000000001</v>
      </c>
    </row>
    <row r="124" spans="1:9" x14ac:dyDescent="0.2">
      <c r="A124" s="7" t="s">
        <v>56</v>
      </c>
    </row>
    <row r="126" spans="1:9" ht="10.5" x14ac:dyDescent="0.25">
      <c r="A126" s="14" t="s">
        <v>52</v>
      </c>
      <c r="D126" s="30" t="s">
        <v>59</v>
      </c>
    </row>
    <row r="128" spans="1:9" ht="10.5" x14ac:dyDescent="0.25">
      <c r="A128" s="14" t="s">
        <v>286</v>
      </c>
      <c r="D128" s="36">
        <v>0.15207129490443999</v>
      </c>
    </row>
    <row r="130" spans="1:9" ht="10.5" x14ac:dyDescent="0.25">
      <c r="A130" s="14" t="s">
        <v>58</v>
      </c>
      <c r="D130" s="30">
        <v>1</v>
      </c>
    </row>
    <row r="132" spans="1:9" ht="10.5" x14ac:dyDescent="0.25">
      <c r="A132" s="63" t="s">
        <v>1051</v>
      </c>
      <c r="B132" s="63"/>
      <c r="C132" s="63"/>
      <c r="D132" s="63"/>
      <c r="E132" s="63"/>
      <c r="F132" s="63"/>
      <c r="G132" s="64"/>
      <c r="H132" s="63"/>
      <c r="I132" s="63"/>
    </row>
    <row r="133" spans="1:9" x14ac:dyDescent="0.2">
      <c r="A133" s="65"/>
      <c r="B133" s="64"/>
      <c r="C133" s="64"/>
      <c r="D133" s="64"/>
      <c r="E133" s="11"/>
      <c r="G133" s="11"/>
      <c r="H133" s="64"/>
      <c r="I133" s="64"/>
    </row>
    <row r="134" spans="1:9" ht="10.5" x14ac:dyDescent="0.25">
      <c r="A134" s="63" t="s">
        <v>1055</v>
      </c>
      <c r="B134" s="64"/>
      <c r="C134" s="64"/>
      <c r="D134" s="64"/>
      <c r="E134" s="11"/>
      <c r="G134" s="11"/>
      <c r="H134" s="64"/>
      <c r="I134" s="64"/>
    </row>
    <row r="135" spans="1:9" x14ac:dyDescent="0.2">
      <c r="A135" s="65"/>
      <c r="B135" s="64"/>
      <c r="C135" s="64"/>
      <c r="D135" s="64"/>
      <c r="E135" s="11"/>
      <c r="G135" s="11"/>
      <c r="H135" s="64"/>
      <c r="I135" s="64"/>
    </row>
    <row r="136" spans="1:9" x14ac:dyDescent="0.2">
      <c r="A136" s="64"/>
      <c r="B136" s="64"/>
      <c r="C136" s="64"/>
      <c r="D136" s="64"/>
      <c r="E136" s="11"/>
      <c r="G136" s="11"/>
      <c r="H136" s="64"/>
      <c r="I136" s="64"/>
    </row>
    <row r="137" spans="1:9" x14ac:dyDescent="0.2">
      <c r="A137" s="64"/>
      <c r="B137" s="64"/>
      <c r="C137" s="64"/>
      <c r="D137" s="64"/>
      <c r="E137" s="11"/>
      <c r="G137" s="11"/>
      <c r="H137" s="64"/>
      <c r="I137" s="64"/>
    </row>
    <row r="138" spans="1:9" x14ac:dyDescent="0.2">
      <c r="A138" s="64"/>
      <c r="B138" s="64"/>
      <c r="C138" s="64"/>
      <c r="D138" s="64"/>
      <c r="E138" s="11"/>
      <c r="G138" s="11"/>
      <c r="H138" s="64"/>
      <c r="I138" s="64"/>
    </row>
    <row r="139" spans="1:9" x14ac:dyDescent="0.2">
      <c r="A139" s="64"/>
      <c r="B139" s="64"/>
      <c r="C139" s="64"/>
      <c r="D139" s="64"/>
      <c r="E139" s="11"/>
      <c r="G139" s="11"/>
      <c r="H139" s="64"/>
      <c r="I139" s="64"/>
    </row>
    <row r="140" spans="1:9" x14ac:dyDescent="0.2">
      <c r="A140" s="64"/>
      <c r="B140" s="64"/>
      <c r="C140" s="64"/>
      <c r="D140" s="64"/>
      <c r="E140" s="11"/>
      <c r="G140" s="11"/>
      <c r="H140" s="64"/>
      <c r="I140" s="64"/>
    </row>
    <row r="141" spans="1:9" x14ac:dyDescent="0.2">
      <c r="A141" s="64"/>
      <c r="B141" s="64"/>
      <c r="C141" s="64"/>
      <c r="D141" s="64"/>
      <c r="E141" s="11"/>
      <c r="G141" s="11"/>
      <c r="H141" s="64"/>
      <c r="I141" s="64"/>
    </row>
    <row r="142" spans="1:9" x14ac:dyDescent="0.2">
      <c r="A142" s="64"/>
      <c r="B142" s="64"/>
      <c r="C142" s="64"/>
      <c r="D142" s="64"/>
      <c r="E142" s="11"/>
      <c r="G142" s="11"/>
      <c r="H142" s="64"/>
      <c r="I142" s="64"/>
    </row>
    <row r="143" spans="1:9" x14ac:dyDescent="0.2">
      <c r="A143" s="64"/>
      <c r="B143" s="64"/>
      <c r="C143" s="64"/>
      <c r="D143" s="64"/>
      <c r="E143" s="11"/>
      <c r="G143" s="11"/>
      <c r="H143" s="64"/>
      <c r="I143" s="64"/>
    </row>
    <row r="144" spans="1:9" x14ac:dyDescent="0.2">
      <c r="A144" s="64"/>
      <c r="B144" s="64"/>
      <c r="C144" s="64"/>
      <c r="D144" s="64"/>
      <c r="E144" s="11"/>
      <c r="G144" s="11"/>
      <c r="H144" s="64"/>
      <c r="I144" s="64"/>
    </row>
    <row r="145" spans="1:9" x14ac:dyDescent="0.2">
      <c r="A145" s="64"/>
      <c r="B145" s="64"/>
      <c r="C145" s="64"/>
      <c r="D145" s="64"/>
      <c r="E145" s="11"/>
      <c r="G145" s="11"/>
      <c r="H145" s="64"/>
      <c r="I145" s="64"/>
    </row>
    <row r="146" spans="1:9" x14ac:dyDescent="0.2">
      <c r="A146" s="64"/>
      <c r="B146" s="64"/>
      <c r="C146" s="64"/>
      <c r="D146" s="64"/>
      <c r="E146" s="11"/>
      <c r="G146" s="11"/>
      <c r="H146" s="64"/>
      <c r="I146" s="64"/>
    </row>
    <row r="147" spans="1:9" x14ac:dyDescent="0.2">
      <c r="A147" s="64"/>
      <c r="B147" s="64"/>
      <c r="C147" s="64"/>
      <c r="D147" s="64"/>
      <c r="E147" s="11"/>
      <c r="G147" s="11"/>
      <c r="H147" s="64"/>
      <c r="I147" s="64"/>
    </row>
    <row r="148" spans="1:9" x14ac:dyDescent="0.2">
      <c r="A148" s="64"/>
      <c r="B148" s="64"/>
      <c r="C148" s="64"/>
      <c r="D148" s="64"/>
      <c r="E148" s="11"/>
      <c r="G148" s="11"/>
      <c r="H148" s="64"/>
      <c r="I148" s="64"/>
    </row>
    <row r="149" spans="1:9" x14ac:dyDescent="0.2">
      <c r="A149" s="64"/>
      <c r="B149" s="64"/>
      <c r="C149" s="64"/>
      <c r="D149" s="64"/>
      <c r="E149" s="11"/>
      <c r="G149" s="11"/>
      <c r="H149" s="64"/>
      <c r="I149" s="64"/>
    </row>
    <row r="150" spans="1:9" x14ac:dyDescent="0.2">
      <c r="A150" s="64"/>
      <c r="B150" s="64"/>
      <c r="C150" s="64"/>
      <c r="D150" s="64"/>
      <c r="E150" s="11"/>
      <c r="G150" s="11"/>
      <c r="H150" s="64"/>
      <c r="I150" s="64"/>
    </row>
    <row r="151" spans="1:9" x14ac:dyDescent="0.2">
      <c r="A151" s="64"/>
      <c r="B151" s="64"/>
      <c r="C151" s="64"/>
      <c r="D151" s="64"/>
      <c r="E151" s="11"/>
      <c r="G151" s="11"/>
      <c r="H151" s="64"/>
      <c r="I151" s="64"/>
    </row>
    <row r="152" spans="1:9" ht="10.5" x14ac:dyDescent="0.25">
      <c r="A152" s="63" t="s">
        <v>1068</v>
      </c>
      <c r="B152" s="64"/>
      <c r="C152" s="64"/>
      <c r="D152" s="64"/>
      <c r="E152" s="11"/>
      <c r="G152" s="11"/>
      <c r="H152" s="64"/>
      <c r="I152" s="64"/>
    </row>
    <row r="153" spans="1:9" x14ac:dyDescent="0.2">
      <c r="A153" s="64"/>
      <c r="B153" s="64"/>
      <c r="C153" s="64"/>
      <c r="D153" s="64"/>
      <c r="E153" s="11"/>
      <c r="G153" s="11"/>
      <c r="H153" s="64"/>
      <c r="I153" s="64"/>
    </row>
    <row r="154" spans="1:9" ht="10.5" x14ac:dyDescent="0.25">
      <c r="A154" s="63" t="s">
        <v>1056</v>
      </c>
      <c r="B154" s="64"/>
      <c r="C154" s="64"/>
      <c r="D154" s="64"/>
      <c r="E154" s="11"/>
      <c r="G154" s="11"/>
      <c r="H154" s="64"/>
      <c r="I154" s="64"/>
    </row>
    <row r="155" spans="1:9" x14ac:dyDescent="0.2">
      <c r="A155" s="64"/>
      <c r="B155" s="64"/>
      <c r="C155" s="64"/>
      <c r="D155" s="64"/>
      <c r="E155" s="11"/>
      <c r="G155" s="11"/>
      <c r="H155" s="64"/>
      <c r="I155" s="64"/>
    </row>
    <row r="156" spans="1:9" x14ac:dyDescent="0.2">
      <c r="A156" s="64"/>
      <c r="B156" s="64"/>
      <c r="C156" s="64"/>
      <c r="D156" s="64"/>
      <c r="E156" s="11"/>
      <c r="G156" s="11"/>
      <c r="H156" s="64"/>
      <c r="I156" s="64"/>
    </row>
    <row r="157" spans="1:9" x14ac:dyDescent="0.2">
      <c r="A157" s="64"/>
      <c r="B157" s="64"/>
      <c r="C157" s="64"/>
      <c r="D157" s="64"/>
      <c r="E157" s="11"/>
      <c r="G157" s="11"/>
      <c r="H157" s="64"/>
      <c r="I157" s="64"/>
    </row>
    <row r="158" spans="1:9" x14ac:dyDescent="0.2">
      <c r="A158" s="64"/>
      <c r="B158" s="64"/>
      <c r="C158" s="64"/>
      <c r="D158" s="64"/>
      <c r="E158" s="11"/>
      <c r="G158" s="11"/>
      <c r="H158" s="64"/>
      <c r="I158" s="64"/>
    </row>
    <row r="159" spans="1:9" x14ac:dyDescent="0.2">
      <c r="A159" s="64"/>
      <c r="B159" s="64"/>
      <c r="C159" s="64"/>
      <c r="D159" s="64"/>
      <c r="E159" s="11"/>
      <c r="G159" s="11"/>
      <c r="H159" s="64"/>
      <c r="I159" s="64"/>
    </row>
    <row r="160" spans="1:9" x14ac:dyDescent="0.2">
      <c r="A160" s="64"/>
      <c r="B160" s="64"/>
      <c r="C160" s="64"/>
      <c r="D160" s="64"/>
      <c r="E160" s="11"/>
      <c r="G160" s="11"/>
      <c r="H160" s="64"/>
      <c r="I160" s="64"/>
    </row>
    <row r="161" spans="1:9" x14ac:dyDescent="0.2">
      <c r="A161" s="64"/>
      <c r="B161" s="64"/>
      <c r="C161" s="64"/>
      <c r="D161" s="64"/>
      <c r="E161" s="11"/>
      <c r="G161" s="11"/>
      <c r="H161" s="64"/>
      <c r="I161" s="64"/>
    </row>
    <row r="162" spans="1:9" x14ac:dyDescent="0.2">
      <c r="A162" s="64"/>
      <c r="B162" s="64"/>
      <c r="C162" s="64"/>
      <c r="D162" s="64"/>
      <c r="E162" s="11"/>
      <c r="G162" s="11"/>
      <c r="H162" s="64"/>
      <c r="I162" s="64"/>
    </row>
    <row r="163" spans="1:9" x14ac:dyDescent="0.2">
      <c r="A163" s="64"/>
      <c r="B163" s="64"/>
      <c r="C163" s="64"/>
      <c r="D163" s="64"/>
      <c r="E163" s="11"/>
      <c r="G163" s="11"/>
      <c r="H163" s="64"/>
      <c r="I163" s="64"/>
    </row>
    <row r="164" spans="1:9" x14ac:dyDescent="0.2">
      <c r="A164" s="64"/>
      <c r="B164" s="64"/>
      <c r="C164" s="64"/>
      <c r="D164" s="64"/>
      <c r="E164" s="11"/>
      <c r="G164" s="11"/>
      <c r="H164" s="64"/>
      <c r="I164" s="64"/>
    </row>
    <row r="165" spans="1:9" x14ac:dyDescent="0.2">
      <c r="A165" s="64"/>
      <c r="B165" s="64"/>
      <c r="C165" s="64"/>
      <c r="D165" s="64"/>
      <c r="E165" s="11"/>
      <c r="G165" s="11"/>
      <c r="H165" s="64"/>
      <c r="I165" s="64"/>
    </row>
    <row r="166" spans="1:9" x14ac:dyDescent="0.2">
      <c r="A166" s="64"/>
      <c r="B166" s="64"/>
      <c r="C166" s="64"/>
      <c r="D166" s="64"/>
      <c r="E166" s="11"/>
      <c r="G166" s="11"/>
      <c r="H166" s="64"/>
      <c r="I166" s="64"/>
    </row>
    <row r="167" spans="1:9" x14ac:dyDescent="0.2">
      <c r="A167" s="64"/>
      <c r="B167" s="64"/>
      <c r="C167" s="64"/>
      <c r="D167" s="64"/>
      <c r="E167" s="11"/>
      <c r="G167" s="11"/>
      <c r="H167" s="64"/>
      <c r="I167" s="64"/>
    </row>
    <row r="168" spans="1:9" x14ac:dyDescent="0.2">
      <c r="A168" s="64"/>
      <c r="B168" s="64"/>
      <c r="C168" s="64"/>
      <c r="D168" s="64"/>
      <c r="E168" s="11"/>
      <c r="G168" s="11"/>
      <c r="H168" s="64"/>
      <c r="I168" s="64"/>
    </row>
    <row r="169" spans="1:9" x14ac:dyDescent="0.2">
      <c r="A169" s="64"/>
      <c r="B169" s="64"/>
      <c r="C169" s="64"/>
      <c r="D169" s="64"/>
      <c r="E169" s="11"/>
      <c r="G169" s="11"/>
      <c r="H169" s="64"/>
      <c r="I169" s="64"/>
    </row>
    <row r="170" spans="1:9" x14ac:dyDescent="0.2">
      <c r="A170" s="64"/>
      <c r="B170" s="64"/>
      <c r="C170" s="64"/>
      <c r="D170" s="64"/>
      <c r="E170" s="11"/>
      <c r="G170" s="11"/>
      <c r="H170" s="64"/>
      <c r="I170" s="64"/>
    </row>
    <row r="171" spans="1:9" x14ac:dyDescent="0.2">
      <c r="A171" s="64"/>
      <c r="B171" s="64"/>
      <c r="C171" s="64"/>
      <c r="D171" s="64"/>
      <c r="E171" s="11"/>
      <c r="G171" s="11"/>
      <c r="H171" s="64"/>
      <c r="I171" s="64"/>
    </row>
    <row r="172" spans="1:9" x14ac:dyDescent="0.2">
      <c r="A172" s="7" t="s">
        <v>1069</v>
      </c>
      <c r="B172" s="64"/>
      <c r="C172" s="64"/>
      <c r="D172" s="64"/>
      <c r="E172" s="11"/>
      <c r="G172" s="11"/>
      <c r="H172" s="64"/>
      <c r="I172" s="64"/>
    </row>
    <row r="173" spans="1:9" x14ac:dyDescent="0.2">
      <c r="A173" s="64"/>
      <c r="B173" s="64"/>
      <c r="C173" s="64"/>
      <c r="D173" s="64"/>
      <c r="E173" s="11"/>
      <c r="G173" s="11"/>
      <c r="H173" s="64"/>
      <c r="I173" s="64"/>
    </row>
    <row r="174" spans="1:9" x14ac:dyDescent="0.2">
      <c r="A174" s="64" t="s">
        <v>1059</v>
      </c>
      <c r="B174" s="64"/>
      <c r="C174" s="64"/>
      <c r="D174" s="64"/>
      <c r="E174" s="11"/>
      <c r="G174" s="11"/>
      <c r="H174" s="64"/>
      <c r="I174" s="64"/>
    </row>
    <row r="175" spans="1:9" x14ac:dyDescent="0.2">
      <c r="A175" s="64"/>
      <c r="B175" s="64"/>
      <c r="C175" s="64"/>
      <c r="D175" s="64"/>
      <c r="E175" s="11"/>
      <c r="G175" s="11"/>
      <c r="H175" s="64"/>
      <c r="I175" s="64"/>
    </row>
    <row r="176" spans="1:9" x14ac:dyDescent="0.2">
      <c r="A176" s="64"/>
      <c r="B176" s="64"/>
      <c r="C176" s="64"/>
      <c r="D176" s="64"/>
      <c r="E176" s="11"/>
      <c r="G176" s="11"/>
      <c r="H176" s="64"/>
      <c r="I176" s="64"/>
    </row>
    <row r="177" spans="1:9" x14ac:dyDescent="0.2">
      <c r="A177" s="64"/>
      <c r="B177" s="64"/>
      <c r="C177" s="64"/>
      <c r="D177" s="64"/>
      <c r="E177" s="11"/>
      <c r="G177" s="11"/>
      <c r="H177" s="64"/>
      <c r="I177" s="64"/>
    </row>
    <row r="178" spans="1:9" x14ac:dyDescent="0.2">
      <c r="A178" s="64"/>
      <c r="B178" s="64"/>
      <c r="C178" s="64"/>
      <c r="D178" s="64"/>
      <c r="E178" s="11"/>
      <c r="G178" s="11"/>
      <c r="H178" s="64"/>
      <c r="I178" s="64"/>
    </row>
    <row r="179" spans="1:9" x14ac:dyDescent="0.2">
      <c r="A179" s="64"/>
      <c r="B179" s="64"/>
      <c r="C179" s="64"/>
      <c r="D179" s="64"/>
      <c r="E179" s="11"/>
      <c r="G179" s="11"/>
      <c r="H179" s="64"/>
      <c r="I179" s="64"/>
    </row>
    <row r="180" spans="1:9" x14ac:dyDescent="0.2">
      <c r="A180" s="64"/>
      <c r="B180" s="64"/>
      <c r="C180" s="64"/>
      <c r="D180" s="64"/>
      <c r="E180" s="11"/>
      <c r="G180" s="11"/>
      <c r="H180" s="64"/>
      <c r="I180" s="64"/>
    </row>
    <row r="181" spans="1:9" x14ac:dyDescent="0.2">
      <c r="A181" s="64"/>
      <c r="B181" s="64"/>
      <c r="C181" s="64"/>
      <c r="D181" s="64"/>
      <c r="E181" s="11"/>
      <c r="G181" s="11"/>
      <c r="H181" s="64"/>
      <c r="I181" s="64"/>
    </row>
    <row r="182" spans="1:9" x14ac:dyDescent="0.2">
      <c r="A182" s="64"/>
      <c r="B182" s="64"/>
      <c r="C182" s="64"/>
      <c r="D182" s="64"/>
      <c r="E182" s="11"/>
      <c r="G182" s="11"/>
      <c r="H182" s="64"/>
      <c r="I182" s="64"/>
    </row>
    <row r="183" spans="1:9" x14ac:dyDescent="0.2">
      <c r="A183" s="64"/>
      <c r="B183" s="64"/>
      <c r="C183" s="64"/>
      <c r="D183" s="64"/>
      <c r="E183" s="11"/>
      <c r="G183" s="11"/>
      <c r="H183" s="64"/>
      <c r="I183" s="64"/>
    </row>
    <row r="184" spans="1:9" x14ac:dyDescent="0.2">
      <c r="A184" s="64"/>
      <c r="B184" s="64"/>
      <c r="C184" s="64"/>
      <c r="D184" s="64"/>
      <c r="E184" s="11"/>
      <c r="G184" s="11"/>
      <c r="H184" s="64"/>
      <c r="I184" s="64"/>
    </row>
    <row r="185" spans="1:9" x14ac:dyDescent="0.2">
      <c r="A185" s="64"/>
      <c r="B185" s="64"/>
      <c r="C185" s="64"/>
      <c r="D185" s="64"/>
      <c r="E185" s="11"/>
      <c r="G185" s="11"/>
      <c r="H185" s="64"/>
      <c r="I185" s="64"/>
    </row>
    <row r="186" spans="1:9" x14ac:dyDescent="0.2">
      <c r="A186" s="64"/>
      <c r="B186" s="64"/>
      <c r="C186" s="64"/>
      <c r="D186" s="64"/>
      <c r="E186" s="11"/>
      <c r="G186" s="11"/>
      <c r="H186" s="64"/>
      <c r="I186" s="64"/>
    </row>
    <row r="187" spans="1:9" x14ac:dyDescent="0.2">
      <c r="A187" s="64"/>
      <c r="B187" s="64"/>
      <c r="C187" s="64"/>
      <c r="D187" s="64"/>
      <c r="E187" s="11"/>
      <c r="G187" s="11"/>
      <c r="H187" s="64"/>
      <c r="I187" s="64"/>
    </row>
    <row r="188" spans="1:9" x14ac:dyDescent="0.2">
      <c r="A188" s="64"/>
      <c r="B188" s="64"/>
      <c r="C188" s="64"/>
      <c r="D188" s="64"/>
      <c r="E188" s="11"/>
      <c r="G188" s="11"/>
      <c r="H188" s="64"/>
      <c r="I188" s="64"/>
    </row>
    <row r="189" spans="1:9" x14ac:dyDescent="0.2">
      <c r="A189" s="64"/>
      <c r="B189" s="64"/>
      <c r="C189" s="64"/>
      <c r="D189" s="64"/>
      <c r="E189" s="11"/>
      <c r="G189" s="11"/>
      <c r="H189" s="64"/>
      <c r="I189" s="64"/>
    </row>
    <row r="190" spans="1:9" x14ac:dyDescent="0.2">
      <c r="A190" s="64"/>
      <c r="B190" s="64"/>
      <c r="C190" s="64"/>
      <c r="D190" s="64"/>
      <c r="E190" s="11"/>
      <c r="G190" s="11"/>
      <c r="H190" s="64"/>
      <c r="I190" s="64"/>
    </row>
    <row r="191" spans="1:9" x14ac:dyDescent="0.2">
      <c r="A191" s="64"/>
      <c r="B191" s="64"/>
      <c r="C191" s="64"/>
      <c r="D191" s="64"/>
      <c r="E191" s="11"/>
      <c r="G191" s="11"/>
      <c r="H191" s="64"/>
      <c r="I191" s="64"/>
    </row>
    <row r="192" spans="1:9" x14ac:dyDescent="0.2">
      <c r="A192" s="64"/>
      <c r="B192" s="64"/>
      <c r="C192" s="64"/>
      <c r="D192" s="64"/>
      <c r="E192" s="11"/>
      <c r="G192" s="11"/>
      <c r="H192" s="64"/>
      <c r="I192" s="64"/>
    </row>
    <row r="193" spans="1:9" x14ac:dyDescent="0.2">
      <c r="A193" s="64"/>
      <c r="B193" s="64"/>
      <c r="C193" s="64"/>
      <c r="D193" s="64"/>
      <c r="E193" s="11"/>
      <c r="G193" s="11"/>
      <c r="H193" s="64"/>
      <c r="I193" s="64"/>
    </row>
    <row r="194" spans="1:9" x14ac:dyDescent="0.2">
      <c r="A194" s="64"/>
      <c r="B194" s="64"/>
      <c r="C194" s="64"/>
      <c r="D194" s="64"/>
      <c r="E194" s="11"/>
      <c r="G194" s="11"/>
      <c r="H194" s="64"/>
      <c r="I194" s="64"/>
    </row>
    <row r="195" spans="1:9" x14ac:dyDescent="0.2">
      <c r="A195" s="64"/>
      <c r="B195" s="64"/>
      <c r="C195" s="64"/>
      <c r="D195" s="64"/>
      <c r="E195" s="11"/>
      <c r="G195" s="11"/>
      <c r="H195" s="64"/>
      <c r="I195" s="64"/>
    </row>
    <row r="196" spans="1:9" x14ac:dyDescent="0.2">
      <c r="A196" s="64"/>
      <c r="B196" s="64"/>
      <c r="C196" s="64"/>
      <c r="D196" s="64"/>
      <c r="E196" s="11"/>
      <c r="G196" s="11"/>
      <c r="H196" s="64"/>
      <c r="I196" s="64"/>
    </row>
    <row r="197" spans="1:9" x14ac:dyDescent="0.2">
      <c r="A197" s="64"/>
      <c r="B197" s="64"/>
      <c r="C197" s="64"/>
      <c r="D197" s="64"/>
      <c r="E197" s="11"/>
      <c r="G197" s="11"/>
      <c r="H197" s="64"/>
      <c r="I197" s="64"/>
    </row>
    <row r="198" spans="1:9" x14ac:dyDescent="0.2">
      <c r="A198" s="64"/>
      <c r="B198" s="64"/>
      <c r="C198" s="64"/>
      <c r="D198" s="64"/>
      <c r="E198" s="11"/>
      <c r="G198" s="11"/>
      <c r="H198" s="64"/>
      <c r="I198" s="64"/>
    </row>
    <row r="199" spans="1:9" x14ac:dyDescent="0.2">
      <c r="A199" s="64"/>
      <c r="B199" s="64"/>
      <c r="C199" s="64"/>
      <c r="D199" s="64"/>
      <c r="E199" s="11"/>
      <c r="G199" s="11"/>
      <c r="H199" s="64"/>
      <c r="I199" s="64"/>
    </row>
    <row r="200" spans="1:9" x14ac:dyDescent="0.2">
      <c r="A200" s="64"/>
      <c r="B200" s="64"/>
      <c r="C200" s="64"/>
      <c r="D200" s="64"/>
      <c r="E200" s="11"/>
      <c r="G200" s="11"/>
      <c r="H200" s="64"/>
      <c r="I200" s="64"/>
    </row>
    <row r="201" spans="1:9" x14ac:dyDescent="0.2">
      <c r="A201" s="64"/>
      <c r="B201" s="64"/>
      <c r="C201" s="64"/>
      <c r="D201" s="64"/>
      <c r="E201" s="11"/>
      <c r="G201" s="11"/>
      <c r="H201" s="64"/>
      <c r="I201" s="64"/>
    </row>
    <row r="202" spans="1:9" x14ac:dyDescent="0.2">
      <c r="A202" s="64"/>
      <c r="B202" s="64"/>
      <c r="C202" s="64"/>
      <c r="D202" s="64"/>
      <c r="E202" s="11"/>
      <c r="G202" s="11"/>
      <c r="H202" s="64"/>
      <c r="I202" s="64"/>
    </row>
    <row r="203" spans="1:9" x14ac:dyDescent="0.2">
      <c r="A203" s="64"/>
      <c r="B203" s="64"/>
      <c r="C203" s="64"/>
      <c r="D203" s="64"/>
      <c r="E203" s="11"/>
      <c r="G203" s="11"/>
      <c r="H203" s="64"/>
      <c r="I203" s="64"/>
    </row>
    <row r="204" spans="1:9" x14ac:dyDescent="0.2">
      <c r="A204" s="64"/>
      <c r="B204" s="64"/>
      <c r="C204" s="64"/>
      <c r="D204" s="64"/>
      <c r="E204" s="11"/>
      <c r="G204" s="11"/>
      <c r="H204" s="64"/>
      <c r="I204" s="64"/>
    </row>
    <row r="205" spans="1:9" x14ac:dyDescent="0.2">
      <c r="A205" s="64"/>
      <c r="B205" s="64"/>
      <c r="C205" s="64"/>
      <c r="D205" s="64"/>
      <c r="E205" s="11"/>
      <c r="G205" s="11"/>
      <c r="H205" s="64"/>
      <c r="I205" s="64"/>
    </row>
    <row r="206" spans="1:9" x14ac:dyDescent="0.2">
      <c r="A206" s="64"/>
      <c r="B206" s="64"/>
      <c r="C206" s="64"/>
      <c r="D206" s="64"/>
      <c r="E206" s="11"/>
      <c r="G206" s="11"/>
      <c r="H206" s="64"/>
      <c r="I206" s="64"/>
    </row>
    <row r="207" spans="1:9" x14ac:dyDescent="0.2">
      <c r="A207" s="64"/>
      <c r="B207" s="64"/>
      <c r="C207" s="64"/>
      <c r="D207" s="64"/>
      <c r="E207" s="11"/>
      <c r="G207" s="11"/>
      <c r="H207" s="64"/>
      <c r="I207" s="64"/>
    </row>
    <row r="208" spans="1:9" x14ac:dyDescent="0.2">
      <c r="A208" s="64"/>
      <c r="B208" s="64"/>
      <c r="C208" s="64"/>
      <c r="D208" s="64"/>
      <c r="E208" s="11"/>
      <c r="G208" s="11"/>
      <c r="H208" s="64"/>
      <c r="I208" s="64"/>
    </row>
    <row r="209" spans="1:9" x14ac:dyDescent="0.2">
      <c r="A209" s="64"/>
      <c r="B209" s="64"/>
      <c r="C209" s="64"/>
      <c r="D209" s="64"/>
      <c r="E209" s="11"/>
      <c r="G209" s="11"/>
      <c r="H209" s="64"/>
      <c r="I209" s="64"/>
    </row>
    <row r="210" spans="1:9" x14ac:dyDescent="0.2">
      <c r="A210" s="64"/>
      <c r="B210" s="64"/>
      <c r="C210" s="64"/>
      <c r="D210" s="64"/>
      <c r="E210" s="11"/>
      <c r="G210" s="11"/>
      <c r="H210" s="64"/>
      <c r="I210" s="64"/>
    </row>
    <row r="211" spans="1:9" x14ac:dyDescent="0.2">
      <c r="A211" s="64"/>
      <c r="B211" s="64"/>
      <c r="C211" s="64"/>
      <c r="D211" s="64"/>
      <c r="E211" s="11"/>
      <c r="G211" s="11"/>
      <c r="H211" s="64"/>
      <c r="I211" s="64"/>
    </row>
    <row r="212" spans="1:9" x14ac:dyDescent="0.2">
      <c r="A212" s="64"/>
      <c r="B212" s="64"/>
      <c r="C212" s="64"/>
      <c r="D212" s="64"/>
      <c r="E212" s="11"/>
      <c r="G212" s="11"/>
      <c r="H212" s="64"/>
      <c r="I212" s="64"/>
    </row>
    <row r="213" spans="1:9" x14ac:dyDescent="0.2">
      <c r="A213" s="64"/>
      <c r="B213" s="64"/>
      <c r="C213" s="64"/>
      <c r="D213" s="64"/>
      <c r="E213" s="11"/>
      <c r="G213" s="11"/>
      <c r="H213" s="64"/>
      <c r="I213" s="64"/>
    </row>
    <row r="214" spans="1:9" x14ac:dyDescent="0.2">
      <c r="A214" s="64"/>
      <c r="B214" s="64"/>
      <c r="C214" s="64"/>
      <c r="D214" s="64"/>
      <c r="E214" s="11"/>
      <c r="G214" s="11"/>
      <c r="H214" s="64"/>
      <c r="I214" s="64"/>
    </row>
    <row r="215" spans="1:9" x14ac:dyDescent="0.2">
      <c r="A215" s="64"/>
      <c r="B215" s="64"/>
      <c r="C215" s="64"/>
      <c r="D215" s="64"/>
      <c r="E215" s="11"/>
      <c r="G215" s="11"/>
      <c r="H215" s="64"/>
      <c r="I215" s="64"/>
    </row>
    <row r="216" spans="1:9" x14ac:dyDescent="0.2">
      <c r="A216" s="64"/>
      <c r="B216" s="64"/>
      <c r="C216" s="64"/>
      <c r="D216" s="64"/>
      <c r="E216" s="11"/>
      <c r="G216" s="11"/>
      <c r="H216" s="64"/>
      <c r="I216" s="64"/>
    </row>
    <row r="217" spans="1:9" x14ac:dyDescent="0.2">
      <c r="A217" s="64"/>
      <c r="B217" s="64"/>
      <c r="C217" s="64"/>
      <c r="D217" s="64"/>
      <c r="E217" s="11"/>
      <c r="G217" s="11"/>
      <c r="H217" s="64"/>
      <c r="I217" s="64"/>
    </row>
    <row r="218" spans="1:9" x14ac:dyDescent="0.2">
      <c r="A218" s="64"/>
      <c r="B218" s="64"/>
      <c r="C218" s="64"/>
      <c r="D218" s="64"/>
      <c r="E218" s="11"/>
      <c r="G218" s="11"/>
      <c r="H218" s="64"/>
      <c r="I218" s="64"/>
    </row>
    <row r="219" spans="1:9" x14ac:dyDescent="0.2">
      <c r="A219" s="64"/>
      <c r="B219" s="64"/>
      <c r="C219" s="64"/>
      <c r="D219" s="64"/>
      <c r="E219" s="11"/>
      <c r="G219" s="11"/>
      <c r="H219" s="64"/>
      <c r="I219" s="64"/>
    </row>
    <row r="220" spans="1:9" x14ac:dyDescent="0.2">
      <c r="A220" s="64"/>
      <c r="B220" s="64"/>
      <c r="C220" s="64"/>
      <c r="D220" s="64"/>
      <c r="E220" s="11"/>
      <c r="G220" s="11"/>
      <c r="H220" s="64"/>
      <c r="I220" s="64"/>
    </row>
    <row r="221" spans="1:9" x14ac:dyDescent="0.2">
      <c r="A221" s="64"/>
      <c r="B221" s="64"/>
      <c r="C221" s="64"/>
      <c r="D221" s="64"/>
      <c r="E221" s="11"/>
      <c r="G221" s="11"/>
      <c r="H221" s="64"/>
      <c r="I221" s="64"/>
    </row>
    <row r="222" spans="1:9" x14ac:dyDescent="0.2">
      <c r="A222" s="64"/>
      <c r="B222" s="64"/>
      <c r="C222" s="64"/>
      <c r="D222" s="64"/>
      <c r="E222" s="11"/>
      <c r="G222" s="11"/>
      <c r="H222" s="64"/>
      <c r="I222" s="64"/>
    </row>
    <row r="223" spans="1:9" x14ac:dyDescent="0.2">
      <c r="A223" s="64"/>
      <c r="B223" s="64"/>
      <c r="C223" s="64"/>
      <c r="D223" s="64"/>
      <c r="E223" s="11"/>
      <c r="G223" s="11"/>
      <c r="H223" s="64"/>
      <c r="I223" s="64"/>
    </row>
    <row r="224" spans="1:9" x14ac:dyDescent="0.2">
      <c r="A224" s="64"/>
      <c r="B224" s="64"/>
      <c r="C224" s="64"/>
      <c r="D224" s="64"/>
      <c r="E224" s="11"/>
      <c r="G224" s="11"/>
      <c r="H224" s="64"/>
      <c r="I224" s="64"/>
    </row>
    <row r="225" spans="1:9" x14ac:dyDescent="0.2">
      <c r="A225" s="64"/>
      <c r="B225" s="64"/>
      <c r="C225" s="64"/>
      <c r="D225" s="64"/>
      <c r="E225" s="11"/>
      <c r="G225" s="11"/>
      <c r="H225" s="64"/>
      <c r="I225" s="64"/>
    </row>
    <row r="226" spans="1:9" x14ac:dyDescent="0.2">
      <c r="A226" s="64"/>
      <c r="B226" s="64"/>
      <c r="C226" s="64"/>
      <c r="D226" s="64"/>
      <c r="E226" s="11"/>
      <c r="G226" s="11"/>
      <c r="H226" s="64"/>
      <c r="I226" s="64"/>
    </row>
    <row r="227" spans="1:9" x14ac:dyDescent="0.2">
      <c r="A227" s="64"/>
      <c r="B227" s="64"/>
      <c r="C227" s="64"/>
      <c r="D227" s="64"/>
      <c r="E227" s="11"/>
      <c r="G227" s="11"/>
      <c r="H227" s="64"/>
      <c r="I227" s="64"/>
    </row>
    <row r="228" spans="1:9" x14ac:dyDescent="0.2">
      <c r="A228" s="64"/>
      <c r="B228" s="64"/>
      <c r="C228" s="64"/>
      <c r="D228" s="64"/>
      <c r="E228" s="11"/>
      <c r="G228" s="11"/>
      <c r="H228" s="64"/>
      <c r="I228" s="64"/>
    </row>
    <row r="229" spans="1:9" x14ac:dyDescent="0.2">
      <c r="A229" s="64"/>
      <c r="B229" s="64"/>
      <c r="C229" s="64"/>
      <c r="D229" s="64"/>
      <c r="E229" s="11"/>
      <c r="G229" s="11"/>
      <c r="H229" s="64"/>
      <c r="I229" s="64"/>
    </row>
    <row r="230" spans="1:9" x14ac:dyDescent="0.2">
      <c r="A230" s="64"/>
      <c r="B230" s="64"/>
      <c r="C230" s="64"/>
      <c r="D230" s="64"/>
      <c r="E230" s="11"/>
      <c r="G230" s="11"/>
      <c r="H230" s="64"/>
      <c r="I230" s="64"/>
    </row>
    <row r="231" spans="1:9" x14ac:dyDescent="0.2">
      <c r="A231" s="64"/>
      <c r="B231" s="64"/>
      <c r="C231" s="64"/>
      <c r="D231" s="64"/>
      <c r="E231" s="11"/>
      <c r="G231" s="11"/>
      <c r="H231" s="64"/>
      <c r="I231" s="64"/>
    </row>
    <row r="232" spans="1:9" x14ac:dyDescent="0.2">
      <c r="A232" s="64"/>
      <c r="B232" s="64"/>
      <c r="C232" s="64"/>
      <c r="D232" s="64"/>
      <c r="E232" s="11"/>
      <c r="G232" s="11"/>
      <c r="H232" s="64"/>
      <c r="I232" s="64"/>
    </row>
    <row r="233" spans="1:9" x14ac:dyDescent="0.2">
      <c r="A233" s="64"/>
      <c r="B233" s="64"/>
      <c r="C233" s="64"/>
      <c r="D233" s="64"/>
      <c r="E233" s="11"/>
      <c r="G233" s="11"/>
      <c r="H233" s="64"/>
      <c r="I233" s="64"/>
    </row>
    <row r="234" spans="1:9" x14ac:dyDescent="0.2">
      <c r="A234" s="64"/>
      <c r="B234" s="64"/>
      <c r="C234" s="64"/>
      <c r="D234" s="64"/>
      <c r="E234" s="11"/>
      <c r="G234" s="11"/>
      <c r="H234" s="64"/>
      <c r="I234" s="64"/>
    </row>
    <row r="235" spans="1:9" x14ac:dyDescent="0.2">
      <c r="A235" s="64"/>
      <c r="B235" s="64"/>
      <c r="C235" s="64"/>
      <c r="D235" s="64"/>
      <c r="E235" s="11"/>
      <c r="G235" s="11"/>
      <c r="H235" s="64"/>
      <c r="I235" s="64"/>
    </row>
    <row r="236" spans="1:9" x14ac:dyDescent="0.2">
      <c r="A236" s="64"/>
      <c r="B236" s="64"/>
      <c r="C236" s="64"/>
      <c r="D236" s="64"/>
      <c r="E236" s="11"/>
      <c r="G236" s="11"/>
      <c r="H236" s="64"/>
      <c r="I236" s="64"/>
    </row>
    <row r="237" spans="1:9" x14ac:dyDescent="0.2">
      <c r="A237" s="64"/>
      <c r="B237" s="64"/>
      <c r="C237" s="64"/>
      <c r="D237" s="64"/>
      <c r="E237" s="11"/>
      <c r="G237" s="11"/>
      <c r="H237" s="64"/>
      <c r="I237" s="64"/>
    </row>
    <row r="238" spans="1:9" x14ac:dyDescent="0.2">
      <c r="A238" s="64"/>
      <c r="B238" s="64"/>
      <c r="C238" s="64"/>
      <c r="D238" s="64"/>
      <c r="E238" s="11"/>
      <c r="G238" s="11"/>
      <c r="H238" s="64"/>
      <c r="I238" s="64"/>
    </row>
    <row r="239" spans="1:9" x14ac:dyDescent="0.2">
      <c r="A239" s="64"/>
      <c r="B239" s="64"/>
      <c r="C239" s="64"/>
      <c r="D239" s="64"/>
      <c r="E239" s="11"/>
      <c r="G239" s="11"/>
      <c r="H239" s="64"/>
      <c r="I239" s="64"/>
    </row>
    <row r="240" spans="1:9" x14ac:dyDescent="0.2">
      <c r="A240" s="64"/>
      <c r="B240" s="64"/>
      <c r="C240" s="64"/>
      <c r="D240" s="64"/>
      <c r="E240" s="11"/>
      <c r="G240" s="11"/>
      <c r="H240" s="64"/>
      <c r="I240" s="64"/>
    </row>
    <row r="241" spans="1:9" x14ac:dyDescent="0.2">
      <c r="A241" s="64"/>
      <c r="B241" s="64"/>
      <c r="C241" s="64"/>
      <c r="D241" s="64"/>
      <c r="E241" s="11"/>
      <c r="G241" s="11"/>
      <c r="H241" s="64"/>
      <c r="I241" s="64"/>
    </row>
    <row r="242" spans="1:9" x14ac:dyDescent="0.2">
      <c r="A242" s="64"/>
      <c r="B242" s="64"/>
      <c r="C242" s="64"/>
      <c r="D242" s="64"/>
      <c r="E242" s="11"/>
      <c r="G242" s="11"/>
      <c r="H242" s="64"/>
      <c r="I242" s="64"/>
    </row>
    <row r="243" spans="1:9" x14ac:dyDescent="0.2">
      <c r="A243" s="64"/>
      <c r="B243" s="64"/>
      <c r="C243" s="64"/>
      <c r="D243" s="64"/>
      <c r="E243" s="11"/>
      <c r="G243" s="11"/>
      <c r="H243" s="64"/>
      <c r="I243" s="64"/>
    </row>
    <row r="244" spans="1:9" x14ac:dyDescent="0.2">
      <c r="A244" s="64"/>
      <c r="B244" s="64"/>
      <c r="C244" s="64"/>
      <c r="D244" s="64"/>
      <c r="E244" s="11"/>
      <c r="G244" s="11"/>
      <c r="H244" s="64"/>
      <c r="I244" s="64"/>
    </row>
    <row r="245" spans="1:9" x14ac:dyDescent="0.2">
      <c r="A245" s="64"/>
      <c r="B245" s="64"/>
      <c r="C245" s="64"/>
      <c r="D245" s="64"/>
      <c r="E245" s="11"/>
      <c r="G245" s="11"/>
      <c r="H245" s="64"/>
      <c r="I245" s="64"/>
    </row>
    <row r="246" spans="1:9" x14ac:dyDescent="0.2">
      <c r="A246" s="64"/>
      <c r="B246" s="64"/>
      <c r="C246" s="64"/>
      <c r="D246" s="64"/>
      <c r="E246" s="11"/>
      <c r="G246" s="11"/>
      <c r="H246" s="64"/>
      <c r="I246" s="64"/>
    </row>
    <row r="247" spans="1:9" x14ac:dyDescent="0.2">
      <c r="A247" s="64"/>
      <c r="B247" s="64"/>
      <c r="C247" s="64"/>
      <c r="D247" s="64"/>
      <c r="E247" s="11"/>
      <c r="G247" s="11"/>
      <c r="H247" s="64"/>
      <c r="I247" s="64"/>
    </row>
    <row r="248" spans="1:9" x14ac:dyDescent="0.2">
      <c r="A248" s="64"/>
      <c r="B248" s="64"/>
      <c r="C248" s="64"/>
      <c r="D248" s="64"/>
      <c r="E248" s="11"/>
      <c r="G248" s="11"/>
      <c r="H248" s="64"/>
      <c r="I248" s="64"/>
    </row>
    <row r="249" spans="1:9" x14ac:dyDescent="0.2">
      <c r="A249" s="64"/>
      <c r="B249" s="64"/>
      <c r="C249" s="64"/>
      <c r="D249" s="64"/>
      <c r="E249" s="11"/>
      <c r="G249" s="11"/>
      <c r="H249" s="64"/>
      <c r="I249" s="64"/>
    </row>
    <row r="250" spans="1:9" x14ac:dyDescent="0.2">
      <c r="A250" s="64"/>
      <c r="B250" s="64"/>
      <c r="C250" s="64"/>
      <c r="D250" s="64"/>
      <c r="E250" s="11"/>
      <c r="G250" s="11"/>
      <c r="H250" s="64"/>
      <c r="I250" s="64"/>
    </row>
    <row r="251" spans="1:9" x14ac:dyDescent="0.2">
      <c r="A251" s="64"/>
      <c r="B251" s="64"/>
      <c r="C251" s="64"/>
      <c r="D251" s="64"/>
      <c r="E251" s="11"/>
      <c r="G251" s="11"/>
      <c r="H251" s="64"/>
      <c r="I251" s="64"/>
    </row>
    <row r="252" spans="1:9" x14ac:dyDescent="0.2">
      <c r="A252" s="64"/>
      <c r="B252" s="64"/>
      <c r="C252" s="64"/>
      <c r="D252" s="64"/>
      <c r="E252" s="11"/>
      <c r="G252" s="11"/>
      <c r="H252" s="64"/>
      <c r="I252" s="64"/>
    </row>
    <row r="253" spans="1:9" x14ac:dyDescent="0.2">
      <c r="A253" s="64"/>
      <c r="B253" s="64"/>
      <c r="C253" s="64"/>
      <c r="D253" s="64"/>
      <c r="E253" s="11"/>
      <c r="G253" s="11"/>
      <c r="H253" s="64"/>
      <c r="I253" s="64"/>
    </row>
    <row r="254" spans="1:9" x14ac:dyDescent="0.2">
      <c r="A254" s="64"/>
      <c r="B254" s="64"/>
      <c r="C254" s="64"/>
      <c r="D254" s="64"/>
      <c r="E254" s="11"/>
      <c r="G254" s="11"/>
      <c r="H254" s="64"/>
      <c r="I254" s="64"/>
    </row>
    <row r="255" spans="1:9" x14ac:dyDescent="0.2">
      <c r="A255" s="64"/>
      <c r="B255" s="64"/>
      <c r="C255" s="64"/>
      <c r="D255" s="64"/>
      <c r="E255" s="11"/>
      <c r="G255" s="11"/>
      <c r="H255" s="64"/>
      <c r="I255" s="64"/>
    </row>
    <row r="256" spans="1:9" x14ac:dyDescent="0.2">
      <c r="A256" s="64"/>
      <c r="B256" s="64"/>
      <c r="C256" s="64"/>
      <c r="D256" s="64"/>
      <c r="E256" s="11"/>
      <c r="G256" s="11"/>
      <c r="H256" s="64"/>
      <c r="I256" s="64"/>
    </row>
    <row r="257" spans="1:9" x14ac:dyDescent="0.2">
      <c r="A257" s="64"/>
      <c r="B257" s="64"/>
      <c r="C257" s="64"/>
      <c r="D257" s="64"/>
      <c r="E257" s="11"/>
      <c r="G257" s="11"/>
      <c r="H257" s="64"/>
      <c r="I257" s="64"/>
    </row>
    <row r="258" spans="1:9" x14ac:dyDescent="0.2">
      <c r="A258" s="64"/>
      <c r="B258" s="64"/>
      <c r="C258" s="64"/>
      <c r="D258" s="64"/>
      <c r="E258" s="11"/>
      <c r="G258" s="11"/>
      <c r="H258" s="64"/>
      <c r="I258" s="64"/>
    </row>
    <row r="259" spans="1:9" x14ac:dyDescent="0.2">
      <c r="A259" s="64"/>
      <c r="B259" s="64"/>
      <c r="C259" s="64"/>
      <c r="D259" s="64"/>
      <c r="E259" s="11"/>
      <c r="G259" s="11"/>
      <c r="H259" s="64"/>
      <c r="I259" s="64"/>
    </row>
    <row r="260" spans="1:9" x14ac:dyDescent="0.2">
      <c r="A260" s="64"/>
      <c r="B260" s="64"/>
      <c r="C260" s="64"/>
      <c r="D260" s="64"/>
      <c r="E260" s="11"/>
      <c r="G260" s="11"/>
      <c r="H260" s="64"/>
      <c r="I260" s="64"/>
    </row>
    <row r="261" spans="1:9" x14ac:dyDescent="0.2">
      <c r="A261" s="64"/>
      <c r="B261" s="64"/>
      <c r="C261" s="64"/>
      <c r="D261" s="64"/>
      <c r="E261" s="11"/>
      <c r="G261" s="11"/>
      <c r="H261" s="64"/>
      <c r="I261" s="64"/>
    </row>
    <row r="262" spans="1:9" x14ac:dyDescent="0.2">
      <c r="A262" s="64"/>
      <c r="B262" s="64"/>
      <c r="C262" s="64"/>
      <c r="D262" s="64"/>
      <c r="E262" s="11"/>
      <c r="G262" s="11"/>
      <c r="H262" s="64"/>
      <c r="I262" s="64"/>
    </row>
    <row r="263" spans="1:9" x14ac:dyDescent="0.2">
      <c r="A263" s="64"/>
      <c r="B263" s="64"/>
      <c r="C263" s="64"/>
      <c r="D263" s="64"/>
      <c r="E263" s="11"/>
      <c r="G263" s="11"/>
      <c r="H263" s="64"/>
      <c r="I263" s="64"/>
    </row>
    <row r="264" spans="1:9" x14ac:dyDescent="0.2">
      <c r="A264" s="64"/>
      <c r="B264" s="64"/>
      <c r="C264" s="64"/>
      <c r="D264" s="64"/>
      <c r="E264" s="11"/>
      <c r="G264" s="11"/>
      <c r="H264" s="64"/>
      <c r="I264" s="64"/>
    </row>
    <row r="265" spans="1:9" x14ac:dyDescent="0.2">
      <c r="A265" s="64"/>
      <c r="B265" s="64"/>
      <c r="C265" s="64"/>
      <c r="D265" s="64"/>
      <c r="E265" s="11"/>
      <c r="G265" s="11"/>
      <c r="H265" s="64"/>
      <c r="I265" s="64"/>
    </row>
    <row r="266" spans="1:9" x14ac:dyDescent="0.2">
      <c r="A266" s="64"/>
      <c r="B266" s="64"/>
      <c r="C266" s="64"/>
      <c r="D266" s="64"/>
      <c r="E266" s="11"/>
      <c r="G266" s="11"/>
      <c r="H266" s="64"/>
      <c r="I266" s="64"/>
    </row>
    <row r="267" spans="1:9" x14ac:dyDescent="0.2">
      <c r="A267" s="64"/>
      <c r="B267" s="64"/>
      <c r="C267" s="64"/>
      <c r="D267" s="64"/>
      <c r="E267" s="11"/>
      <c r="G267" s="11"/>
      <c r="H267" s="64"/>
      <c r="I267" s="64"/>
    </row>
    <row r="268" spans="1:9" x14ac:dyDescent="0.2">
      <c r="A268" s="64"/>
      <c r="B268" s="64"/>
      <c r="C268" s="64"/>
      <c r="D268" s="64"/>
      <c r="E268" s="11"/>
      <c r="G268" s="11"/>
      <c r="H268" s="64"/>
      <c r="I268" s="64"/>
    </row>
    <row r="269" spans="1:9" x14ac:dyDescent="0.2">
      <c r="A269" s="64"/>
      <c r="B269" s="64"/>
      <c r="C269" s="64"/>
      <c r="D269" s="64"/>
      <c r="E269" s="11"/>
      <c r="G269" s="64"/>
      <c r="H269" s="64"/>
      <c r="I269" s="64"/>
    </row>
    <row r="270" spans="1:9" x14ac:dyDescent="0.2">
      <c r="A270" s="64"/>
      <c r="B270" s="64"/>
      <c r="C270" s="64"/>
      <c r="D270" s="64"/>
      <c r="E270" s="11"/>
      <c r="G270" s="64"/>
      <c r="H270" s="64"/>
      <c r="I270" s="64"/>
    </row>
    <row r="271" spans="1:9" x14ac:dyDescent="0.2">
      <c r="A271" s="64"/>
      <c r="B271" s="64"/>
      <c r="C271" s="64"/>
      <c r="D271" s="64"/>
      <c r="E271" s="11"/>
      <c r="G271" s="64"/>
      <c r="H271" s="64"/>
      <c r="I271" s="64"/>
    </row>
    <row r="272" spans="1:9" x14ac:dyDescent="0.2">
      <c r="A272" s="64"/>
      <c r="B272" s="64"/>
      <c r="C272" s="64"/>
      <c r="D272" s="64"/>
      <c r="E272" s="11"/>
      <c r="G272" s="64"/>
      <c r="H272" s="64"/>
      <c r="I272" s="64"/>
    </row>
    <row r="273" spans="1:9" x14ac:dyDescent="0.2">
      <c r="A273" s="64"/>
      <c r="B273" s="64"/>
      <c r="C273" s="64"/>
      <c r="D273" s="64"/>
      <c r="E273" s="11"/>
      <c r="G273" s="64"/>
      <c r="H273" s="64"/>
      <c r="I273" s="64"/>
    </row>
    <row r="274" spans="1:9" x14ac:dyDescent="0.2">
      <c r="A274" s="64"/>
      <c r="B274" s="64"/>
      <c r="C274" s="64"/>
      <c r="D274" s="64"/>
      <c r="E274" s="11"/>
      <c r="G274" s="64"/>
      <c r="H274" s="64"/>
      <c r="I274" s="64"/>
    </row>
    <row r="275" spans="1:9" x14ac:dyDescent="0.2">
      <c r="A275" s="64"/>
      <c r="B275" s="64"/>
      <c r="C275" s="64"/>
      <c r="D275" s="64"/>
      <c r="E275" s="11"/>
      <c r="G275" s="64"/>
      <c r="H275" s="64"/>
      <c r="I275" s="64"/>
    </row>
    <row r="276" spans="1:9" x14ac:dyDescent="0.2">
      <c r="A276" s="64"/>
      <c r="B276" s="64"/>
      <c r="C276" s="64"/>
      <c r="D276" s="64"/>
      <c r="E276" s="11"/>
      <c r="G276" s="64"/>
      <c r="H276" s="64"/>
      <c r="I276" s="64"/>
    </row>
    <row r="277" spans="1:9" x14ac:dyDescent="0.2">
      <c r="A277" s="64"/>
      <c r="B277" s="64"/>
      <c r="C277" s="64"/>
      <c r="D277" s="64"/>
      <c r="E277" s="11"/>
      <c r="G277" s="64"/>
      <c r="H277" s="64"/>
      <c r="I277" s="64"/>
    </row>
    <row r="278" spans="1:9" x14ac:dyDescent="0.2">
      <c r="A278" s="64"/>
      <c r="B278" s="64"/>
      <c r="C278" s="64"/>
      <c r="D278" s="64"/>
      <c r="E278" s="11"/>
      <c r="G278" s="64"/>
      <c r="H278" s="64"/>
      <c r="I278" s="64"/>
    </row>
    <row r="279" spans="1:9" x14ac:dyDescent="0.2">
      <c r="A279" s="64"/>
      <c r="B279" s="64"/>
      <c r="C279" s="64"/>
      <c r="D279" s="64"/>
      <c r="E279" s="11"/>
      <c r="G279" s="64"/>
      <c r="H279" s="64"/>
      <c r="I279" s="64"/>
    </row>
    <row r="280" spans="1:9" x14ac:dyDescent="0.2">
      <c r="A280" s="64"/>
      <c r="B280" s="64"/>
      <c r="C280" s="64"/>
      <c r="D280" s="64"/>
      <c r="E280" s="11"/>
      <c r="G280" s="64"/>
      <c r="H280" s="64"/>
      <c r="I280" s="64"/>
    </row>
    <row r="281" spans="1:9" x14ac:dyDescent="0.2">
      <c r="A281" s="64"/>
      <c r="B281" s="64"/>
      <c r="C281" s="64"/>
      <c r="D281" s="64"/>
      <c r="E281" s="11"/>
      <c r="G281" s="64"/>
      <c r="H281" s="64"/>
      <c r="I281" s="64"/>
    </row>
    <row r="282" spans="1:9" x14ac:dyDescent="0.2">
      <c r="A282" s="64"/>
      <c r="B282" s="64"/>
      <c r="C282" s="64"/>
      <c r="D282" s="64"/>
      <c r="E282" s="11"/>
      <c r="G282" s="64"/>
      <c r="H282" s="64"/>
      <c r="I282" s="64"/>
    </row>
    <row r="283" spans="1:9" x14ac:dyDescent="0.2">
      <c r="A283" s="64"/>
      <c r="B283" s="64"/>
      <c r="C283" s="64"/>
      <c r="D283" s="64"/>
      <c r="E283" s="11"/>
      <c r="G283" s="64"/>
      <c r="H283" s="64"/>
      <c r="I283" s="64"/>
    </row>
    <row r="284" spans="1:9" x14ac:dyDescent="0.2">
      <c r="A284" s="64"/>
      <c r="B284" s="64"/>
      <c r="C284" s="64"/>
      <c r="D284" s="64"/>
      <c r="E284" s="11"/>
      <c r="G284" s="64"/>
      <c r="H284" s="64"/>
      <c r="I284" s="64"/>
    </row>
    <row r="285" spans="1:9" x14ac:dyDescent="0.2">
      <c r="A285" s="64"/>
      <c r="B285" s="64"/>
      <c r="C285" s="64"/>
      <c r="D285" s="64"/>
      <c r="E285" s="11"/>
      <c r="G285" s="64"/>
      <c r="H285" s="64"/>
      <c r="I285" s="64"/>
    </row>
    <row r="286" spans="1:9" x14ac:dyDescent="0.2">
      <c r="A286" s="64"/>
      <c r="B286" s="64"/>
      <c r="C286" s="64"/>
      <c r="D286" s="64"/>
      <c r="E286" s="11"/>
      <c r="G286" s="64"/>
      <c r="H286" s="64"/>
      <c r="I286" s="64"/>
    </row>
    <row r="287" spans="1:9" x14ac:dyDescent="0.2">
      <c r="A287" s="64"/>
      <c r="B287" s="64"/>
      <c r="C287" s="64"/>
      <c r="D287" s="64"/>
      <c r="E287" s="11"/>
      <c r="G287" s="64"/>
      <c r="H287" s="64"/>
      <c r="I287" s="64"/>
    </row>
    <row r="288" spans="1:9" x14ac:dyDescent="0.2">
      <c r="A288" s="64"/>
      <c r="B288" s="64"/>
      <c r="C288" s="64"/>
      <c r="D288" s="64"/>
      <c r="E288" s="11"/>
      <c r="G288" s="64"/>
      <c r="H288" s="64"/>
      <c r="I288" s="64"/>
    </row>
    <row r="289" spans="1:9" x14ac:dyDescent="0.2">
      <c r="A289" s="64"/>
      <c r="B289" s="64"/>
      <c r="C289" s="64"/>
      <c r="D289" s="64"/>
      <c r="E289" s="11"/>
      <c r="G289" s="64"/>
      <c r="H289" s="64"/>
      <c r="I289" s="64"/>
    </row>
    <row r="290" spans="1:9" x14ac:dyDescent="0.2">
      <c r="A290" s="64"/>
      <c r="B290" s="64"/>
      <c r="C290" s="64"/>
      <c r="D290" s="64"/>
      <c r="E290" s="11"/>
      <c r="G290" s="64"/>
      <c r="H290" s="64"/>
      <c r="I290" s="64"/>
    </row>
    <row r="291" spans="1:9" x14ac:dyDescent="0.2">
      <c r="A291" s="64"/>
      <c r="B291" s="64"/>
      <c r="C291" s="64"/>
      <c r="D291" s="64"/>
      <c r="E291" s="11"/>
      <c r="G291" s="64"/>
      <c r="H291" s="64"/>
      <c r="I291" s="64"/>
    </row>
    <row r="292" spans="1:9" x14ac:dyDescent="0.2">
      <c r="A292" s="64"/>
      <c r="B292" s="64"/>
      <c r="C292" s="64"/>
      <c r="D292" s="64"/>
      <c r="E292" s="11"/>
      <c r="G292" s="64"/>
      <c r="H292" s="64"/>
      <c r="I292" s="64"/>
    </row>
    <row r="293" spans="1:9" x14ac:dyDescent="0.2">
      <c r="A293" s="64"/>
      <c r="B293" s="64"/>
      <c r="C293" s="64"/>
      <c r="D293" s="64"/>
      <c r="E293" s="11"/>
      <c r="G293" s="64"/>
      <c r="H293" s="64"/>
      <c r="I293" s="64"/>
    </row>
    <row r="294" spans="1:9" x14ac:dyDescent="0.2">
      <c r="A294" s="64"/>
      <c r="B294" s="64"/>
      <c r="C294" s="64"/>
      <c r="D294" s="64"/>
      <c r="E294" s="11"/>
      <c r="G294" s="64"/>
      <c r="H294" s="64"/>
      <c r="I294" s="64"/>
    </row>
    <row r="295" spans="1:9" x14ac:dyDescent="0.2">
      <c r="A295" s="64"/>
      <c r="B295" s="64"/>
      <c r="C295" s="64"/>
      <c r="D295" s="64"/>
      <c r="E295" s="11"/>
      <c r="G295" s="64"/>
      <c r="H295" s="64"/>
      <c r="I295" s="64"/>
    </row>
    <row r="296" spans="1:9" x14ac:dyDescent="0.2">
      <c r="A296" s="64"/>
      <c r="B296" s="64"/>
      <c r="C296" s="64"/>
      <c r="D296" s="64"/>
      <c r="E296" s="11"/>
      <c r="G296" s="64"/>
      <c r="H296" s="64"/>
      <c r="I296" s="64"/>
    </row>
    <row r="297" spans="1:9" x14ac:dyDescent="0.2">
      <c r="A297" s="64"/>
      <c r="B297" s="64"/>
      <c r="C297" s="64"/>
      <c r="D297" s="64"/>
      <c r="E297" s="11"/>
      <c r="G297" s="64"/>
      <c r="H297" s="64"/>
      <c r="I297" s="64"/>
    </row>
    <row r="298" spans="1:9" x14ac:dyDescent="0.2">
      <c r="A298" s="64"/>
      <c r="B298" s="64"/>
      <c r="C298" s="64"/>
      <c r="D298" s="64"/>
      <c r="E298" s="11"/>
      <c r="G298" s="64"/>
      <c r="H298" s="64"/>
      <c r="I298" s="64"/>
    </row>
    <row r="299" spans="1:9" x14ac:dyDescent="0.2">
      <c r="A299" s="64"/>
      <c r="B299" s="64"/>
      <c r="C299" s="64"/>
      <c r="D299" s="64"/>
      <c r="E299" s="11"/>
      <c r="G299" s="64"/>
      <c r="H299" s="64"/>
      <c r="I299" s="64"/>
    </row>
    <row r="300" spans="1:9" x14ac:dyDescent="0.2">
      <c r="A300" s="64"/>
      <c r="B300" s="64"/>
      <c r="C300" s="64"/>
      <c r="D300" s="64"/>
      <c r="E300" s="11"/>
      <c r="G300" s="64"/>
      <c r="H300" s="64"/>
      <c r="I300" s="64"/>
    </row>
    <row r="301" spans="1:9" x14ac:dyDescent="0.2">
      <c r="A301" s="64"/>
      <c r="B301" s="64"/>
      <c r="C301" s="64"/>
      <c r="D301" s="64"/>
      <c r="E301" s="11"/>
      <c r="G301" s="64"/>
      <c r="H301" s="64"/>
      <c r="I301" s="64"/>
    </row>
    <row r="302" spans="1:9" x14ac:dyDescent="0.2">
      <c r="A302" s="64"/>
      <c r="B302" s="64"/>
      <c r="C302" s="64"/>
      <c r="D302" s="64"/>
      <c r="E302" s="11"/>
      <c r="G302" s="64"/>
      <c r="H302" s="64"/>
      <c r="I302" s="64"/>
    </row>
    <row r="303" spans="1:9" x14ac:dyDescent="0.2">
      <c r="A303" s="64"/>
      <c r="B303" s="64"/>
      <c r="C303" s="64"/>
      <c r="D303" s="64"/>
      <c r="E303" s="11"/>
      <c r="G303" s="64"/>
      <c r="H303" s="64"/>
      <c r="I303" s="64"/>
    </row>
    <row r="304" spans="1:9" x14ac:dyDescent="0.2">
      <c r="A304" s="64"/>
      <c r="B304" s="64"/>
      <c r="C304" s="64"/>
      <c r="D304" s="64"/>
      <c r="E304" s="11"/>
      <c r="G304" s="64"/>
      <c r="H304" s="64"/>
      <c r="I304" s="64"/>
    </row>
    <row r="305" spans="1:9" x14ac:dyDescent="0.2">
      <c r="A305" s="64"/>
      <c r="B305" s="64"/>
      <c r="C305" s="64"/>
      <c r="D305" s="64"/>
      <c r="E305" s="11"/>
      <c r="G305" s="64"/>
      <c r="H305" s="64"/>
      <c r="I305" s="64"/>
    </row>
    <row r="306" spans="1:9" x14ac:dyDescent="0.2">
      <c r="A306" s="64"/>
      <c r="B306" s="64"/>
      <c r="C306" s="64"/>
      <c r="D306" s="64"/>
      <c r="E306" s="11"/>
      <c r="G306" s="64"/>
      <c r="H306" s="64"/>
      <c r="I306" s="64"/>
    </row>
    <row r="307" spans="1:9" x14ac:dyDescent="0.2">
      <c r="A307" s="64"/>
      <c r="B307" s="64"/>
      <c r="C307" s="64"/>
      <c r="D307" s="64"/>
      <c r="E307" s="11"/>
      <c r="G307" s="64"/>
      <c r="H307" s="64"/>
      <c r="I307" s="64"/>
    </row>
    <row r="308" spans="1:9" x14ac:dyDescent="0.2">
      <c r="A308" s="64"/>
      <c r="B308" s="64"/>
      <c r="C308" s="64"/>
      <c r="D308" s="64"/>
      <c r="E308" s="11"/>
      <c r="G308" s="64"/>
      <c r="H308" s="64"/>
      <c r="I308" s="64"/>
    </row>
    <row r="309" spans="1:9" x14ac:dyDescent="0.2">
      <c r="A309" s="64"/>
      <c r="B309" s="64"/>
      <c r="C309" s="64"/>
      <c r="D309" s="64"/>
      <c r="E309" s="11"/>
      <c r="G309" s="64"/>
      <c r="H309" s="64"/>
      <c r="I309" s="64"/>
    </row>
    <row r="310" spans="1:9" x14ac:dyDescent="0.2">
      <c r="A310" s="64"/>
      <c r="B310" s="64"/>
      <c r="C310" s="64"/>
      <c r="D310" s="64"/>
      <c r="E310" s="11"/>
      <c r="G310" s="64"/>
      <c r="H310" s="64"/>
      <c r="I310" s="64"/>
    </row>
    <row r="311" spans="1:9" x14ac:dyDescent="0.2">
      <c r="A311" s="64"/>
      <c r="B311" s="64"/>
      <c r="C311" s="64"/>
      <c r="D311" s="64"/>
      <c r="E311" s="11"/>
      <c r="G311" s="64"/>
      <c r="H311" s="64"/>
      <c r="I311" s="64"/>
    </row>
    <row r="312" spans="1:9" x14ac:dyDescent="0.2">
      <c r="A312" s="64"/>
      <c r="B312" s="64"/>
      <c r="C312" s="64"/>
      <c r="D312" s="64"/>
      <c r="E312" s="11"/>
      <c r="G312" s="64"/>
      <c r="H312" s="64"/>
      <c r="I312" s="64"/>
    </row>
    <row r="313" spans="1:9" x14ac:dyDescent="0.2">
      <c r="A313" s="64"/>
      <c r="B313" s="64"/>
      <c r="C313" s="64"/>
      <c r="D313" s="64"/>
      <c r="E313" s="11"/>
      <c r="G313" s="64"/>
      <c r="H313" s="64"/>
      <c r="I313" s="64"/>
    </row>
    <row r="314" spans="1:9" x14ac:dyDescent="0.2">
      <c r="A314" s="64"/>
      <c r="B314" s="64"/>
      <c r="C314" s="64"/>
      <c r="D314" s="64"/>
      <c r="E314" s="11"/>
      <c r="G314" s="64"/>
      <c r="H314" s="64"/>
      <c r="I314" s="64"/>
    </row>
    <row r="315" spans="1:9" x14ac:dyDescent="0.2">
      <c r="A315" s="64"/>
      <c r="B315" s="64"/>
      <c r="C315" s="64"/>
      <c r="D315" s="64"/>
      <c r="E315" s="11"/>
      <c r="G315" s="64"/>
      <c r="H315" s="64"/>
      <c r="I315" s="64"/>
    </row>
    <row r="316" spans="1:9" x14ac:dyDescent="0.2">
      <c r="A316" s="64"/>
      <c r="B316" s="64"/>
      <c r="C316" s="64"/>
      <c r="D316" s="64"/>
      <c r="E316" s="11"/>
      <c r="G316" s="64"/>
      <c r="H316" s="64"/>
      <c r="I316" s="64"/>
    </row>
    <row r="317" spans="1:9" x14ac:dyDescent="0.2">
      <c r="A317" s="64"/>
      <c r="B317" s="64"/>
      <c r="C317" s="64"/>
      <c r="D317" s="64"/>
      <c r="E317" s="11"/>
      <c r="G317" s="64"/>
      <c r="H317" s="64"/>
      <c r="I317" s="64"/>
    </row>
    <row r="318" spans="1:9" x14ac:dyDescent="0.2">
      <c r="A318" s="64"/>
      <c r="B318" s="64"/>
      <c r="C318" s="64"/>
      <c r="D318" s="64"/>
      <c r="E318" s="11"/>
      <c r="G318" s="64"/>
      <c r="H318" s="64"/>
      <c r="I318" s="64"/>
    </row>
    <row r="319" spans="1:9" x14ac:dyDescent="0.2">
      <c r="A319" s="64"/>
      <c r="B319" s="64"/>
      <c r="C319" s="64"/>
      <c r="D319" s="64"/>
      <c r="E319" s="11"/>
      <c r="G319" s="64"/>
      <c r="H319" s="64"/>
      <c r="I319" s="64"/>
    </row>
    <row r="320" spans="1:9" x14ac:dyDescent="0.2">
      <c r="A320" s="64"/>
      <c r="B320" s="64"/>
      <c r="C320" s="64"/>
      <c r="D320" s="64"/>
      <c r="E320" s="11"/>
      <c r="G320" s="64"/>
      <c r="H320" s="64"/>
      <c r="I320" s="64"/>
    </row>
    <row r="321" spans="1:9" x14ac:dyDescent="0.2">
      <c r="A321" s="64"/>
      <c r="B321" s="64"/>
      <c r="C321" s="64"/>
      <c r="D321" s="64"/>
      <c r="E321" s="11"/>
      <c r="G321" s="64"/>
      <c r="H321" s="64"/>
      <c r="I321" s="64"/>
    </row>
    <row r="322" spans="1:9" x14ac:dyDescent="0.2">
      <c r="A322" s="64"/>
      <c r="B322" s="64"/>
      <c r="C322" s="64"/>
      <c r="D322" s="64"/>
      <c r="E322" s="11"/>
      <c r="G322" s="64"/>
      <c r="H322" s="64"/>
      <c r="I322" s="64"/>
    </row>
    <row r="323" spans="1:9" x14ac:dyDescent="0.2">
      <c r="A323" s="64"/>
      <c r="B323" s="64"/>
      <c r="C323" s="64"/>
      <c r="D323" s="64"/>
      <c r="E323" s="11"/>
      <c r="G323" s="64"/>
      <c r="H323" s="64"/>
      <c r="I323" s="64"/>
    </row>
    <row r="324" spans="1:9" x14ac:dyDescent="0.2">
      <c r="A324" s="64"/>
      <c r="B324" s="64"/>
      <c r="C324" s="64"/>
      <c r="D324" s="64"/>
      <c r="E324" s="11"/>
      <c r="G324" s="64"/>
      <c r="H324" s="64"/>
      <c r="I324" s="64"/>
    </row>
    <row r="325" spans="1:9" x14ac:dyDescent="0.2">
      <c r="A325" s="64"/>
      <c r="B325" s="64"/>
      <c r="C325" s="64"/>
      <c r="D325" s="64"/>
      <c r="E325" s="11"/>
      <c r="G325" s="64"/>
      <c r="H325" s="64"/>
      <c r="I325" s="64"/>
    </row>
    <row r="326" spans="1:9" x14ac:dyDescent="0.2">
      <c r="A326" s="64"/>
      <c r="B326" s="64"/>
      <c r="C326" s="64"/>
      <c r="D326" s="64"/>
      <c r="E326" s="11"/>
      <c r="G326" s="64"/>
      <c r="H326" s="64"/>
      <c r="I326" s="64"/>
    </row>
    <row r="327" spans="1:9" x14ac:dyDescent="0.2">
      <c r="A327" s="64"/>
      <c r="B327" s="64"/>
      <c r="C327" s="64"/>
      <c r="D327" s="64"/>
      <c r="E327" s="11"/>
      <c r="G327" s="64"/>
      <c r="H327" s="64"/>
      <c r="I327" s="64"/>
    </row>
    <row r="328" spans="1:9" x14ac:dyDescent="0.2">
      <c r="A328" s="64"/>
      <c r="B328" s="64"/>
      <c r="C328" s="64"/>
      <c r="D328" s="64"/>
      <c r="E328" s="11"/>
      <c r="G328" s="64"/>
      <c r="H328" s="64"/>
      <c r="I328" s="64"/>
    </row>
    <row r="329" spans="1:9" x14ac:dyDescent="0.2">
      <c r="A329" s="64"/>
      <c r="B329" s="64"/>
      <c r="C329" s="64"/>
      <c r="D329" s="64"/>
      <c r="E329" s="11"/>
      <c r="G329" s="64"/>
      <c r="H329" s="64"/>
      <c r="I329" s="64"/>
    </row>
    <row r="330" spans="1:9" x14ac:dyDescent="0.2">
      <c r="A330" s="64"/>
      <c r="B330" s="64"/>
      <c r="C330" s="64"/>
      <c r="D330" s="64"/>
      <c r="E330" s="11"/>
      <c r="G330" s="64"/>
      <c r="H330" s="64"/>
      <c r="I330" s="64"/>
    </row>
    <row r="331" spans="1:9" x14ac:dyDescent="0.2">
      <c r="A331" s="64"/>
      <c r="B331" s="64"/>
      <c r="C331" s="64"/>
      <c r="D331" s="64"/>
      <c r="E331" s="11"/>
      <c r="G331" s="64"/>
      <c r="H331" s="64"/>
      <c r="I331" s="64"/>
    </row>
    <row r="332" spans="1:9" x14ac:dyDescent="0.2">
      <c r="A332" s="64"/>
      <c r="B332" s="64"/>
      <c r="C332" s="64"/>
      <c r="D332" s="64"/>
      <c r="E332" s="11"/>
      <c r="G332" s="64"/>
      <c r="H332" s="64"/>
      <c r="I332" s="64"/>
    </row>
    <row r="333" spans="1:9" x14ac:dyDescent="0.2">
      <c r="A333" s="64"/>
      <c r="B333" s="64"/>
      <c r="C333" s="64"/>
      <c r="D333" s="64"/>
      <c r="E333" s="11"/>
      <c r="G333" s="64"/>
      <c r="H333" s="64"/>
      <c r="I333" s="64"/>
    </row>
    <row r="334" spans="1:9" x14ac:dyDescent="0.2">
      <c r="A334" s="64"/>
      <c r="B334" s="64"/>
      <c r="C334" s="64"/>
      <c r="D334" s="64"/>
      <c r="E334" s="11"/>
      <c r="G334" s="64"/>
      <c r="H334" s="64"/>
      <c r="I334" s="64"/>
    </row>
    <row r="335" spans="1:9" x14ac:dyDescent="0.2">
      <c r="A335" s="64"/>
      <c r="B335" s="64"/>
      <c r="C335" s="64"/>
      <c r="D335" s="64"/>
      <c r="E335" s="11"/>
      <c r="G335" s="64"/>
      <c r="H335" s="64"/>
      <c r="I335" s="64"/>
    </row>
    <row r="336" spans="1:9" x14ac:dyDescent="0.2">
      <c r="A336" s="64"/>
      <c r="B336" s="64"/>
      <c r="C336" s="64"/>
      <c r="D336" s="64"/>
      <c r="E336" s="11"/>
      <c r="G336" s="64"/>
      <c r="H336" s="64"/>
      <c r="I336" s="64"/>
    </row>
    <row r="337" spans="1:9" x14ac:dyDescent="0.2">
      <c r="A337" s="64"/>
      <c r="B337" s="64"/>
      <c r="C337" s="64"/>
      <c r="D337" s="64"/>
      <c r="E337" s="11"/>
      <c r="G337" s="64"/>
      <c r="H337" s="64"/>
      <c r="I337" s="64"/>
    </row>
    <row r="338" spans="1:9" x14ac:dyDescent="0.2">
      <c r="A338" s="64"/>
      <c r="B338" s="64"/>
      <c r="C338" s="64"/>
      <c r="D338" s="64"/>
      <c r="E338" s="11"/>
      <c r="G338" s="64"/>
      <c r="H338" s="64"/>
      <c r="I338" s="64"/>
    </row>
    <row r="339" spans="1:9" x14ac:dyDescent="0.2">
      <c r="A339" s="64"/>
      <c r="B339" s="64"/>
      <c r="C339" s="64"/>
      <c r="D339" s="64"/>
      <c r="E339" s="11"/>
      <c r="G339" s="64"/>
      <c r="H339" s="64"/>
      <c r="I339" s="64"/>
    </row>
    <row r="340" spans="1:9" x14ac:dyDescent="0.2">
      <c r="A340" s="64"/>
      <c r="B340" s="64"/>
      <c r="C340" s="64"/>
      <c r="D340" s="64"/>
      <c r="E340" s="11"/>
      <c r="G340" s="64"/>
      <c r="H340" s="64"/>
      <c r="I340" s="64"/>
    </row>
    <row r="341" spans="1:9" x14ac:dyDescent="0.2">
      <c r="A341" s="64"/>
      <c r="B341" s="64"/>
      <c r="C341" s="64"/>
      <c r="D341" s="64"/>
      <c r="E341" s="11"/>
      <c r="G341" s="64"/>
      <c r="H341" s="64"/>
      <c r="I341" s="64"/>
    </row>
    <row r="342" spans="1:9" x14ac:dyDescent="0.2">
      <c r="A342" s="64"/>
      <c r="B342" s="64"/>
      <c r="C342" s="64"/>
      <c r="D342" s="64"/>
      <c r="E342" s="11"/>
      <c r="G342" s="64"/>
      <c r="H342" s="64"/>
      <c r="I342" s="64"/>
    </row>
    <row r="343" spans="1:9" x14ac:dyDescent="0.2">
      <c r="A343" s="64"/>
      <c r="B343" s="64"/>
      <c r="C343" s="64"/>
      <c r="D343" s="64"/>
      <c r="E343" s="11"/>
      <c r="G343" s="64"/>
      <c r="H343" s="64"/>
      <c r="I343" s="64"/>
    </row>
    <row r="344" spans="1:9" x14ac:dyDescent="0.2">
      <c r="A344" s="64"/>
      <c r="B344" s="64"/>
      <c r="C344" s="64"/>
      <c r="D344" s="64"/>
      <c r="E344" s="11"/>
      <c r="G344" s="64"/>
      <c r="H344" s="64"/>
      <c r="I344" s="64"/>
    </row>
    <row r="345" spans="1:9" x14ac:dyDescent="0.2">
      <c r="A345" s="64"/>
      <c r="B345" s="64"/>
      <c r="C345" s="64"/>
      <c r="D345" s="64"/>
      <c r="E345" s="11"/>
      <c r="G345" s="64"/>
      <c r="H345" s="64"/>
      <c r="I345" s="64"/>
    </row>
    <row r="346" spans="1:9" x14ac:dyDescent="0.2">
      <c r="A346" s="64"/>
      <c r="B346" s="64"/>
      <c r="C346" s="64"/>
      <c r="D346" s="64"/>
      <c r="E346" s="11"/>
      <c r="G346" s="64"/>
      <c r="H346" s="64"/>
      <c r="I346" s="64"/>
    </row>
    <row r="347" spans="1:9" x14ac:dyDescent="0.2">
      <c r="A347" s="64"/>
      <c r="B347" s="64"/>
      <c r="C347" s="64"/>
      <c r="D347" s="64"/>
      <c r="E347" s="11"/>
      <c r="G347" s="64"/>
      <c r="H347" s="64"/>
      <c r="I347" s="64"/>
    </row>
    <row r="348" spans="1:9" x14ac:dyDescent="0.2">
      <c r="A348" s="64"/>
      <c r="B348" s="64"/>
      <c r="C348" s="64"/>
      <c r="D348" s="64"/>
      <c r="E348" s="11"/>
      <c r="G348" s="64"/>
      <c r="H348" s="64"/>
      <c r="I348" s="64"/>
    </row>
    <row r="349" spans="1:9" x14ac:dyDescent="0.2">
      <c r="A349" s="64"/>
      <c r="B349" s="64"/>
      <c r="C349" s="64"/>
      <c r="D349" s="64"/>
      <c r="E349" s="11"/>
      <c r="G349" s="64"/>
      <c r="H349" s="64"/>
      <c r="I349" s="64"/>
    </row>
    <row r="350" spans="1:9" x14ac:dyDescent="0.2">
      <c r="A350" s="64"/>
      <c r="B350" s="64"/>
      <c r="C350" s="64"/>
      <c r="D350" s="64"/>
      <c r="E350" s="11"/>
      <c r="G350" s="64"/>
      <c r="H350" s="64"/>
      <c r="I350" s="64"/>
    </row>
    <row r="351" spans="1:9" x14ac:dyDescent="0.2">
      <c r="A351" s="64"/>
      <c r="B351" s="64"/>
      <c r="C351" s="64"/>
      <c r="D351" s="64"/>
      <c r="E351" s="11"/>
      <c r="G351" s="64"/>
      <c r="H351" s="64"/>
      <c r="I351" s="64"/>
    </row>
    <row r="352" spans="1:9" x14ac:dyDescent="0.2">
      <c r="A352" s="64"/>
      <c r="B352" s="64"/>
      <c r="C352" s="64"/>
      <c r="D352" s="64"/>
      <c r="E352" s="11"/>
      <c r="G352" s="64"/>
      <c r="H352" s="64"/>
      <c r="I352" s="64"/>
    </row>
    <row r="353" spans="1:9" x14ac:dyDescent="0.2">
      <c r="A353" s="64"/>
      <c r="B353" s="64"/>
      <c r="C353" s="64"/>
      <c r="D353" s="64"/>
      <c r="E353" s="11"/>
      <c r="G353" s="64"/>
      <c r="H353" s="64"/>
      <c r="I353" s="64"/>
    </row>
    <row r="354" spans="1:9" x14ac:dyDescent="0.2">
      <c r="A354" s="64"/>
      <c r="B354" s="64"/>
      <c r="C354" s="64"/>
      <c r="D354" s="64"/>
      <c r="E354" s="11"/>
      <c r="G354" s="64"/>
      <c r="H354" s="64"/>
      <c r="I354" s="64"/>
    </row>
    <row r="355" spans="1:9" x14ac:dyDescent="0.2">
      <c r="A355" s="64"/>
      <c r="B355" s="64"/>
      <c r="C355" s="64"/>
      <c r="D355" s="64"/>
      <c r="E355" s="11"/>
      <c r="G355" s="64"/>
      <c r="H355" s="64"/>
      <c r="I355" s="64"/>
    </row>
    <row r="356" spans="1:9" x14ac:dyDescent="0.2">
      <c r="A356" s="64"/>
      <c r="B356" s="64"/>
      <c r="C356" s="64"/>
      <c r="D356" s="64"/>
      <c r="E356" s="11"/>
      <c r="G356" s="64"/>
      <c r="H356" s="64"/>
      <c r="I356" s="64"/>
    </row>
    <row r="357" spans="1:9" x14ac:dyDescent="0.2">
      <c r="A357" s="64"/>
      <c r="B357" s="64"/>
      <c r="C357" s="64"/>
      <c r="D357" s="64"/>
      <c r="E357" s="11"/>
      <c r="G357" s="64"/>
      <c r="H357" s="64"/>
      <c r="I357" s="64"/>
    </row>
    <row r="358" spans="1:9" x14ac:dyDescent="0.2">
      <c r="A358" s="64"/>
      <c r="B358" s="64"/>
      <c r="C358" s="64"/>
      <c r="D358" s="64"/>
      <c r="E358" s="11"/>
      <c r="G358" s="64"/>
      <c r="H358" s="64"/>
      <c r="I358" s="64"/>
    </row>
    <row r="359" spans="1:9" x14ac:dyDescent="0.2">
      <c r="A359" s="64"/>
      <c r="B359" s="64"/>
      <c r="C359" s="64"/>
      <c r="D359" s="64"/>
      <c r="E359" s="11"/>
      <c r="G359" s="64"/>
      <c r="H359" s="64"/>
      <c r="I359" s="64"/>
    </row>
    <row r="360" spans="1:9" x14ac:dyDescent="0.2">
      <c r="A360" s="64"/>
      <c r="B360" s="64"/>
      <c r="C360" s="64"/>
      <c r="D360" s="64"/>
      <c r="E360" s="11"/>
      <c r="G360" s="64"/>
      <c r="H360" s="64"/>
      <c r="I360" s="64"/>
    </row>
    <row r="361" spans="1:9" x14ac:dyDescent="0.2">
      <c r="A361" s="64"/>
      <c r="B361" s="64"/>
      <c r="C361" s="64"/>
      <c r="D361" s="64"/>
      <c r="E361" s="11"/>
      <c r="G361" s="64"/>
      <c r="H361" s="64"/>
      <c r="I361" s="64"/>
    </row>
    <row r="362" spans="1:9" x14ac:dyDescent="0.2">
      <c r="A362" s="64"/>
      <c r="B362" s="64"/>
      <c r="C362" s="64"/>
      <c r="D362" s="64"/>
      <c r="E362" s="11"/>
      <c r="G362" s="64"/>
      <c r="H362" s="64"/>
      <c r="I362" s="64"/>
    </row>
    <row r="363" spans="1:9" x14ac:dyDescent="0.2">
      <c r="A363" s="64"/>
      <c r="B363" s="64"/>
      <c r="C363" s="64"/>
      <c r="D363" s="64"/>
      <c r="E363" s="11"/>
      <c r="G363" s="64"/>
      <c r="H363" s="64"/>
      <c r="I363" s="64"/>
    </row>
    <row r="364" spans="1:9" x14ac:dyDescent="0.2">
      <c r="A364" s="64"/>
      <c r="B364" s="64"/>
      <c r="C364" s="64"/>
      <c r="D364" s="64"/>
      <c r="E364" s="11"/>
      <c r="G364" s="64"/>
      <c r="H364" s="64"/>
      <c r="I364" s="64"/>
    </row>
    <row r="365" spans="1:9" x14ac:dyDescent="0.2">
      <c r="A365" s="64"/>
      <c r="B365" s="64"/>
      <c r="C365" s="64"/>
      <c r="D365" s="64"/>
      <c r="E365" s="11"/>
      <c r="G365" s="64"/>
      <c r="H365" s="64"/>
      <c r="I365" s="64"/>
    </row>
    <row r="366" spans="1:9" x14ac:dyDescent="0.2">
      <c r="A366" s="64"/>
      <c r="B366" s="64"/>
      <c r="C366" s="64"/>
      <c r="D366" s="64"/>
      <c r="E366" s="11"/>
      <c r="G366" s="64"/>
      <c r="H366" s="64"/>
      <c r="I366" s="64"/>
    </row>
    <row r="367" spans="1:9" x14ac:dyDescent="0.2">
      <c r="A367" s="64"/>
      <c r="B367" s="64"/>
      <c r="C367" s="64"/>
      <c r="D367" s="64"/>
      <c r="E367" s="11"/>
      <c r="G367" s="64"/>
      <c r="H367" s="64"/>
      <c r="I367" s="64"/>
    </row>
    <row r="368" spans="1:9" x14ac:dyDescent="0.2">
      <c r="A368" s="64"/>
      <c r="B368" s="64"/>
      <c r="C368" s="64"/>
      <c r="D368" s="64"/>
      <c r="E368" s="11"/>
      <c r="G368" s="64"/>
      <c r="H368" s="64"/>
      <c r="I368" s="64"/>
    </row>
    <row r="369" spans="1:9" x14ac:dyDescent="0.2">
      <c r="A369" s="64"/>
      <c r="B369" s="64"/>
      <c r="C369" s="64"/>
      <c r="D369" s="64"/>
      <c r="E369" s="11"/>
      <c r="G369" s="64"/>
      <c r="H369" s="64"/>
      <c r="I369" s="64"/>
    </row>
    <row r="370" spans="1:9" x14ac:dyDescent="0.2">
      <c r="A370" s="64"/>
      <c r="B370" s="64"/>
      <c r="C370" s="64"/>
      <c r="D370" s="64"/>
      <c r="E370" s="11"/>
      <c r="G370" s="64"/>
      <c r="H370" s="64"/>
      <c r="I370" s="64"/>
    </row>
  </sheetData>
  <mergeCells count="1">
    <mergeCell ref="A1:F1"/>
  </mergeCells>
  <conditionalFormatting sqref="F2:F3 F5:F131">
    <cfRule type="cellIs" dxfId="66" priority="3" stopIfTrue="1" operator="between">
      <formula>0.009</formula>
      <formula>-0.009</formula>
    </cfRule>
  </conditionalFormatting>
  <conditionalFormatting sqref="F269:F65536">
    <cfRule type="cellIs" dxfId="65" priority="1" stopIfTrue="1" operator="between">
      <formula>0.009</formula>
      <formula>-0.009</formula>
    </cfRule>
  </conditionalFormatting>
  <conditionalFormatting sqref="F133:G168">
    <cfRule type="cellIs" dxfId="64" priority="2" stopIfTrue="1" operator="between">
      <formula>0.009</formula>
      <formula>-0.009</formula>
    </cfRule>
  </conditionalFormatting>
  <hyperlinks>
    <hyperlink ref="A133" r:id="rId1" tooltip="https://www.franklintempletonindia.com/downloadsServlet/pdf/product-labels-jg9o5k7l" display="https://www.franklintempletonindia.com/downloadsServlet/pdf/product-labels-jg9o5k7l" xr:uid="{00000000-0004-0000-1400-000000000000}"/>
  </hyperlinks>
  <pageMargins left="0.7" right="0.7" top="0.75" bottom="0.75" header="0.3" footer="0.3"/>
  <pageSetup paperSize="9" orientation="portrait" r:id="rId2"/>
  <headerFooter>
    <oddFooter>&amp;C&amp;1#&amp;"Calibri"&amp;10&amp;K000000PUBLIC</oddFooter>
    <evenFooter>&amp;LPUBLIC</evenFooter>
    <firstFooter>&amp;LPUBLIC</firstFooter>
  </headerFooter>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252"/>
  <sheetViews>
    <sheetView workbookViewId="0">
      <selection sqref="A1:F1"/>
    </sheetView>
  </sheetViews>
  <sheetFormatPr defaultColWidth="9.1796875" defaultRowHeight="10" x14ac:dyDescent="0.2"/>
  <cols>
    <col min="1" max="1" width="38.81640625" style="7" bestFit="1" customWidth="1"/>
    <col min="2" max="2" width="37" style="7" bestFit="1" customWidth="1"/>
    <col min="3" max="3" width="35.453125" style="7" bestFit="1" customWidth="1"/>
    <col min="4" max="4" width="15.1796875" style="7" bestFit="1" customWidth="1"/>
    <col min="5" max="5" width="27.1796875" style="10" customWidth="1"/>
    <col min="6" max="6" width="13.54296875" style="11" bestFit="1" customWidth="1"/>
    <col min="7" max="16384" width="9.1796875" style="7"/>
  </cols>
  <sheetData>
    <row r="1" spans="1:7" s="1" customFormat="1" ht="14" x14ac:dyDescent="0.25">
      <c r="A1" s="104" t="s">
        <v>14</v>
      </c>
      <c r="B1" s="105"/>
      <c r="C1" s="105"/>
      <c r="D1" s="105"/>
      <c r="E1" s="105"/>
      <c r="F1" s="105"/>
    </row>
    <row r="2" spans="1:7" s="1" customFormat="1" ht="11.5" x14ac:dyDescent="0.25">
      <c r="E2" s="5"/>
      <c r="F2" s="9"/>
    </row>
    <row r="3" spans="1:7" s="1" customFormat="1" ht="11.5" x14ac:dyDescent="0.25">
      <c r="A3" s="8" t="s">
        <v>7</v>
      </c>
      <c r="B3" s="2"/>
      <c r="C3" s="3"/>
      <c r="D3" s="3"/>
      <c r="E3" s="4"/>
      <c r="F3" s="9"/>
    </row>
    <row r="4" spans="1:7" s="1" customFormat="1" ht="21" x14ac:dyDescent="0.25">
      <c r="A4" s="6" t="s">
        <v>2</v>
      </c>
      <c r="B4" s="6" t="s">
        <v>0</v>
      </c>
      <c r="C4" s="13" t="s">
        <v>4</v>
      </c>
      <c r="D4" s="13" t="s">
        <v>1</v>
      </c>
      <c r="E4" s="52" t="s">
        <v>6</v>
      </c>
      <c r="F4" s="12" t="s">
        <v>3</v>
      </c>
      <c r="G4" s="56" t="s">
        <v>5</v>
      </c>
    </row>
    <row r="5" spans="1:7" ht="10.5" x14ac:dyDescent="0.25">
      <c r="A5" s="16" t="s">
        <v>109</v>
      </c>
      <c r="B5" s="17"/>
      <c r="C5" s="17"/>
      <c r="D5" s="17"/>
      <c r="E5" s="18"/>
      <c r="F5" s="19"/>
      <c r="G5" s="19"/>
    </row>
    <row r="6" spans="1:7" ht="10.5" x14ac:dyDescent="0.25">
      <c r="A6" s="20" t="s">
        <v>21</v>
      </c>
      <c r="B6" s="21"/>
      <c r="C6" s="21"/>
      <c r="D6" s="21"/>
      <c r="E6" s="22"/>
      <c r="F6" s="23"/>
      <c r="G6" s="23"/>
    </row>
    <row r="7" spans="1:7" x14ac:dyDescent="0.2">
      <c r="A7" s="21" t="s">
        <v>125</v>
      </c>
      <c r="B7" s="21" t="s">
        <v>124</v>
      </c>
      <c r="C7" s="21" t="s">
        <v>112</v>
      </c>
      <c r="D7" s="24">
        <v>3948707</v>
      </c>
      <c r="E7" s="22">
        <v>54113.080730000001</v>
      </c>
      <c r="F7" s="23">
        <v>6.5422846418489096</v>
      </c>
      <c r="G7" s="23"/>
    </row>
    <row r="8" spans="1:7" x14ac:dyDescent="0.2">
      <c r="A8" s="21" t="s">
        <v>237</v>
      </c>
      <c r="B8" s="21" t="s">
        <v>236</v>
      </c>
      <c r="C8" s="21" t="s">
        <v>238</v>
      </c>
      <c r="D8" s="24">
        <v>13166446</v>
      </c>
      <c r="E8" s="22">
        <v>35412.473160000001</v>
      </c>
      <c r="F8" s="23">
        <v>4.2813766312904402</v>
      </c>
      <c r="G8" s="23"/>
    </row>
    <row r="9" spans="1:7" x14ac:dyDescent="0.2">
      <c r="A9" s="21" t="s">
        <v>130</v>
      </c>
      <c r="B9" s="21" t="s">
        <v>129</v>
      </c>
      <c r="C9" s="21" t="s">
        <v>112</v>
      </c>
      <c r="D9" s="24">
        <v>2969724</v>
      </c>
      <c r="E9" s="22">
        <v>31988.38207</v>
      </c>
      <c r="F9" s="23">
        <v>3.8674031844232801</v>
      </c>
      <c r="G9" s="23"/>
    </row>
    <row r="10" spans="1:7" x14ac:dyDescent="0.2">
      <c r="A10" s="21" t="s">
        <v>127</v>
      </c>
      <c r="B10" s="21" t="s">
        <v>126</v>
      </c>
      <c r="C10" s="21" t="s">
        <v>128</v>
      </c>
      <c r="D10" s="24">
        <v>2107409</v>
      </c>
      <c r="E10" s="22">
        <v>29406.785189999999</v>
      </c>
      <c r="F10" s="23">
        <v>3.5552874927712002</v>
      </c>
      <c r="G10" s="23"/>
    </row>
    <row r="11" spans="1:7" x14ac:dyDescent="0.2">
      <c r="A11" s="21" t="s">
        <v>377</v>
      </c>
      <c r="B11" s="21" t="s">
        <v>376</v>
      </c>
      <c r="C11" s="21" t="s">
        <v>174</v>
      </c>
      <c r="D11" s="24">
        <v>1289735</v>
      </c>
      <c r="E11" s="22">
        <v>26384.108899999999</v>
      </c>
      <c r="F11" s="23">
        <v>3.1898451930060601</v>
      </c>
      <c r="G11" s="23"/>
    </row>
    <row r="12" spans="1:7" x14ac:dyDescent="0.2">
      <c r="A12" s="21" t="s">
        <v>184</v>
      </c>
      <c r="B12" s="21" t="s">
        <v>183</v>
      </c>
      <c r="C12" s="21" t="s">
        <v>165</v>
      </c>
      <c r="D12" s="24">
        <v>531519</v>
      </c>
      <c r="E12" s="22">
        <v>24552.988689999998</v>
      </c>
      <c r="F12" s="23">
        <v>2.9684623135681698</v>
      </c>
      <c r="G12" s="23"/>
    </row>
    <row r="13" spans="1:7" x14ac:dyDescent="0.2">
      <c r="A13" s="21" t="s">
        <v>140</v>
      </c>
      <c r="B13" s="21" t="s">
        <v>139</v>
      </c>
      <c r="C13" s="21" t="s">
        <v>141</v>
      </c>
      <c r="D13" s="24">
        <v>6333312</v>
      </c>
      <c r="E13" s="22">
        <v>22546.59072</v>
      </c>
      <c r="F13" s="23">
        <v>2.7258883102497702</v>
      </c>
      <c r="G13" s="23"/>
    </row>
    <row r="14" spans="1:7" x14ac:dyDescent="0.2">
      <c r="A14" s="21" t="s">
        <v>391</v>
      </c>
      <c r="B14" s="21" t="s">
        <v>390</v>
      </c>
      <c r="C14" s="21" t="s">
        <v>112</v>
      </c>
      <c r="D14" s="24">
        <v>25878858</v>
      </c>
      <c r="E14" s="22">
        <v>21629.54952</v>
      </c>
      <c r="F14" s="23">
        <v>2.6150178057845399</v>
      </c>
      <c r="G14" s="23"/>
    </row>
    <row r="15" spans="1:7" x14ac:dyDescent="0.2">
      <c r="A15" s="21" t="s">
        <v>690</v>
      </c>
      <c r="B15" s="21" t="s">
        <v>689</v>
      </c>
      <c r="C15" s="21" t="s">
        <v>174</v>
      </c>
      <c r="D15" s="24">
        <v>538094</v>
      </c>
      <c r="E15" s="22">
        <v>21464.569660000001</v>
      </c>
      <c r="F15" s="23">
        <v>2.5950717005225301</v>
      </c>
      <c r="G15" s="23"/>
    </row>
    <row r="16" spans="1:7" x14ac:dyDescent="0.2">
      <c r="A16" s="21" t="s">
        <v>134</v>
      </c>
      <c r="B16" s="21" t="s">
        <v>133</v>
      </c>
      <c r="C16" s="21" t="s">
        <v>135</v>
      </c>
      <c r="D16" s="24">
        <v>6694779</v>
      </c>
      <c r="E16" s="22">
        <v>18316.91534</v>
      </c>
      <c r="F16" s="23">
        <v>2.2145195264865598</v>
      </c>
      <c r="G16" s="23"/>
    </row>
    <row r="17" spans="1:7" x14ac:dyDescent="0.2">
      <c r="A17" s="21" t="s">
        <v>246</v>
      </c>
      <c r="B17" s="21" t="s">
        <v>245</v>
      </c>
      <c r="C17" s="21" t="s">
        <v>177</v>
      </c>
      <c r="D17" s="24">
        <v>3327003</v>
      </c>
      <c r="E17" s="22">
        <v>18221.995429999999</v>
      </c>
      <c r="F17" s="23">
        <v>2.2030436862456901</v>
      </c>
      <c r="G17" s="23"/>
    </row>
    <row r="18" spans="1:7" x14ac:dyDescent="0.2">
      <c r="A18" s="21" t="s">
        <v>158</v>
      </c>
      <c r="B18" s="21" t="s">
        <v>157</v>
      </c>
      <c r="C18" s="21" t="s">
        <v>159</v>
      </c>
      <c r="D18" s="24">
        <v>1086314</v>
      </c>
      <c r="E18" s="22">
        <v>17973.065129999999</v>
      </c>
      <c r="F18" s="23">
        <v>2.1729479523378998</v>
      </c>
      <c r="G18" s="23"/>
    </row>
    <row r="19" spans="1:7" x14ac:dyDescent="0.2">
      <c r="A19" s="21" t="s">
        <v>585</v>
      </c>
      <c r="B19" s="21" t="s">
        <v>584</v>
      </c>
      <c r="C19" s="21" t="s">
        <v>112</v>
      </c>
      <c r="D19" s="24">
        <v>25999478</v>
      </c>
      <c r="E19" s="22">
        <v>16995.858769999999</v>
      </c>
      <c r="F19" s="23">
        <v>2.05480346537284</v>
      </c>
      <c r="G19" s="23"/>
    </row>
    <row r="20" spans="1:7" x14ac:dyDescent="0.2">
      <c r="A20" s="21" t="s">
        <v>379</v>
      </c>
      <c r="B20" s="21" t="s">
        <v>378</v>
      </c>
      <c r="C20" s="21" t="s">
        <v>123</v>
      </c>
      <c r="D20" s="24">
        <v>605678</v>
      </c>
      <c r="E20" s="22">
        <v>16710.656019999999</v>
      </c>
      <c r="F20" s="23">
        <v>2.02032238342432</v>
      </c>
      <c r="G20" s="23"/>
    </row>
    <row r="21" spans="1:7" x14ac:dyDescent="0.2">
      <c r="A21" s="21" t="s">
        <v>256</v>
      </c>
      <c r="B21" s="21" t="s">
        <v>255</v>
      </c>
      <c r="C21" s="21" t="s">
        <v>257</v>
      </c>
      <c r="D21" s="24">
        <v>2113227</v>
      </c>
      <c r="E21" s="22">
        <v>16081.65747</v>
      </c>
      <c r="F21" s="23">
        <v>1.9442763055093899</v>
      </c>
      <c r="G21" s="23"/>
    </row>
    <row r="22" spans="1:7" x14ac:dyDescent="0.2">
      <c r="A22" s="21" t="s">
        <v>225</v>
      </c>
      <c r="B22" s="21" t="s">
        <v>224</v>
      </c>
      <c r="C22" s="21" t="s">
        <v>198</v>
      </c>
      <c r="D22" s="24">
        <v>12091547</v>
      </c>
      <c r="E22" s="22">
        <v>15608.97802</v>
      </c>
      <c r="F22" s="23">
        <v>1.8871292448627699</v>
      </c>
      <c r="G22" s="23"/>
    </row>
    <row r="23" spans="1:7" x14ac:dyDescent="0.2">
      <c r="A23" s="21" t="s">
        <v>191</v>
      </c>
      <c r="B23" s="21" t="s">
        <v>190</v>
      </c>
      <c r="C23" s="21" t="s">
        <v>144</v>
      </c>
      <c r="D23" s="24">
        <v>103685</v>
      </c>
      <c r="E23" s="22">
        <v>15136.97315</v>
      </c>
      <c r="F23" s="23">
        <v>1.83006374110248</v>
      </c>
      <c r="G23" s="23"/>
    </row>
    <row r="24" spans="1:7" x14ac:dyDescent="0.2">
      <c r="A24" s="21" t="s">
        <v>173</v>
      </c>
      <c r="B24" s="21" t="s">
        <v>172</v>
      </c>
      <c r="C24" s="21" t="s">
        <v>174</v>
      </c>
      <c r="D24" s="24">
        <v>1288353</v>
      </c>
      <c r="E24" s="22">
        <v>15125.264219999999</v>
      </c>
      <c r="F24" s="23">
        <v>1.8286481286132601</v>
      </c>
      <c r="G24" s="23"/>
    </row>
    <row r="25" spans="1:7" x14ac:dyDescent="0.2">
      <c r="A25" s="21" t="s">
        <v>176</v>
      </c>
      <c r="B25" s="21" t="s">
        <v>175</v>
      </c>
      <c r="C25" s="21" t="s">
        <v>177</v>
      </c>
      <c r="D25" s="24">
        <v>253035</v>
      </c>
      <c r="E25" s="22">
        <v>14463.480600000001</v>
      </c>
      <c r="F25" s="23">
        <v>1.74863832774911</v>
      </c>
      <c r="G25" s="23"/>
    </row>
    <row r="26" spans="1:7" x14ac:dyDescent="0.2">
      <c r="A26" s="21" t="s">
        <v>137</v>
      </c>
      <c r="B26" s="21" t="s">
        <v>136</v>
      </c>
      <c r="C26" s="21" t="s">
        <v>138</v>
      </c>
      <c r="D26" s="24">
        <v>113843</v>
      </c>
      <c r="E26" s="22">
        <v>14451.23042</v>
      </c>
      <c r="F26" s="23">
        <v>1.74715727800304</v>
      </c>
      <c r="G26" s="23"/>
    </row>
    <row r="27" spans="1:7" x14ac:dyDescent="0.2">
      <c r="A27" s="21" t="s">
        <v>692</v>
      </c>
      <c r="B27" s="21" t="s">
        <v>691</v>
      </c>
      <c r="C27" s="21" t="s">
        <v>404</v>
      </c>
      <c r="D27" s="24">
        <v>1495526</v>
      </c>
      <c r="E27" s="22">
        <v>13500.1132</v>
      </c>
      <c r="F27" s="23">
        <v>1.6321669744191201</v>
      </c>
      <c r="G27" s="23"/>
    </row>
    <row r="28" spans="1:7" x14ac:dyDescent="0.2">
      <c r="A28" s="21" t="s">
        <v>528</v>
      </c>
      <c r="B28" s="21" t="s">
        <v>527</v>
      </c>
      <c r="C28" s="21" t="s">
        <v>207</v>
      </c>
      <c r="D28" s="24">
        <v>2895703</v>
      </c>
      <c r="E28" s="22">
        <v>13276.79826</v>
      </c>
      <c r="F28" s="23">
        <v>1.60516814377507</v>
      </c>
      <c r="G28" s="23"/>
    </row>
    <row r="29" spans="1:7" x14ac:dyDescent="0.2">
      <c r="A29" s="21" t="s">
        <v>119</v>
      </c>
      <c r="B29" s="21" t="s">
        <v>118</v>
      </c>
      <c r="C29" s="21" t="s">
        <v>120</v>
      </c>
      <c r="D29" s="24">
        <v>644360</v>
      </c>
      <c r="E29" s="22">
        <v>12685.51532</v>
      </c>
      <c r="F29" s="23">
        <v>1.5336818922964199</v>
      </c>
      <c r="G29" s="23"/>
    </row>
    <row r="30" spans="1:7" x14ac:dyDescent="0.2">
      <c r="A30" s="21" t="s">
        <v>149</v>
      </c>
      <c r="B30" s="21" t="s">
        <v>148</v>
      </c>
      <c r="C30" s="21" t="s">
        <v>150</v>
      </c>
      <c r="D30" s="24">
        <v>1731354</v>
      </c>
      <c r="E30" s="22">
        <v>12656.19774</v>
      </c>
      <c r="F30" s="23">
        <v>1.5301373897328501</v>
      </c>
      <c r="G30" s="23"/>
    </row>
    <row r="31" spans="1:7" x14ac:dyDescent="0.2">
      <c r="A31" s="21" t="s">
        <v>579</v>
      </c>
      <c r="B31" s="21" t="s">
        <v>578</v>
      </c>
      <c r="C31" s="21" t="s">
        <v>147</v>
      </c>
      <c r="D31" s="24">
        <v>2288570</v>
      </c>
      <c r="E31" s="22">
        <v>12636.339260000001</v>
      </c>
      <c r="F31" s="23">
        <v>1.52773649466345</v>
      </c>
      <c r="G31" s="23"/>
    </row>
    <row r="32" spans="1:7" x14ac:dyDescent="0.2">
      <c r="A32" s="21" t="s">
        <v>143</v>
      </c>
      <c r="B32" s="21" t="s">
        <v>142</v>
      </c>
      <c r="C32" s="21" t="s">
        <v>144</v>
      </c>
      <c r="D32" s="24">
        <v>365687</v>
      </c>
      <c r="E32" s="22">
        <v>12549.64647</v>
      </c>
      <c r="F32" s="23">
        <v>1.51725531523465</v>
      </c>
      <c r="G32" s="23"/>
    </row>
    <row r="33" spans="1:7" x14ac:dyDescent="0.2">
      <c r="A33" s="21" t="s">
        <v>179</v>
      </c>
      <c r="B33" s="21" t="s">
        <v>178</v>
      </c>
      <c r="C33" s="21" t="s">
        <v>147</v>
      </c>
      <c r="D33" s="24">
        <v>649673</v>
      </c>
      <c r="E33" s="22">
        <v>12168.37529</v>
      </c>
      <c r="F33" s="23">
        <v>1.4711595366974899</v>
      </c>
      <c r="G33" s="23"/>
    </row>
    <row r="34" spans="1:7" x14ac:dyDescent="0.2">
      <c r="A34" s="21" t="s">
        <v>694</v>
      </c>
      <c r="B34" s="21" t="s">
        <v>693</v>
      </c>
      <c r="C34" s="21" t="s">
        <v>120</v>
      </c>
      <c r="D34" s="24">
        <v>731054</v>
      </c>
      <c r="E34" s="22">
        <v>11481.20307</v>
      </c>
      <c r="F34" s="23">
        <v>1.3880802479088401</v>
      </c>
      <c r="G34" s="23"/>
    </row>
    <row r="35" spans="1:7" x14ac:dyDescent="0.2">
      <c r="A35" s="21" t="s">
        <v>504</v>
      </c>
      <c r="B35" s="21" t="s">
        <v>503</v>
      </c>
      <c r="C35" s="21" t="s">
        <v>153</v>
      </c>
      <c r="D35" s="24">
        <v>2533367</v>
      </c>
      <c r="E35" s="22">
        <v>11135.414650000001</v>
      </c>
      <c r="F35" s="23">
        <v>1.3462743436990501</v>
      </c>
      <c r="G35" s="23"/>
    </row>
    <row r="36" spans="1:7" x14ac:dyDescent="0.2">
      <c r="A36" s="21" t="s">
        <v>186</v>
      </c>
      <c r="B36" s="21" t="s">
        <v>185</v>
      </c>
      <c r="C36" s="21" t="s">
        <v>187</v>
      </c>
      <c r="D36" s="24">
        <v>236227</v>
      </c>
      <c r="E36" s="22">
        <v>10858.174059999999</v>
      </c>
      <c r="F36" s="23">
        <v>1.31275588883406</v>
      </c>
      <c r="G36" s="23"/>
    </row>
    <row r="37" spans="1:7" x14ac:dyDescent="0.2">
      <c r="A37" s="21" t="s">
        <v>195</v>
      </c>
      <c r="B37" s="21" t="s">
        <v>194</v>
      </c>
      <c r="C37" s="21" t="s">
        <v>153</v>
      </c>
      <c r="D37" s="24">
        <v>771388</v>
      </c>
      <c r="E37" s="22">
        <v>10610.441940000001</v>
      </c>
      <c r="F37" s="23">
        <v>1.28280501518014</v>
      </c>
      <c r="G37" s="23"/>
    </row>
    <row r="38" spans="1:7" x14ac:dyDescent="0.2">
      <c r="A38" s="21" t="s">
        <v>543</v>
      </c>
      <c r="B38" s="21" t="s">
        <v>542</v>
      </c>
      <c r="C38" s="21" t="s">
        <v>123</v>
      </c>
      <c r="D38" s="24">
        <v>1148909</v>
      </c>
      <c r="E38" s="22">
        <v>10497.581529999999</v>
      </c>
      <c r="F38" s="23">
        <v>1.2691601641190799</v>
      </c>
      <c r="G38" s="23"/>
    </row>
    <row r="39" spans="1:7" x14ac:dyDescent="0.2">
      <c r="A39" s="21" t="s">
        <v>696</v>
      </c>
      <c r="B39" s="21" t="s">
        <v>695</v>
      </c>
      <c r="C39" s="21" t="s">
        <v>144</v>
      </c>
      <c r="D39" s="24">
        <v>282218</v>
      </c>
      <c r="E39" s="22">
        <v>10378.284729999999</v>
      </c>
      <c r="F39" s="23">
        <v>1.2547371519391599</v>
      </c>
      <c r="G39" s="23"/>
    </row>
    <row r="40" spans="1:7" x14ac:dyDescent="0.2">
      <c r="A40" s="21" t="s">
        <v>307</v>
      </c>
      <c r="B40" s="21" t="s">
        <v>306</v>
      </c>
      <c r="C40" s="21" t="s">
        <v>120</v>
      </c>
      <c r="D40" s="24">
        <v>2314234</v>
      </c>
      <c r="E40" s="22">
        <v>10282.141659999999</v>
      </c>
      <c r="F40" s="23">
        <v>1.2431134313563399</v>
      </c>
      <c r="G40" s="23"/>
    </row>
    <row r="41" spans="1:7" x14ac:dyDescent="0.2">
      <c r="A41" s="21" t="s">
        <v>698</v>
      </c>
      <c r="B41" s="21" t="s">
        <v>697</v>
      </c>
      <c r="C41" s="21" t="s">
        <v>144</v>
      </c>
      <c r="D41" s="24">
        <v>2786284</v>
      </c>
      <c r="E41" s="22">
        <v>9753.3871419999996</v>
      </c>
      <c r="F41" s="23">
        <v>1.1791868813290001</v>
      </c>
      <c r="G41" s="23"/>
    </row>
    <row r="42" spans="1:7" x14ac:dyDescent="0.2">
      <c r="A42" s="21" t="s">
        <v>489</v>
      </c>
      <c r="B42" s="21" t="s">
        <v>488</v>
      </c>
      <c r="C42" s="21" t="s">
        <v>210</v>
      </c>
      <c r="D42" s="24">
        <v>1376068</v>
      </c>
      <c r="E42" s="22">
        <v>9734.3050320000002</v>
      </c>
      <c r="F42" s="23">
        <v>1.1768798495817301</v>
      </c>
      <c r="G42" s="23"/>
    </row>
    <row r="43" spans="1:7" x14ac:dyDescent="0.2">
      <c r="A43" s="21" t="s">
        <v>327</v>
      </c>
      <c r="B43" s="21" t="s">
        <v>326</v>
      </c>
      <c r="C43" s="21" t="s">
        <v>153</v>
      </c>
      <c r="D43" s="24">
        <v>456597</v>
      </c>
      <c r="E43" s="22">
        <v>9698.1202799999992</v>
      </c>
      <c r="F43" s="23">
        <v>1.1725051042505601</v>
      </c>
      <c r="G43" s="23"/>
    </row>
    <row r="44" spans="1:7" x14ac:dyDescent="0.2">
      <c r="A44" s="21" t="s">
        <v>700</v>
      </c>
      <c r="B44" s="21" t="s">
        <v>699</v>
      </c>
      <c r="C44" s="21" t="s">
        <v>153</v>
      </c>
      <c r="D44" s="24">
        <v>6154389</v>
      </c>
      <c r="E44" s="22">
        <v>9519.6089049999991</v>
      </c>
      <c r="F44" s="23">
        <v>1.15092303552886</v>
      </c>
      <c r="G44" s="23"/>
    </row>
    <row r="45" spans="1:7" x14ac:dyDescent="0.2">
      <c r="A45" s="21" t="s">
        <v>551</v>
      </c>
      <c r="B45" s="21" t="s">
        <v>550</v>
      </c>
      <c r="C45" s="21" t="s">
        <v>370</v>
      </c>
      <c r="D45" s="24">
        <v>592147</v>
      </c>
      <c r="E45" s="22">
        <v>9161.6983839999994</v>
      </c>
      <c r="F45" s="23">
        <v>1.1076515663552999</v>
      </c>
      <c r="G45" s="23"/>
    </row>
    <row r="46" spans="1:7" x14ac:dyDescent="0.2">
      <c r="A46" s="21" t="s">
        <v>549</v>
      </c>
      <c r="B46" s="21" t="s">
        <v>548</v>
      </c>
      <c r="C46" s="21" t="s">
        <v>123</v>
      </c>
      <c r="D46" s="24">
        <v>675261</v>
      </c>
      <c r="E46" s="22">
        <v>8919.5225489999993</v>
      </c>
      <c r="F46" s="23">
        <v>1.07837244891135</v>
      </c>
      <c r="G46" s="23"/>
    </row>
    <row r="47" spans="1:7" x14ac:dyDescent="0.2">
      <c r="A47" s="21" t="s">
        <v>426</v>
      </c>
      <c r="B47" s="21" t="s">
        <v>425</v>
      </c>
      <c r="C47" s="21" t="s">
        <v>210</v>
      </c>
      <c r="D47" s="24">
        <v>872616</v>
      </c>
      <c r="E47" s="22">
        <v>8900.6831999999995</v>
      </c>
      <c r="F47" s="23">
        <v>1.07609476702811</v>
      </c>
      <c r="G47" s="23"/>
    </row>
    <row r="48" spans="1:7" x14ac:dyDescent="0.2">
      <c r="A48" s="21" t="s">
        <v>602</v>
      </c>
      <c r="B48" s="21" t="s">
        <v>601</v>
      </c>
      <c r="C48" s="21" t="s">
        <v>218</v>
      </c>
      <c r="D48" s="24">
        <v>1563667</v>
      </c>
      <c r="E48" s="22">
        <v>8586.0954970000003</v>
      </c>
      <c r="F48" s="23">
        <v>1.0380610371039101</v>
      </c>
      <c r="G48" s="23"/>
    </row>
    <row r="49" spans="1:9" x14ac:dyDescent="0.2">
      <c r="A49" s="21" t="s">
        <v>539</v>
      </c>
      <c r="B49" s="21" t="s">
        <v>538</v>
      </c>
      <c r="C49" s="21" t="s">
        <v>123</v>
      </c>
      <c r="D49" s="24">
        <v>1073957</v>
      </c>
      <c r="E49" s="22">
        <v>6982.8684139999996</v>
      </c>
      <c r="F49" s="23">
        <v>0.84423049223359303</v>
      </c>
      <c r="G49" s="23"/>
    </row>
    <row r="50" spans="1:9" x14ac:dyDescent="0.2">
      <c r="A50" s="21" t="s">
        <v>702</v>
      </c>
      <c r="B50" s="21" t="s">
        <v>701</v>
      </c>
      <c r="C50" s="21" t="s">
        <v>153</v>
      </c>
      <c r="D50" s="24">
        <v>1881179</v>
      </c>
      <c r="E50" s="22">
        <v>6900.1645719999997</v>
      </c>
      <c r="F50" s="23">
        <v>0.83423157758967903</v>
      </c>
      <c r="G50" s="23"/>
    </row>
    <row r="51" spans="1:9" x14ac:dyDescent="0.2">
      <c r="A51" s="21" t="s">
        <v>632</v>
      </c>
      <c r="B51" s="21" t="s">
        <v>631</v>
      </c>
      <c r="C51" s="21" t="s">
        <v>159</v>
      </c>
      <c r="D51" s="24">
        <v>2963187</v>
      </c>
      <c r="E51" s="22">
        <v>6759.3258660000001</v>
      </c>
      <c r="F51" s="23">
        <v>0.81720414372689298</v>
      </c>
      <c r="G51" s="23"/>
    </row>
    <row r="52" spans="1:9" x14ac:dyDescent="0.2">
      <c r="A52" s="21" t="s">
        <v>612</v>
      </c>
      <c r="B52" s="21" t="s">
        <v>611</v>
      </c>
      <c r="C52" s="21" t="s">
        <v>210</v>
      </c>
      <c r="D52" s="24">
        <v>1276510</v>
      </c>
      <c r="E52" s="22">
        <v>6748.9083700000001</v>
      </c>
      <c r="F52" s="23">
        <v>0.81594466592285997</v>
      </c>
      <c r="G52" s="23"/>
    </row>
    <row r="53" spans="1:9" x14ac:dyDescent="0.2">
      <c r="A53" s="21" t="s">
        <v>704</v>
      </c>
      <c r="B53" s="21" t="s">
        <v>703</v>
      </c>
      <c r="C53" s="21" t="s">
        <v>174</v>
      </c>
      <c r="D53" s="24">
        <v>243679</v>
      </c>
      <c r="E53" s="22">
        <v>6630.2619109999996</v>
      </c>
      <c r="F53" s="23">
        <v>0.80160028012826001</v>
      </c>
      <c r="G53" s="23"/>
    </row>
    <row r="54" spans="1:9" x14ac:dyDescent="0.2">
      <c r="A54" s="21" t="s">
        <v>299</v>
      </c>
      <c r="B54" s="21" t="s">
        <v>298</v>
      </c>
      <c r="C54" s="21" t="s">
        <v>112</v>
      </c>
      <c r="D54" s="24">
        <v>2165616</v>
      </c>
      <c r="E54" s="22">
        <v>6469.7777999999998</v>
      </c>
      <c r="F54" s="23">
        <v>0.78219771201548205</v>
      </c>
      <c r="G54" s="23"/>
    </row>
    <row r="55" spans="1:9" x14ac:dyDescent="0.2">
      <c r="A55" s="21" t="s">
        <v>263</v>
      </c>
      <c r="B55" s="21" t="s">
        <v>262</v>
      </c>
      <c r="C55" s="21" t="s">
        <v>147</v>
      </c>
      <c r="D55" s="24">
        <v>1328885</v>
      </c>
      <c r="E55" s="22">
        <v>6291.606033</v>
      </c>
      <c r="F55" s="23">
        <v>0.76065670198370705</v>
      </c>
      <c r="G55" s="23"/>
    </row>
    <row r="56" spans="1:9" x14ac:dyDescent="0.2">
      <c r="A56" s="21" t="s">
        <v>583</v>
      </c>
      <c r="B56" s="21" t="s">
        <v>582</v>
      </c>
      <c r="C56" s="21" t="s">
        <v>404</v>
      </c>
      <c r="D56" s="24">
        <v>336107</v>
      </c>
      <c r="E56" s="22">
        <v>5520.5574749999996</v>
      </c>
      <c r="F56" s="23">
        <v>0.66743674349912996</v>
      </c>
      <c r="G56" s="23"/>
    </row>
    <row r="57" spans="1:9" x14ac:dyDescent="0.2">
      <c r="A57" s="21" t="s">
        <v>610</v>
      </c>
      <c r="B57" s="21" t="s">
        <v>609</v>
      </c>
      <c r="C57" s="21" t="s">
        <v>174</v>
      </c>
      <c r="D57" s="24">
        <v>712750</v>
      </c>
      <c r="E57" s="22">
        <v>5147.836875</v>
      </c>
      <c r="F57" s="23">
        <v>0.62237473216683403</v>
      </c>
      <c r="G57" s="23"/>
    </row>
    <row r="58" spans="1:9" x14ac:dyDescent="0.2">
      <c r="A58" s="21" t="s">
        <v>146</v>
      </c>
      <c r="B58" s="21" t="s">
        <v>145</v>
      </c>
      <c r="C58" s="21" t="s">
        <v>147</v>
      </c>
      <c r="D58" s="24">
        <v>72571</v>
      </c>
      <c r="E58" s="22">
        <v>5051.3044550000004</v>
      </c>
      <c r="F58" s="23">
        <v>0.61070393907416898</v>
      </c>
      <c r="G58" s="23"/>
    </row>
    <row r="59" spans="1:9" x14ac:dyDescent="0.2">
      <c r="A59" s="21" t="s">
        <v>706</v>
      </c>
      <c r="B59" s="21" t="s">
        <v>705</v>
      </c>
      <c r="C59" s="21" t="s">
        <v>404</v>
      </c>
      <c r="D59" s="24">
        <v>3135785</v>
      </c>
      <c r="E59" s="22">
        <v>4555.3548700000001</v>
      </c>
      <c r="F59" s="23">
        <v>0.55074351343759897</v>
      </c>
      <c r="G59" s="23"/>
    </row>
    <row r="60" spans="1:9" x14ac:dyDescent="0.2">
      <c r="A60" s="21" t="s">
        <v>541</v>
      </c>
      <c r="B60" s="21" t="s">
        <v>540</v>
      </c>
      <c r="C60" s="21" t="s">
        <v>135</v>
      </c>
      <c r="D60" s="24">
        <v>1163302</v>
      </c>
      <c r="E60" s="22">
        <v>3603.327945</v>
      </c>
      <c r="F60" s="23">
        <v>0.43564322629757801</v>
      </c>
      <c r="G60" s="23"/>
    </row>
    <row r="61" spans="1:9" x14ac:dyDescent="0.2">
      <c r="A61" s="21" t="s">
        <v>577</v>
      </c>
      <c r="B61" s="21" t="s">
        <v>576</v>
      </c>
      <c r="C61" s="21" t="s">
        <v>171</v>
      </c>
      <c r="D61" s="24">
        <v>434087</v>
      </c>
      <c r="E61" s="22">
        <v>3265.4194579999998</v>
      </c>
      <c r="F61" s="23">
        <v>0.39479000790698499</v>
      </c>
      <c r="G61" s="23"/>
    </row>
    <row r="62" spans="1:9" x14ac:dyDescent="0.2">
      <c r="A62" s="21" t="s">
        <v>708</v>
      </c>
      <c r="B62" s="21" t="s">
        <v>707</v>
      </c>
      <c r="C62" s="21" t="s">
        <v>177</v>
      </c>
      <c r="D62" s="24">
        <v>528424</v>
      </c>
      <c r="E62" s="22">
        <v>971.08478479999997</v>
      </c>
      <c r="F62" s="23">
        <v>0.117404387032211</v>
      </c>
      <c r="G62" s="23"/>
    </row>
    <row r="63" spans="1:9" x14ac:dyDescent="0.2">
      <c r="A63" s="21" t="s">
        <v>709</v>
      </c>
      <c r="B63" s="21" t="s">
        <v>1053</v>
      </c>
      <c r="C63" s="21" t="s">
        <v>144</v>
      </c>
      <c r="D63" s="24">
        <v>1128872</v>
      </c>
      <c r="E63" s="22">
        <v>115.3887804</v>
      </c>
      <c r="F63" s="23">
        <v>1.3950531658310899E-2</v>
      </c>
      <c r="G63" s="23"/>
    </row>
    <row r="64" spans="1:9" ht="10.5" x14ac:dyDescent="0.25">
      <c r="A64" s="20" t="s">
        <v>28</v>
      </c>
      <c r="B64" s="20"/>
      <c r="C64" s="20"/>
      <c r="D64" s="20"/>
      <c r="E64" s="25">
        <f>SUM(E7:E63)</f>
        <v>760587.43898820016</v>
      </c>
      <c r="F64" s="26">
        <f>SUM(F7:F63)</f>
        <v>91.955206647790106</v>
      </c>
      <c r="G64" s="23"/>
      <c r="H64" s="14"/>
      <c r="I64" s="14"/>
    </row>
    <row r="65" spans="1:9" x14ac:dyDescent="0.2">
      <c r="A65" s="21"/>
      <c r="B65" s="21"/>
      <c r="C65" s="21"/>
      <c r="D65" s="21"/>
      <c r="E65" s="22"/>
      <c r="F65" s="23"/>
      <c r="G65" s="23"/>
    </row>
    <row r="66" spans="1:9" ht="10.5" x14ac:dyDescent="0.25">
      <c r="A66" s="20" t="s">
        <v>366</v>
      </c>
      <c r="B66" s="21"/>
      <c r="C66" s="21"/>
      <c r="D66" s="21"/>
      <c r="E66" s="22"/>
      <c r="F66" s="23"/>
      <c r="G66" s="23"/>
    </row>
    <row r="67" spans="1:9" x14ac:dyDescent="0.2">
      <c r="A67" s="21"/>
      <c r="B67" s="21" t="s">
        <v>367</v>
      </c>
      <c r="C67" s="21" t="s">
        <v>210</v>
      </c>
      <c r="D67" s="24">
        <v>98000</v>
      </c>
      <c r="E67" s="22">
        <v>9.7999999999999997E-3</v>
      </c>
      <c r="F67" s="23">
        <v>1.18482238721579E-6</v>
      </c>
      <c r="G67" s="23"/>
    </row>
    <row r="68" spans="1:9" x14ac:dyDescent="0.2">
      <c r="A68" s="21"/>
      <c r="B68" s="21" t="s">
        <v>710</v>
      </c>
      <c r="C68" s="21" t="s">
        <v>370</v>
      </c>
      <c r="D68" s="24">
        <v>23815</v>
      </c>
      <c r="E68" s="22">
        <v>2.3814999999999999E-3</v>
      </c>
      <c r="F68" s="23">
        <v>2.8792393011779599E-7</v>
      </c>
      <c r="G68" s="23"/>
    </row>
    <row r="69" spans="1:9" ht="10.5" x14ac:dyDescent="0.25">
      <c r="A69" s="20" t="s">
        <v>28</v>
      </c>
      <c r="B69" s="20"/>
      <c r="C69" s="20"/>
      <c r="D69" s="20"/>
      <c r="E69" s="25">
        <f>SUM(E66:E68)</f>
        <v>1.21815E-2</v>
      </c>
      <c r="F69" s="26">
        <f>SUM(F66:F68)</f>
        <v>1.472746317333586E-6</v>
      </c>
      <c r="G69" s="23"/>
      <c r="H69" s="14"/>
      <c r="I69" s="14"/>
    </row>
    <row r="70" spans="1:9" x14ac:dyDescent="0.2">
      <c r="A70" s="21"/>
      <c r="B70" s="21"/>
      <c r="C70" s="21"/>
      <c r="D70" s="21"/>
      <c r="E70" s="22"/>
      <c r="F70" s="23"/>
      <c r="G70" s="23"/>
    </row>
    <row r="71" spans="1:9" ht="10.5" x14ac:dyDescent="0.25">
      <c r="A71" s="20" t="s">
        <v>552</v>
      </c>
      <c r="B71" s="21"/>
      <c r="C71" s="21"/>
      <c r="D71" s="21"/>
      <c r="E71" s="22"/>
      <c r="F71" s="23"/>
      <c r="G71" s="23"/>
    </row>
    <row r="72" spans="1:9" x14ac:dyDescent="0.2">
      <c r="A72" s="21" t="s">
        <v>712</v>
      </c>
      <c r="B72" s="21" t="s">
        <v>711</v>
      </c>
      <c r="C72" s="21" t="s">
        <v>257</v>
      </c>
      <c r="D72" s="24">
        <v>234384</v>
      </c>
      <c r="E72" s="22">
        <v>31065.234830000001</v>
      </c>
      <c r="F72" s="23">
        <v>3.7557944582346598</v>
      </c>
      <c r="G72" s="23"/>
    </row>
    <row r="73" spans="1:9" ht="10.5" x14ac:dyDescent="0.25">
      <c r="A73" s="20" t="s">
        <v>28</v>
      </c>
      <c r="B73" s="20"/>
      <c r="C73" s="20"/>
      <c r="D73" s="20"/>
      <c r="E73" s="25">
        <f>SUM(E71:E72)</f>
        <v>31065.234830000001</v>
      </c>
      <c r="F73" s="26">
        <f>SUM(F71:F72)</f>
        <v>3.7557944582346598</v>
      </c>
      <c r="G73" s="23"/>
      <c r="H73" s="14"/>
      <c r="I73" s="14"/>
    </row>
    <row r="74" spans="1:9" ht="10.5" x14ac:dyDescent="0.25">
      <c r="A74" s="21"/>
      <c r="B74" s="21"/>
      <c r="C74" s="21"/>
      <c r="D74" s="21"/>
      <c r="E74" s="22"/>
      <c r="F74" s="23"/>
      <c r="G74" s="20"/>
    </row>
    <row r="75" spans="1:9" ht="10.5" x14ac:dyDescent="0.25">
      <c r="A75" s="20" t="s">
        <v>29</v>
      </c>
      <c r="B75" s="21"/>
      <c r="C75" s="21"/>
      <c r="D75" s="21"/>
      <c r="E75" s="22"/>
      <c r="F75" s="23"/>
      <c r="G75" s="57"/>
    </row>
    <row r="76" spans="1:9" ht="10.5" x14ac:dyDescent="0.25">
      <c r="A76" s="20" t="s">
        <v>60</v>
      </c>
      <c r="B76" s="21"/>
      <c r="C76" s="21"/>
      <c r="D76" s="21"/>
      <c r="E76" s="22"/>
      <c r="F76" s="23"/>
      <c r="G76" s="20"/>
    </row>
    <row r="77" spans="1:9" x14ac:dyDescent="0.2">
      <c r="A77" s="21" t="s">
        <v>278</v>
      </c>
      <c r="B77" s="21" t="s">
        <v>277</v>
      </c>
      <c r="C77" s="21" t="s">
        <v>37</v>
      </c>
      <c r="D77" s="24">
        <v>2500000</v>
      </c>
      <c r="E77" s="22">
        <v>2472</v>
      </c>
      <c r="F77" s="23">
        <v>0.298865402163003</v>
      </c>
      <c r="G77" s="23">
        <v>5.4399000000000006</v>
      </c>
    </row>
    <row r="78" spans="1:9" ht="10.5" x14ac:dyDescent="0.25">
      <c r="A78" s="20" t="s">
        <v>28</v>
      </c>
      <c r="B78" s="20"/>
      <c r="C78" s="20"/>
      <c r="D78" s="20"/>
      <c r="E78" s="25">
        <f>SUM(E76:E77)</f>
        <v>2472</v>
      </c>
      <c r="F78" s="26">
        <f>SUM(F76:F77)</f>
        <v>0.298865402163003</v>
      </c>
      <c r="G78" s="58"/>
      <c r="H78" s="14"/>
      <c r="I78" s="14"/>
    </row>
    <row r="79" spans="1:9" x14ac:dyDescent="0.2">
      <c r="A79" s="21"/>
      <c r="B79" s="21"/>
      <c r="C79" s="21"/>
      <c r="D79" s="21"/>
      <c r="E79" s="22"/>
      <c r="F79" s="23"/>
      <c r="G79" s="23"/>
    </row>
    <row r="80" spans="1:9" ht="10.5" x14ac:dyDescent="0.25">
      <c r="A80" s="20" t="s">
        <v>39</v>
      </c>
      <c r="B80" s="20"/>
      <c r="C80" s="20"/>
      <c r="D80" s="20"/>
      <c r="E80" s="25">
        <f>E64+E69+E73+E78</f>
        <v>794124.6859997001</v>
      </c>
      <c r="F80" s="26">
        <f>F64+F69+F73+F78</f>
        <v>96.009867980934089</v>
      </c>
      <c r="G80" s="20"/>
      <c r="H80" s="14"/>
      <c r="I80" s="14"/>
    </row>
    <row r="81" spans="1:9" ht="10.5" x14ac:dyDescent="0.25">
      <c r="A81" s="20"/>
      <c r="B81" s="20"/>
      <c r="C81" s="20"/>
      <c r="D81" s="20"/>
      <c r="E81" s="25"/>
      <c r="F81" s="26"/>
      <c r="G81" s="20"/>
      <c r="H81" s="14"/>
      <c r="I81" s="14"/>
    </row>
    <row r="82" spans="1:9" ht="10.5" x14ac:dyDescent="0.25">
      <c r="A82" s="20" t="s">
        <v>41</v>
      </c>
      <c r="B82" s="20"/>
      <c r="C82" s="20"/>
      <c r="D82" s="20"/>
      <c r="E82" s="25">
        <f>E84-(E64+E69+E73+E78)</f>
        <v>33003.506862099865</v>
      </c>
      <c r="F82" s="26">
        <f>F84-(F64+F69+F73+F78)</f>
        <v>3.9901320190659106</v>
      </c>
      <c r="G82" s="20"/>
      <c r="H82" s="14"/>
      <c r="I82" s="14"/>
    </row>
    <row r="83" spans="1:9" ht="10.5" x14ac:dyDescent="0.25">
      <c r="A83" s="20"/>
      <c r="B83" s="20"/>
      <c r="C83" s="20"/>
      <c r="D83" s="20"/>
      <c r="E83" s="25"/>
      <c r="F83" s="26"/>
      <c r="G83" s="20"/>
      <c r="H83" s="14"/>
      <c r="I83" s="14"/>
    </row>
    <row r="84" spans="1:9" ht="10.5" x14ac:dyDescent="0.25">
      <c r="A84" s="27" t="s">
        <v>40</v>
      </c>
      <c r="B84" s="27"/>
      <c r="C84" s="27"/>
      <c r="D84" s="27"/>
      <c r="E84" s="28">
        <v>827128.19286179997</v>
      </c>
      <c r="F84" s="29">
        <v>100</v>
      </c>
      <c r="G84" s="27"/>
      <c r="H84" s="14"/>
      <c r="I84" s="14"/>
    </row>
    <row r="85" spans="1:9" ht="10.5" x14ac:dyDescent="0.25">
      <c r="F85" s="15" t="s">
        <v>847</v>
      </c>
      <c r="G85" s="14"/>
    </row>
    <row r="86" spans="1:9" ht="10.5" x14ac:dyDescent="0.25">
      <c r="A86" s="14" t="s">
        <v>43</v>
      </c>
      <c r="G86" s="14"/>
    </row>
    <row r="87" spans="1:9" ht="10.5" x14ac:dyDescent="0.25">
      <c r="A87" s="14" t="s">
        <v>374</v>
      </c>
    </row>
    <row r="89" spans="1:9" ht="10.5" x14ac:dyDescent="0.25">
      <c r="A89" s="14" t="s">
        <v>44</v>
      </c>
    </row>
    <row r="90" spans="1:9" ht="10.5" x14ac:dyDescent="0.25">
      <c r="A90" s="14" t="s">
        <v>45</v>
      </c>
    </row>
    <row r="91" spans="1:9" ht="10.5" x14ac:dyDescent="0.25">
      <c r="A91" s="14" t="s">
        <v>46</v>
      </c>
      <c r="B91" s="14"/>
      <c r="C91" s="30" t="s">
        <v>1041</v>
      </c>
      <c r="D91" s="14" t="s">
        <v>47</v>
      </c>
    </row>
    <row r="92" spans="1:9" x14ac:dyDescent="0.2">
      <c r="A92" s="7" t="s">
        <v>48</v>
      </c>
      <c r="C92" s="31">
        <v>252.6096</v>
      </c>
      <c r="D92" s="31">
        <v>251.73519999999999</v>
      </c>
    </row>
    <row r="93" spans="1:9" x14ac:dyDescent="0.2">
      <c r="A93" s="7" t="s">
        <v>49</v>
      </c>
      <c r="C93" s="31">
        <v>39.270899999999997</v>
      </c>
      <c r="D93" s="31">
        <v>36.109200000000001</v>
      </c>
    </row>
    <row r="94" spans="1:9" x14ac:dyDescent="0.2">
      <c r="A94" s="7" t="s">
        <v>50</v>
      </c>
      <c r="C94" s="31">
        <v>278.79640000000001</v>
      </c>
      <c r="D94" s="31">
        <v>279.54910000000001</v>
      </c>
    </row>
    <row r="95" spans="1:9" x14ac:dyDescent="0.2">
      <c r="A95" s="7" t="s">
        <v>51</v>
      </c>
      <c r="C95" s="31">
        <v>44.168300000000002</v>
      </c>
      <c r="D95" s="31">
        <v>40.7684</v>
      </c>
    </row>
    <row r="97" spans="1:9" ht="10.5" x14ac:dyDescent="0.25">
      <c r="A97" s="14" t="s">
        <v>52</v>
      </c>
    </row>
    <row r="98" spans="1:9" ht="10.5" x14ac:dyDescent="0.25">
      <c r="A98" s="106" t="s">
        <v>53</v>
      </c>
      <c r="B98" s="107"/>
      <c r="C98" s="32" t="s">
        <v>54</v>
      </c>
    </row>
    <row r="99" spans="1:9" x14ac:dyDescent="0.2">
      <c r="A99" s="102" t="s">
        <v>49</v>
      </c>
      <c r="B99" s="103"/>
      <c r="C99" s="33">
        <v>3.15</v>
      </c>
    </row>
    <row r="100" spans="1:9" x14ac:dyDescent="0.2">
      <c r="A100" s="102" t="s">
        <v>51</v>
      </c>
      <c r="B100" s="103"/>
      <c r="C100" s="33">
        <v>3.65</v>
      </c>
    </row>
    <row r="101" spans="1:9" x14ac:dyDescent="0.2">
      <c r="A101" s="7" t="s">
        <v>55</v>
      </c>
    </row>
    <row r="102" spans="1:9" x14ac:dyDescent="0.2">
      <c r="A102" s="7" t="s">
        <v>56</v>
      </c>
    </row>
    <row r="104" spans="1:9" ht="10.5" x14ac:dyDescent="0.25">
      <c r="A104" s="14" t="s">
        <v>286</v>
      </c>
      <c r="D104" s="36">
        <v>0.29086639421433602</v>
      </c>
    </row>
    <row r="106" spans="1:9" ht="10.5" x14ac:dyDescent="0.25">
      <c r="A106" s="14" t="s">
        <v>58</v>
      </c>
      <c r="D106" s="30" t="s">
        <v>59</v>
      </c>
    </row>
    <row r="108" spans="1:9" ht="10.5" x14ac:dyDescent="0.25">
      <c r="A108" s="63" t="s">
        <v>1051</v>
      </c>
      <c r="B108" s="64"/>
      <c r="C108" s="64"/>
      <c r="D108" s="64"/>
      <c r="E108" s="11"/>
      <c r="G108" s="64"/>
      <c r="H108" s="64"/>
      <c r="I108" s="64"/>
    </row>
    <row r="109" spans="1:9" ht="10.5" x14ac:dyDescent="0.25">
      <c r="A109" s="63"/>
      <c r="B109" s="64"/>
      <c r="C109" s="64"/>
      <c r="D109" s="64"/>
      <c r="E109" s="11"/>
      <c r="G109" s="64"/>
      <c r="H109" s="64"/>
      <c r="I109" s="64"/>
    </row>
    <row r="110" spans="1:9" ht="10.5" x14ac:dyDescent="0.25">
      <c r="A110" s="63" t="s">
        <v>1055</v>
      </c>
      <c r="B110" s="64"/>
      <c r="C110" s="64"/>
      <c r="D110" s="64"/>
      <c r="E110" s="11"/>
      <c r="G110" s="64"/>
      <c r="H110" s="64"/>
      <c r="I110" s="64"/>
    </row>
    <row r="111" spans="1:9" x14ac:dyDescent="0.2">
      <c r="A111" s="65"/>
      <c r="B111" s="64"/>
      <c r="C111" s="64"/>
      <c r="D111" s="64"/>
      <c r="E111" s="11"/>
      <c r="G111" s="64"/>
      <c r="H111" s="64"/>
      <c r="I111" s="64"/>
    </row>
    <row r="112" spans="1:9" x14ac:dyDescent="0.2">
      <c r="A112" s="64"/>
      <c r="B112" s="64"/>
      <c r="C112" s="64"/>
      <c r="D112" s="64"/>
      <c r="E112" s="11"/>
      <c r="G112" s="64"/>
      <c r="H112" s="64"/>
      <c r="I112" s="64"/>
    </row>
    <row r="113" spans="1:9" x14ac:dyDescent="0.2">
      <c r="A113" s="64"/>
      <c r="B113" s="64"/>
      <c r="C113" s="64"/>
      <c r="D113" s="64"/>
      <c r="E113" s="11"/>
      <c r="G113" s="64"/>
      <c r="H113" s="64"/>
      <c r="I113" s="64"/>
    </row>
    <row r="114" spans="1:9" x14ac:dyDescent="0.2">
      <c r="A114" s="64"/>
      <c r="B114" s="64"/>
      <c r="C114" s="64"/>
      <c r="D114" s="64"/>
      <c r="E114" s="11"/>
      <c r="G114" s="64"/>
      <c r="H114" s="64"/>
      <c r="I114" s="64"/>
    </row>
    <row r="115" spans="1:9" x14ac:dyDescent="0.2">
      <c r="A115" s="64"/>
      <c r="B115" s="64"/>
      <c r="C115" s="64"/>
      <c r="D115" s="64"/>
      <c r="E115" s="11"/>
      <c r="G115" s="64"/>
      <c r="H115" s="64"/>
      <c r="I115" s="64"/>
    </row>
    <row r="116" spans="1:9" x14ac:dyDescent="0.2">
      <c r="A116" s="64"/>
      <c r="B116" s="64"/>
      <c r="C116" s="64"/>
      <c r="D116" s="64"/>
      <c r="E116" s="11"/>
      <c r="G116" s="64"/>
      <c r="H116" s="64"/>
      <c r="I116" s="64"/>
    </row>
    <row r="117" spans="1:9" x14ac:dyDescent="0.2">
      <c r="A117" s="64"/>
      <c r="B117" s="64"/>
      <c r="C117" s="64"/>
      <c r="D117" s="64"/>
      <c r="E117" s="11"/>
      <c r="G117" s="64"/>
      <c r="H117" s="64"/>
      <c r="I117" s="64"/>
    </row>
    <row r="118" spans="1:9" x14ac:dyDescent="0.2">
      <c r="A118" s="64"/>
      <c r="B118" s="64"/>
      <c r="C118" s="64"/>
      <c r="D118" s="64"/>
      <c r="E118" s="11"/>
      <c r="G118" s="64"/>
      <c r="H118" s="64"/>
      <c r="I118" s="64"/>
    </row>
    <row r="119" spans="1:9" x14ac:dyDescent="0.2">
      <c r="A119" s="64"/>
      <c r="B119" s="64"/>
      <c r="C119" s="64"/>
      <c r="D119" s="64"/>
      <c r="E119" s="11"/>
      <c r="G119" s="64"/>
      <c r="H119" s="64"/>
      <c r="I119" s="64"/>
    </row>
    <row r="120" spans="1:9" x14ac:dyDescent="0.2">
      <c r="A120" s="64"/>
      <c r="B120" s="64"/>
      <c r="C120" s="64"/>
      <c r="D120" s="64"/>
      <c r="E120" s="11"/>
      <c r="G120" s="64"/>
      <c r="H120" s="64"/>
      <c r="I120" s="64"/>
    </row>
    <row r="121" spans="1:9" x14ac:dyDescent="0.2">
      <c r="A121" s="64"/>
      <c r="B121" s="64"/>
      <c r="C121" s="64"/>
      <c r="D121" s="64"/>
      <c r="E121" s="11"/>
      <c r="G121" s="64"/>
      <c r="H121" s="64"/>
      <c r="I121" s="64"/>
    </row>
    <row r="122" spans="1:9" x14ac:dyDescent="0.2">
      <c r="A122" s="64"/>
      <c r="B122" s="64"/>
      <c r="C122" s="64"/>
      <c r="D122" s="64"/>
      <c r="E122" s="11"/>
      <c r="G122" s="64"/>
      <c r="H122" s="64"/>
      <c r="I122" s="64"/>
    </row>
    <row r="123" spans="1:9" x14ac:dyDescent="0.2">
      <c r="A123" s="64"/>
      <c r="B123" s="64"/>
      <c r="C123" s="64"/>
      <c r="D123" s="64"/>
      <c r="E123" s="11"/>
      <c r="G123" s="64"/>
      <c r="H123" s="64"/>
      <c r="I123" s="64"/>
    </row>
    <row r="124" spans="1:9" x14ac:dyDescent="0.2">
      <c r="A124" s="64"/>
      <c r="B124" s="64"/>
      <c r="C124" s="64"/>
      <c r="D124" s="64"/>
      <c r="E124" s="11"/>
      <c r="G124" s="64"/>
      <c r="H124" s="64"/>
      <c r="I124" s="64"/>
    </row>
    <row r="125" spans="1:9" x14ac:dyDescent="0.2">
      <c r="A125" s="64"/>
      <c r="B125" s="64"/>
      <c r="C125" s="64"/>
      <c r="D125" s="64"/>
      <c r="E125" s="11"/>
      <c r="G125" s="64"/>
      <c r="H125" s="64"/>
      <c r="I125" s="64"/>
    </row>
    <row r="126" spans="1:9" x14ac:dyDescent="0.2">
      <c r="A126" s="64"/>
      <c r="B126" s="64"/>
      <c r="C126" s="64"/>
      <c r="D126" s="64"/>
      <c r="E126" s="11"/>
      <c r="G126" s="64"/>
      <c r="H126" s="64"/>
      <c r="I126" s="64"/>
    </row>
    <row r="127" spans="1:9" x14ac:dyDescent="0.2">
      <c r="A127" s="64"/>
      <c r="B127" s="64"/>
      <c r="C127" s="64"/>
      <c r="D127" s="64"/>
      <c r="E127" s="11"/>
      <c r="G127" s="64"/>
      <c r="H127" s="64"/>
      <c r="I127" s="64"/>
    </row>
    <row r="128" spans="1:9" x14ac:dyDescent="0.2">
      <c r="A128" s="64"/>
      <c r="B128" s="64"/>
      <c r="C128" s="64"/>
      <c r="D128" s="64"/>
      <c r="E128" s="11"/>
      <c r="G128" s="64"/>
      <c r="H128" s="64"/>
      <c r="I128" s="64"/>
    </row>
    <row r="129" spans="1:9" ht="10.5" x14ac:dyDescent="0.25">
      <c r="A129" s="63" t="s">
        <v>1070</v>
      </c>
      <c r="B129" s="64"/>
      <c r="C129" s="64"/>
      <c r="D129" s="64"/>
      <c r="E129" s="11"/>
      <c r="G129" s="64"/>
      <c r="H129" s="64"/>
      <c r="I129" s="64"/>
    </row>
    <row r="130" spans="1:9" x14ac:dyDescent="0.2">
      <c r="A130" s="64"/>
      <c r="B130" s="64"/>
      <c r="C130" s="64"/>
      <c r="D130" s="64"/>
      <c r="E130" s="11"/>
      <c r="G130" s="64"/>
      <c r="H130" s="64"/>
      <c r="I130" s="64"/>
    </row>
    <row r="131" spans="1:9" ht="10.5" x14ac:dyDescent="0.25">
      <c r="A131" s="63" t="s">
        <v>1056</v>
      </c>
      <c r="B131" s="64"/>
      <c r="C131" s="64"/>
      <c r="D131" s="64"/>
      <c r="E131" s="11"/>
      <c r="G131" s="64"/>
      <c r="H131" s="64"/>
      <c r="I131" s="64"/>
    </row>
    <row r="132" spans="1:9" x14ac:dyDescent="0.2">
      <c r="A132" s="64"/>
      <c r="B132" s="64"/>
      <c r="C132" s="64"/>
      <c r="D132" s="64"/>
      <c r="E132" s="11"/>
      <c r="G132" s="64"/>
      <c r="H132" s="64"/>
      <c r="I132" s="64"/>
    </row>
    <row r="133" spans="1:9" x14ac:dyDescent="0.2">
      <c r="A133" s="64"/>
      <c r="B133" s="64"/>
      <c r="C133" s="64"/>
      <c r="D133" s="64"/>
      <c r="E133" s="11"/>
      <c r="G133" s="64"/>
      <c r="H133" s="64"/>
      <c r="I133" s="64"/>
    </row>
    <row r="134" spans="1:9" x14ac:dyDescent="0.2">
      <c r="A134" s="64"/>
      <c r="B134" s="64"/>
      <c r="C134" s="64"/>
      <c r="D134" s="64"/>
      <c r="E134" s="11"/>
      <c r="G134" s="64"/>
      <c r="H134" s="64"/>
      <c r="I134" s="64"/>
    </row>
    <row r="135" spans="1:9" x14ac:dyDescent="0.2">
      <c r="A135" s="64"/>
      <c r="B135" s="64"/>
      <c r="C135" s="64"/>
      <c r="D135" s="64"/>
      <c r="E135" s="11"/>
      <c r="G135" s="64"/>
      <c r="H135" s="64"/>
      <c r="I135" s="64"/>
    </row>
    <row r="136" spans="1:9" x14ac:dyDescent="0.2">
      <c r="A136" s="64"/>
      <c r="B136" s="64"/>
      <c r="C136" s="64"/>
      <c r="D136" s="64"/>
      <c r="E136" s="11"/>
      <c r="G136" s="64"/>
      <c r="H136" s="64"/>
      <c r="I136" s="64"/>
    </row>
    <row r="137" spans="1:9" x14ac:dyDescent="0.2">
      <c r="A137" s="64"/>
      <c r="B137" s="64"/>
      <c r="C137" s="64"/>
      <c r="D137" s="64"/>
      <c r="E137" s="11"/>
      <c r="G137" s="64"/>
      <c r="H137" s="64"/>
      <c r="I137" s="64"/>
    </row>
    <row r="138" spans="1:9" x14ac:dyDescent="0.2">
      <c r="A138" s="64"/>
      <c r="B138" s="64"/>
      <c r="C138" s="64"/>
      <c r="D138" s="64"/>
      <c r="E138" s="11"/>
      <c r="G138" s="64"/>
      <c r="H138" s="64"/>
      <c r="I138" s="64"/>
    </row>
    <row r="139" spans="1:9" x14ac:dyDescent="0.2">
      <c r="A139" s="64"/>
      <c r="B139" s="64"/>
      <c r="C139" s="64"/>
      <c r="D139" s="64"/>
      <c r="E139" s="11"/>
      <c r="G139" s="64"/>
      <c r="H139" s="64"/>
      <c r="I139" s="64"/>
    </row>
    <row r="140" spans="1:9" x14ac:dyDescent="0.2">
      <c r="A140" s="64"/>
      <c r="B140" s="64"/>
      <c r="C140" s="64"/>
      <c r="D140" s="64"/>
      <c r="E140" s="11"/>
      <c r="G140" s="64"/>
      <c r="H140" s="64"/>
      <c r="I140" s="64"/>
    </row>
    <row r="141" spans="1:9" x14ac:dyDescent="0.2">
      <c r="A141" s="64"/>
      <c r="B141" s="64"/>
      <c r="C141" s="64"/>
      <c r="D141" s="64"/>
      <c r="E141" s="11"/>
      <c r="G141" s="64"/>
      <c r="H141" s="64"/>
      <c r="I141" s="64"/>
    </row>
    <row r="142" spans="1:9" x14ac:dyDescent="0.2">
      <c r="A142" s="64"/>
      <c r="B142" s="64"/>
      <c r="C142" s="64"/>
      <c r="D142" s="64"/>
      <c r="E142" s="11"/>
      <c r="G142" s="64"/>
      <c r="H142" s="64"/>
      <c r="I142" s="64"/>
    </row>
    <row r="143" spans="1:9" x14ac:dyDescent="0.2">
      <c r="A143" s="64"/>
      <c r="B143" s="64"/>
      <c r="C143" s="64"/>
      <c r="D143" s="64"/>
      <c r="E143" s="11"/>
      <c r="G143" s="64"/>
      <c r="H143" s="64"/>
      <c r="I143" s="64"/>
    </row>
    <row r="144" spans="1:9" x14ac:dyDescent="0.2">
      <c r="A144" s="64"/>
      <c r="B144" s="64"/>
      <c r="C144" s="64"/>
      <c r="D144" s="64"/>
      <c r="E144" s="11"/>
      <c r="G144" s="64"/>
      <c r="H144" s="64"/>
      <c r="I144" s="64"/>
    </row>
    <row r="145" spans="1:9" x14ac:dyDescent="0.2">
      <c r="A145" s="64"/>
      <c r="B145" s="64"/>
      <c r="C145" s="64"/>
      <c r="D145" s="64"/>
      <c r="E145" s="11"/>
      <c r="G145" s="64"/>
      <c r="H145" s="64"/>
      <c r="I145" s="64"/>
    </row>
    <row r="146" spans="1:9" x14ac:dyDescent="0.2">
      <c r="A146" s="64"/>
      <c r="B146" s="64"/>
      <c r="C146" s="64"/>
      <c r="D146" s="64"/>
      <c r="E146" s="11"/>
      <c r="G146" s="64"/>
      <c r="H146" s="64"/>
      <c r="I146" s="64"/>
    </row>
    <row r="147" spans="1:9" x14ac:dyDescent="0.2">
      <c r="A147" s="64"/>
      <c r="B147" s="64"/>
      <c r="C147" s="64"/>
      <c r="D147" s="64"/>
      <c r="E147" s="11"/>
      <c r="G147" s="64"/>
      <c r="H147" s="64"/>
      <c r="I147" s="64"/>
    </row>
    <row r="148" spans="1:9" x14ac:dyDescent="0.2">
      <c r="A148" s="64"/>
      <c r="B148" s="64"/>
      <c r="C148" s="64"/>
      <c r="D148" s="64"/>
      <c r="E148" s="11"/>
      <c r="G148" s="64"/>
      <c r="H148" s="64"/>
      <c r="I148" s="64"/>
    </row>
    <row r="149" spans="1:9" x14ac:dyDescent="0.2">
      <c r="A149" s="64"/>
      <c r="B149" s="64"/>
      <c r="C149" s="64"/>
      <c r="D149" s="64"/>
      <c r="E149" s="11"/>
      <c r="G149" s="64"/>
      <c r="H149" s="64"/>
      <c r="I149" s="64"/>
    </row>
    <row r="150" spans="1:9" x14ac:dyDescent="0.2">
      <c r="A150" s="64" t="s">
        <v>1059</v>
      </c>
      <c r="B150" s="64"/>
      <c r="C150" s="64"/>
      <c r="D150" s="64"/>
      <c r="E150" s="11"/>
      <c r="G150" s="64"/>
      <c r="H150" s="64"/>
      <c r="I150" s="64"/>
    </row>
    <row r="151" spans="1:9" x14ac:dyDescent="0.2">
      <c r="A151" s="64"/>
      <c r="B151" s="64"/>
      <c r="C151" s="64"/>
      <c r="D151" s="64"/>
      <c r="E151" s="11"/>
      <c r="G151" s="64"/>
      <c r="H151" s="64"/>
      <c r="I151" s="64"/>
    </row>
    <row r="152" spans="1:9" x14ac:dyDescent="0.2">
      <c r="A152" s="64"/>
      <c r="B152" s="64"/>
      <c r="C152" s="64"/>
      <c r="D152" s="64"/>
      <c r="E152" s="11"/>
      <c r="G152" s="64"/>
      <c r="H152" s="64"/>
      <c r="I152" s="64"/>
    </row>
    <row r="153" spans="1:9" x14ac:dyDescent="0.2">
      <c r="A153" s="64"/>
      <c r="B153" s="64"/>
      <c r="C153" s="64"/>
      <c r="D153" s="64"/>
      <c r="E153" s="11"/>
      <c r="G153" s="64"/>
      <c r="H153" s="64"/>
      <c r="I153" s="64"/>
    </row>
    <row r="154" spans="1:9" x14ac:dyDescent="0.2">
      <c r="A154" s="64"/>
      <c r="B154" s="64"/>
      <c r="C154" s="64"/>
      <c r="D154" s="64"/>
      <c r="E154" s="11"/>
      <c r="G154" s="64"/>
      <c r="H154" s="64"/>
      <c r="I154" s="64"/>
    </row>
    <row r="155" spans="1:9" x14ac:dyDescent="0.2">
      <c r="A155" s="64"/>
      <c r="B155" s="64"/>
      <c r="C155" s="64"/>
      <c r="D155" s="64"/>
      <c r="E155" s="11"/>
      <c r="G155" s="64"/>
      <c r="H155" s="64"/>
      <c r="I155" s="64"/>
    </row>
    <row r="156" spans="1:9" x14ac:dyDescent="0.2">
      <c r="A156" s="64"/>
      <c r="B156" s="64"/>
      <c r="C156" s="64"/>
      <c r="D156" s="64"/>
      <c r="E156" s="11"/>
      <c r="G156" s="64"/>
      <c r="H156" s="64"/>
      <c r="I156" s="64"/>
    </row>
    <row r="157" spans="1:9" x14ac:dyDescent="0.2">
      <c r="A157" s="64"/>
      <c r="B157" s="64"/>
      <c r="C157" s="64"/>
      <c r="D157" s="64"/>
      <c r="E157" s="11"/>
      <c r="G157" s="64"/>
      <c r="H157" s="64"/>
      <c r="I157" s="64"/>
    </row>
    <row r="158" spans="1:9" x14ac:dyDescent="0.2">
      <c r="A158" s="64"/>
      <c r="B158" s="64"/>
      <c r="C158" s="64"/>
      <c r="D158" s="64"/>
      <c r="E158" s="11"/>
      <c r="G158" s="64"/>
      <c r="H158" s="64"/>
      <c r="I158" s="64"/>
    </row>
    <row r="159" spans="1:9" x14ac:dyDescent="0.2">
      <c r="A159" s="64"/>
      <c r="B159" s="64"/>
      <c r="C159" s="64"/>
      <c r="D159" s="64"/>
      <c r="E159" s="11"/>
      <c r="G159" s="64"/>
      <c r="H159" s="64"/>
      <c r="I159" s="64"/>
    </row>
    <row r="160" spans="1:9" x14ac:dyDescent="0.2">
      <c r="A160" s="64"/>
      <c r="B160" s="64"/>
      <c r="C160" s="64"/>
      <c r="D160" s="64"/>
      <c r="E160" s="11"/>
      <c r="G160" s="64"/>
      <c r="H160" s="64"/>
      <c r="I160" s="64"/>
    </row>
    <row r="161" spans="1:9" x14ac:dyDescent="0.2">
      <c r="A161" s="64"/>
      <c r="B161" s="64"/>
      <c r="C161" s="64"/>
      <c r="D161" s="64"/>
      <c r="E161" s="11"/>
      <c r="G161" s="64"/>
      <c r="H161" s="64"/>
      <c r="I161" s="64"/>
    </row>
    <row r="162" spans="1:9" x14ac:dyDescent="0.2">
      <c r="A162" s="64"/>
      <c r="B162" s="64"/>
      <c r="C162" s="64"/>
      <c r="D162" s="64"/>
      <c r="E162" s="11"/>
      <c r="G162" s="64"/>
      <c r="H162" s="64"/>
      <c r="I162" s="64"/>
    </row>
    <row r="163" spans="1:9" x14ac:dyDescent="0.2">
      <c r="A163" s="64"/>
      <c r="B163" s="64"/>
      <c r="C163" s="64"/>
      <c r="D163" s="64"/>
      <c r="E163" s="11"/>
      <c r="G163" s="64"/>
      <c r="H163" s="64"/>
      <c r="I163" s="64"/>
    </row>
    <row r="164" spans="1:9" x14ac:dyDescent="0.2">
      <c r="A164" s="64"/>
      <c r="B164" s="64"/>
      <c r="C164" s="64"/>
      <c r="D164" s="64"/>
      <c r="E164" s="11"/>
      <c r="G164" s="64"/>
      <c r="H164" s="64"/>
      <c r="I164" s="64"/>
    </row>
    <row r="165" spans="1:9" x14ac:dyDescent="0.2">
      <c r="A165" s="64"/>
      <c r="B165" s="64"/>
      <c r="C165" s="64"/>
      <c r="D165" s="64"/>
      <c r="E165" s="11"/>
      <c r="G165" s="64"/>
      <c r="H165" s="64"/>
      <c r="I165" s="64"/>
    </row>
    <row r="166" spans="1:9" x14ac:dyDescent="0.2">
      <c r="A166" s="64"/>
      <c r="B166" s="64"/>
      <c r="C166" s="64"/>
      <c r="D166" s="64"/>
      <c r="E166" s="11"/>
      <c r="G166" s="64"/>
      <c r="H166" s="64"/>
      <c r="I166" s="64"/>
    </row>
    <row r="167" spans="1:9" x14ac:dyDescent="0.2">
      <c r="A167" s="64"/>
      <c r="B167" s="64"/>
      <c r="C167" s="64"/>
      <c r="D167" s="64"/>
      <c r="E167" s="11"/>
      <c r="G167" s="64"/>
      <c r="H167" s="64"/>
      <c r="I167" s="64"/>
    </row>
    <row r="168" spans="1:9" x14ac:dyDescent="0.2">
      <c r="A168" s="64"/>
      <c r="B168" s="64"/>
      <c r="C168" s="64"/>
      <c r="D168" s="64"/>
      <c r="E168" s="11"/>
      <c r="G168" s="64"/>
      <c r="H168" s="64"/>
      <c r="I168" s="64"/>
    </row>
    <row r="169" spans="1:9" x14ac:dyDescent="0.2">
      <c r="A169" s="64"/>
      <c r="B169" s="64"/>
      <c r="C169" s="64"/>
      <c r="D169" s="64"/>
      <c r="E169" s="11"/>
      <c r="G169" s="64"/>
      <c r="H169" s="64"/>
      <c r="I169" s="64"/>
    </row>
    <row r="170" spans="1:9" x14ac:dyDescent="0.2">
      <c r="A170" s="64"/>
      <c r="B170" s="64"/>
      <c r="C170" s="64"/>
      <c r="D170" s="64"/>
      <c r="E170" s="11"/>
      <c r="G170" s="64"/>
      <c r="H170" s="64"/>
      <c r="I170" s="64"/>
    </row>
    <row r="171" spans="1:9" x14ac:dyDescent="0.2">
      <c r="A171" s="64"/>
      <c r="B171" s="64"/>
      <c r="C171" s="64"/>
      <c r="D171" s="64"/>
      <c r="E171" s="11"/>
      <c r="G171" s="64"/>
      <c r="H171" s="64"/>
      <c r="I171" s="64"/>
    </row>
    <row r="172" spans="1:9" x14ac:dyDescent="0.2">
      <c r="A172" s="64"/>
      <c r="B172" s="64"/>
      <c r="C172" s="64"/>
      <c r="D172" s="64"/>
      <c r="E172" s="11"/>
      <c r="G172" s="64"/>
      <c r="H172" s="64"/>
      <c r="I172" s="64"/>
    </row>
    <row r="173" spans="1:9" x14ac:dyDescent="0.2">
      <c r="A173" s="64"/>
      <c r="B173" s="64"/>
      <c r="C173" s="64"/>
      <c r="D173" s="64"/>
      <c r="E173" s="11"/>
      <c r="G173" s="64"/>
      <c r="H173" s="64"/>
      <c r="I173" s="64"/>
    </row>
    <row r="174" spans="1:9" x14ac:dyDescent="0.2">
      <c r="A174" s="64"/>
      <c r="B174" s="64"/>
      <c r="C174" s="64"/>
      <c r="D174" s="64"/>
      <c r="E174" s="11"/>
      <c r="G174" s="64"/>
      <c r="H174" s="64"/>
      <c r="I174" s="64"/>
    </row>
    <row r="175" spans="1:9" x14ac:dyDescent="0.2">
      <c r="A175" s="64"/>
      <c r="B175" s="64"/>
      <c r="C175" s="64"/>
      <c r="D175" s="64"/>
      <c r="E175" s="11"/>
      <c r="G175" s="64"/>
      <c r="H175" s="64"/>
      <c r="I175" s="64"/>
    </row>
    <row r="176" spans="1:9" x14ac:dyDescent="0.2">
      <c r="A176" s="64"/>
      <c r="B176" s="64"/>
      <c r="C176" s="64"/>
      <c r="D176" s="64"/>
      <c r="E176" s="11"/>
      <c r="G176" s="64"/>
      <c r="H176" s="64"/>
      <c r="I176" s="64"/>
    </row>
    <row r="177" spans="1:9" x14ac:dyDescent="0.2">
      <c r="A177" s="64"/>
      <c r="B177" s="64"/>
      <c r="C177" s="64"/>
      <c r="D177" s="64"/>
      <c r="E177" s="11"/>
      <c r="G177" s="64"/>
      <c r="H177" s="64"/>
      <c r="I177" s="64"/>
    </row>
    <row r="178" spans="1:9" x14ac:dyDescent="0.2">
      <c r="A178" s="64"/>
      <c r="B178" s="64"/>
      <c r="C178" s="64"/>
      <c r="D178" s="64"/>
      <c r="E178" s="11"/>
      <c r="G178" s="64"/>
      <c r="H178" s="64"/>
      <c r="I178" s="64"/>
    </row>
    <row r="179" spans="1:9" x14ac:dyDescent="0.2">
      <c r="A179" s="64"/>
      <c r="B179" s="64"/>
      <c r="C179" s="64"/>
      <c r="D179" s="64"/>
      <c r="E179" s="11"/>
      <c r="G179" s="64"/>
      <c r="H179" s="64"/>
      <c r="I179" s="64"/>
    </row>
    <row r="180" spans="1:9" x14ac:dyDescent="0.2">
      <c r="A180" s="64"/>
      <c r="B180" s="64"/>
      <c r="C180" s="64"/>
      <c r="D180" s="64"/>
      <c r="E180" s="11"/>
      <c r="G180" s="64"/>
      <c r="H180" s="64"/>
      <c r="I180" s="64"/>
    </row>
    <row r="181" spans="1:9" x14ac:dyDescent="0.2">
      <c r="A181" s="64"/>
      <c r="B181" s="64"/>
      <c r="C181" s="64"/>
      <c r="D181" s="64"/>
      <c r="E181" s="11"/>
      <c r="G181" s="64"/>
      <c r="H181" s="64"/>
      <c r="I181" s="64"/>
    </row>
    <row r="182" spans="1:9" x14ac:dyDescent="0.2">
      <c r="A182" s="64"/>
      <c r="B182" s="64"/>
      <c r="C182" s="64"/>
      <c r="D182" s="64"/>
      <c r="E182" s="11"/>
      <c r="G182" s="64"/>
      <c r="H182" s="64"/>
      <c r="I182" s="64"/>
    </row>
    <row r="183" spans="1:9" x14ac:dyDescent="0.2">
      <c r="A183" s="64"/>
      <c r="B183" s="64"/>
      <c r="C183" s="64"/>
      <c r="D183" s="64"/>
      <c r="E183" s="11"/>
      <c r="G183" s="64"/>
      <c r="H183" s="64"/>
      <c r="I183" s="64"/>
    </row>
    <row r="184" spans="1:9" x14ac:dyDescent="0.2">
      <c r="A184" s="64"/>
      <c r="B184" s="64"/>
      <c r="C184" s="64"/>
      <c r="D184" s="64"/>
      <c r="E184" s="11"/>
      <c r="G184" s="64"/>
      <c r="H184" s="64"/>
      <c r="I184" s="64"/>
    </row>
    <row r="185" spans="1:9" x14ac:dyDescent="0.2">
      <c r="A185" s="64"/>
      <c r="B185" s="64"/>
      <c r="C185" s="64"/>
      <c r="D185" s="64"/>
      <c r="E185" s="11"/>
      <c r="G185" s="64"/>
      <c r="H185" s="64"/>
      <c r="I185" s="64"/>
    </row>
    <row r="186" spans="1:9" x14ac:dyDescent="0.2">
      <c r="A186" s="64"/>
      <c r="B186" s="64"/>
      <c r="C186" s="64"/>
      <c r="D186" s="64"/>
      <c r="E186" s="11"/>
      <c r="G186" s="64"/>
      <c r="H186" s="64"/>
      <c r="I186" s="64"/>
    </row>
    <row r="187" spans="1:9" x14ac:dyDescent="0.2">
      <c r="A187" s="64"/>
      <c r="B187" s="64"/>
      <c r="C187" s="64"/>
      <c r="D187" s="64"/>
      <c r="E187" s="11"/>
      <c r="G187" s="64"/>
      <c r="H187" s="64"/>
      <c r="I187" s="64"/>
    </row>
    <row r="188" spans="1:9" x14ac:dyDescent="0.2">
      <c r="A188" s="64"/>
      <c r="B188" s="64"/>
      <c r="C188" s="64"/>
      <c r="D188" s="64"/>
      <c r="E188" s="11"/>
      <c r="G188" s="64"/>
      <c r="H188" s="64"/>
      <c r="I188" s="64"/>
    </row>
    <row r="189" spans="1:9" x14ac:dyDescent="0.2">
      <c r="A189" s="64"/>
      <c r="B189" s="64"/>
      <c r="C189" s="64"/>
      <c r="D189" s="64"/>
      <c r="E189" s="11"/>
      <c r="G189" s="64"/>
      <c r="H189" s="64"/>
      <c r="I189" s="64"/>
    </row>
    <row r="190" spans="1:9" x14ac:dyDescent="0.2">
      <c r="A190" s="64"/>
      <c r="B190" s="64"/>
      <c r="C190" s="64"/>
      <c r="D190" s="64"/>
      <c r="E190" s="11"/>
      <c r="G190" s="64"/>
      <c r="H190" s="64"/>
      <c r="I190" s="64"/>
    </row>
    <row r="191" spans="1:9" x14ac:dyDescent="0.2">
      <c r="A191" s="64"/>
      <c r="B191" s="64"/>
      <c r="C191" s="64"/>
      <c r="D191" s="64"/>
      <c r="E191" s="11"/>
      <c r="G191" s="64"/>
      <c r="H191" s="64"/>
      <c r="I191" s="64"/>
    </row>
    <row r="192" spans="1:9" x14ac:dyDescent="0.2">
      <c r="A192" s="64"/>
      <c r="B192" s="64"/>
      <c r="C192" s="64"/>
      <c r="D192" s="64"/>
      <c r="E192" s="11"/>
      <c r="G192" s="64"/>
      <c r="H192" s="64"/>
      <c r="I192" s="64"/>
    </row>
    <row r="193" spans="1:9" x14ac:dyDescent="0.2">
      <c r="A193" s="64"/>
      <c r="B193" s="64"/>
      <c r="C193" s="64"/>
      <c r="D193" s="64"/>
      <c r="E193" s="11"/>
      <c r="G193" s="64"/>
      <c r="H193" s="64"/>
      <c r="I193" s="64"/>
    </row>
    <row r="194" spans="1:9" x14ac:dyDescent="0.2">
      <c r="A194" s="64"/>
      <c r="B194" s="64"/>
      <c r="C194" s="64"/>
      <c r="D194" s="64"/>
      <c r="E194" s="11"/>
      <c r="G194" s="64"/>
      <c r="H194" s="64"/>
      <c r="I194" s="64"/>
    </row>
    <row r="195" spans="1:9" x14ac:dyDescent="0.2">
      <c r="A195" s="64"/>
      <c r="B195" s="64"/>
      <c r="C195" s="64"/>
      <c r="D195" s="64"/>
      <c r="E195" s="11"/>
      <c r="G195" s="64"/>
      <c r="H195" s="64"/>
      <c r="I195" s="64"/>
    </row>
    <row r="196" spans="1:9" x14ac:dyDescent="0.2">
      <c r="A196" s="64"/>
      <c r="B196" s="64"/>
      <c r="C196" s="64"/>
      <c r="D196" s="64"/>
      <c r="E196" s="11"/>
      <c r="G196" s="64"/>
      <c r="H196" s="64"/>
      <c r="I196" s="64"/>
    </row>
    <row r="197" spans="1:9" x14ac:dyDescent="0.2">
      <c r="A197" s="64"/>
      <c r="B197" s="64"/>
      <c r="C197" s="64"/>
      <c r="D197" s="64"/>
      <c r="E197" s="11"/>
      <c r="G197" s="64"/>
      <c r="H197" s="64"/>
      <c r="I197" s="64"/>
    </row>
    <row r="198" spans="1:9" x14ac:dyDescent="0.2">
      <c r="A198" s="64"/>
      <c r="B198" s="64"/>
      <c r="C198" s="64"/>
      <c r="D198" s="64"/>
      <c r="E198" s="11"/>
      <c r="G198" s="64"/>
      <c r="H198" s="64"/>
      <c r="I198" s="64"/>
    </row>
    <row r="199" spans="1:9" x14ac:dyDescent="0.2">
      <c r="A199" s="64"/>
      <c r="B199" s="64"/>
      <c r="C199" s="64"/>
      <c r="D199" s="64"/>
      <c r="E199" s="11"/>
      <c r="G199" s="64"/>
      <c r="H199" s="64"/>
      <c r="I199" s="64"/>
    </row>
    <row r="200" spans="1:9" x14ac:dyDescent="0.2">
      <c r="A200" s="64"/>
      <c r="B200" s="64"/>
      <c r="C200" s="64"/>
      <c r="D200" s="64"/>
      <c r="E200" s="11"/>
      <c r="G200" s="64"/>
      <c r="H200" s="64"/>
      <c r="I200" s="64"/>
    </row>
    <row r="201" spans="1:9" x14ac:dyDescent="0.2">
      <c r="A201" s="64"/>
      <c r="B201" s="64"/>
      <c r="C201" s="64"/>
      <c r="D201" s="64"/>
      <c r="E201" s="11"/>
      <c r="G201" s="64"/>
      <c r="H201" s="64"/>
      <c r="I201" s="64"/>
    </row>
    <row r="202" spans="1:9" x14ac:dyDescent="0.2">
      <c r="A202" s="64"/>
      <c r="B202" s="64"/>
      <c r="C202" s="64"/>
      <c r="D202" s="64"/>
      <c r="E202" s="11"/>
      <c r="G202" s="64"/>
      <c r="H202" s="64"/>
      <c r="I202" s="64"/>
    </row>
    <row r="203" spans="1:9" x14ac:dyDescent="0.2">
      <c r="A203" s="64"/>
      <c r="B203" s="64"/>
      <c r="C203" s="64"/>
      <c r="D203" s="64"/>
      <c r="E203" s="11"/>
      <c r="G203" s="64"/>
      <c r="H203" s="64"/>
      <c r="I203" s="64"/>
    </row>
    <row r="204" spans="1:9" x14ac:dyDescent="0.2">
      <c r="A204" s="64"/>
      <c r="B204" s="64"/>
      <c r="C204" s="64"/>
      <c r="D204" s="64"/>
      <c r="E204" s="11"/>
      <c r="G204" s="64"/>
      <c r="H204" s="64"/>
      <c r="I204" s="64"/>
    </row>
    <row r="205" spans="1:9" x14ac:dyDescent="0.2">
      <c r="A205" s="64"/>
      <c r="B205" s="64"/>
      <c r="C205" s="64"/>
      <c r="D205" s="64"/>
      <c r="E205" s="11"/>
      <c r="G205" s="64"/>
      <c r="H205" s="64"/>
      <c r="I205" s="64"/>
    </row>
    <row r="206" spans="1:9" x14ac:dyDescent="0.2">
      <c r="A206" s="64"/>
      <c r="B206" s="64"/>
      <c r="C206" s="64"/>
      <c r="D206" s="64"/>
      <c r="E206" s="11"/>
      <c r="G206" s="64"/>
      <c r="H206" s="64"/>
      <c r="I206" s="64"/>
    </row>
    <row r="207" spans="1:9" x14ac:dyDescent="0.2">
      <c r="A207" s="64"/>
      <c r="B207" s="64"/>
      <c r="C207" s="64"/>
      <c r="D207" s="64"/>
      <c r="E207" s="11"/>
      <c r="G207" s="64"/>
      <c r="H207" s="64"/>
      <c r="I207" s="64"/>
    </row>
    <row r="208" spans="1:9" x14ac:dyDescent="0.2">
      <c r="A208" s="64"/>
      <c r="B208" s="64"/>
      <c r="C208" s="64"/>
      <c r="D208" s="64"/>
      <c r="E208" s="11"/>
      <c r="G208" s="64"/>
      <c r="H208" s="64"/>
      <c r="I208" s="64"/>
    </row>
    <row r="209" spans="1:9" x14ac:dyDescent="0.2">
      <c r="A209" s="64"/>
      <c r="B209" s="64"/>
      <c r="C209" s="64"/>
      <c r="D209" s="64"/>
      <c r="E209" s="11"/>
      <c r="G209" s="64"/>
      <c r="H209" s="64"/>
      <c r="I209" s="64"/>
    </row>
    <row r="210" spans="1:9" x14ac:dyDescent="0.2">
      <c r="A210" s="64"/>
      <c r="B210" s="64"/>
      <c r="C210" s="64"/>
      <c r="D210" s="64"/>
      <c r="E210" s="11"/>
      <c r="G210" s="64"/>
      <c r="H210" s="64"/>
      <c r="I210" s="64"/>
    </row>
    <row r="211" spans="1:9" x14ac:dyDescent="0.2">
      <c r="A211" s="64"/>
      <c r="B211" s="64"/>
      <c r="C211" s="64"/>
      <c r="D211" s="64"/>
      <c r="E211" s="11"/>
      <c r="G211" s="64"/>
      <c r="H211" s="64"/>
      <c r="I211" s="64"/>
    </row>
    <row r="212" spans="1:9" x14ac:dyDescent="0.2">
      <c r="A212" s="64"/>
      <c r="B212" s="64"/>
      <c r="C212" s="64"/>
      <c r="D212" s="64"/>
      <c r="E212" s="11"/>
      <c r="G212" s="64"/>
      <c r="H212" s="64"/>
      <c r="I212" s="64"/>
    </row>
    <row r="213" spans="1:9" x14ac:dyDescent="0.2">
      <c r="A213" s="64"/>
      <c r="B213" s="64"/>
      <c r="C213" s="64"/>
      <c r="D213" s="64"/>
      <c r="E213" s="11"/>
      <c r="G213" s="64"/>
      <c r="H213" s="64"/>
      <c r="I213" s="64"/>
    </row>
    <row r="214" spans="1:9" x14ac:dyDescent="0.2">
      <c r="A214" s="64"/>
      <c r="B214" s="64"/>
      <c r="C214" s="64"/>
      <c r="D214" s="64"/>
      <c r="E214" s="11"/>
      <c r="G214" s="64"/>
      <c r="H214" s="64"/>
      <c r="I214" s="64"/>
    </row>
    <row r="215" spans="1:9" x14ac:dyDescent="0.2">
      <c r="A215" s="64"/>
      <c r="B215" s="64"/>
      <c r="C215" s="64"/>
      <c r="D215" s="64"/>
      <c r="E215" s="11"/>
      <c r="G215" s="64"/>
      <c r="H215" s="64"/>
      <c r="I215" s="64"/>
    </row>
    <row r="216" spans="1:9" x14ac:dyDescent="0.2">
      <c r="A216" s="64"/>
      <c r="B216" s="64"/>
      <c r="C216" s="64"/>
      <c r="D216" s="64"/>
      <c r="E216" s="11"/>
      <c r="G216" s="64"/>
      <c r="H216" s="64"/>
      <c r="I216" s="64"/>
    </row>
    <row r="217" spans="1:9" x14ac:dyDescent="0.2">
      <c r="A217" s="64"/>
      <c r="B217" s="64"/>
      <c r="C217" s="64"/>
      <c r="D217" s="64"/>
      <c r="E217" s="11"/>
      <c r="G217" s="64"/>
      <c r="H217" s="64"/>
      <c r="I217" s="64"/>
    </row>
    <row r="218" spans="1:9" x14ac:dyDescent="0.2">
      <c r="A218" s="64"/>
      <c r="B218" s="64"/>
      <c r="C218" s="64"/>
      <c r="D218" s="64"/>
      <c r="E218" s="11"/>
      <c r="G218" s="64"/>
      <c r="H218" s="64"/>
      <c r="I218" s="64"/>
    </row>
    <row r="219" spans="1:9" x14ac:dyDescent="0.2">
      <c r="A219" s="64"/>
      <c r="B219" s="64"/>
      <c r="C219" s="64"/>
      <c r="D219" s="64"/>
      <c r="E219" s="11"/>
      <c r="G219" s="64"/>
      <c r="H219" s="64"/>
      <c r="I219" s="64"/>
    </row>
    <row r="220" spans="1:9" x14ac:dyDescent="0.2">
      <c r="A220" s="64"/>
      <c r="B220" s="64"/>
      <c r="C220" s="64"/>
      <c r="D220" s="64"/>
      <c r="E220" s="11"/>
      <c r="G220" s="64"/>
      <c r="H220" s="64"/>
      <c r="I220" s="64"/>
    </row>
    <row r="221" spans="1:9" x14ac:dyDescent="0.2">
      <c r="A221" s="64"/>
      <c r="B221" s="64"/>
      <c r="C221" s="64"/>
      <c r="D221" s="64"/>
      <c r="E221" s="11"/>
      <c r="G221" s="64"/>
      <c r="H221" s="64"/>
      <c r="I221" s="64"/>
    </row>
    <row r="222" spans="1:9" x14ac:dyDescent="0.2">
      <c r="A222" s="64"/>
      <c r="B222" s="64"/>
      <c r="C222" s="64"/>
      <c r="D222" s="64"/>
      <c r="E222" s="11"/>
      <c r="G222" s="64"/>
      <c r="H222" s="64"/>
      <c r="I222" s="64"/>
    </row>
    <row r="223" spans="1:9" x14ac:dyDescent="0.2">
      <c r="A223" s="64"/>
      <c r="B223" s="64"/>
      <c r="C223" s="64"/>
      <c r="D223" s="64"/>
      <c r="E223" s="11"/>
      <c r="G223" s="64"/>
      <c r="H223" s="64"/>
      <c r="I223" s="64"/>
    </row>
    <row r="224" spans="1:9" x14ac:dyDescent="0.2">
      <c r="A224" s="64"/>
      <c r="B224" s="64"/>
      <c r="C224" s="64"/>
      <c r="D224" s="64"/>
      <c r="E224" s="11"/>
      <c r="G224" s="64"/>
      <c r="H224" s="64"/>
      <c r="I224" s="64"/>
    </row>
    <row r="225" spans="1:9" x14ac:dyDescent="0.2">
      <c r="A225" s="64"/>
      <c r="B225" s="64"/>
      <c r="C225" s="64"/>
      <c r="D225" s="64"/>
      <c r="E225" s="11"/>
      <c r="G225" s="64"/>
      <c r="H225" s="64"/>
      <c r="I225" s="64"/>
    </row>
    <row r="226" spans="1:9" x14ac:dyDescent="0.2">
      <c r="A226" s="64"/>
      <c r="B226" s="64"/>
      <c r="C226" s="64"/>
      <c r="D226" s="64"/>
      <c r="E226" s="11"/>
      <c r="G226" s="64"/>
      <c r="H226" s="64"/>
      <c r="I226" s="64"/>
    </row>
    <row r="227" spans="1:9" x14ac:dyDescent="0.2">
      <c r="A227" s="64"/>
      <c r="B227" s="64"/>
      <c r="C227" s="64"/>
      <c r="D227" s="64"/>
      <c r="E227" s="11"/>
      <c r="G227" s="64"/>
      <c r="H227" s="64"/>
      <c r="I227" s="64"/>
    </row>
    <row r="228" spans="1:9" x14ac:dyDescent="0.2">
      <c r="A228" s="64"/>
      <c r="B228" s="64"/>
      <c r="C228" s="64"/>
      <c r="D228" s="64"/>
      <c r="E228" s="11"/>
      <c r="G228" s="64"/>
      <c r="H228" s="64"/>
      <c r="I228" s="64"/>
    </row>
    <row r="229" spans="1:9" x14ac:dyDescent="0.2">
      <c r="A229" s="64"/>
      <c r="B229" s="64"/>
      <c r="C229" s="64"/>
      <c r="D229" s="64"/>
      <c r="E229" s="11"/>
      <c r="G229" s="64"/>
      <c r="H229" s="64"/>
      <c r="I229" s="64"/>
    </row>
    <row r="230" spans="1:9" x14ac:dyDescent="0.2">
      <c r="A230" s="64"/>
      <c r="B230" s="64"/>
      <c r="C230" s="64"/>
      <c r="D230" s="64"/>
      <c r="E230" s="11"/>
      <c r="G230" s="64"/>
      <c r="H230" s="64"/>
      <c r="I230" s="64"/>
    </row>
    <row r="231" spans="1:9" x14ac:dyDescent="0.2">
      <c r="A231" s="64"/>
      <c r="B231" s="64"/>
      <c r="C231" s="64"/>
      <c r="D231" s="64"/>
      <c r="E231" s="11"/>
      <c r="G231" s="64"/>
      <c r="H231" s="64"/>
      <c r="I231" s="64"/>
    </row>
    <row r="232" spans="1:9" x14ac:dyDescent="0.2">
      <c r="A232" s="64"/>
      <c r="B232" s="64"/>
      <c r="C232" s="64"/>
      <c r="D232" s="64"/>
      <c r="E232" s="11"/>
      <c r="G232" s="64"/>
      <c r="H232" s="64"/>
      <c r="I232" s="64"/>
    </row>
    <row r="233" spans="1:9" x14ac:dyDescent="0.2">
      <c r="A233" s="64"/>
      <c r="B233" s="64"/>
      <c r="C233" s="64"/>
      <c r="D233" s="64"/>
      <c r="E233" s="11"/>
      <c r="G233" s="64"/>
      <c r="H233" s="64"/>
      <c r="I233" s="64"/>
    </row>
    <row r="234" spans="1:9" x14ac:dyDescent="0.2">
      <c r="A234" s="64"/>
      <c r="B234" s="64"/>
      <c r="C234" s="64"/>
      <c r="D234" s="64"/>
      <c r="E234" s="11"/>
      <c r="G234" s="64"/>
      <c r="H234" s="64"/>
      <c r="I234" s="64"/>
    </row>
    <row r="235" spans="1:9" x14ac:dyDescent="0.2">
      <c r="A235" s="64"/>
      <c r="B235" s="64"/>
      <c r="C235" s="64"/>
      <c r="D235" s="64"/>
      <c r="E235" s="11"/>
      <c r="G235" s="64"/>
      <c r="H235" s="64"/>
      <c r="I235" s="64"/>
    </row>
    <row r="236" spans="1:9" x14ac:dyDescent="0.2">
      <c r="A236" s="64"/>
      <c r="B236" s="64"/>
      <c r="C236" s="64"/>
      <c r="D236" s="64"/>
      <c r="E236" s="11"/>
      <c r="G236" s="64"/>
      <c r="H236" s="64"/>
      <c r="I236" s="64"/>
    </row>
    <row r="237" spans="1:9" x14ac:dyDescent="0.2">
      <c r="A237" s="64"/>
      <c r="B237" s="64"/>
      <c r="C237" s="64"/>
      <c r="D237" s="64"/>
      <c r="E237" s="11"/>
      <c r="G237" s="64"/>
      <c r="H237" s="64"/>
      <c r="I237" s="64"/>
    </row>
    <row r="238" spans="1:9" x14ac:dyDescent="0.2">
      <c r="A238" s="64"/>
      <c r="B238" s="64"/>
      <c r="C238" s="64"/>
      <c r="D238" s="64"/>
      <c r="E238" s="11"/>
      <c r="G238" s="64"/>
      <c r="H238" s="64"/>
      <c r="I238" s="64"/>
    </row>
    <row r="239" spans="1:9" x14ac:dyDescent="0.2">
      <c r="A239" s="64"/>
      <c r="B239" s="64"/>
      <c r="C239" s="64"/>
      <c r="D239" s="64"/>
      <c r="E239" s="11"/>
      <c r="G239" s="64"/>
      <c r="H239" s="64"/>
      <c r="I239" s="64"/>
    </row>
    <row r="240" spans="1:9" x14ac:dyDescent="0.2">
      <c r="A240" s="64"/>
      <c r="B240" s="64"/>
      <c r="C240" s="64"/>
      <c r="D240" s="64"/>
      <c r="E240" s="11"/>
      <c r="G240" s="64"/>
      <c r="H240" s="64"/>
      <c r="I240" s="64"/>
    </row>
    <row r="241" spans="1:9" x14ac:dyDescent="0.2">
      <c r="A241" s="64"/>
      <c r="B241" s="64"/>
      <c r="C241" s="64"/>
      <c r="D241" s="64"/>
      <c r="E241" s="11"/>
      <c r="G241" s="64"/>
      <c r="H241" s="64"/>
      <c r="I241" s="64"/>
    </row>
    <row r="242" spans="1:9" x14ac:dyDescent="0.2">
      <c r="A242" s="64"/>
      <c r="B242" s="64"/>
      <c r="C242" s="64"/>
      <c r="D242" s="64"/>
      <c r="E242" s="11"/>
      <c r="G242" s="64"/>
      <c r="H242" s="64"/>
      <c r="I242" s="64"/>
    </row>
    <row r="243" spans="1:9" x14ac:dyDescent="0.2">
      <c r="A243" s="64"/>
      <c r="B243" s="64"/>
      <c r="C243" s="64"/>
      <c r="D243" s="64"/>
      <c r="E243" s="11"/>
      <c r="G243" s="64"/>
      <c r="H243" s="64"/>
      <c r="I243" s="64"/>
    </row>
    <row r="244" spans="1:9" x14ac:dyDescent="0.2">
      <c r="A244" s="64"/>
      <c r="B244" s="64"/>
      <c r="C244" s="64"/>
      <c r="D244" s="64"/>
      <c r="E244" s="11"/>
      <c r="G244" s="64"/>
      <c r="H244" s="64"/>
      <c r="I244" s="64"/>
    </row>
    <row r="245" spans="1:9" x14ac:dyDescent="0.2">
      <c r="A245" s="64"/>
      <c r="B245" s="64"/>
      <c r="C245" s="64"/>
      <c r="D245" s="64"/>
      <c r="E245" s="11"/>
      <c r="G245" s="64"/>
      <c r="H245" s="64"/>
      <c r="I245" s="64"/>
    </row>
    <row r="246" spans="1:9" x14ac:dyDescent="0.2">
      <c r="A246" s="64"/>
      <c r="B246" s="64"/>
      <c r="C246" s="64"/>
      <c r="D246" s="64"/>
      <c r="E246" s="11"/>
      <c r="G246" s="64"/>
      <c r="H246" s="64"/>
      <c r="I246" s="64"/>
    </row>
    <row r="247" spans="1:9" x14ac:dyDescent="0.2">
      <c r="A247" s="64"/>
      <c r="B247" s="64"/>
      <c r="C247" s="64"/>
      <c r="D247" s="64"/>
      <c r="E247" s="11"/>
      <c r="G247" s="64"/>
      <c r="H247" s="64"/>
      <c r="I247" s="64"/>
    </row>
    <row r="248" spans="1:9" x14ac:dyDescent="0.2">
      <c r="A248" s="64"/>
      <c r="B248" s="64"/>
      <c r="C248" s="64"/>
      <c r="D248" s="64"/>
      <c r="E248" s="11"/>
      <c r="G248" s="64"/>
      <c r="H248" s="64"/>
      <c r="I248" s="64"/>
    </row>
    <row r="249" spans="1:9" x14ac:dyDescent="0.2">
      <c r="A249" s="64"/>
      <c r="B249" s="64"/>
      <c r="C249" s="64"/>
      <c r="D249" s="64"/>
      <c r="E249" s="11"/>
      <c r="G249" s="64"/>
      <c r="H249" s="64"/>
      <c r="I249" s="64"/>
    </row>
    <row r="250" spans="1:9" x14ac:dyDescent="0.2">
      <c r="A250" s="64"/>
      <c r="B250" s="64"/>
      <c r="C250" s="64"/>
      <c r="D250" s="64"/>
      <c r="E250" s="11"/>
      <c r="G250" s="64"/>
      <c r="H250" s="64"/>
      <c r="I250" s="64"/>
    </row>
    <row r="251" spans="1:9" x14ac:dyDescent="0.2">
      <c r="A251" s="64"/>
      <c r="B251" s="64"/>
      <c r="C251" s="64"/>
      <c r="D251" s="64"/>
      <c r="E251" s="11"/>
      <c r="G251" s="64"/>
      <c r="H251" s="64"/>
      <c r="I251" s="64"/>
    </row>
    <row r="252" spans="1:9" x14ac:dyDescent="0.2">
      <c r="A252" s="64"/>
      <c r="B252" s="64"/>
      <c r="C252" s="64"/>
      <c r="D252" s="64"/>
      <c r="E252" s="11"/>
      <c r="G252" s="64"/>
      <c r="H252" s="64"/>
      <c r="I252" s="64"/>
    </row>
  </sheetData>
  <mergeCells count="4">
    <mergeCell ref="A1:F1"/>
    <mergeCell ref="A98:B98"/>
    <mergeCell ref="A99:B99"/>
    <mergeCell ref="A100:B100"/>
  </mergeCells>
  <conditionalFormatting sqref="F2:F3">
    <cfRule type="cellIs" dxfId="63" priority="7" stopIfTrue="1" operator="between">
      <formula>0.009</formula>
      <formula>-0.009</formula>
    </cfRule>
  </conditionalFormatting>
  <conditionalFormatting sqref="F5:F143">
    <cfRule type="cellIs" dxfId="62" priority="1" stopIfTrue="1" operator="between">
      <formula>0.009</formula>
      <formula>-0.009</formula>
    </cfRule>
  </conditionalFormatting>
  <conditionalFormatting sqref="F244:F246">
    <cfRule type="cellIs" dxfId="61" priority="2" stopIfTrue="1" operator="between">
      <formula>0.009</formula>
      <formula>-0.009</formula>
    </cfRule>
  </conditionalFormatting>
  <conditionalFormatting sqref="F249:F65536">
    <cfRule type="cellIs" dxfId="60" priority="3" stopIfTrue="1" operator="between">
      <formula>0.009</formula>
      <formula>-0.009</formula>
    </cfRule>
  </conditionalFormatting>
  <conditionalFormatting sqref="G78">
    <cfRule type="cellIs" dxfId="59" priority="5" stopIfTrue="1" operator="between">
      <formula>0.009</formula>
      <formula>-0.009</formula>
    </cfRule>
  </conditionalFormatting>
  <conditionalFormatting sqref="G83">
    <cfRule type="cellIs" dxfId="58" priority="6"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I272"/>
  <sheetViews>
    <sheetView workbookViewId="0">
      <selection sqref="A1:F1"/>
    </sheetView>
  </sheetViews>
  <sheetFormatPr defaultColWidth="9.1796875" defaultRowHeight="10" x14ac:dyDescent="0.2"/>
  <cols>
    <col min="1" max="1" width="38.81640625" style="7" bestFit="1" customWidth="1"/>
    <col min="2" max="3" width="35.453125" style="7" bestFit="1" customWidth="1"/>
    <col min="4" max="4" width="15.1796875" style="7" bestFit="1" customWidth="1"/>
    <col min="5" max="5" width="27.1796875" style="10" customWidth="1"/>
    <col min="6" max="6" width="13.54296875" style="11" bestFit="1" customWidth="1"/>
    <col min="7" max="16384" width="9.1796875" style="7"/>
  </cols>
  <sheetData>
    <row r="1" spans="1:7" s="1" customFormat="1" ht="14" x14ac:dyDescent="0.25">
      <c r="A1" s="104" t="s">
        <v>1018</v>
      </c>
      <c r="B1" s="105"/>
      <c r="C1" s="105"/>
      <c r="D1" s="105"/>
      <c r="E1" s="105"/>
      <c r="F1" s="105"/>
    </row>
    <row r="2" spans="1:7" s="1" customFormat="1" ht="11.5" x14ac:dyDescent="0.25">
      <c r="E2" s="5"/>
      <c r="F2" s="9"/>
    </row>
    <row r="3" spans="1:7" s="1" customFormat="1" ht="11.5" x14ac:dyDescent="0.25">
      <c r="A3" s="8" t="s">
        <v>7</v>
      </c>
      <c r="B3" s="2"/>
      <c r="C3" s="3"/>
      <c r="D3" s="3"/>
      <c r="E3" s="4"/>
      <c r="F3" s="9"/>
    </row>
    <row r="4" spans="1:7" s="1" customFormat="1" ht="21" x14ac:dyDescent="0.25">
      <c r="A4" s="6" t="s">
        <v>2</v>
      </c>
      <c r="B4" s="6" t="s">
        <v>0</v>
      </c>
      <c r="C4" s="13" t="s">
        <v>4</v>
      </c>
      <c r="D4" s="13" t="s">
        <v>1</v>
      </c>
      <c r="E4" s="52" t="s">
        <v>6</v>
      </c>
      <c r="F4" s="12" t="s">
        <v>3</v>
      </c>
      <c r="G4" s="56" t="s">
        <v>5</v>
      </c>
    </row>
    <row r="5" spans="1:7" ht="10.5" x14ac:dyDescent="0.25">
      <c r="A5" s="16" t="s">
        <v>109</v>
      </c>
      <c r="B5" s="17"/>
      <c r="C5" s="17"/>
      <c r="D5" s="17"/>
      <c r="E5" s="18"/>
      <c r="F5" s="19"/>
      <c r="G5" s="19"/>
    </row>
    <row r="6" spans="1:7" ht="10.5" x14ac:dyDescent="0.25">
      <c r="A6" s="20" t="s">
        <v>21</v>
      </c>
      <c r="B6" s="21"/>
      <c r="C6" s="21"/>
      <c r="D6" s="21"/>
      <c r="E6" s="22"/>
      <c r="F6" s="23"/>
      <c r="G6" s="23"/>
    </row>
    <row r="7" spans="1:7" x14ac:dyDescent="0.2">
      <c r="A7" s="21" t="s">
        <v>714</v>
      </c>
      <c r="B7" s="21" t="s">
        <v>713</v>
      </c>
      <c r="C7" s="21" t="s">
        <v>112</v>
      </c>
      <c r="D7" s="24">
        <v>11074683</v>
      </c>
      <c r="E7" s="22">
        <v>31867.40033</v>
      </c>
      <c r="F7" s="23">
        <v>2.60707425144084</v>
      </c>
      <c r="G7" s="23"/>
    </row>
    <row r="8" spans="1:7" x14ac:dyDescent="0.2">
      <c r="A8" s="21" t="s">
        <v>377</v>
      </c>
      <c r="B8" s="21" t="s">
        <v>376</v>
      </c>
      <c r="C8" s="21" t="s">
        <v>174</v>
      </c>
      <c r="D8" s="24">
        <v>1499891</v>
      </c>
      <c r="E8" s="22">
        <v>30683.270189999999</v>
      </c>
      <c r="F8" s="23">
        <v>2.51020048180852</v>
      </c>
      <c r="G8" s="23"/>
    </row>
    <row r="9" spans="1:7" x14ac:dyDescent="0.2">
      <c r="A9" s="21" t="s">
        <v>379</v>
      </c>
      <c r="B9" s="21" t="s">
        <v>378</v>
      </c>
      <c r="C9" s="21" t="s">
        <v>123</v>
      </c>
      <c r="D9" s="24">
        <v>1052885</v>
      </c>
      <c r="E9" s="22">
        <v>29049.097150000001</v>
      </c>
      <c r="F9" s="23">
        <v>2.3765086710280898</v>
      </c>
      <c r="G9" s="23"/>
    </row>
    <row r="10" spans="1:7" x14ac:dyDescent="0.2">
      <c r="A10" s="21" t="s">
        <v>716</v>
      </c>
      <c r="B10" s="21" t="s">
        <v>715</v>
      </c>
      <c r="C10" s="21" t="s">
        <v>210</v>
      </c>
      <c r="D10" s="24">
        <v>7413356</v>
      </c>
      <c r="E10" s="22">
        <v>27840.858459999999</v>
      </c>
      <c r="F10" s="23">
        <v>2.27766257923289</v>
      </c>
      <c r="G10" s="23"/>
    </row>
    <row r="11" spans="1:7" x14ac:dyDescent="0.2">
      <c r="A11" s="21" t="s">
        <v>702</v>
      </c>
      <c r="B11" s="21" t="s">
        <v>701</v>
      </c>
      <c r="C11" s="21" t="s">
        <v>153</v>
      </c>
      <c r="D11" s="24">
        <v>7219684</v>
      </c>
      <c r="E11" s="22">
        <v>26481.800910000002</v>
      </c>
      <c r="F11" s="23">
        <v>2.1664779859450598</v>
      </c>
      <c r="G11" s="23"/>
    </row>
    <row r="12" spans="1:7" x14ac:dyDescent="0.2">
      <c r="A12" s="21" t="s">
        <v>391</v>
      </c>
      <c r="B12" s="21" t="s">
        <v>390</v>
      </c>
      <c r="C12" s="21" t="s">
        <v>112</v>
      </c>
      <c r="D12" s="24">
        <v>31393177</v>
      </c>
      <c r="E12" s="22">
        <v>26238.41734</v>
      </c>
      <c r="F12" s="23">
        <v>2.1465667590486102</v>
      </c>
      <c r="G12" s="23"/>
    </row>
    <row r="13" spans="1:7" x14ac:dyDescent="0.2">
      <c r="A13" s="21" t="s">
        <v>261</v>
      </c>
      <c r="B13" s="21" t="s">
        <v>260</v>
      </c>
      <c r="C13" s="21" t="s">
        <v>171</v>
      </c>
      <c r="D13" s="24">
        <v>1631918</v>
      </c>
      <c r="E13" s="22">
        <v>23850.48157</v>
      </c>
      <c r="F13" s="23">
        <v>1.95120956656997</v>
      </c>
      <c r="G13" s="23"/>
    </row>
    <row r="14" spans="1:7" x14ac:dyDescent="0.2">
      <c r="A14" s="21" t="s">
        <v>718</v>
      </c>
      <c r="B14" s="21" t="s">
        <v>717</v>
      </c>
      <c r="C14" s="21" t="s">
        <v>153</v>
      </c>
      <c r="D14" s="24">
        <v>1473633</v>
      </c>
      <c r="E14" s="22">
        <v>21674.194159999999</v>
      </c>
      <c r="F14" s="23">
        <v>1.7731673412365001</v>
      </c>
      <c r="G14" s="23"/>
    </row>
    <row r="15" spans="1:7" x14ac:dyDescent="0.2">
      <c r="A15" s="21" t="s">
        <v>193</v>
      </c>
      <c r="B15" s="21" t="s">
        <v>192</v>
      </c>
      <c r="C15" s="21" t="s">
        <v>150</v>
      </c>
      <c r="D15" s="24">
        <v>1175000</v>
      </c>
      <c r="E15" s="22">
        <v>21315.674999999999</v>
      </c>
      <c r="F15" s="23">
        <v>1.7438368636636501</v>
      </c>
      <c r="G15" s="23"/>
    </row>
    <row r="16" spans="1:7" x14ac:dyDescent="0.2">
      <c r="A16" s="21" t="s">
        <v>161</v>
      </c>
      <c r="B16" s="21" t="s">
        <v>160</v>
      </c>
      <c r="C16" s="21" t="s">
        <v>162</v>
      </c>
      <c r="D16" s="24">
        <v>10850000</v>
      </c>
      <c r="E16" s="22">
        <v>20954.605</v>
      </c>
      <c r="F16" s="23">
        <v>1.7142977016918599</v>
      </c>
      <c r="G16" s="23"/>
    </row>
    <row r="17" spans="1:7" x14ac:dyDescent="0.2">
      <c r="A17" s="21" t="s">
        <v>720</v>
      </c>
      <c r="B17" s="21" t="s">
        <v>719</v>
      </c>
      <c r="C17" s="21" t="s">
        <v>404</v>
      </c>
      <c r="D17" s="24">
        <v>732594</v>
      </c>
      <c r="E17" s="22">
        <v>20632.044819999999</v>
      </c>
      <c r="F17" s="23">
        <v>1.6879090307896201</v>
      </c>
      <c r="G17" s="23"/>
    </row>
    <row r="18" spans="1:7" x14ac:dyDescent="0.2">
      <c r="A18" s="21" t="s">
        <v>722</v>
      </c>
      <c r="B18" s="21" t="s">
        <v>721</v>
      </c>
      <c r="C18" s="21" t="s">
        <v>150</v>
      </c>
      <c r="D18" s="24">
        <v>1257487</v>
      </c>
      <c r="E18" s="22">
        <v>20290.810229999999</v>
      </c>
      <c r="F18" s="23">
        <v>1.6599926050982401</v>
      </c>
      <c r="G18" s="23"/>
    </row>
    <row r="19" spans="1:7" x14ac:dyDescent="0.2">
      <c r="A19" s="21" t="s">
        <v>329</v>
      </c>
      <c r="B19" s="21" t="s">
        <v>328</v>
      </c>
      <c r="C19" s="21" t="s">
        <v>123</v>
      </c>
      <c r="D19" s="24">
        <v>1214825</v>
      </c>
      <c r="E19" s="22">
        <v>20090.775850000002</v>
      </c>
      <c r="F19" s="23">
        <v>1.6436277784697599</v>
      </c>
      <c r="G19" s="23"/>
    </row>
    <row r="20" spans="1:7" x14ac:dyDescent="0.2">
      <c r="A20" s="21" t="s">
        <v>206</v>
      </c>
      <c r="B20" s="21" t="s">
        <v>205</v>
      </c>
      <c r="C20" s="21" t="s">
        <v>207</v>
      </c>
      <c r="D20" s="24">
        <v>10133520</v>
      </c>
      <c r="E20" s="22">
        <v>19931.620490000001</v>
      </c>
      <c r="F20" s="23">
        <v>1.63060726732865</v>
      </c>
      <c r="G20" s="23"/>
    </row>
    <row r="21" spans="1:7" x14ac:dyDescent="0.2">
      <c r="A21" s="21" t="s">
        <v>724</v>
      </c>
      <c r="B21" s="21" t="s">
        <v>723</v>
      </c>
      <c r="C21" s="21" t="s">
        <v>232</v>
      </c>
      <c r="D21" s="24">
        <v>10787892</v>
      </c>
      <c r="E21" s="22">
        <v>19098.883999999998</v>
      </c>
      <c r="F21" s="23">
        <v>1.56248103679737</v>
      </c>
      <c r="G21" s="23"/>
    </row>
    <row r="22" spans="1:7" x14ac:dyDescent="0.2">
      <c r="A22" s="21" t="s">
        <v>170</v>
      </c>
      <c r="B22" s="21" t="s">
        <v>169</v>
      </c>
      <c r="C22" s="21" t="s">
        <v>171</v>
      </c>
      <c r="D22" s="24">
        <v>1132124</v>
      </c>
      <c r="E22" s="22">
        <v>18914.395670000002</v>
      </c>
      <c r="F22" s="23">
        <v>1.5473880336074799</v>
      </c>
      <c r="G22" s="23"/>
    </row>
    <row r="23" spans="1:7" x14ac:dyDescent="0.2">
      <c r="A23" s="21" t="s">
        <v>726</v>
      </c>
      <c r="B23" s="21" t="s">
        <v>725</v>
      </c>
      <c r="C23" s="21" t="s">
        <v>138</v>
      </c>
      <c r="D23" s="24">
        <v>337051</v>
      </c>
      <c r="E23" s="22">
        <v>18617.011989999999</v>
      </c>
      <c r="F23" s="23">
        <v>1.5230590539323801</v>
      </c>
      <c r="G23" s="23"/>
    </row>
    <row r="24" spans="1:7" x14ac:dyDescent="0.2">
      <c r="A24" s="21" t="s">
        <v>728</v>
      </c>
      <c r="B24" s="21" t="s">
        <v>727</v>
      </c>
      <c r="C24" s="21" t="s">
        <v>174</v>
      </c>
      <c r="D24" s="24">
        <v>442366</v>
      </c>
      <c r="E24" s="22">
        <v>18192.301749999999</v>
      </c>
      <c r="F24" s="23">
        <v>1.4883134794719199</v>
      </c>
      <c r="G24" s="23"/>
    </row>
    <row r="25" spans="1:7" x14ac:dyDescent="0.2">
      <c r="A25" s="21" t="s">
        <v>111</v>
      </c>
      <c r="B25" s="21" t="s">
        <v>110</v>
      </c>
      <c r="C25" s="21" t="s">
        <v>112</v>
      </c>
      <c r="D25" s="24">
        <v>1946350</v>
      </c>
      <c r="E25" s="22">
        <v>18086.45738</v>
      </c>
      <c r="F25" s="23">
        <v>1.47965434415403</v>
      </c>
      <c r="G25" s="23"/>
    </row>
    <row r="26" spans="1:7" x14ac:dyDescent="0.2">
      <c r="A26" s="21" t="s">
        <v>583</v>
      </c>
      <c r="B26" s="21" t="s">
        <v>582</v>
      </c>
      <c r="C26" s="21" t="s">
        <v>404</v>
      </c>
      <c r="D26" s="24">
        <v>1100123</v>
      </c>
      <c r="E26" s="22">
        <v>18069.520280000001</v>
      </c>
      <c r="F26" s="23">
        <v>1.47826871881758</v>
      </c>
      <c r="G26" s="23"/>
    </row>
    <row r="27" spans="1:7" x14ac:dyDescent="0.2">
      <c r="A27" s="21" t="s">
        <v>158</v>
      </c>
      <c r="B27" s="21" t="s">
        <v>157</v>
      </c>
      <c r="C27" s="21" t="s">
        <v>159</v>
      </c>
      <c r="D27" s="24">
        <v>1050578</v>
      </c>
      <c r="E27" s="22">
        <v>17381.813010000002</v>
      </c>
      <c r="F27" s="23">
        <v>1.4220073389252901</v>
      </c>
      <c r="G27" s="23"/>
    </row>
    <row r="28" spans="1:7" x14ac:dyDescent="0.2">
      <c r="A28" s="21" t="s">
        <v>730</v>
      </c>
      <c r="B28" s="21" t="s">
        <v>729</v>
      </c>
      <c r="C28" s="21" t="s">
        <v>207</v>
      </c>
      <c r="D28" s="24">
        <v>500909</v>
      </c>
      <c r="E28" s="22">
        <v>16934.731469999999</v>
      </c>
      <c r="F28" s="23">
        <v>1.38543156684604</v>
      </c>
      <c r="G28" s="23"/>
    </row>
    <row r="29" spans="1:7" x14ac:dyDescent="0.2">
      <c r="A29" s="21" t="s">
        <v>573</v>
      </c>
      <c r="B29" s="21" t="s">
        <v>572</v>
      </c>
      <c r="C29" s="21" t="s">
        <v>112</v>
      </c>
      <c r="D29" s="24">
        <v>23580355</v>
      </c>
      <c r="E29" s="22">
        <v>16532.186890000001</v>
      </c>
      <c r="F29" s="23">
        <v>1.3524993665815801</v>
      </c>
      <c r="G29" s="23"/>
    </row>
    <row r="30" spans="1:7" x14ac:dyDescent="0.2">
      <c r="A30" s="21" t="s">
        <v>453</v>
      </c>
      <c r="B30" s="21" t="s">
        <v>452</v>
      </c>
      <c r="C30" s="21" t="s">
        <v>123</v>
      </c>
      <c r="D30" s="24">
        <v>267491</v>
      </c>
      <c r="E30" s="22">
        <v>16143.08185</v>
      </c>
      <c r="F30" s="23">
        <v>1.3206666560251801</v>
      </c>
      <c r="G30" s="23"/>
    </row>
    <row r="31" spans="1:7" x14ac:dyDescent="0.2">
      <c r="A31" s="21" t="s">
        <v>732</v>
      </c>
      <c r="B31" s="21" t="s">
        <v>731</v>
      </c>
      <c r="C31" s="21" t="s">
        <v>218</v>
      </c>
      <c r="D31" s="24">
        <v>700000</v>
      </c>
      <c r="E31" s="22">
        <v>16140.6</v>
      </c>
      <c r="F31" s="23">
        <v>1.3204636157029701</v>
      </c>
      <c r="G31" s="23"/>
    </row>
    <row r="32" spans="1:7" x14ac:dyDescent="0.2">
      <c r="A32" s="21" t="s">
        <v>734</v>
      </c>
      <c r="B32" s="21" t="s">
        <v>733</v>
      </c>
      <c r="C32" s="21" t="s">
        <v>594</v>
      </c>
      <c r="D32" s="24">
        <v>48500</v>
      </c>
      <c r="E32" s="22">
        <v>16002.575000000001</v>
      </c>
      <c r="F32" s="23">
        <v>1.3091717807924099</v>
      </c>
      <c r="G32" s="23"/>
    </row>
    <row r="33" spans="1:7" x14ac:dyDescent="0.2">
      <c r="A33" s="21" t="s">
        <v>736</v>
      </c>
      <c r="B33" s="21" t="s">
        <v>735</v>
      </c>
      <c r="C33" s="21" t="s">
        <v>120</v>
      </c>
      <c r="D33" s="24">
        <v>1027855</v>
      </c>
      <c r="E33" s="22">
        <v>15878.304040000001</v>
      </c>
      <c r="F33" s="23">
        <v>1.2990051648569201</v>
      </c>
      <c r="G33" s="23"/>
    </row>
    <row r="34" spans="1:7" x14ac:dyDescent="0.2">
      <c r="A34" s="21" t="s">
        <v>307</v>
      </c>
      <c r="B34" s="21" t="s">
        <v>306</v>
      </c>
      <c r="C34" s="21" t="s">
        <v>120</v>
      </c>
      <c r="D34" s="24">
        <v>3438655</v>
      </c>
      <c r="E34" s="22">
        <v>15277.944170000001</v>
      </c>
      <c r="F34" s="23">
        <v>1.2498896818722001</v>
      </c>
      <c r="G34" s="23"/>
    </row>
    <row r="35" spans="1:7" x14ac:dyDescent="0.2">
      <c r="A35" s="21" t="s">
        <v>164</v>
      </c>
      <c r="B35" s="21" t="s">
        <v>163</v>
      </c>
      <c r="C35" s="21" t="s">
        <v>165</v>
      </c>
      <c r="D35" s="24">
        <v>3367750</v>
      </c>
      <c r="E35" s="22">
        <v>15121.1975</v>
      </c>
      <c r="F35" s="23">
        <v>1.2370662258285801</v>
      </c>
      <c r="G35" s="23"/>
    </row>
    <row r="36" spans="1:7" x14ac:dyDescent="0.2">
      <c r="A36" s="21" t="s">
        <v>738</v>
      </c>
      <c r="B36" s="21" t="s">
        <v>737</v>
      </c>
      <c r="C36" s="21" t="s">
        <v>171</v>
      </c>
      <c r="D36" s="24">
        <v>973135</v>
      </c>
      <c r="E36" s="22">
        <v>14508.469719999999</v>
      </c>
      <c r="F36" s="23">
        <v>1.1869389232611101</v>
      </c>
      <c r="G36" s="23"/>
    </row>
    <row r="37" spans="1:7" x14ac:dyDescent="0.2">
      <c r="A37" s="21" t="s">
        <v>740</v>
      </c>
      <c r="B37" s="21" t="s">
        <v>739</v>
      </c>
      <c r="C37" s="21" t="s">
        <v>153</v>
      </c>
      <c r="D37" s="24">
        <v>52304</v>
      </c>
      <c r="E37" s="22">
        <v>14417.597599999999</v>
      </c>
      <c r="F37" s="23">
        <v>1.1795046687636499</v>
      </c>
      <c r="G37" s="23"/>
    </row>
    <row r="38" spans="1:7" x14ac:dyDescent="0.2">
      <c r="A38" s="21" t="s">
        <v>491</v>
      </c>
      <c r="B38" s="21" t="s">
        <v>490</v>
      </c>
      <c r="C38" s="21" t="s">
        <v>492</v>
      </c>
      <c r="D38" s="24">
        <v>2976225</v>
      </c>
      <c r="E38" s="22">
        <v>14398.976549999999</v>
      </c>
      <c r="F38" s="23">
        <v>1.1779812793598301</v>
      </c>
      <c r="G38" s="23"/>
    </row>
    <row r="39" spans="1:7" x14ac:dyDescent="0.2">
      <c r="A39" s="21" t="s">
        <v>130</v>
      </c>
      <c r="B39" s="21" t="s">
        <v>129</v>
      </c>
      <c r="C39" s="21" t="s">
        <v>112</v>
      </c>
      <c r="D39" s="24">
        <v>1332729</v>
      </c>
      <c r="E39" s="22">
        <v>14355.49042</v>
      </c>
      <c r="F39" s="23">
        <v>1.1744236760208799</v>
      </c>
      <c r="G39" s="23"/>
    </row>
    <row r="40" spans="1:7" x14ac:dyDescent="0.2">
      <c r="A40" s="21" t="s">
        <v>259</v>
      </c>
      <c r="B40" s="21" t="s">
        <v>258</v>
      </c>
      <c r="C40" s="21" t="s">
        <v>177</v>
      </c>
      <c r="D40" s="24">
        <v>6391052</v>
      </c>
      <c r="E40" s="22">
        <v>14152.98465</v>
      </c>
      <c r="F40" s="23">
        <v>1.15785666480352</v>
      </c>
      <c r="G40" s="23"/>
    </row>
    <row r="41" spans="1:7" x14ac:dyDescent="0.2">
      <c r="A41" s="21" t="s">
        <v>457</v>
      </c>
      <c r="B41" s="21" t="s">
        <v>456</v>
      </c>
      <c r="C41" s="21" t="s">
        <v>177</v>
      </c>
      <c r="D41" s="24">
        <v>3913102</v>
      </c>
      <c r="E41" s="22">
        <v>14151.73338</v>
      </c>
      <c r="F41" s="23">
        <v>1.15775429831724</v>
      </c>
      <c r="G41" s="23"/>
    </row>
    <row r="42" spans="1:7" x14ac:dyDescent="0.2">
      <c r="A42" s="21" t="s">
        <v>742</v>
      </c>
      <c r="B42" s="21" t="s">
        <v>741</v>
      </c>
      <c r="C42" s="21" t="s">
        <v>177</v>
      </c>
      <c r="D42" s="24">
        <v>135340</v>
      </c>
      <c r="E42" s="22">
        <v>14137.616400000001</v>
      </c>
      <c r="F42" s="23">
        <v>1.1565993871953699</v>
      </c>
      <c r="G42" s="23"/>
    </row>
    <row r="43" spans="1:7" x14ac:dyDescent="0.2">
      <c r="A43" s="21" t="s">
        <v>694</v>
      </c>
      <c r="B43" s="21" t="s">
        <v>693</v>
      </c>
      <c r="C43" s="21" t="s">
        <v>120</v>
      </c>
      <c r="D43" s="24">
        <v>884291</v>
      </c>
      <c r="E43" s="22">
        <v>13887.79016</v>
      </c>
      <c r="F43" s="23">
        <v>1.1361610850152899</v>
      </c>
      <c r="G43" s="23"/>
    </row>
    <row r="44" spans="1:7" x14ac:dyDescent="0.2">
      <c r="A44" s="21" t="s">
        <v>744</v>
      </c>
      <c r="B44" s="21" t="s">
        <v>743</v>
      </c>
      <c r="C44" s="21" t="s">
        <v>153</v>
      </c>
      <c r="D44" s="24">
        <v>234107</v>
      </c>
      <c r="E44" s="22">
        <v>13291.424929999999</v>
      </c>
      <c r="F44" s="23">
        <v>1.0873724038085599</v>
      </c>
      <c r="G44" s="23"/>
    </row>
    <row r="45" spans="1:7" x14ac:dyDescent="0.2">
      <c r="A45" s="21" t="s">
        <v>579</v>
      </c>
      <c r="B45" s="21" t="s">
        <v>578</v>
      </c>
      <c r="C45" s="21" t="s">
        <v>147</v>
      </c>
      <c r="D45" s="24">
        <v>2407002</v>
      </c>
      <c r="E45" s="22">
        <v>13290.26154</v>
      </c>
      <c r="F45" s="23">
        <v>1.0872772267912301</v>
      </c>
      <c r="G45" s="23"/>
    </row>
    <row r="46" spans="1:7" x14ac:dyDescent="0.2">
      <c r="A46" s="21" t="s">
        <v>317</v>
      </c>
      <c r="B46" s="21" t="s">
        <v>316</v>
      </c>
      <c r="C46" s="21" t="s">
        <v>128</v>
      </c>
      <c r="D46" s="24">
        <v>3093002</v>
      </c>
      <c r="E46" s="22">
        <v>13207.118539999999</v>
      </c>
      <c r="F46" s="23">
        <v>1.08047529214194</v>
      </c>
      <c r="G46" s="23"/>
    </row>
    <row r="47" spans="1:7" x14ac:dyDescent="0.2">
      <c r="A47" s="21" t="s">
        <v>746</v>
      </c>
      <c r="B47" s="21" t="s">
        <v>745</v>
      </c>
      <c r="C47" s="21" t="s">
        <v>213</v>
      </c>
      <c r="D47" s="24">
        <v>577620</v>
      </c>
      <c r="E47" s="22">
        <v>13184.75412</v>
      </c>
      <c r="F47" s="23">
        <v>1.07864565737642</v>
      </c>
      <c r="G47" s="23"/>
    </row>
    <row r="48" spans="1:7" x14ac:dyDescent="0.2">
      <c r="A48" s="21" t="s">
        <v>181</v>
      </c>
      <c r="B48" s="21" t="s">
        <v>180</v>
      </c>
      <c r="C48" s="21" t="s">
        <v>182</v>
      </c>
      <c r="D48" s="24">
        <v>1800000</v>
      </c>
      <c r="E48" s="22">
        <v>13136.4</v>
      </c>
      <c r="F48" s="23">
        <v>1.07468980343485</v>
      </c>
      <c r="G48" s="23"/>
    </row>
    <row r="49" spans="1:7" x14ac:dyDescent="0.2">
      <c r="A49" s="21" t="s">
        <v>184</v>
      </c>
      <c r="B49" s="21" t="s">
        <v>183</v>
      </c>
      <c r="C49" s="21" t="s">
        <v>165</v>
      </c>
      <c r="D49" s="24">
        <v>281300</v>
      </c>
      <c r="E49" s="22">
        <v>12994.3722</v>
      </c>
      <c r="F49" s="23">
        <v>1.0630704991761299</v>
      </c>
      <c r="G49" s="23"/>
    </row>
    <row r="50" spans="1:7" x14ac:dyDescent="0.2">
      <c r="A50" s="21" t="s">
        <v>748</v>
      </c>
      <c r="B50" s="21" t="s">
        <v>747</v>
      </c>
      <c r="C50" s="21" t="s">
        <v>210</v>
      </c>
      <c r="D50" s="24">
        <v>1693767</v>
      </c>
      <c r="E50" s="22">
        <v>12763.381230000001</v>
      </c>
      <c r="F50" s="23">
        <v>1.0441731117530499</v>
      </c>
      <c r="G50" s="23"/>
    </row>
    <row r="51" spans="1:7" x14ac:dyDescent="0.2">
      <c r="A51" s="21" t="s">
        <v>469</v>
      </c>
      <c r="B51" s="21" t="s">
        <v>468</v>
      </c>
      <c r="C51" s="21" t="s">
        <v>218</v>
      </c>
      <c r="D51" s="24">
        <v>541027</v>
      </c>
      <c r="E51" s="22">
        <v>12633.521479999999</v>
      </c>
      <c r="F51" s="23">
        <v>1.03354927651649</v>
      </c>
      <c r="G51" s="23"/>
    </row>
    <row r="52" spans="1:7" x14ac:dyDescent="0.2">
      <c r="A52" s="21" t="s">
        <v>146</v>
      </c>
      <c r="B52" s="21" t="s">
        <v>145</v>
      </c>
      <c r="C52" s="21" t="s">
        <v>147</v>
      </c>
      <c r="D52" s="24">
        <v>180000</v>
      </c>
      <c r="E52" s="22">
        <v>12528.9</v>
      </c>
      <c r="F52" s="23">
        <v>1.0249901859150801</v>
      </c>
      <c r="G52" s="23"/>
    </row>
    <row r="53" spans="1:7" x14ac:dyDescent="0.2">
      <c r="A53" s="21" t="s">
        <v>750</v>
      </c>
      <c r="B53" s="21" t="s">
        <v>749</v>
      </c>
      <c r="C53" s="21" t="s">
        <v>492</v>
      </c>
      <c r="D53" s="24">
        <v>103662</v>
      </c>
      <c r="E53" s="22">
        <v>12196.870919999999</v>
      </c>
      <c r="F53" s="23">
        <v>0.99782686364110695</v>
      </c>
      <c r="G53" s="23"/>
    </row>
    <row r="54" spans="1:7" x14ac:dyDescent="0.2">
      <c r="A54" s="21" t="s">
        <v>752</v>
      </c>
      <c r="B54" s="21" t="s">
        <v>751</v>
      </c>
      <c r="C54" s="21" t="s">
        <v>201</v>
      </c>
      <c r="D54" s="24">
        <v>828517</v>
      </c>
      <c r="E54" s="22">
        <v>12166.772150000001</v>
      </c>
      <c r="F54" s="23">
        <v>0.99536448116075305</v>
      </c>
      <c r="G54" s="23"/>
    </row>
    <row r="55" spans="1:7" x14ac:dyDescent="0.2">
      <c r="A55" s="21" t="s">
        <v>600</v>
      </c>
      <c r="B55" s="21" t="s">
        <v>599</v>
      </c>
      <c r="C55" s="21" t="s">
        <v>138</v>
      </c>
      <c r="D55" s="24">
        <v>1071904</v>
      </c>
      <c r="E55" s="22">
        <v>12016.04384</v>
      </c>
      <c r="F55" s="23">
        <v>0.98303338756996905</v>
      </c>
      <c r="G55" s="23"/>
    </row>
    <row r="56" spans="1:7" x14ac:dyDescent="0.2">
      <c r="A56" s="21" t="s">
        <v>212</v>
      </c>
      <c r="B56" s="21" t="s">
        <v>211</v>
      </c>
      <c r="C56" s="21" t="s">
        <v>213</v>
      </c>
      <c r="D56" s="24">
        <v>374936</v>
      </c>
      <c r="E56" s="22">
        <v>11980.70494</v>
      </c>
      <c r="F56" s="23">
        <v>0.98014230968755101</v>
      </c>
      <c r="G56" s="23"/>
    </row>
    <row r="57" spans="1:7" x14ac:dyDescent="0.2">
      <c r="A57" s="21" t="s">
        <v>754</v>
      </c>
      <c r="B57" s="21" t="s">
        <v>753</v>
      </c>
      <c r="C57" s="21" t="s">
        <v>177</v>
      </c>
      <c r="D57" s="24">
        <v>925000</v>
      </c>
      <c r="E57" s="22">
        <v>11886.25</v>
      </c>
      <c r="F57" s="23">
        <v>0.972414944435118</v>
      </c>
      <c r="G57" s="23"/>
    </row>
    <row r="58" spans="1:7" x14ac:dyDescent="0.2">
      <c r="A58" s="21" t="s">
        <v>242</v>
      </c>
      <c r="B58" s="21" t="s">
        <v>241</v>
      </c>
      <c r="C58" s="21" t="s">
        <v>141</v>
      </c>
      <c r="D58" s="24">
        <v>3200000</v>
      </c>
      <c r="E58" s="22">
        <v>11721.6</v>
      </c>
      <c r="F58" s="23">
        <v>0.95894491641103696</v>
      </c>
      <c r="G58" s="23"/>
    </row>
    <row r="59" spans="1:7" x14ac:dyDescent="0.2">
      <c r="A59" s="21" t="s">
        <v>229</v>
      </c>
      <c r="B59" s="21" t="s">
        <v>228</v>
      </c>
      <c r="C59" s="21" t="s">
        <v>210</v>
      </c>
      <c r="D59" s="24">
        <v>1400001</v>
      </c>
      <c r="E59" s="22">
        <v>11513.60822</v>
      </c>
      <c r="F59" s="23">
        <v>0.94192909433160399</v>
      </c>
      <c r="G59" s="23"/>
    </row>
    <row r="60" spans="1:7" x14ac:dyDescent="0.2">
      <c r="A60" s="21" t="s">
        <v>323</v>
      </c>
      <c r="B60" s="21" t="s">
        <v>322</v>
      </c>
      <c r="C60" s="21" t="s">
        <v>171</v>
      </c>
      <c r="D60" s="24">
        <v>725956</v>
      </c>
      <c r="E60" s="22">
        <v>11446.87421</v>
      </c>
      <c r="F60" s="23">
        <v>0.936469580302698</v>
      </c>
      <c r="G60" s="23"/>
    </row>
    <row r="61" spans="1:7" x14ac:dyDescent="0.2">
      <c r="A61" s="21" t="s">
        <v>756</v>
      </c>
      <c r="B61" s="21" t="s">
        <v>755</v>
      </c>
      <c r="C61" s="21" t="s">
        <v>174</v>
      </c>
      <c r="D61" s="24">
        <v>775000</v>
      </c>
      <c r="E61" s="22">
        <v>11443.65</v>
      </c>
      <c r="F61" s="23">
        <v>0.93620580745693105</v>
      </c>
      <c r="G61" s="23"/>
    </row>
    <row r="62" spans="1:7" x14ac:dyDescent="0.2">
      <c r="A62" s="21" t="s">
        <v>758</v>
      </c>
      <c r="B62" s="21" t="s">
        <v>757</v>
      </c>
      <c r="C62" s="21" t="s">
        <v>138</v>
      </c>
      <c r="D62" s="24">
        <v>42318</v>
      </c>
      <c r="E62" s="22">
        <v>11419.5123</v>
      </c>
      <c r="F62" s="23">
        <v>0.93423110053049996</v>
      </c>
      <c r="G62" s="23"/>
    </row>
    <row r="63" spans="1:7" x14ac:dyDescent="0.2">
      <c r="A63" s="21" t="s">
        <v>667</v>
      </c>
      <c r="B63" s="21" t="s">
        <v>666</v>
      </c>
      <c r="C63" s="21" t="s">
        <v>218</v>
      </c>
      <c r="D63" s="24">
        <v>26204805</v>
      </c>
      <c r="E63" s="22">
        <v>11309.993839999999</v>
      </c>
      <c r="F63" s="23">
        <v>0.92527138765255101</v>
      </c>
      <c r="G63" s="23"/>
    </row>
    <row r="64" spans="1:7" x14ac:dyDescent="0.2">
      <c r="A64" s="21" t="s">
        <v>248</v>
      </c>
      <c r="B64" s="21" t="s">
        <v>247</v>
      </c>
      <c r="C64" s="21" t="s">
        <v>135</v>
      </c>
      <c r="D64" s="24">
        <v>293937</v>
      </c>
      <c r="E64" s="22">
        <v>11126.985140000001</v>
      </c>
      <c r="F64" s="23">
        <v>0.91029943309651795</v>
      </c>
      <c r="G64" s="23"/>
    </row>
    <row r="65" spans="1:7" x14ac:dyDescent="0.2">
      <c r="A65" s="21" t="s">
        <v>760</v>
      </c>
      <c r="B65" s="21" t="s">
        <v>759</v>
      </c>
      <c r="C65" s="21" t="s">
        <v>347</v>
      </c>
      <c r="D65" s="24">
        <v>5751488</v>
      </c>
      <c r="E65" s="22">
        <v>11023.877049999999</v>
      </c>
      <c r="F65" s="23">
        <v>0.90186415303694001</v>
      </c>
      <c r="G65" s="23"/>
    </row>
    <row r="66" spans="1:7" x14ac:dyDescent="0.2">
      <c r="A66" s="21" t="s">
        <v>541</v>
      </c>
      <c r="B66" s="21" t="s">
        <v>540</v>
      </c>
      <c r="C66" s="21" t="s">
        <v>135</v>
      </c>
      <c r="D66" s="24">
        <v>3555555</v>
      </c>
      <c r="E66" s="22">
        <v>11013.331609999999</v>
      </c>
      <c r="F66" s="23">
        <v>0.90100142985245002</v>
      </c>
      <c r="G66" s="23"/>
    </row>
    <row r="67" spans="1:7" x14ac:dyDescent="0.2">
      <c r="A67" s="21" t="s">
        <v>762</v>
      </c>
      <c r="B67" s="21" t="s">
        <v>761</v>
      </c>
      <c r="C67" s="21" t="s">
        <v>153</v>
      </c>
      <c r="D67" s="24">
        <v>392457</v>
      </c>
      <c r="E67" s="22">
        <v>10917.761280000001</v>
      </c>
      <c r="F67" s="23">
        <v>0.89318281446604997</v>
      </c>
      <c r="G67" s="23"/>
    </row>
    <row r="68" spans="1:7" x14ac:dyDescent="0.2">
      <c r="A68" s="21" t="s">
        <v>449</v>
      </c>
      <c r="B68" s="21" t="s">
        <v>448</v>
      </c>
      <c r="C68" s="21" t="s">
        <v>347</v>
      </c>
      <c r="D68" s="24">
        <v>1845695</v>
      </c>
      <c r="E68" s="22">
        <v>10779.781650000001</v>
      </c>
      <c r="F68" s="23">
        <v>0.88189469127836495</v>
      </c>
      <c r="G68" s="23"/>
    </row>
    <row r="69" spans="1:7" x14ac:dyDescent="0.2">
      <c r="A69" s="21" t="s">
        <v>593</v>
      </c>
      <c r="B69" s="21" t="s">
        <v>592</v>
      </c>
      <c r="C69" s="21" t="s">
        <v>594</v>
      </c>
      <c r="D69" s="24">
        <v>1200000</v>
      </c>
      <c r="E69" s="22">
        <v>10434.6</v>
      </c>
      <c r="F69" s="23">
        <v>0.85365535633212197</v>
      </c>
      <c r="G69" s="23"/>
    </row>
    <row r="70" spans="1:7" x14ac:dyDescent="0.2">
      <c r="A70" s="21" t="s">
        <v>764</v>
      </c>
      <c r="B70" s="21" t="s">
        <v>763</v>
      </c>
      <c r="C70" s="21" t="s">
        <v>198</v>
      </c>
      <c r="D70" s="24">
        <v>5193530</v>
      </c>
      <c r="E70" s="22">
        <v>9387.8248280000007</v>
      </c>
      <c r="F70" s="23">
        <v>0.76801860624555596</v>
      </c>
      <c r="G70" s="23"/>
    </row>
    <row r="71" spans="1:7" x14ac:dyDescent="0.2">
      <c r="A71" s="21" t="s">
        <v>197</v>
      </c>
      <c r="B71" s="21" t="s">
        <v>196</v>
      </c>
      <c r="C71" s="21" t="s">
        <v>198</v>
      </c>
      <c r="D71" s="24">
        <v>1837180</v>
      </c>
      <c r="E71" s="22">
        <v>9131.7031900000002</v>
      </c>
      <c r="F71" s="23">
        <v>0.74706527711446802</v>
      </c>
      <c r="G71" s="23"/>
    </row>
    <row r="72" spans="1:7" x14ac:dyDescent="0.2">
      <c r="A72" s="21" t="s">
        <v>547</v>
      </c>
      <c r="B72" s="21" t="s">
        <v>546</v>
      </c>
      <c r="C72" s="21" t="s">
        <v>123</v>
      </c>
      <c r="D72" s="24">
        <v>1298978</v>
      </c>
      <c r="E72" s="22">
        <v>9061.0210389999993</v>
      </c>
      <c r="F72" s="23">
        <v>0.74128276539401605</v>
      </c>
      <c r="G72" s="23"/>
    </row>
    <row r="73" spans="1:7" x14ac:dyDescent="0.2">
      <c r="A73" s="21" t="s">
        <v>626</v>
      </c>
      <c r="B73" s="21" t="s">
        <v>625</v>
      </c>
      <c r="C73" s="21" t="s">
        <v>218</v>
      </c>
      <c r="D73" s="24">
        <v>2803019</v>
      </c>
      <c r="E73" s="22">
        <v>9014.5091040000007</v>
      </c>
      <c r="F73" s="23">
        <v>0.73747762073623102</v>
      </c>
      <c r="G73" s="23"/>
    </row>
    <row r="74" spans="1:7" x14ac:dyDescent="0.2">
      <c r="A74" s="21" t="s">
        <v>512</v>
      </c>
      <c r="B74" s="21" t="s">
        <v>511</v>
      </c>
      <c r="C74" s="21" t="s">
        <v>213</v>
      </c>
      <c r="D74" s="24">
        <v>1275000</v>
      </c>
      <c r="E74" s="22">
        <v>8975.3624999999993</v>
      </c>
      <c r="F74" s="23">
        <v>0.73427503432306596</v>
      </c>
      <c r="G74" s="23"/>
    </row>
    <row r="75" spans="1:7" x14ac:dyDescent="0.2">
      <c r="A75" s="21" t="s">
        <v>473</v>
      </c>
      <c r="B75" s="21" t="s">
        <v>472</v>
      </c>
      <c r="C75" s="21" t="s">
        <v>198</v>
      </c>
      <c r="D75" s="24">
        <v>1302118</v>
      </c>
      <c r="E75" s="22">
        <v>8778.2284970000001</v>
      </c>
      <c r="F75" s="23">
        <v>0.71814748773995396</v>
      </c>
      <c r="G75" s="23"/>
    </row>
    <row r="76" spans="1:7" x14ac:dyDescent="0.2">
      <c r="A76" s="21" t="s">
        <v>489</v>
      </c>
      <c r="B76" s="21" t="s">
        <v>488</v>
      </c>
      <c r="C76" s="21" t="s">
        <v>210</v>
      </c>
      <c r="D76" s="24">
        <v>1225000</v>
      </c>
      <c r="E76" s="22">
        <v>8665.65</v>
      </c>
      <c r="F76" s="23">
        <v>0.70893743302085899</v>
      </c>
      <c r="G76" s="23"/>
    </row>
    <row r="77" spans="1:7" x14ac:dyDescent="0.2">
      <c r="A77" s="21" t="s">
        <v>766</v>
      </c>
      <c r="B77" s="21" t="s">
        <v>765</v>
      </c>
      <c r="C77" s="21" t="s">
        <v>210</v>
      </c>
      <c r="D77" s="24">
        <v>3000000</v>
      </c>
      <c r="E77" s="22">
        <v>8590.5</v>
      </c>
      <c r="F77" s="23">
        <v>0.70278940626100606</v>
      </c>
      <c r="G77" s="23"/>
    </row>
    <row r="78" spans="1:7" x14ac:dyDescent="0.2">
      <c r="A78" s="21" t="s">
        <v>487</v>
      </c>
      <c r="B78" s="21" t="s">
        <v>486</v>
      </c>
      <c r="C78" s="21" t="s">
        <v>210</v>
      </c>
      <c r="D78" s="24">
        <v>2200000</v>
      </c>
      <c r="E78" s="22">
        <v>8010.2</v>
      </c>
      <c r="F78" s="23">
        <v>0.65531502264500496</v>
      </c>
      <c r="G78" s="23"/>
    </row>
    <row r="79" spans="1:7" x14ac:dyDescent="0.2">
      <c r="A79" s="21" t="s">
        <v>445</v>
      </c>
      <c r="B79" s="21" t="s">
        <v>444</v>
      </c>
      <c r="C79" s="21" t="s">
        <v>147</v>
      </c>
      <c r="D79" s="24">
        <v>826886</v>
      </c>
      <c r="E79" s="22">
        <v>7911.6452479999998</v>
      </c>
      <c r="F79" s="23">
        <v>0.64725225148590104</v>
      </c>
      <c r="G79" s="23"/>
    </row>
    <row r="80" spans="1:7" x14ac:dyDescent="0.2">
      <c r="A80" s="21" t="s">
        <v>768</v>
      </c>
      <c r="B80" s="21" t="s">
        <v>767</v>
      </c>
      <c r="C80" s="21" t="s">
        <v>135</v>
      </c>
      <c r="D80" s="24">
        <v>6091030</v>
      </c>
      <c r="E80" s="22">
        <v>7671.6522850000001</v>
      </c>
      <c r="F80" s="23">
        <v>0.62761841038543098</v>
      </c>
      <c r="G80" s="23"/>
    </row>
    <row r="81" spans="1:9" x14ac:dyDescent="0.2">
      <c r="A81" s="21" t="s">
        <v>770</v>
      </c>
      <c r="B81" s="21" t="s">
        <v>769</v>
      </c>
      <c r="C81" s="21" t="s">
        <v>187</v>
      </c>
      <c r="D81" s="24">
        <v>1512125</v>
      </c>
      <c r="E81" s="22">
        <v>7594.6478129999996</v>
      </c>
      <c r="F81" s="23">
        <v>0.62131866914146106</v>
      </c>
      <c r="G81" s="23"/>
    </row>
    <row r="82" spans="1:9" x14ac:dyDescent="0.2">
      <c r="A82" s="21" t="s">
        <v>772</v>
      </c>
      <c r="B82" s="21" t="s">
        <v>771</v>
      </c>
      <c r="C82" s="21" t="s">
        <v>174</v>
      </c>
      <c r="D82" s="24">
        <v>257371</v>
      </c>
      <c r="E82" s="22">
        <v>7570.8253359999999</v>
      </c>
      <c r="F82" s="23">
        <v>0.61936975063072297</v>
      </c>
      <c r="G82" s="23"/>
    </row>
    <row r="83" spans="1:9" x14ac:dyDescent="0.2">
      <c r="A83" s="21" t="s">
        <v>498</v>
      </c>
      <c r="B83" s="21" t="s">
        <v>497</v>
      </c>
      <c r="C83" s="21" t="s">
        <v>112</v>
      </c>
      <c r="D83" s="24">
        <v>2348208</v>
      </c>
      <c r="E83" s="22">
        <v>7085.7176399999998</v>
      </c>
      <c r="F83" s="23">
        <v>0.57968305606760195</v>
      </c>
      <c r="G83" s="23"/>
    </row>
    <row r="84" spans="1:9" x14ac:dyDescent="0.2">
      <c r="A84" s="21" t="s">
        <v>227</v>
      </c>
      <c r="B84" s="21" t="s">
        <v>226</v>
      </c>
      <c r="C84" s="21" t="s">
        <v>218</v>
      </c>
      <c r="D84" s="24">
        <v>46342</v>
      </c>
      <c r="E84" s="22">
        <v>6946.2023799999997</v>
      </c>
      <c r="F84" s="23">
        <v>0.56826930288213595</v>
      </c>
      <c r="G84" s="23"/>
    </row>
    <row r="85" spans="1:9" x14ac:dyDescent="0.2">
      <c r="A85" s="21" t="s">
        <v>774</v>
      </c>
      <c r="B85" s="21" t="s">
        <v>773</v>
      </c>
      <c r="C85" s="21" t="s">
        <v>218</v>
      </c>
      <c r="D85" s="24">
        <v>563632</v>
      </c>
      <c r="E85" s="22">
        <v>6663.8211359999996</v>
      </c>
      <c r="F85" s="23">
        <v>0.54516767354624096</v>
      </c>
      <c r="G85" s="23"/>
    </row>
    <row r="86" spans="1:9" x14ac:dyDescent="0.2">
      <c r="A86" s="21" t="s">
        <v>681</v>
      </c>
      <c r="B86" s="21" t="s">
        <v>680</v>
      </c>
      <c r="C86" s="21" t="s">
        <v>198</v>
      </c>
      <c r="D86" s="24">
        <v>5217419</v>
      </c>
      <c r="E86" s="22">
        <v>6061.5973940000003</v>
      </c>
      <c r="F86" s="23">
        <v>0.495899707062746</v>
      </c>
      <c r="G86" s="23"/>
    </row>
    <row r="87" spans="1:9" x14ac:dyDescent="0.2">
      <c r="A87" s="21" t="s">
        <v>776</v>
      </c>
      <c r="B87" s="21" t="s">
        <v>775</v>
      </c>
      <c r="C87" s="21" t="s">
        <v>347</v>
      </c>
      <c r="D87" s="24">
        <v>225000</v>
      </c>
      <c r="E87" s="22">
        <v>5596.2</v>
      </c>
      <c r="F87" s="23">
        <v>0.45782551368579699</v>
      </c>
      <c r="G87" s="23"/>
    </row>
    <row r="88" spans="1:9" x14ac:dyDescent="0.2">
      <c r="A88" s="21" t="s">
        <v>778</v>
      </c>
      <c r="B88" s="21" t="s">
        <v>777</v>
      </c>
      <c r="C88" s="21" t="s">
        <v>177</v>
      </c>
      <c r="D88" s="24">
        <v>361518</v>
      </c>
      <c r="E88" s="22">
        <v>5287.5622679999997</v>
      </c>
      <c r="F88" s="23">
        <v>0.43257583922889498</v>
      </c>
      <c r="G88" s="23"/>
    </row>
    <row r="89" spans="1:9" x14ac:dyDescent="0.2">
      <c r="A89" s="21" t="s">
        <v>231</v>
      </c>
      <c r="B89" s="21" t="s">
        <v>230</v>
      </c>
      <c r="C89" s="21" t="s">
        <v>232</v>
      </c>
      <c r="D89" s="24">
        <v>200000</v>
      </c>
      <c r="E89" s="22">
        <v>5081.8</v>
      </c>
      <c r="F89" s="23">
        <v>0.41574241368222797</v>
      </c>
      <c r="G89" s="23"/>
    </row>
    <row r="90" spans="1:9" x14ac:dyDescent="0.2">
      <c r="A90" s="21" t="s">
        <v>780</v>
      </c>
      <c r="B90" s="21" t="s">
        <v>779</v>
      </c>
      <c r="C90" s="21" t="s">
        <v>347</v>
      </c>
      <c r="D90" s="24">
        <v>10000000</v>
      </c>
      <c r="E90" s="22">
        <v>4767</v>
      </c>
      <c r="F90" s="23">
        <v>0.38998860364894</v>
      </c>
      <c r="G90" s="23"/>
    </row>
    <row r="91" spans="1:9" x14ac:dyDescent="0.2">
      <c r="A91" s="21" t="s">
        <v>782</v>
      </c>
      <c r="B91" s="21" t="s">
        <v>781</v>
      </c>
      <c r="C91" s="21" t="s">
        <v>218</v>
      </c>
      <c r="D91" s="24">
        <v>498616</v>
      </c>
      <c r="E91" s="22">
        <v>4749.3173999999999</v>
      </c>
      <c r="F91" s="23">
        <v>0.38854198890531</v>
      </c>
      <c r="G91" s="23"/>
    </row>
    <row r="92" spans="1:9" x14ac:dyDescent="0.2">
      <c r="A92" s="21" t="s">
        <v>591</v>
      </c>
      <c r="B92" s="21" t="s">
        <v>590</v>
      </c>
      <c r="C92" s="21" t="s">
        <v>177</v>
      </c>
      <c r="D92" s="24">
        <v>495000</v>
      </c>
      <c r="E92" s="22">
        <v>4466.88</v>
      </c>
      <c r="F92" s="23">
        <v>0.365435765443125</v>
      </c>
      <c r="G92" s="23"/>
    </row>
    <row r="93" spans="1:9" x14ac:dyDescent="0.2">
      <c r="A93" s="21" t="s">
        <v>784</v>
      </c>
      <c r="B93" s="21" t="s">
        <v>783</v>
      </c>
      <c r="C93" s="21" t="s">
        <v>153</v>
      </c>
      <c r="D93" s="24">
        <v>409407</v>
      </c>
      <c r="E93" s="22">
        <v>2453.5761510000002</v>
      </c>
      <c r="F93" s="23">
        <v>0.200727236642507</v>
      </c>
      <c r="G93" s="23"/>
    </row>
    <row r="94" spans="1:9" x14ac:dyDescent="0.2">
      <c r="A94" s="21" t="s">
        <v>786</v>
      </c>
      <c r="B94" s="21" t="s">
        <v>785</v>
      </c>
      <c r="C94" s="21" t="s">
        <v>135</v>
      </c>
      <c r="D94" s="24">
        <v>363420</v>
      </c>
      <c r="E94" s="22">
        <v>1662.1013700000001</v>
      </c>
      <c r="F94" s="23">
        <v>0.13597662941247901</v>
      </c>
      <c r="G94" s="23"/>
    </row>
    <row r="95" spans="1:9" ht="10.5" x14ac:dyDescent="0.25">
      <c r="A95" s="20" t="s">
        <v>28</v>
      </c>
      <c r="B95" s="20"/>
      <c r="C95" s="20"/>
      <c r="D95" s="20"/>
      <c r="E95" s="25">
        <f>SUM(E7:E94)</f>
        <v>1193916.6121490004</v>
      </c>
      <c r="F95" s="26">
        <f>SUM(F7:F94)</f>
        <v>97.67440160378878</v>
      </c>
      <c r="G95" s="23"/>
      <c r="H95" s="14"/>
      <c r="I95" s="14"/>
    </row>
    <row r="96" spans="1:9" x14ac:dyDescent="0.2">
      <c r="A96" s="21"/>
      <c r="B96" s="21"/>
      <c r="C96" s="21"/>
      <c r="D96" s="21"/>
      <c r="E96" s="22"/>
      <c r="F96" s="23"/>
      <c r="G96" s="23"/>
    </row>
    <row r="97" spans="1:9" ht="10.5" x14ac:dyDescent="0.25">
      <c r="A97" s="20" t="s">
        <v>366</v>
      </c>
      <c r="B97" s="21"/>
      <c r="C97" s="21"/>
      <c r="D97" s="21"/>
      <c r="E97" s="22"/>
      <c r="F97" s="23"/>
      <c r="G97" s="23"/>
    </row>
    <row r="98" spans="1:9" x14ac:dyDescent="0.2">
      <c r="A98" s="21"/>
      <c r="B98" s="21" t="s">
        <v>367</v>
      </c>
      <c r="C98" s="21" t="s">
        <v>210</v>
      </c>
      <c r="D98" s="24">
        <v>8100</v>
      </c>
      <c r="E98" s="22">
        <v>8.0999999999999996E-4</v>
      </c>
      <c r="F98" s="23">
        <v>6.6266156693023103E-8</v>
      </c>
      <c r="G98" s="23"/>
    </row>
    <row r="99" spans="1:9" ht="10.5" x14ac:dyDescent="0.25">
      <c r="A99" s="20" t="s">
        <v>28</v>
      </c>
      <c r="B99" s="20"/>
      <c r="C99" s="20"/>
      <c r="D99" s="20"/>
      <c r="E99" s="25">
        <f>SUM(E97:E98)</f>
        <v>8.0999999999999996E-4</v>
      </c>
      <c r="F99" s="26">
        <f>SUM(F97:F98)</f>
        <v>6.6266156693023103E-8</v>
      </c>
      <c r="G99" s="23"/>
      <c r="H99" s="14"/>
      <c r="I99" s="14"/>
    </row>
    <row r="100" spans="1:9" x14ac:dyDescent="0.2">
      <c r="A100" s="21"/>
      <c r="B100" s="21"/>
      <c r="C100" s="21"/>
      <c r="D100" s="21"/>
      <c r="E100" s="22"/>
      <c r="F100" s="23"/>
      <c r="G100" s="23"/>
    </row>
    <row r="101" spans="1:9" ht="10.5" x14ac:dyDescent="0.25">
      <c r="A101" s="20" t="s">
        <v>29</v>
      </c>
      <c r="B101" s="21"/>
      <c r="C101" s="21"/>
      <c r="D101" s="21"/>
      <c r="E101" s="22"/>
      <c r="F101" s="23"/>
      <c r="G101" s="23"/>
    </row>
    <row r="102" spans="1:9" ht="10.5" x14ac:dyDescent="0.25">
      <c r="A102" s="20" t="s">
        <v>60</v>
      </c>
      <c r="B102" s="21"/>
      <c r="C102" s="21"/>
      <c r="D102" s="21"/>
      <c r="E102" s="22"/>
      <c r="F102" s="23"/>
      <c r="G102" s="23"/>
    </row>
    <row r="103" spans="1:9" x14ac:dyDescent="0.2">
      <c r="A103" s="21" t="s">
        <v>278</v>
      </c>
      <c r="B103" s="21" t="s">
        <v>277</v>
      </c>
      <c r="C103" s="21" t="s">
        <v>37</v>
      </c>
      <c r="D103" s="24">
        <v>2500000</v>
      </c>
      <c r="E103" s="22">
        <v>2472</v>
      </c>
      <c r="F103" s="23">
        <v>0.20223449301870799</v>
      </c>
      <c r="G103" s="23">
        <v>5.4399000000000006</v>
      </c>
    </row>
    <row r="104" spans="1:9" ht="10.5" x14ac:dyDescent="0.25">
      <c r="A104" s="20" t="s">
        <v>28</v>
      </c>
      <c r="B104" s="20"/>
      <c r="C104" s="20"/>
      <c r="D104" s="20"/>
      <c r="E104" s="25">
        <f>SUM(E102:E103)</f>
        <v>2472</v>
      </c>
      <c r="F104" s="26">
        <f>SUM(F102:F103)</f>
        <v>0.20223449301870799</v>
      </c>
      <c r="G104" s="20"/>
      <c r="H104" s="14"/>
      <c r="I104" s="14"/>
    </row>
    <row r="105" spans="1:9" ht="10.5" x14ac:dyDescent="0.25">
      <c r="A105" s="21"/>
      <c r="B105" s="21"/>
      <c r="C105" s="21"/>
      <c r="D105" s="21"/>
      <c r="E105" s="22"/>
      <c r="F105" s="23"/>
      <c r="G105" s="20"/>
    </row>
    <row r="106" spans="1:9" ht="10.5" x14ac:dyDescent="0.25">
      <c r="A106" s="20" t="s">
        <v>39</v>
      </c>
      <c r="B106" s="20"/>
      <c r="C106" s="20"/>
      <c r="D106" s="20"/>
      <c r="E106" s="25">
        <f>E95+E99+E104</f>
        <v>1196388.6129590005</v>
      </c>
      <c r="F106" s="26">
        <f>F95+F99+F104</f>
        <v>97.876636163073641</v>
      </c>
      <c r="G106" s="20"/>
      <c r="H106" s="14"/>
      <c r="I106" s="14"/>
    </row>
    <row r="107" spans="1:9" ht="10.5" x14ac:dyDescent="0.25">
      <c r="A107" s="20"/>
      <c r="B107" s="20"/>
      <c r="C107" s="20"/>
      <c r="D107" s="20"/>
      <c r="E107" s="25"/>
      <c r="F107" s="26"/>
      <c r="G107" s="20"/>
      <c r="H107" s="14"/>
      <c r="I107" s="14"/>
    </row>
    <row r="108" spans="1:9" ht="10.5" x14ac:dyDescent="0.25">
      <c r="A108" s="20" t="s">
        <v>41</v>
      </c>
      <c r="B108" s="20"/>
      <c r="C108" s="20"/>
      <c r="D108" s="20"/>
      <c r="E108" s="25">
        <f>E110-(E95+E99+E104)</f>
        <v>25954.797950299457</v>
      </c>
      <c r="F108" s="26">
        <f>F110-(F95+F99+F104)</f>
        <v>2.1233638369263588</v>
      </c>
      <c r="G108" s="20"/>
      <c r="H108" s="14"/>
      <c r="I108" s="14"/>
    </row>
    <row r="109" spans="1:9" ht="10.5" x14ac:dyDescent="0.25">
      <c r="A109" s="20"/>
      <c r="B109" s="20"/>
      <c r="C109" s="20"/>
      <c r="D109" s="20"/>
      <c r="E109" s="25"/>
      <c r="F109" s="26"/>
      <c r="G109" s="20"/>
      <c r="H109" s="14"/>
      <c r="I109" s="14"/>
    </row>
    <row r="110" spans="1:9" ht="10.5" x14ac:dyDescent="0.25">
      <c r="A110" s="27" t="s">
        <v>40</v>
      </c>
      <c r="B110" s="27"/>
      <c r="C110" s="27"/>
      <c r="D110" s="27"/>
      <c r="E110" s="28">
        <v>1222343.4109093</v>
      </c>
      <c r="F110" s="29">
        <v>100</v>
      </c>
      <c r="G110" s="27"/>
      <c r="H110" s="14"/>
      <c r="I110" s="14"/>
    </row>
    <row r="111" spans="1:9" ht="10.5" x14ac:dyDescent="0.25">
      <c r="F111" s="15" t="s">
        <v>847</v>
      </c>
    </row>
    <row r="112" spans="1:9" ht="10.5" x14ac:dyDescent="0.25">
      <c r="A112" s="14" t="s">
        <v>43</v>
      </c>
    </row>
    <row r="113" spans="1:4" ht="10.5" x14ac:dyDescent="0.25">
      <c r="A113" s="14" t="s">
        <v>374</v>
      </c>
    </row>
    <row r="115" spans="1:4" ht="10.5" x14ac:dyDescent="0.25">
      <c r="A115" s="14" t="s">
        <v>44</v>
      </c>
    </row>
    <row r="116" spans="1:4" ht="10.5" x14ac:dyDescent="0.25">
      <c r="A116" s="14" t="s">
        <v>45</v>
      </c>
    </row>
    <row r="117" spans="1:4" ht="10.5" x14ac:dyDescent="0.25">
      <c r="A117" s="14" t="s">
        <v>46</v>
      </c>
      <c r="B117" s="14"/>
      <c r="C117" s="30" t="s">
        <v>1041</v>
      </c>
      <c r="D117" s="14" t="s">
        <v>47</v>
      </c>
    </row>
    <row r="118" spans="1:4" x14ac:dyDescent="0.2">
      <c r="A118" s="7" t="s">
        <v>48</v>
      </c>
      <c r="C118" s="31">
        <v>2751.6696000000002</v>
      </c>
      <c r="D118" s="31">
        <v>2673.4594999999999</v>
      </c>
    </row>
    <row r="119" spans="1:4" x14ac:dyDescent="0.2">
      <c r="A119" s="7" t="s">
        <v>49</v>
      </c>
      <c r="C119" s="31">
        <v>93.421499999999995</v>
      </c>
      <c r="D119" s="31">
        <v>90.766199999999998</v>
      </c>
    </row>
    <row r="120" spans="1:4" x14ac:dyDescent="0.2">
      <c r="A120" s="7" t="s">
        <v>50</v>
      </c>
      <c r="C120" s="31">
        <v>3094.1246000000001</v>
      </c>
      <c r="D120" s="31">
        <v>3018.2822999999999</v>
      </c>
    </row>
    <row r="121" spans="1:4" x14ac:dyDescent="0.2">
      <c r="A121" s="7" t="s">
        <v>51</v>
      </c>
      <c r="C121" s="31">
        <v>112.39230000000001</v>
      </c>
      <c r="D121" s="31">
        <v>109.6336</v>
      </c>
    </row>
    <row r="123" spans="1:4" x14ac:dyDescent="0.2">
      <c r="A123" s="7" t="s">
        <v>56</v>
      </c>
    </row>
    <row r="125" spans="1:4" ht="10.5" x14ac:dyDescent="0.25">
      <c r="A125" s="14" t="s">
        <v>52</v>
      </c>
      <c r="D125" s="30" t="s">
        <v>59</v>
      </c>
    </row>
    <row r="127" spans="1:4" ht="10.5" x14ac:dyDescent="0.25">
      <c r="A127" s="14" t="s">
        <v>286</v>
      </c>
      <c r="D127" s="36">
        <v>0.13957786188178301</v>
      </c>
    </row>
    <row r="129" spans="1:9" ht="10.5" x14ac:dyDescent="0.25">
      <c r="A129" s="14" t="s">
        <v>58</v>
      </c>
      <c r="D129" s="30" t="s">
        <v>59</v>
      </c>
    </row>
    <row r="131" spans="1:9" ht="10.5" x14ac:dyDescent="0.25">
      <c r="A131" s="63" t="s">
        <v>1051</v>
      </c>
      <c r="B131" s="64"/>
      <c r="C131" s="64"/>
      <c r="D131" s="64"/>
      <c r="E131" s="11"/>
      <c r="G131" s="64"/>
      <c r="H131" s="64"/>
      <c r="I131" s="64"/>
    </row>
    <row r="132" spans="1:9" ht="10.5" x14ac:dyDescent="0.25">
      <c r="A132" s="63"/>
      <c r="B132" s="64"/>
      <c r="C132" s="64"/>
      <c r="D132" s="64"/>
      <c r="E132" s="11"/>
      <c r="G132" s="64"/>
      <c r="H132" s="64"/>
      <c r="I132" s="64"/>
    </row>
    <row r="133" spans="1:9" ht="10.5" x14ac:dyDescent="0.25">
      <c r="A133" s="63" t="s">
        <v>1055</v>
      </c>
      <c r="B133" s="64"/>
      <c r="C133" s="64"/>
      <c r="D133" s="64"/>
      <c r="E133" s="11"/>
      <c r="G133" s="64"/>
      <c r="H133" s="64"/>
      <c r="I133" s="64"/>
    </row>
    <row r="134" spans="1:9" x14ac:dyDescent="0.2">
      <c r="A134" s="65"/>
      <c r="B134" s="64"/>
      <c r="C134" s="64"/>
      <c r="D134" s="64"/>
      <c r="E134" s="11"/>
      <c r="G134" s="64"/>
      <c r="H134" s="64"/>
      <c r="I134" s="64"/>
    </row>
    <row r="135" spans="1:9" x14ac:dyDescent="0.2">
      <c r="A135" s="64"/>
      <c r="B135" s="64"/>
      <c r="C135" s="64"/>
      <c r="D135" s="64"/>
      <c r="E135" s="11"/>
      <c r="G135" s="64"/>
      <c r="H135" s="64"/>
      <c r="I135" s="64"/>
    </row>
    <row r="136" spans="1:9" x14ac:dyDescent="0.2">
      <c r="A136" s="64"/>
      <c r="B136" s="64"/>
      <c r="C136" s="64"/>
      <c r="D136" s="64"/>
      <c r="E136" s="11"/>
      <c r="G136" s="64"/>
      <c r="H136" s="64"/>
      <c r="I136" s="64"/>
    </row>
    <row r="137" spans="1:9" x14ac:dyDescent="0.2">
      <c r="A137" s="64"/>
      <c r="B137" s="64"/>
      <c r="C137" s="64"/>
      <c r="D137" s="64"/>
      <c r="E137" s="11"/>
      <c r="G137" s="64"/>
      <c r="H137" s="64"/>
      <c r="I137" s="64"/>
    </row>
    <row r="138" spans="1:9" x14ac:dyDescent="0.2">
      <c r="A138" s="64"/>
      <c r="B138" s="64"/>
      <c r="C138" s="64"/>
      <c r="D138" s="64"/>
      <c r="E138" s="11"/>
      <c r="G138" s="64"/>
      <c r="H138" s="64"/>
      <c r="I138" s="64"/>
    </row>
    <row r="139" spans="1:9" x14ac:dyDescent="0.2">
      <c r="A139" s="64"/>
      <c r="B139" s="64"/>
      <c r="C139" s="64"/>
      <c r="D139" s="64"/>
      <c r="E139" s="11"/>
      <c r="G139" s="64"/>
      <c r="H139" s="64"/>
      <c r="I139" s="64"/>
    </row>
    <row r="140" spans="1:9" x14ac:dyDescent="0.2">
      <c r="A140" s="64"/>
      <c r="B140" s="64"/>
      <c r="C140" s="64"/>
      <c r="D140" s="64"/>
      <c r="E140" s="11"/>
      <c r="G140" s="64"/>
      <c r="H140" s="64"/>
      <c r="I140" s="64"/>
    </row>
    <row r="141" spans="1:9" x14ac:dyDescent="0.2">
      <c r="A141" s="64"/>
      <c r="B141" s="64"/>
      <c r="C141" s="64"/>
      <c r="D141" s="64"/>
      <c r="E141" s="11"/>
      <c r="G141" s="64"/>
      <c r="H141" s="64"/>
      <c r="I141" s="64"/>
    </row>
    <row r="142" spans="1:9" x14ac:dyDescent="0.2">
      <c r="A142" s="64"/>
      <c r="B142" s="64"/>
      <c r="C142" s="64"/>
      <c r="D142" s="64"/>
      <c r="E142" s="11"/>
      <c r="G142" s="64"/>
      <c r="H142" s="64"/>
      <c r="I142" s="64"/>
    </row>
    <row r="143" spans="1:9" x14ac:dyDescent="0.2">
      <c r="A143" s="64"/>
      <c r="B143" s="64"/>
      <c r="C143" s="64"/>
      <c r="D143" s="64"/>
      <c r="E143" s="11"/>
      <c r="G143" s="64"/>
      <c r="H143" s="64"/>
      <c r="I143" s="64"/>
    </row>
    <row r="144" spans="1:9" x14ac:dyDescent="0.2">
      <c r="A144" s="64"/>
      <c r="B144" s="64"/>
      <c r="C144" s="64"/>
      <c r="D144" s="64"/>
      <c r="E144" s="11"/>
      <c r="G144" s="64"/>
      <c r="H144" s="64"/>
      <c r="I144" s="64"/>
    </row>
    <row r="145" spans="1:9" x14ac:dyDescent="0.2">
      <c r="A145" s="64"/>
      <c r="B145" s="64"/>
      <c r="C145" s="64"/>
      <c r="D145" s="64"/>
      <c r="E145" s="11"/>
      <c r="G145" s="64"/>
      <c r="H145" s="64"/>
      <c r="I145" s="64"/>
    </row>
    <row r="146" spans="1:9" x14ac:dyDescent="0.2">
      <c r="A146" s="64"/>
      <c r="B146" s="64"/>
      <c r="C146" s="64"/>
      <c r="D146" s="64"/>
      <c r="E146" s="11"/>
      <c r="G146" s="64"/>
      <c r="H146" s="64"/>
      <c r="I146" s="64"/>
    </row>
    <row r="147" spans="1:9" x14ac:dyDescent="0.2">
      <c r="A147" s="64"/>
      <c r="B147" s="64"/>
      <c r="C147" s="64"/>
      <c r="D147" s="64"/>
      <c r="E147" s="11"/>
      <c r="G147" s="64"/>
      <c r="H147" s="64"/>
      <c r="I147" s="64"/>
    </row>
    <row r="148" spans="1:9" x14ac:dyDescent="0.2">
      <c r="A148" s="64"/>
      <c r="B148" s="64"/>
      <c r="C148" s="64"/>
      <c r="D148" s="64"/>
      <c r="E148" s="11"/>
      <c r="G148" s="64"/>
      <c r="H148" s="64"/>
      <c r="I148" s="64"/>
    </row>
    <row r="149" spans="1:9" x14ac:dyDescent="0.2">
      <c r="A149" s="64"/>
      <c r="B149" s="64"/>
      <c r="C149" s="64"/>
      <c r="D149" s="64"/>
      <c r="E149" s="11"/>
      <c r="G149" s="64"/>
      <c r="H149" s="64"/>
      <c r="I149" s="64"/>
    </row>
    <row r="150" spans="1:9" x14ac:dyDescent="0.2">
      <c r="A150" s="64"/>
      <c r="B150" s="64"/>
      <c r="C150" s="64"/>
      <c r="D150" s="64"/>
      <c r="E150" s="11"/>
      <c r="G150" s="64"/>
      <c r="H150" s="64"/>
      <c r="I150" s="64"/>
    </row>
    <row r="151" spans="1:9" ht="10.5" x14ac:dyDescent="0.25">
      <c r="A151" s="63" t="s">
        <v>1071</v>
      </c>
      <c r="B151" s="64"/>
      <c r="C151" s="64"/>
      <c r="D151" s="64"/>
      <c r="E151" s="11"/>
      <c r="G151" s="64"/>
      <c r="H151" s="64"/>
      <c r="I151" s="64"/>
    </row>
    <row r="152" spans="1:9" x14ac:dyDescent="0.2">
      <c r="A152" s="64"/>
      <c r="B152" s="64"/>
      <c r="C152" s="64"/>
      <c r="D152" s="64"/>
      <c r="E152" s="11"/>
      <c r="G152" s="64"/>
      <c r="H152" s="64"/>
      <c r="I152" s="64"/>
    </row>
    <row r="153" spans="1:9" ht="10.5" x14ac:dyDescent="0.25">
      <c r="A153" s="63" t="s">
        <v>1056</v>
      </c>
      <c r="B153" s="64"/>
      <c r="C153" s="64"/>
      <c r="D153" s="64"/>
      <c r="E153" s="11"/>
      <c r="G153" s="64"/>
      <c r="H153" s="64"/>
      <c r="I153" s="64"/>
    </row>
    <row r="154" spans="1:9" x14ac:dyDescent="0.2">
      <c r="A154" s="64"/>
      <c r="B154" s="64"/>
      <c r="C154" s="64"/>
      <c r="D154" s="64"/>
      <c r="E154" s="11"/>
      <c r="G154" s="64"/>
      <c r="H154" s="64"/>
      <c r="I154" s="64"/>
    </row>
    <row r="155" spans="1:9" x14ac:dyDescent="0.2">
      <c r="A155" s="64"/>
      <c r="B155" s="64"/>
      <c r="C155" s="64"/>
      <c r="D155" s="64"/>
      <c r="E155" s="11"/>
      <c r="G155" s="64"/>
      <c r="H155" s="64"/>
      <c r="I155" s="64"/>
    </row>
    <row r="156" spans="1:9" x14ac:dyDescent="0.2">
      <c r="A156" s="64"/>
      <c r="B156" s="64"/>
      <c r="C156" s="64"/>
      <c r="D156" s="64"/>
      <c r="E156" s="11"/>
      <c r="G156" s="64"/>
      <c r="H156" s="64"/>
      <c r="I156" s="64"/>
    </row>
    <row r="157" spans="1:9" x14ac:dyDescent="0.2">
      <c r="A157" s="64"/>
      <c r="B157" s="64"/>
      <c r="C157" s="64"/>
      <c r="D157" s="64"/>
      <c r="E157" s="11"/>
      <c r="G157" s="64"/>
      <c r="H157" s="64"/>
      <c r="I157" s="64"/>
    </row>
    <row r="158" spans="1:9" x14ac:dyDescent="0.2">
      <c r="A158" s="64"/>
      <c r="B158" s="64"/>
      <c r="C158" s="64"/>
      <c r="D158" s="64"/>
      <c r="E158" s="11"/>
      <c r="G158" s="64"/>
      <c r="H158" s="64"/>
      <c r="I158" s="64"/>
    </row>
    <row r="159" spans="1:9" x14ac:dyDescent="0.2">
      <c r="A159" s="64"/>
      <c r="B159" s="64"/>
      <c r="C159" s="64"/>
      <c r="D159" s="64"/>
      <c r="E159" s="11"/>
      <c r="G159" s="64"/>
      <c r="H159" s="64"/>
      <c r="I159" s="64"/>
    </row>
    <row r="160" spans="1:9" x14ac:dyDescent="0.2">
      <c r="A160" s="64"/>
      <c r="B160" s="64"/>
      <c r="C160" s="64"/>
      <c r="D160" s="64"/>
      <c r="E160" s="11"/>
      <c r="G160" s="64"/>
      <c r="H160" s="64"/>
      <c r="I160" s="64"/>
    </row>
    <row r="161" spans="1:9" x14ac:dyDescent="0.2">
      <c r="A161" s="64"/>
      <c r="B161" s="64"/>
      <c r="C161" s="64"/>
      <c r="D161" s="64"/>
      <c r="E161" s="11"/>
      <c r="G161" s="64"/>
      <c r="H161" s="64"/>
      <c r="I161" s="64"/>
    </row>
    <row r="162" spans="1:9" x14ac:dyDescent="0.2">
      <c r="A162" s="64"/>
      <c r="B162" s="64"/>
      <c r="C162" s="64"/>
      <c r="D162" s="64"/>
      <c r="E162" s="11"/>
      <c r="G162" s="64"/>
      <c r="H162" s="64"/>
      <c r="I162" s="64"/>
    </row>
    <row r="163" spans="1:9" x14ac:dyDescent="0.2">
      <c r="A163" s="64"/>
      <c r="B163" s="64"/>
      <c r="C163" s="64"/>
      <c r="D163" s="64"/>
      <c r="E163" s="11"/>
      <c r="G163" s="64"/>
      <c r="H163" s="64"/>
      <c r="I163" s="64"/>
    </row>
    <row r="164" spans="1:9" x14ac:dyDescent="0.2">
      <c r="A164" s="64"/>
      <c r="B164" s="64"/>
      <c r="C164" s="64"/>
      <c r="D164" s="64"/>
      <c r="E164" s="11"/>
      <c r="G164" s="64"/>
      <c r="H164" s="64"/>
      <c r="I164" s="64"/>
    </row>
    <row r="165" spans="1:9" x14ac:dyDescent="0.2">
      <c r="A165" s="64"/>
      <c r="B165" s="64"/>
      <c r="C165" s="64"/>
      <c r="D165" s="64"/>
      <c r="E165" s="11"/>
      <c r="G165" s="64"/>
      <c r="H165" s="64"/>
      <c r="I165" s="64"/>
    </row>
    <row r="166" spans="1:9" x14ac:dyDescent="0.2">
      <c r="A166" s="64"/>
      <c r="B166" s="64"/>
      <c r="C166" s="64"/>
      <c r="D166" s="64"/>
      <c r="E166" s="11"/>
      <c r="G166" s="64"/>
      <c r="H166" s="64"/>
      <c r="I166" s="64"/>
    </row>
    <row r="167" spans="1:9" x14ac:dyDescent="0.2">
      <c r="A167" s="64"/>
      <c r="B167" s="64"/>
      <c r="C167" s="64"/>
      <c r="D167" s="64"/>
      <c r="E167" s="11"/>
      <c r="G167" s="64"/>
      <c r="H167" s="64"/>
      <c r="I167" s="64"/>
    </row>
    <row r="168" spans="1:9" x14ac:dyDescent="0.2">
      <c r="A168" s="64"/>
      <c r="B168" s="64"/>
      <c r="C168" s="64"/>
      <c r="D168" s="64"/>
      <c r="E168" s="11"/>
      <c r="G168" s="64"/>
      <c r="H168" s="64"/>
      <c r="I168" s="64"/>
    </row>
    <row r="169" spans="1:9" x14ac:dyDescent="0.2">
      <c r="A169" s="64"/>
      <c r="B169" s="64"/>
      <c r="C169" s="64"/>
      <c r="D169" s="64"/>
      <c r="E169" s="11"/>
      <c r="G169" s="64"/>
      <c r="H169" s="64"/>
      <c r="I169" s="64"/>
    </row>
    <row r="170" spans="1:9" x14ac:dyDescent="0.2">
      <c r="A170" s="64" t="s">
        <v>1072</v>
      </c>
      <c r="B170" s="64"/>
      <c r="C170" s="64"/>
      <c r="D170" s="64"/>
      <c r="E170" s="11"/>
      <c r="G170" s="64"/>
      <c r="H170" s="64"/>
      <c r="I170" s="64"/>
    </row>
    <row r="171" spans="1:9" x14ac:dyDescent="0.2">
      <c r="B171" s="64"/>
      <c r="C171" s="64"/>
      <c r="D171" s="64"/>
      <c r="E171" s="11"/>
      <c r="G171" s="64"/>
      <c r="H171" s="64"/>
      <c r="I171" s="64"/>
    </row>
    <row r="172" spans="1:9" x14ac:dyDescent="0.2">
      <c r="A172" s="64" t="s">
        <v>1059</v>
      </c>
      <c r="G172" s="64"/>
    </row>
    <row r="173" spans="1:9" x14ac:dyDescent="0.2">
      <c r="G173" s="64"/>
    </row>
    <row r="174" spans="1:9" x14ac:dyDescent="0.2">
      <c r="G174" s="64"/>
    </row>
    <row r="175" spans="1:9" x14ac:dyDescent="0.2">
      <c r="G175" s="64"/>
    </row>
    <row r="176" spans="1:9" x14ac:dyDescent="0.2">
      <c r="G176" s="64"/>
    </row>
    <row r="177" spans="7:7" x14ac:dyDescent="0.2">
      <c r="G177" s="64"/>
    </row>
    <row r="178" spans="7:7" x14ac:dyDescent="0.2">
      <c r="G178" s="64"/>
    </row>
    <row r="179" spans="7:7" x14ac:dyDescent="0.2">
      <c r="G179" s="64"/>
    </row>
    <row r="180" spans="7:7" x14ac:dyDescent="0.2">
      <c r="G180" s="64"/>
    </row>
    <row r="181" spans="7:7" x14ac:dyDescent="0.2">
      <c r="G181" s="64"/>
    </row>
    <row r="182" spans="7:7" x14ac:dyDescent="0.2">
      <c r="G182" s="64"/>
    </row>
    <row r="183" spans="7:7" x14ac:dyDescent="0.2">
      <c r="G183" s="64"/>
    </row>
    <row r="184" spans="7:7" x14ac:dyDescent="0.2">
      <c r="G184" s="64"/>
    </row>
    <row r="185" spans="7:7" x14ac:dyDescent="0.2">
      <c r="G185" s="64"/>
    </row>
    <row r="186" spans="7:7" x14ac:dyDescent="0.2">
      <c r="G186" s="64"/>
    </row>
    <row r="187" spans="7:7" x14ac:dyDescent="0.2">
      <c r="G187" s="64"/>
    </row>
    <row r="188" spans="7:7" x14ac:dyDescent="0.2">
      <c r="G188" s="64"/>
    </row>
    <row r="189" spans="7:7" x14ac:dyDescent="0.2">
      <c r="G189" s="64"/>
    </row>
    <row r="190" spans="7:7" x14ac:dyDescent="0.2">
      <c r="G190" s="64"/>
    </row>
    <row r="191" spans="7:7" x14ac:dyDescent="0.2">
      <c r="G191" s="64"/>
    </row>
    <row r="192" spans="7:7" x14ac:dyDescent="0.2">
      <c r="G192" s="64"/>
    </row>
    <row r="193" spans="7:7" x14ac:dyDescent="0.2">
      <c r="G193" s="64"/>
    </row>
    <row r="194" spans="7:7" x14ac:dyDescent="0.2">
      <c r="G194" s="64"/>
    </row>
    <row r="195" spans="7:7" x14ac:dyDescent="0.2">
      <c r="G195" s="64"/>
    </row>
    <row r="196" spans="7:7" x14ac:dyDescent="0.2">
      <c r="G196" s="64"/>
    </row>
    <row r="197" spans="7:7" x14ac:dyDescent="0.2">
      <c r="G197" s="64"/>
    </row>
    <row r="198" spans="7:7" x14ac:dyDescent="0.2">
      <c r="G198" s="64"/>
    </row>
    <row r="199" spans="7:7" x14ac:dyDescent="0.2">
      <c r="G199" s="64"/>
    </row>
    <row r="200" spans="7:7" x14ac:dyDescent="0.2">
      <c r="G200" s="64"/>
    </row>
    <row r="201" spans="7:7" x14ac:dyDescent="0.2">
      <c r="G201" s="64"/>
    </row>
    <row r="202" spans="7:7" x14ac:dyDescent="0.2">
      <c r="G202" s="64"/>
    </row>
    <row r="203" spans="7:7" x14ac:dyDescent="0.2">
      <c r="G203" s="64"/>
    </row>
    <row r="204" spans="7:7" x14ac:dyDescent="0.2">
      <c r="G204" s="64"/>
    </row>
    <row r="205" spans="7:7" x14ac:dyDescent="0.2">
      <c r="G205" s="64"/>
    </row>
    <row r="206" spans="7:7" x14ac:dyDescent="0.2">
      <c r="G206" s="64"/>
    </row>
    <row r="207" spans="7:7" x14ac:dyDescent="0.2">
      <c r="G207" s="64"/>
    </row>
    <row r="208" spans="7:7" x14ac:dyDescent="0.2">
      <c r="G208" s="64"/>
    </row>
    <row r="209" spans="7:7" x14ac:dyDescent="0.2">
      <c r="G209" s="64"/>
    </row>
    <row r="210" spans="7:7" x14ac:dyDescent="0.2">
      <c r="G210" s="64"/>
    </row>
    <row r="211" spans="7:7" x14ac:dyDescent="0.2">
      <c r="G211" s="64"/>
    </row>
    <row r="212" spans="7:7" x14ac:dyDescent="0.2">
      <c r="G212" s="64"/>
    </row>
    <row r="213" spans="7:7" x14ac:dyDescent="0.2">
      <c r="G213" s="64"/>
    </row>
    <row r="214" spans="7:7" x14ac:dyDescent="0.2">
      <c r="G214" s="64"/>
    </row>
    <row r="215" spans="7:7" x14ac:dyDescent="0.2">
      <c r="G215" s="64"/>
    </row>
    <row r="216" spans="7:7" x14ac:dyDescent="0.2">
      <c r="G216" s="64"/>
    </row>
    <row r="217" spans="7:7" x14ac:dyDescent="0.2">
      <c r="G217" s="64"/>
    </row>
    <row r="218" spans="7:7" x14ac:dyDescent="0.2">
      <c r="G218" s="64"/>
    </row>
    <row r="219" spans="7:7" x14ac:dyDescent="0.2">
      <c r="G219" s="64"/>
    </row>
    <row r="220" spans="7:7" x14ac:dyDescent="0.2">
      <c r="G220" s="64"/>
    </row>
    <row r="221" spans="7:7" x14ac:dyDescent="0.2">
      <c r="G221" s="64"/>
    </row>
    <row r="222" spans="7:7" x14ac:dyDescent="0.2">
      <c r="G222" s="64"/>
    </row>
    <row r="223" spans="7:7" x14ac:dyDescent="0.2">
      <c r="G223" s="64"/>
    </row>
    <row r="224" spans="7:7" x14ac:dyDescent="0.2">
      <c r="G224" s="64"/>
    </row>
    <row r="225" spans="7:7" x14ac:dyDescent="0.2">
      <c r="G225" s="64"/>
    </row>
    <row r="226" spans="7:7" x14ac:dyDescent="0.2">
      <c r="G226" s="64"/>
    </row>
    <row r="227" spans="7:7" x14ac:dyDescent="0.2">
      <c r="G227" s="64"/>
    </row>
    <row r="228" spans="7:7" x14ac:dyDescent="0.2">
      <c r="G228" s="64"/>
    </row>
    <row r="229" spans="7:7" x14ac:dyDescent="0.2">
      <c r="G229" s="64"/>
    </row>
    <row r="230" spans="7:7" x14ac:dyDescent="0.2">
      <c r="G230" s="64"/>
    </row>
    <row r="231" spans="7:7" x14ac:dyDescent="0.2">
      <c r="G231" s="64"/>
    </row>
    <row r="232" spans="7:7" x14ac:dyDescent="0.2">
      <c r="G232" s="64"/>
    </row>
    <row r="233" spans="7:7" x14ac:dyDescent="0.2">
      <c r="G233" s="64"/>
    </row>
    <row r="234" spans="7:7" x14ac:dyDescent="0.2">
      <c r="G234" s="64"/>
    </row>
    <row r="235" spans="7:7" x14ac:dyDescent="0.2">
      <c r="G235" s="64"/>
    </row>
    <row r="236" spans="7:7" x14ac:dyDescent="0.2">
      <c r="G236" s="64"/>
    </row>
    <row r="237" spans="7:7" x14ac:dyDescent="0.2">
      <c r="G237" s="64"/>
    </row>
    <row r="238" spans="7:7" x14ac:dyDescent="0.2">
      <c r="G238" s="64"/>
    </row>
    <row r="239" spans="7:7" x14ac:dyDescent="0.2">
      <c r="G239" s="64"/>
    </row>
    <row r="240" spans="7:7" x14ac:dyDescent="0.2">
      <c r="G240" s="64"/>
    </row>
    <row r="241" spans="7:7" x14ac:dyDescent="0.2">
      <c r="G241" s="64"/>
    </row>
    <row r="242" spans="7:7" x14ac:dyDescent="0.2">
      <c r="G242" s="64"/>
    </row>
    <row r="243" spans="7:7" x14ac:dyDescent="0.2">
      <c r="G243" s="64"/>
    </row>
    <row r="244" spans="7:7" x14ac:dyDescent="0.2">
      <c r="G244" s="64"/>
    </row>
    <row r="245" spans="7:7" x14ac:dyDescent="0.2">
      <c r="G245" s="64"/>
    </row>
    <row r="246" spans="7:7" x14ac:dyDescent="0.2">
      <c r="G246" s="64"/>
    </row>
    <row r="247" spans="7:7" x14ac:dyDescent="0.2">
      <c r="G247" s="64"/>
    </row>
    <row r="248" spans="7:7" x14ac:dyDescent="0.2">
      <c r="G248" s="64"/>
    </row>
    <row r="249" spans="7:7" x14ac:dyDescent="0.2">
      <c r="G249" s="64"/>
    </row>
    <row r="250" spans="7:7" x14ac:dyDescent="0.2">
      <c r="G250" s="64"/>
    </row>
    <row r="251" spans="7:7" x14ac:dyDescent="0.2">
      <c r="G251" s="64"/>
    </row>
    <row r="252" spans="7:7" x14ac:dyDescent="0.2">
      <c r="G252" s="64"/>
    </row>
    <row r="253" spans="7:7" x14ac:dyDescent="0.2">
      <c r="G253" s="64"/>
    </row>
    <row r="254" spans="7:7" x14ac:dyDescent="0.2">
      <c r="G254" s="64"/>
    </row>
    <row r="255" spans="7:7" x14ac:dyDescent="0.2">
      <c r="G255" s="64"/>
    </row>
    <row r="256" spans="7:7" x14ac:dyDescent="0.2">
      <c r="G256" s="64"/>
    </row>
    <row r="257" spans="7:7" x14ac:dyDescent="0.2">
      <c r="G257" s="64"/>
    </row>
    <row r="258" spans="7:7" x14ac:dyDescent="0.2">
      <c r="G258" s="64"/>
    </row>
    <row r="259" spans="7:7" x14ac:dyDescent="0.2">
      <c r="G259" s="64"/>
    </row>
    <row r="260" spans="7:7" x14ac:dyDescent="0.2">
      <c r="G260" s="64"/>
    </row>
    <row r="261" spans="7:7" x14ac:dyDescent="0.2">
      <c r="G261" s="64"/>
    </row>
    <row r="262" spans="7:7" x14ac:dyDescent="0.2">
      <c r="G262" s="64"/>
    </row>
    <row r="263" spans="7:7" x14ac:dyDescent="0.2">
      <c r="G263" s="64"/>
    </row>
    <row r="264" spans="7:7" x14ac:dyDescent="0.2">
      <c r="G264" s="64"/>
    </row>
    <row r="265" spans="7:7" x14ac:dyDescent="0.2">
      <c r="G265" s="64"/>
    </row>
    <row r="266" spans="7:7" x14ac:dyDescent="0.2">
      <c r="G266" s="64"/>
    </row>
    <row r="267" spans="7:7" x14ac:dyDescent="0.2">
      <c r="G267" s="64"/>
    </row>
    <row r="268" spans="7:7" x14ac:dyDescent="0.2">
      <c r="G268" s="64"/>
    </row>
    <row r="269" spans="7:7" x14ac:dyDescent="0.2">
      <c r="G269" s="64"/>
    </row>
    <row r="270" spans="7:7" x14ac:dyDescent="0.2">
      <c r="G270" s="64"/>
    </row>
    <row r="271" spans="7:7" x14ac:dyDescent="0.2">
      <c r="G271" s="64"/>
    </row>
    <row r="272" spans="7:7" x14ac:dyDescent="0.2">
      <c r="G272" s="64"/>
    </row>
  </sheetData>
  <mergeCells count="1">
    <mergeCell ref="A1:F1"/>
  </mergeCells>
  <conditionalFormatting sqref="F2:F3">
    <cfRule type="cellIs" dxfId="57" priority="4" stopIfTrue="1" operator="between">
      <formula>0.009</formula>
      <formula>-0.009</formula>
    </cfRule>
  </conditionalFormatting>
  <conditionalFormatting sqref="F5:F164">
    <cfRule type="cellIs" dxfId="56" priority="1" stopIfTrue="1" operator="between">
      <formula>0.009</formula>
      <formula>-0.009</formula>
    </cfRule>
  </conditionalFormatting>
  <conditionalFormatting sqref="F172:F65536">
    <cfRule type="cellIs" dxfId="55" priority="2"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I155"/>
  <sheetViews>
    <sheetView workbookViewId="0">
      <selection sqref="A1:F1"/>
    </sheetView>
  </sheetViews>
  <sheetFormatPr defaultColWidth="9.1796875" defaultRowHeight="10" x14ac:dyDescent="0.2"/>
  <cols>
    <col min="1" max="1" width="38.81640625" style="7" bestFit="1" customWidth="1"/>
    <col min="2" max="2" width="28.54296875" style="7" bestFit="1" customWidth="1"/>
    <col min="3" max="3" width="35.453125" style="7" bestFit="1" customWidth="1"/>
    <col min="4" max="4" width="15.1796875" style="7" bestFit="1" customWidth="1"/>
    <col min="5" max="5" width="27.1796875" style="10" customWidth="1"/>
    <col min="6" max="6" width="14.81640625" style="11" bestFit="1" customWidth="1"/>
    <col min="7" max="16384" width="9.1796875" style="7"/>
  </cols>
  <sheetData>
    <row r="1" spans="1:6" s="1" customFormat="1" ht="14" x14ac:dyDescent="0.25">
      <c r="A1" s="104" t="s">
        <v>15</v>
      </c>
      <c r="B1" s="105"/>
      <c r="C1" s="105"/>
      <c r="D1" s="105"/>
      <c r="E1" s="105"/>
      <c r="F1" s="105"/>
    </row>
    <row r="2" spans="1:6" s="1" customFormat="1" ht="11.5" x14ac:dyDescent="0.25">
      <c r="E2" s="5"/>
      <c r="F2" s="9"/>
    </row>
    <row r="3" spans="1:6" s="1" customFormat="1" ht="11.5" x14ac:dyDescent="0.25">
      <c r="A3" s="8" t="s">
        <v>7</v>
      </c>
      <c r="B3" s="2"/>
      <c r="C3" s="3"/>
      <c r="D3" s="3"/>
      <c r="E3" s="4"/>
      <c r="F3" s="9"/>
    </row>
    <row r="4" spans="1:6" s="1" customFormat="1" ht="21" x14ac:dyDescent="0.25">
      <c r="A4" s="6" t="s">
        <v>2</v>
      </c>
      <c r="B4" s="6" t="s">
        <v>0</v>
      </c>
      <c r="C4" s="13" t="s">
        <v>535</v>
      </c>
      <c r="D4" s="13" t="s">
        <v>1</v>
      </c>
      <c r="E4" s="52" t="s">
        <v>6</v>
      </c>
      <c r="F4" s="12" t="s">
        <v>3</v>
      </c>
    </row>
    <row r="5" spans="1:6" ht="10.5" x14ac:dyDescent="0.25">
      <c r="A5" s="16" t="s">
        <v>109</v>
      </c>
      <c r="B5" s="17"/>
      <c r="C5" s="17"/>
      <c r="D5" s="17"/>
      <c r="E5" s="18"/>
      <c r="F5" s="19"/>
    </row>
    <row r="6" spans="1:6" ht="10.5" x14ac:dyDescent="0.25">
      <c r="A6" s="20" t="s">
        <v>21</v>
      </c>
      <c r="B6" s="21"/>
      <c r="C6" s="21"/>
      <c r="D6" s="21"/>
      <c r="E6" s="22"/>
      <c r="F6" s="23"/>
    </row>
    <row r="7" spans="1:6" x14ac:dyDescent="0.2">
      <c r="A7" s="21" t="s">
        <v>111</v>
      </c>
      <c r="B7" s="21" t="s">
        <v>110</v>
      </c>
      <c r="C7" s="21" t="s">
        <v>112</v>
      </c>
      <c r="D7" s="24">
        <v>394662</v>
      </c>
      <c r="E7" s="22">
        <v>3667.3966350000001</v>
      </c>
      <c r="F7" s="23">
        <v>7.52100669342932</v>
      </c>
    </row>
    <row r="8" spans="1:6" x14ac:dyDescent="0.2">
      <c r="A8" s="21" t="s">
        <v>127</v>
      </c>
      <c r="B8" s="21" t="s">
        <v>126</v>
      </c>
      <c r="C8" s="21" t="s">
        <v>128</v>
      </c>
      <c r="D8" s="24">
        <v>175715</v>
      </c>
      <c r="E8" s="22">
        <v>2451.9271100000001</v>
      </c>
      <c r="F8" s="23">
        <v>5.0283517277947301</v>
      </c>
    </row>
    <row r="9" spans="1:6" x14ac:dyDescent="0.2">
      <c r="A9" s="21" t="s">
        <v>114</v>
      </c>
      <c r="B9" s="21" t="s">
        <v>113</v>
      </c>
      <c r="C9" s="21" t="s">
        <v>112</v>
      </c>
      <c r="D9" s="24">
        <v>173517</v>
      </c>
      <c r="E9" s="22">
        <v>2351.15535</v>
      </c>
      <c r="F9" s="23">
        <v>4.8216914843305902</v>
      </c>
    </row>
    <row r="10" spans="1:6" x14ac:dyDescent="0.2">
      <c r="A10" s="21" t="s">
        <v>122</v>
      </c>
      <c r="B10" s="21" t="s">
        <v>121</v>
      </c>
      <c r="C10" s="21" t="s">
        <v>123</v>
      </c>
      <c r="D10" s="24">
        <v>131760</v>
      </c>
      <c r="E10" s="22">
        <v>2162.1815999999999</v>
      </c>
      <c r="F10" s="23">
        <v>4.4341487721329402</v>
      </c>
    </row>
    <row r="11" spans="1:6" x14ac:dyDescent="0.2">
      <c r="A11" s="21" t="s">
        <v>119</v>
      </c>
      <c r="B11" s="21" t="s">
        <v>118</v>
      </c>
      <c r="C11" s="21" t="s">
        <v>120</v>
      </c>
      <c r="D11" s="24">
        <v>102412</v>
      </c>
      <c r="E11" s="22">
        <v>2016.1850440000001</v>
      </c>
      <c r="F11" s="23">
        <v>4.1347426308897397</v>
      </c>
    </row>
    <row r="12" spans="1:6" x14ac:dyDescent="0.2">
      <c r="A12" s="21" t="s">
        <v>116</v>
      </c>
      <c r="B12" s="21" t="s">
        <v>115</v>
      </c>
      <c r="C12" s="21" t="s">
        <v>117</v>
      </c>
      <c r="D12" s="24">
        <v>45273</v>
      </c>
      <c r="E12" s="22">
        <v>1780.2701790000001</v>
      </c>
      <c r="F12" s="23">
        <v>3.6509342361796699</v>
      </c>
    </row>
    <row r="13" spans="1:6" x14ac:dyDescent="0.2">
      <c r="A13" s="21" t="s">
        <v>313</v>
      </c>
      <c r="B13" s="21" t="s">
        <v>312</v>
      </c>
      <c r="C13" s="21" t="s">
        <v>204</v>
      </c>
      <c r="D13" s="24">
        <v>335663</v>
      </c>
      <c r="E13" s="22">
        <v>1081.3383550000001</v>
      </c>
      <c r="F13" s="23">
        <v>2.21758206576335</v>
      </c>
    </row>
    <row r="14" spans="1:6" x14ac:dyDescent="0.2">
      <c r="A14" s="21" t="s">
        <v>191</v>
      </c>
      <c r="B14" s="21" t="s">
        <v>190</v>
      </c>
      <c r="C14" s="21" t="s">
        <v>144</v>
      </c>
      <c r="D14" s="24">
        <v>6892</v>
      </c>
      <c r="E14" s="22">
        <v>1006.16308</v>
      </c>
      <c r="F14" s="23">
        <v>2.0634144633121898</v>
      </c>
    </row>
    <row r="15" spans="1:6" x14ac:dyDescent="0.2">
      <c r="A15" s="21" t="s">
        <v>132</v>
      </c>
      <c r="B15" s="21" t="s">
        <v>131</v>
      </c>
      <c r="C15" s="21" t="s">
        <v>123</v>
      </c>
      <c r="D15" s="24">
        <v>58919</v>
      </c>
      <c r="E15" s="22">
        <v>999.03056400000003</v>
      </c>
      <c r="F15" s="23">
        <v>2.04878727516869</v>
      </c>
    </row>
    <row r="16" spans="1:6" x14ac:dyDescent="0.2">
      <c r="A16" s="21" t="s">
        <v>319</v>
      </c>
      <c r="B16" s="21" t="s">
        <v>318</v>
      </c>
      <c r="C16" s="21" t="s">
        <v>123</v>
      </c>
      <c r="D16" s="24">
        <v>31441</v>
      </c>
      <c r="E16" s="22">
        <v>982.18539899999996</v>
      </c>
      <c r="F16" s="23">
        <v>2.0142416256723101</v>
      </c>
    </row>
    <row r="17" spans="1:6" x14ac:dyDescent="0.2">
      <c r="A17" s="21" t="s">
        <v>203</v>
      </c>
      <c r="B17" s="21" t="s">
        <v>202</v>
      </c>
      <c r="C17" s="21" t="s">
        <v>204</v>
      </c>
      <c r="D17" s="24">
        <v>40800</v>
      </c>
      <c r="E17" s="22">
        <v>968.18399999999997</v>
      </c>
      <c r="F17" s="23">
        <v>1.98552790144859</v>
      </c>
    </row>
    <row r="18" spans="1:6" x14ac:dyDescent="0.2">
      <c r="A18" s="21" t="s">
        <v>240</v>
      </c>
      <c r="B18" s="21" t="s">
        <v>239</v>
      </c>
      <c r="C18" s="21" t="s">
        <v>177</v>
      </c>
      <c r="D18" s="24">
        <v>23839</v>
      </c>
      <c r="E18" s="22">
        <v>948.17238599999996</v>
      </c>
      <c r="F18" s="23">
        <v>1.9444885763306199</v>
      </c>
    </row>
    <row r="19" spans="1:6" x14ac:dyDescent="0.2">
      <c r="A19" s="21" t="s">
        <v>140</v>
      </c>
      <c r="B19" s="21" t="s">
        <v>139</v>
      </c>
      <c r="C19" s="21" t="s">
        <v>141</v>
      </c>
      <c r="D19" s="24">
        <v>266304</v>
      </c>
      <c r="E19" s="22">
        <v>948.04223999999999</v>
      </c>
      <c r="F19" s="23">
        <v>1.9442216761192299</v>
      </c>
    </row>
    <row r="20" spans="1:6" x14ac:dyDescent="0.2">
      <c r="A20" s="21" t="s">
        <v>465</v>
      </c>
      <c r="B20" s="21" t="s">
        <v>464</v>
      </c>
      <c r="C20" s="21" t="s">
        <v>439</v>
      </c>
      <c r="D20" s="24">
        <v>92156</v>
      </c>
      <c r="E20" s="22">
        <v>887.09365600000001</v>
      </c>
      <c r="F20" s="23">
        <v>1.81922982117659</v>
      </c>
    </row>
    <row r="21" spans="1:6" x14ac:dyDescent="0.2">
      <c r="A21" s="21" t="s">
        <v>130</v>
      </c>
      <c r="B21" s="21" t="s">
        <v>129</v>
      </c>
      <c r="C21" s="21" t="s">
        <v>112</v>
      </c>
      <c r="D21" s="24">
        <v>74070</v>
      </c>
      <c r="E21" s="22">
        <v>797.84500500000001</v>
      </c>
      <c r="F21" s="23">
        <v>1.63620088584287</v>
      </c>
    </row>
    <row r="22" spans="1:6" x14ac:dyDescent="0.2">
      <c r="A22" s="21" t="s">
        <v>385</v>
      </c>
      <c r="B22" s="21" t="s">
        <v>384</v>
      </c>
      <c r="C22" s="21" t="s">
        <v>386</v>
      </c>
      <c r="D22" s="24">
        <v>116980</v>
      </c>
      <c r="E22" s="22">
        <v>797.27719000000002</v>
      </c>
      <c r="F22" s="23">
        <v>1.63503642482579</v>
      </c>
    </row>
    <row r="23" spans="1:6" x14ac:dyDescent="0.2">
      <c r="A23" s="21" t="s">
        <v>788</v>
      </c>
      <c r="B23" s="21" t="s">
        <v>787</v>
      </c>
      <c r="C23" s="21" t="s">
        <v>144</v>
      </c>
      <c r="D23" s="24">
        <v>10749</v>
      </c>
      <c r="E23" s="22">
        <v>765.59752500000002</v>
      </c>
      <c r="F23" s="23">
        <v>1.5700685480936301</v>
      </c>
    </row>
    <row r="24" spans="1:6" x14ac:dyDescent="0.2">
      <c r="A24" s="21" t="s">
        <v>790</v>
      </c>
      <c r="B24" s="21" t="s">
        <v>789</v>
      </c>
      <c r="C24" s="21" t="s">
        <v>177</v>
      </c>
      <c r="D24" s="24">
        <v>29697</v>
      </c>
      <c r="E24" s="22">
        <v>721.132251</v>
      </c>
      <c r="F24" s="23">
        <v>1.4788802593256301</v>
      </c>
    </row>
    <row r="25" spans="1:6" x14ac:dyDescent="0.2">
      <c r="A25" s="21" t="s">
        <v>155</v>
      </c>
      <c r="B25" s="21" t="s">
        <v>154</v>
      </c>
      <c r="C25" s="21" t="s">
        <v>156</v>
      </c>
      <c r="D25" s="24">
        <v>11320</v>
      </c>
      <c r="E25" s="22">
        <v>663.40859999999998</v>
      </c>
      <c r="F25" s="23">
        <v>1.36050201755136</v>
      </c>
    </row>
    <row r="26" spans="1:6" x14ac:dyDescent="0.2">
      <c r="A26" s="21" t="s">
        <v>307</v>
      </c>
      <c r="B26" s="21" t="s">
        <v>306</v>
      </c>
      <c r="C26" s="21" t="s">
        <v>120</v>
      </c>
      <c r="D26" s="24">
        <v>146950</v>
      </c>
      <c r="E26" s="22">
        <v>652.89885000000004</v>
      </c>
      <c r="F26" s="23">
        <v>1.3389488810997701</v>
      </c>
    </row>
    <row r="27" spans="1:6" x14ac:dyDescent="0.2">
      <c r="A27" s="21" t="s">
        <v>792</v>
      </c>
      <c r="B27" s="21" t="s">
        <v>791</v>
      </c>
      <c r="C27" s="21" t="s">
        <v>144</v>
      </c>
      <c r="D27" s="24">
        <v>11659</v>
      </c>
      <c r="E27" s="22">
        <v>645.20906000000002</v>
      </c>
      <c r="F27" s="23">
        <v>1.3231788491623699</v>
      </c>
    </row>
    <row r="28" spans="1:6" x14ac:dyDescent="0.2">
      <c r="A28" s="21" t="s">
        <v>496</v>
      </c>
      <c r="B28" s="21" t="s">
        <v>495</v>
      </c>
      <c r="C28" s="21" t="s">
        <v>128</v>
      </c>
      <c r="D28" s="24">
        <v>174836</v>
      </c>
      <c r="E28" s="22">
        <v>637.27722000000006</v>
      </c>
      <c r="F28" s="23">
        <v>1.3069124270465</v>
      </c>
    </row>
    <row r="29" spans="1:6" x14ac:dyDescent="0.2">
      <c r="A29" s="21" t="s">
        <v>303</v>
      </c>
      <c r="B29" s="21" t="s">
        <v>302</v>
      </c>
      <c r="C29" s="21" t="s">
        <v>112</v>
      </c>
      <c r="D29" s="24">
        <v>211321</v>
      </c>
      <c r="E29" s="22">
        <v>632.69507399999998</v>
      </c>
      <c r="F29" s="23">
        <v>1.2975154748850199</v>
      </c>
    </row>
    <row r="30" spans="1:6" x14ac:dyDescent="0.2">
      <c r="A30" s="21" t="s">
        <v>794</v>
      </c>
      <c r="B30" s="21" t="s">
        <v>793</v>
      </c>
      <c r="C30" s="21" t="s">
        <v>153</v>
      </c>
      <c r="D30" s="24">
        <v>29379</v>
      </c>
      <c r="E30" s="22">
        <v>632.47111199999995</v>
      </c>
      <c r="F30" s="23">
        <v>1.2970561791314601</v>
      </c>
    </row>
    <row r="31" spans="1:6" x14ac:dyDescent="0.2">
      <c r="A31" s="21" t="s">
        <v>796</v>
      </c>
      <c r="B31" s="21" t="s">
        <v>795</v>
      </c>
      <c r="C31" s="21" t="s">
        <v>128</v>
      </c>
      <c r="D31" s="24">
        <v>379045</v>
      </c>
      <c r="E31" s="22">
        <v>618.75305800000001</v>
      </c>
      <c r="F31" s="23">
        <v>1.26892353185514</v>
      </c>
    </row>
    <row r="32" spans="1:6" x14ac:dyDescent="0.2">
      <c r="A32" s="21" t="s">
        <v>426</v>
      </c>
      <c r="B32" s="21" t="s">
        <v>425</v>
      </c>
      <c r="C32" s="21" t="s">
        <v>210</v>
      </c>
      <c r="D32" s="24">
        <v>60616</v>
      </c>
      <c r="E32" s="22">
        <v>618.28319999999997</v>
      </c>
      <c r="F32" s="23">
        <v>1.2679599586410399</v>
      </c>
    </row>
    <row r="33" spans="1:6" x14ac:dyDescent="0.2">
      <c r="A33" s="21" t="s">
        <v>798</v>
      </c>
      <c r="B33" s="21" t="s">
        <v>797</v>
      </c>
      <c r="C33" s="21" t="s">
        <v>210</v>
      </c>
      <c r="D33" s="24">
        <v>5712</v>
      </c>
      <c r="E33" s="22">
        <v>616.89599999999996</v>
      </c>
      <c r="F33" s="23">
        <v>1.26511512304689</v>
      </c>
    </row>
    <row r="34" spans="1:6" x14ac:dyDescent="0.2">
      <c r="A34" s="21" t="s">
        <v>143</v>
      </c>
      <c r="B34" s="21" t="s">
        <v>142</v>
      </c>
      <c r="C34" s="21" t="s">
        <v>144</v>
      </c>
      <c r="D34" s="24">
        <v>17611</v>
      </c>
      <c r="E34" s="22">
        <v>604.37429799999995</v>
      </c>
      <c r="F34" s="23">
        <v>1.2394359249867899</v>
      </c>
    </row>
    <row r="35" spans="1:6" x14ac:dyDescent="0.2">
      <c r="A35" s="21" t="s">
        <v>800</v>
      </c>
      <c r="B35" s="21" t="s">
        <v>799</v>
      </c>
      <c r="C35" s="21" t="s">
        <v>210</v>
      </c>
      <c r="D35" s="24">
        <v>15734</v>
      </c>
      <c r="E35" s="22">
        <v>602.54926399999999</v>
      </c>
      <c r="F35" s="23">
        <v>1.235693190209</v>
      </c>
    </row>
    <row r="36" spans="1:6" x14ac:dyDescent="0.2">
      <c r="A36" s="21" t="s">
        <v>125</v>
      </c>
      <c r="B36" s="21" t="s">
        <v>124</v>
      </c>
      <c r="C36" s="21" t="s">
        <v>112</v>
      </c>
      <c r="D36" s="24">
        <v>43885</v>
      </c>
      <c r="E36" s="22">
        <v>601.40003999999999</v>
      </c>
      <c r="F36" s="23">
        <v>1.2333363899344501</v>
      </c>
    </row>
    <row r="37" spans="1:6" x14ac:dyDescent="0.2">
      <c r="A37" s="21" t="s">
        <v>728</v>
      </c>
      <c r="B37" s="21" t="s">
        <v>727</v>
      </c>
      <c r="C37" s="21" t="s">
        <v>174</v>
      </c>
      <c r="D37" s="24">
        <v>14527</v>
      </c>
      <c r="E37" s="22">
        <v>597.42287499999998</v>
      </c>
      <c r="F37" s="23">
        <v>1.2251801179074799</v>
      </c>
    </row>
    <row r="38" spans="1:6" x14ac:dyDescent="0.2">
      <c r="A38" s="21" t="s">
        <v>397</v>
      </c>
      <c r="B38" s="21" t="s">
        <v>396</v>
      </c>
      <c r="C38" s="21" t="s">
        <v>112</v>
      </c>
      <c r="D38" s="24">
        <v>469073</v>
      </c>
      <c r="E38" s="22">
        <v>587.23248869999998</v>
      </c>
      <c r="F38" s="23">
        <v>1.2042819246661201</v>
      </c>
    </row>
    <row r="39" spans="1:6" x14ac:dyDescent="0.2">
      <c r="A39" s="21" t="s">
        <v>802</v>
      </c>
      <c r="B39" s="21" t="s">
        <v>801</v>
      </c>
      <c r="C39" s="21" t="s">
        <v>112</v>
      </c>
      <c r="D39" s="24">
        <v>391494</v>
      </c>
      <c r="E39" s="22">
        <v>577.14045480000004</v>
      </c>
      <c r="F39" s="23">
        <v>1.18358543010433</v>
      </c>
    </row>
    <row r="40" spans="1:6" x14ac:dyDescent="0.2">
      <c r="A40" s="21" t="s">
        <v>461</v>
      </c>
      <c r="B40" s="21" t="s">
        <v>460</v>
      </c>
      <c r="C40" s="21" t="s">
        <v>174</v>
      </c>
      <c r="D40" s="24">
        <v>7971</v>
      </c>
      <c r="E40" s="22">
        <v>559.04608499999995</v>
      </c>
      <c r="F40" s="23">
        <v>1.1464779421712199</v>
      </c>
    </row>
    <row r="41" spans="1:6" x14ac:dyDescent="0.2">
      <c r="A41" s="21" t="s">
        <v>414</v>
      </c>
      <c r="B41" s="21" t="s">
        <v>413</v>
      </c>
      <c r="C41" s="21" t="s">
        <v>112</v>
      </c>
      <c r="D41" s="24">
        <v>325650</v>
      </c>
      <c r="E41" s="22">
        <v>534.39165000000003</v>
      </c>
      <c r="F41" s="23">
        <v>1.0959172340961501</v>
      </c>
    </row>
    <row r="42" spans="1:6" x14ac:dyDescent="0.2">
      <c r="A42" s="21" t="s">
        <v>383</v>
      </c>
      <c r="B42" s="21" t="s">
        <v>382</v>
      </c>
      <c r="C42" s="21" t="s">
        <v>135</v>
      </c>
      <c r="D42" s="24">
        <v>218746</v>
      </c>
      <c r="E42" s="22">
        <v>519.52175</v>
      </c>
      <c r="F42" s="23">
        <v>1.06542240941226</v>
      </c>
    </row>
    <row r="43" spans="1:6" x14ac:dyDescent="0.2">
      <c r="A43" s="21" t="s">
        <v>804</v>
      </c>
      <c r="B43" s="21" t="s">
        <v>803</v>
      </c>
      <c r="C43" s="21" t="s">
        <v>153</v>
      </c>
      <c r="D43" s="24">
        <v>58606</v>
      </c>
      <c r="E43" s="22">
        <v>518.83891800000004</v>
      </c>
      <c r="F43" s="23">
        <v>1.06402207436437</v>
      </c>
    </row>
    <row r="44" spans="1:6" x14ac:dyDescent="0.2">
      <c r="A44" s="21" t="s">
        <v>806</v>
      </c>
      <c r="B44" s="21" t="s">
        <v>805</v>
      </c>
      <c r="C44" s="21" t="s">
        <v>141</v>
      </c>
      <c r="D44" s="24">
        <v>368382</v>
      </c>
      <c r="E44" s="22">
        <v>498.71555160000003</v>
      </c>
      <c r="F44" s="23">
        <v>1.02275357017687</v>
      </c>
    </row>
    <row r="45" spans="1:6" x14ac:dyDescent="0.2">
      <c r="A45" s="21" t="s">
        <v>412</v>
      </c>
      <c r="B45" s="21" t="s">
        <v>411</v>
      </c>
      <c r="C45" s="21" t="s">
        <v>162</v>
      </c>
      <c r="D45" s="24">
        <v>328346</v>
      </c>
      <c r="E45" s="22">
        <v>496.22930980000001</v>
      </c>
      <c r="F45" s="23">
        <v>1.01765484672797</v>
      </c>
    </row>
    <row r="46" spans="1:6" x14ac:dyDescent="0.2">
      <c r="A46" s="21" t="s">
        <v>317</v>
      </c>
      <c r="B46" s="21" t="s">
        <v>316</v>
      </c>
      <c r="C46" s="21" t="s">
        <v>128</v>
      </c>
      <c r="D46" s="24">
        <v>114300</v>
      </c>
      <c r="E46" s="22">
        <v>488.06099999999998</v>
      </c>
      <c r="F46" s="23">
        <v>1.0009034781703701</v>
      </c>
    </row>
    <row r="47" spans="1:6" x14ac:dyDescent="0.2">
      <c r="A47" s="21" t="s">
        <v>746</v>
      </c>
      <c r="B47" s="21" t="s">
        <v>745</v>
      </c>
      <c r="C47" s="21" t="s">
        <v>213</v>
      </c>
      <c r="D47" s="24">
        <v>21075</v>
      </c>
      <c r="E47" s="22">
        <v>481.05795000000001</v>
      </c>
      <c r="F47" s="23">
        <v>0.98654179571100298</v>
      </c>
    </row>
    <row r="48" spans="1:6" x14ac:dyDescent="0.2">
      <c r="A48" s="21" t="s">
        <v>293</v>
      </c>
      <c r="B48" s="21" t="s">
        <v>292</v>
      </c>
      <c r="C48" s="21" t="s">
        <v>112</v>
      </c>
      <c r="D48" s="24">
        <v>114225</v>
      </c>
      <c r="E48" s="22">
        <v>466.03800000000001</v>
      </c>
      <c r="F48" s="23">
        <v>0.95573925218274502</v>
      </c>
    </row>
    <row r="49" spans="1:6" x14ac:dyDescent="0.2">
      <c r="A49" s="21" t="s">
        <v>808</v>
      </c>
      <c r="B49" s="21" t="s">
        <v>807</v>
      </c>
      <c r="C49" s="21" t="s">
        <v>150</v>
      </c>
      <c r="D49" s="24">
        <v>54634</v>
      </c>
      <c r="E49" s="22">
        <v>450.45733000000001</v>
      </c>
      <c r="F49" s="23">
        <v>0.92378679788866103</v>
      </c>
    </row>
    <row r="50" spans="1:6" x14ac:dyDescent="0.2">
      <c r="A50" s="21" t="s">
        <v>810</v>
      </c>
      <c r="B50" s="21" t="s">
        <v>809</v>
      </c>
      <c r="C50" s="21" t="s">
        <v>439</v>
      </c>
      <c r="D50" s="24">
        <v>111630</v>
      </c>
      <c r="E50" s="22">
        <v>430.27783499999998</v>
      </c>
      <c r="F50" s="23">
        <v>0.88240318655069006</v>
      </c>
    </row>
    <row r="51" spans="1:6" x14ac:dyDescent="0.2">
      <c r="A51" s="21" t="s">
        <v>512</v>
      </c>
      <c r="B51" s="21" t="s">
        <v>511</v>
      </c>
      <c r="C51" s="21" t="s">
        <v>213</v>
      </c>
      <c r="D51" s="24">
        <v>60609</v>
      </c>
      <c r="E51" s="22">
        <v>426.65705550000001</v>
      </c>
      <c r="F51" s="23">
        <v>0.87497778112956803</v>
      </c>
    </row>
    <row r="52" spans="1:6" x14ac:dyDescent="0.2">
      <c r="A52" s="21" t="s">
        <v>812</v>
      </c>
      <c r="B52" s="21" t="s">
        <v>811</v>
      </c>
      <c r="C52" s="21" t="s">
        <v>223</v>
      </c>
      <c r="D52" s="24">
        <v>145032</v>
      </c>
      <c r="E52" s="22">
        <v>393.68936400000001</v>
      </c>
      <c r="F52" s="23">
        <v>0.80736845137448099</v>
      </c>
    </row>
    <row r="53" spans="1:6" x14ac:dyDescent="0.2">
      <c r="A53" s="21" t="s">
        <v>814</v>
      </c>
      <c r="B53" s="21" t="s">
        <v>813</v>
      </c>
      <c r="C53" s="21" t="s">
        <v>112</v>
      </c>
      <c r="D53" s="24">
        <v>214304</v>
      </c>
      <c r="E53" s="22">
        <v>387.37591040000001</v>
      </c>
      <c r="F53" s="23">
        <v>0.79442097622791696</v>
      </c>
    </row>
    <row r="54" spans="1:6" x14ac:dyDescent="0.2">
      <c r="A54" s="21" t="s">
        <v>438</v>
      </c>
      <c r="B54" s="21" t="s">
        <v>437</v>
      </c>
      <c r="C54" s="21" t="s">
        <v>439</v>
      </c>
      <c r="D54" s="24">
        <v>58751</v>
      </c>
      <c r="E54" s="22">
        <v>369.25003500000003</v>
      </c>
      <c r="F54" s="23">
        <v>0.75724887738629099</v>
      </c>
    </row>
    <row r="55" spans="1:6" x14ac:dyDescent="0.2">
      <c r="A55" s="21" t="s">
        <v>321</v>
      </c>
      <c r="B55" s="21" t="s">
        <v>320</v>
      </c>
      <c r="C55" s="21" t="s">
        <v>210</v>
      </c>
      <c r="D55" s="24">
        <v>39666</v>
      </c>
      <c r="E55" s="22">
        <v>368.83430099999998</v>
      </c>
      <c r="F55" s="23">
        <v>0.75639630033835303</v>
      </c>
    </row>
    <row r="56" spans="1:6" x14ac:dyDescent="0.2">
      <c r="A56" s="21" t="s">
        <v>816</v>
      </c>
      <c r="B56" s="21" t="s">
        <v>815</v>
      </c>
      <c r="C56" s="21" t="s">
        <v>347</v>
      </c>
      <c r="D56" s="24">
        <v>11402</v>
      </c>
      <c r="E56" s="22">
        <v>368.318806</v>
      </c>
      <c r="F56" s="23">
        <v>0.75533913588866497</v>
      </c>
    </row>
    <row r="57" spans="1:6" x14ac:dyDescent="0.2">
      <c r="A57" s="21" t="s">
        <v>818</v>
      </c>
      <c r="B57" s="21" t="s">
        <v>817</v>
      </c>
      <c r="C57" s="21" t="s">
        <v>150</v>
      </c>
      <c r="D57" s="24">
        <v>94393</v>
      </c>
      <c r="E57" s="22">
        <v>356.85273649999999</v>
      </c>
      <c r="F57" s="23">
        <v>0.73182480296000796</v>
      </c>
    </row>
    <row r="58" spans="1:6" x14ac:dyDescent="0.2">
      <c r="A58" s="21" t="s">
        <v>451</v>
      </c>
      <c r="B58" s="21" t="s">
        <v>450</v>
      </c>
      <c r="C58" s="21" t="s">
        <v>153</v>
      </c>
      <c r="D58" s="24">
        <v>28468</v>
      </c>
      <c r="E58" s="22">
        <v>343.80803600000002</v>
      </c>
      <c r="F58" s="23">
        <v>0.70507305245722096</v>
      </c>
    </row>
    <row r="59" spans="1:6" x14ac:dyDescent="0.2">
      <c r="A59" s="21" t="s">
        <v>730</v>
      </c>
      <c r="B59" s="21" t="s">
        <v>729</v>
      </c>
      <c r="C59" s="21" t="s">
        <v>207</v>
      </c>
      <c r="D59" s="24">
        <v>10070</v>
      </c>
      <c r="E59" s="22">
        <v>340.44655999999998</v>
      </c>
      <c r="F59" s="23">
        <v>0.69817942026741997</v>
      </c>
    </row>
    <row r="60" spans="1:6" x14ac:dyDescent="0.2">
      <c r="A60" s="21" t="s">
        <v>820</v>
      </c>
      <c r="B60" s="21" t="s">
        <v>819</v>
      </c>
      <c r="C60" s="21" t="s">
        <v>112</v>
      </c>
      <c r="D60" s="24">
        <v>510117</v>
      </c>
      <c r="E60" s="22">
        <v>332.95336589999999</v>
      </c>
      <c r="F60" s="23">
        <v>0.682812562359708</v>
      </c>
    </row>
    <row r="61" spans="1:6" x14ac:dyDescent="0.2">
      <c r="A61" s="21" t="s">
        <v>410</v>
      </c>
      <c r="B61" s="21" t="s">
        <v>409</v>
      </c>
      <c r="C61" s="21" t="s">
        <v>153</v>
      </c>
      <c r="D61" s="24">
        <v>32748</v>
      </c>
      <c r="E61" s="22">
        <v>316.01819999999998</v>
      </c>
      <c r="F61" s="23">
        <v>0.648082341234271</v>
      </c>
    </row>
    <row r="62" spans="1:6" x14ac:dyDescent="0.2">
      <c r="A62" s="21" t="s">
        <v>406</v>
      </c>
      <c r="B62" s="21" t="s">
        <v>405</v>
      </c>
      <c r="C62" s="21" t="s">
        <v>156</v>
      </c>
      <c r="D62" s="24">
        <v>22944</v>
      </c>
      <c r="E62" s="22">
        <v>305.70585599999998</v>
      </c>
      <c r="F62" s="23">
        <v>0.62693404014549403</v>
      </c>
    </row>
    <row r="63" spans="1:6" x14ac:dyDescent="0.2">
      <c r="A63" s="21" t="s">
        <v>822</v>
      </c>
      <c r="B63" s="21" t="s">
        <v>821</v>
      </c>
      <c r="C63" s="21" t="s">
        <v>201</v>
      </c>
      <c r="D63" s="24">
        <v>10530</v>
      </c>
      <c r="E63" s="22">
        <v>297.79892999999998</v>
      </c>
      <c r="F63" s="23">
        <v>0.61071871104721398</v>
      </c>
    </row>
    <row r="64" spans="1:6" x14ac:dyDescent="0.2">
      <c r="A64" s="21" t="s">
        <v>443</v>
      </c>
      <c r="B64" s="21" t="s">
        <v>442</v>
      </c>
      <c r="C64" s="21" t="s">
        <v>153</v>
      </c>
      <c r="D64" s="24">
        <v>12105</v>
      </c>
      <c r="E64" s="22">
        <v>244.02469500000001</v>
      </c>
      <c r="F64" s="23">
        <v>0.50043983433415795</v>
      </c>
    </row>
    <row r="65" spans="1:6" x14ac:dyDescent="0.2">
      <c r="A65" s="21" t="s">
        <v>824</v>
      </c>
      <c r="B65" s="21" t="s">
        <v>823</v>
      </c>
      <c r="C65" s="21" t="s">
        <v>232</v>
      </c>
      <c r="D65" s="24">
        <v>9626</v>
      </c>
      <c r="E65" s="22">
        <v>242.161282</v>
      </c>
      <c r="F65" s="23">
        <v>0.49661839284842602</v>
      </c>
    </row>
    <row r="66" spans="1:6" x14ac:dyDescent="0.2">
      <c r="A66" s="21" t="s">
        <v>826</v>
      </c>
      <c r="B66" s="21" t="s">
        <v>825</v>
      </c>
      <c r="C66" s="21" t="s">
        <v>144</v>
      </c>
      <c r="D66" s="24">
        <v>1229</v>
      </c>
      <c r="E66" s="22">
        <v>235.90655000000001</v>
      </c>
      <c r="F66" s="23">
        <v>0.48379134251286599</v>
      </c>
    </row>
    <row r="67" spans="1:6" x14ac:dyDescent="0.2">
      <c r="A67" s="21" t="s">
        <v>828</v>
      </c>
      <c r="B67" s="21" t="s">
        <v>827</v>
      </c>
      <c r="C67" s="21" t="s">
        <v>156</v>
      </c>
      <c r="D67" s="24">
        <v>23797</v>
      </c>
      <c r="E67" s="22">
        <v>219.670107</v>
      </c>
      <c r="F67" s="23">
        <v>0.45049404510165197</v>
      </c>
    </row>
    <row r="68" spans="1:6" x14ac:dyDescent="0.2">
      <c r="A68" s="21" t="s">
        <v>830</v>
      </c>
      <c r="B68" s="21" t="s">
        <v>829</v>
      </c>
      <c r="C68" s="21" t="s">
        <v>210</v>
      </c>
      <c r="D68" s="24">
        <v>42407</v>
      </c>
      <c r="E68" s="22">
        <v>214.24016399999999</v>
      </c>
      <c r="F68" s="23">
        <v>0.43935845173326799</v>
      </c>
    </row>
    <row r="69" spans="1:6" x14ac:dyDescent="0.2">
      <c r="A69" s="21" t="s">
        <v>832</v>
      </c>
      <c r="B69" s="21" t="s">
        <v>831</v>
      </c>
      <c r="C69" s="21" t="s">
        <v>123</v>
      </c>
      <c r="D69" s="24">
        <v>89881</v>
      </c>
      <c r="E69" s="22">
        <v>212.928089</v>
      </c>
      <c r="F69" s="23">
        <v>0.43666768063883399</v>
      </c>
    </row>
    <row r="70" spans="1:6" x14ac:dyDescent="0.2">
      <c r="A70" s="21" t="s">
        <v>309</v>
      </c>
      <c r="B70" s="21" t="s">
        <v>308</v>
      </c>
      <c r="C70" s="21" t="s">
        <v>210</v>
      </c>
      <c r="D70" s="24">
        <v>53437</v>
      </c>
      <c r="E70" s="22">
        <v>202.71325949999999</v>
      </c>
      <c r="F70" s="23">
        <v>0.41571935988493802</v>
      </c>
    </row>
    <row r="71" spans="1:6" x14ac:dyDescent="0.2">
      <c r="A71" s="21" t="s">
        <v>834</v>
      </c>
      <c r="B71" s="21" t="s">
        <v>833</v>
      </c>
      <c r="C71" s="21" t="s">
        <v>153</v>
      </c>
      <c r="D71" s="24">
        <v>23032</v>
      </c>
      <c r="E71" s="22">
        <v>192.52448799999999</v>
      </c>
      <c r="F71" s="23">
        <v>0.39482447823564998</v>
      </c>
    </row>
    <row r="72" spans="1:6" x14ac:dyDescent="0.2">
      <c r="A72" s="21" t="s">
        <v>836</v>
      </c>
      <c r="B72" s="21" t="s">
        <v>835</v>
      </c>
      <c r="C72" s="21" t="s">
        <v>218</v>
      </c>
      <c r="D72" s="24">
        <v>132</v>
      </c>
      <c r="E72" s="22">
        <v>174.45779999999999</v>
      </c>
      <c r="F72" s="23">
        <v>0.35777375945619599</v>
      </c>
    </row>
    <row r="73" spans="1:6" x14ac:dyDescent="0.2">
      <c r="A73" s="21" t="s">
        <v>575</v>
      </c>
      <c r="B73" s="21" t="s">
        <v>574</v>
      </c>
      <c r="C73" s="21" t="s">
        <v>182</v>
      </c>
      <c r="D73" s="24">
        <v>17800</v>
      </c>
      <c r="E73" s="22">
        <v>172.749</v>
      </c>
      <c r="F73" s="23">
        <v>0.354269394502845</v>
      </c>
    </row>
    <row r="74" spans="1:6" x14ac:dyDescent="0.2">
      <c r="A74" s="21" t="s">
        <v>455</v>
      </c>
      <c r="B74" s="21" t="s">
        <v>454</v>
      </c>
      <c r="C74" s="21" t="s">
        <v>210</v>
      </c>
      <c r="D74" s="24">
        <v>31817</v>
      </c>
      <c r="E74" s="22">
        <v>167.45287099999999</v>
      </c>
      <c r="F74" s="23">
        <v>0.34340822358990802</v>
      </c>
    </row>
    <row r="75" spans="1:6" x14ac:dyDescent="0.2">
      <c r="A75" s="21" t="s">
        <v>134</v>
      </c>
      <c r="B75" s="21" t="s">
        <v>133</v>
      </c>
      <c r="C75" s="21" t="s">
        <v>135</v>
      </c>
      <c r="D75" s="24">
        <v>60292</v>
      </c>
      <c r="E75" s="22">
        <v>164.958912</v>
      </c>
      <c r="F75" s="23">
        <v>0.33829367389732001</v>
      </c>
    </row>
    <row r="76" spans="1:6" x14ac:dyDescent="0.2">
      <c r="A76" s="21" t="s">
        <v>838</v>
      </c>
      <c r="B76" s="21" t="s">
        <v>837</v>
      </c>
      <c r="C76" s="21" t="s">
        <v>232</v>
      </c>
      <c r="D76" s="24">
        <v>17727</v>
      </c>
      <c r="E76" s="22">
        <v>134.6277015</v>
      </c>
      <c r="F76" s="23">
        <v>0.276091174442195</v>
      </c>
    </row>
    <row r="77" spans="1:6" x14ac:dyDescent="0.2">
      <c r="A77" s="21" t="s">
        <v>840</v>
      </c>
      <c r="B77" s="21" t="s">
        <v>839</v>
      </c>
      <c r="C77" s="21" t="s">
        <v>223</v>
      </c>
      <c r="D77" s="24">
        <v>2777</v>
      </c>
      <c r="E77" s="22">
        <v>129.16382400000001</v>
      </c>
      <c r="F77" s="23">
        <v>0.26488598903699601</v>
      </c>
    </row>
    <row r="78" spans="1:6" x14ac:dyDescent="0.2">
      <c r="A78" s="21" t="s">
        <v>237</v>
      </c>
      <c r="B78" s="21" t="s">
        <v>236</v>
      </c>
      <c r="C78" s="21" t="s">
        <v>238</v>
      </c>
      <c r="D78" s="24">
        <v>47570</v>
      </c>
      <c r="E78" s="22">
        <v>127.944272</v>
      </c>
      <c r="F78" s="23">
        <v>0.26238496183218002</v>
      </c>
    </row>
    <row r="79" spans="1:6" x14ac:dyDescent="0.2">
      <c r="A79" s="21" t="s">
        <v>744</v>
      </c>
      <c r="B79" s="21" t="s">
        <v>743</v>
      </c>
      <c r="C79" s="21" t="s">
        <v>153</v>
      </c>
      <c r="D79" s="24">
        <v>1827</v>
      </c>
      <c r="E79" s="22">
        <v>103.727925</v>
      </c>
      <c r="F79" s="23">
        <v>0.212722673837687</v>
      </c>
    </row>
    <row r="80" spans="1:6" x14ac:dyDescent="0.2">
      <c r="A80" s="21" t="s">
        <v>842</v>
      </c>
      <c r="B80" s="21" t="s">
        <v>841</v>
      </c>
      <c r="C80" s="21" t="s">
        <v>128</v>
      </c>
      <c r="D80" s="24">
        <v>11914</v>
      </c>
      <c r="E80" s="22">
        <v>103.181197</v>
      </c>
      <c r="F80" s="23">
        <v>0.211601457520847</v>
      </c>
    </row>
    <row r="81" spans="1:9" x14ac:dyDescent="0.2">
      <c r="A81" s="21" t="s">
        <v>844</v>
      </c>
      <c r="B81" s="21" t="s">
        <v>843</v>
      </c>
      <c r="C81" s="21" t="s">
        <v>232</v>
      </c>
      <c r="D81" s="24">
        <v>3435</v>
      </c>
      <c r="E81" s="22">
        <v>99.113489999999999</v>
      </c>
      <c r="F81" s="23">
        <v>0.20325950419026301</v>
      </c>
    </row>
    <row r="82" spans="1:9" x14ac:dyDescent="0.2">
      <c r="A82" s="21" t="s">
        <v>698</v>
      </c>
      <c r="B82" s="21" t="s">
        <v>697</v>
      </c>
      <c r="C82" s="21" t="s">
        <v>144</v>
      </c>
      <c r="D82" s="24">
        <v>27756</v>
      </c>
      <c r="E82" s="22">
        <v>97.159878000000006</v>
      </c>
      <c r="F82" s="23">
        <v>0.19925308481687501</v>
      </c>
    </row>
    <row r="83" spans="1:9" x14ac:dyDescent="0.2">
      <c r="A83" s="21" t="s">
        <v>152</v>
      </c>
      <c r="B83" s="21" t="s">
        <v>151</v>
      </c>
      <c r="C83" s="21" t="s">
        <v>153</v>
      </c>
      <c r="D83" s="24">
        <v>5294</v>
      </c>
      <c r="E83" s="22">
        <v>84.455181999999994</v>
      </c>
      <c r="F83" s="23">
        <v>0.173198607168595</v>
      </c>
    </row>
    <row r="84" spans="1:9" x14ac:dyDescent="0.2">
      <c r="A84" s="21" t="s">
        <v>233</v>
      </c>
      <c r="B84" s="21" t="s">
        <v>1042</v>
      </c>
      <c r="C84" s="21" t="s">
        <v>156</v>
      </c>
      <c r="D84" s="24">
        <v>35989</v>
      </c>
      <c r="E84" s="22">
        <v>44.482404000000002</v>
      </c>
      <c r="F84" s="23">
        <v>9.1223418550098398E-2</v>
      </c>
    </row>
    <row r="85" spans="1:9" x14ac:dyDescent="0.2">
      <c r="A85" s="21" t="s">
        <v>846</v>
      </c>
      <c r="B85" s="21" t="s">
        <v>845</v>
      </c>
      <c r="C85" s="21" t="s">
        <v>141</v>
      </c>
      <c r="D85" s="24">
        <v>297</v>
      </c>
      <c r="E85" s="22">
        <v>1.6747829999999999</v>
      </c>
      <c r="F85" s="23">
        <v>3.4346037275680801E-3</v>
      </c>
    </row>
    <row r="86" spans="1:9" ht="10.5" x14ac:dyDescent="0.25">
      <c r="A86" s="20" t="s">
        <v>28</v>
      </c>
      <c r="B86" s="20"/>
      <c r="C86" s="20"/>
      <c r="D86" s="20"/>
      <c r="E86" s="25">
        <f>SUM(E7:E85)</f>
        <v>48038.851573200001</v>
      </c>
      <c r="F86" s="26">
        <f>SUM(F7:F85)</f>
        <v>98.516893640192507</v>
      </c>
      <c r="G86" s="14"/>
      <c r="H86" s="14"/>
      <c r="I86" s="14"/>
    </row>
    <row r="87" spans="1:9" x14ac:dyDescent="0.2">
      <c r="A87" s="21"/>
      <c r="B87" s="21"/>
      <c r="C87" s="21"/>
      <c r="D87" s="21"/>
      <c r="E87" s="22"/>
      <c r="F87" s="23"/>
    </row>
    <row r="88" spans="1:9" ht="10.5" x14ac:dyDescent="0.25">
      <c r="A88" s="20" t="s">
        <v>39</v>
      </c>
      <c r="B88" s="20"/>
      <c r="C88" s="20"/>
      <c r="D88" s="20"/>
      <c r="E88" s="25">
        <f>E86</f>
        <v>48038.851573200001</v>
      </c>
      <c r="F88" s="26">
        <f>F86</f>
        <v>98.516893640192507</v>
      </c>
      <c r="G88" s="14"/>
      <c r="H88" s="14"/>
      <c r="I88" s="14"/>
    </row>
    <row r="89" spans="1:9" ht="10.5" x14ac:dyDescent="0.25">
      <c r="A89" s="20"/>
      <c r="B89" s="20"/>
      <c r="C89" s="20"/>
      <c r="D89" s="20"/>
      <c r="E89" s="25"/>
      <c r="F89" s="26"/>
      <c r="G89" s="14"/>
      <c r="H89" s="14"/>
      <c r="I89" s="14"/>
    </row>
    <row r="90" spans="1:9" ht="10.5" x14ac:dyDescent="0.25">
      <c r="A90" s="20" t="s">
        <v>41</v>
      </c>
      <c r="B90" s="20"/>
      <c r="C90" s="20"/>
      <c r="D90" s="20"/>
      <c r="E90" s="25">
        <f>E92-(E86)</f>
        <v>723.19298400000116</v>
      </c>
      <c r="F90" s="26">
        <f>F92-(F86)</f>
        <v>1.4831063598074934</v>
      </c>
      <c r="G90" s="14"/>
      <c r="H90" s="14"/>
      <c r="I90" s="14"/>
    </row>
    <row r="91" spans="1:9" ht="10.5" x14ac:dyDescent="0.25">
      <c r="A91" s="20"/>
      <c r="B91" s="20"/>
      <c r="C91" s="20"/>
      <c r="D91" s="20"/>
      <c r="E91" s="25"/>
      <c r="F91" s="26"/>
      <c r="G91" s="14"/>
      <c r="H91" s="14"/>
      <c r="I91" s="14"/>
    </row>
    <row r="92" spans="1:9" ht="10.5" x14ac:dyDescent="0.25">
      <c r="A92" s="27" t="s">
        <v>40</v>
      </c>
      <c r="B92" s="27"/>
      <c r="C92" s="27"/>
      <c r="D92" s="27"/>
      <c r="E92" s="28">
        <v>48762.044557200003</v>
      </c>
      <c r="F92" s="29">
        <v>100</v>
      </c>
      <c r="G92" s="14"/>
      <c r="H92" s="14"/>
      <c r="I92" s="14"/>
    </row>
    <row r="93" spans="1:9" ht="10.5" x14ac:dyDescent="0.25">
      <c r="F93" s="15" t="s">
        <v>847</v>
      </c>
    </row>
    <row r="94" spans="1:9" ht="10.5" x14ac:dyDescent="0.25">
      <c r="A94" s="14" t="s">
        <v>1043</v>
      </c>
      <c r="F94" s="15"/>
    </row>
    <row r="95" spans="1:9" ht="10.5" x14ac:dyDescent="0.25">
      <c r="F95" s="15"/>
    </row>
    <row r="96" spans="1:9" ht="10.5" x14ac:dyDescent="0.25">
      <c r="A96" s="14" t="s">
        <v>44</v>
      </c>
    </row>
    <row r="97" spans="1:4" ht="10.5" x14ac:dyDescent="0.25">
      <c r="A97" s="14" t="s">
        <v>45</v>
      </c>
    </row>
    <row r="98" spans="1:4" ht="10.5" x14ac:dyDescent="0.25">
      <c r="A98" s="14" t="s">
        <v>46</v>
      </c>
      <c r="B98" s="14"/>
      <c r="C98" s="30" t="s">
        <v>1525</v>
      </c>
      <c r="D98" s="14" t="s">
        <v>47</v>
      </c>
    </row>
    <row r="99" spans="1:4" x14ac:dyDescent="0.2">
      <c r="A99" s="7" t="s">
        <v>48</v>
      </c>
      <c r="C99" s="62" t="s">
        <v>1048</v>
      </c>
      <c r="D99" s="31">
        <v>9.7626000000000008</v>
      </c>
    </row>
    <row r="100" spans="1:4" x14ac:dyDescent="0.2">
      <c r="A100" s="7" t="s">
        <v>49</v>
      </c>
      <c r="C100" s="62" t="s">
        <v>1048</v>
      </c>
      <c r="D100" s="31">
        <v>9.7626000000000008</v>
      </c>
    </row>
    <row r="101" spans="1:4" x14ac:dyDescent="0.2">
      <c r="A101" s="7" t="s">
        <v>50</v>
      </c>
      <c r="C101" s="62" t="s">
        <v>1048</v>
      </c>
      <c r="D101" s="31">
        <v>9.7906999999999993</v>
      </c>
    </row>
    <row r="102" spans="1:4" x14ac:dyDescent="0.2">
      <c r="A102" s="7" t="s">
        <v>51</v>
      </c>
      <c r="C102" s="62" t="s">
        <v>1048</v>
      </c>
      <c r="D102" s="31">
        <v>9.7906999999999993</v>
      </c>
    </row>
    <row r="104" spans="1:4" x14ac:dyDescent="0.2">
      <c r="A104" s="7" t="s">
        <v>1050</v>
      </c>
    </row>
    <row r="105" spans="1:4" x14ac:dyDescent="0.2">
      <c r="A105" s="7" t="s">
        <v>56</v>
      </c>
    </row>
    <row r="107" spans="1:4" ht="10.5" x14ac:dyDescent="0.25">
      <c r="A107" s="14" t="s">
        <v>52</v>
      </c>
      <c r="D107" s="30" t="s">
        <v>59</v>
      </c>
    </row>
    <row r="109" spans="1:4" ht="10.5" x14ac:dyDescent="0.25">
      <c r="A109" s="14" t="s">
        <v>286</v>
      </c>
      <c r="D109" s="36">
        <v>7.27957013295705E-2</v>
      </c>
    </row>
    <row r="111" spans="1:4" ht="10.5" x14ac:dyDescent="0.25">
      <c r="A111" s="14" t="s">
        <v>58</v>
      </c>
      <c r="D111" s="30" t="s">
        <v>59</v>
      </c>
    </row>
    <row r="113" spans="1:1" ht="10.5" x14ac:dyDescent="0.25">
      <c r="A113" s="63" t="s">
        <v>1051</v>
      </c>
    </row>
    <row r="116" spans="1:1" ht="10.5" x14ac:dyDescent="0.25">
      <c r="A116" s="63" t="s">
        <v>1055</v>
      </c>
    </row>
    <row r="117" spans="1:1" x14ac:dyDescent="0.2">
      <c r="A117" s="65"/>
    </row>
    <row r="118" spans="1:1" x14ac:dyDescent="0.2">
      <c r="A118" s="64"/>
    </row>
    <row r="119" spans="1:1" x14ac:dyDescent="0.2">
      <c r="A119" s="64"/>
    </row>
    <row r="120" spans="1:1" x14ac:dyDescent="0.2">
      <c r="A120" s="64"/>
    </row>
    <row r="121" spans="1:1" x14ac:dyDescent="0.2">
      <c r="A121" s="64"/>
    </row>
    <row r="122" spans="1:1" x14ac:dyDescent="0.2">
      <c r="A122" s="64"/>
    </row>
    <row r="123" spans="1:1" x14ac:dyDescent="0.2">
      <c r="A123" s="64"/>
    </row>
    <row r="124" spans="1:1" x14ac:dyDescent="0.2">
      <c r="A124" s="64"/>
    </row>
    <row r="125" spans="1:1" x14ac:dyDescent="0.2">
      <c r="A125" s="64"/>
    </row>
    <row r="126" spans="1:1" x14ac:dyDescent="0.2">
      <c r="A126" s="64"/>
    </row>
    <row r="127" spans="1:1" x14ac:dyDescent="0.2">
      <c r="A127" s="64"/>
    </row>
    <row r="128" spans="1:1" x14ac:dyDescent="0.2">
      <c r="A128" s="64"/>
    </row>
    <row r="129" spans="1:1" x14ac:dyDescent="0.2">
      <c r="A129" s="64"/>
    </row>
    <row r="130" spans="1:1" x14ac:dyDescent="0.2">
      <c r="A130" s="64"/>
    </row>
    <row r="131" spans="1:1" x14ac:dyDescent="0.2">
      <c r="A131" s="64"/>
    </row>
    <row r="132" spans="1:1" x14ac:dyDescent="0.2">
      <c r="A132" s="64"/>
    </row>
    <row r="133" spans="1:1" x14ac:dyDescent="0.2">
      <c r="A133" s="64"/>
    </row>
    <row r="134" spans="1:1" ht="10.5" x14ac:dyDescent="0.25">
      <c r="A134" s="63" t="s">
        <v>1073</v>
      </c>
    </row>
    <row r="135" spans="1:1" x14ac:dyDescent="0.2">
      <c r="A135" s="64"/>
    </row>
    <row r="136" spans="1:1" ht="10.5" x14ac:dyDescent="0.25">
      <c r="A136" s="63" t="s">
        <v>1056</v>
      </c>
    </row>
    <row r="155" spans="1:1" x14ac:dyDescent="0.2">
      <c r="A155" s="64" t="s">
        <v>1059</v>
      </c>
    </row>
  </sheetData>
  <mergeCells count="1">
    <mergeCell ref="A1:F1"/>
  </mergeCells>
  <conditionalFormatting sqref="F2:F3">
    <cfRule type="cellIs" dxfId="54" priority="2" stopIfTrue="1" operator="between">
      <formula>0.009</formula>
      <formula>-0.009</formula>
    </cfRule>
  </conditionalFormatting>
  <conditionalFormatting sqref="F5:F65537">
    <cfRule type="cellIs" dxfId="53"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I234"/>
  <sheetViews>
    <sheetView workbookViewId="0">
      <selection sqref="A1:F1"/>
    </sheetView>
  </sheetViews>
  <sheetFormatPr defaultColWidth="9.1796875" defaultRowHeight="10" x14ac:dyDescent="0.2"/>
  <cols>
    <col min="1" max="1" width="38.81640625" style="7" bestFit="1" customWidth="1"/>
    <col min="2" max="2" width="31.81640625" style="7" bestFit="1" customWidth="1"/>
    <col min="3" max="3" width="35.453125" style="7" bestFit="1" customWidth="1"/>
    <col min="4" max="4" width="15.1796875" style="7" bestFit="1" customWidth="1"/>
    <col min="5" max="5" width="27.1796875" style="10" customWidth="1"/>
    <col min="6" max="6" width="13.54296875" style="11" bestFit="1" customWidth="1"/>
    <col min="7" max="16384" width="9.1796875" style="7"/>
  </cols>
  <sheetData>
    <row r="1" spans="1:6" s="1" customFormat="1" ht="14" x14ac:dyDescent="0.25">
      <c r="A1" s="104" t="s">
        <v>16</v>
      </c>
      <c r="B1" s="105"/>
      <c r="C1" s="105"/>
      <c r="D1" s="105"/>
      <c r="E1" s="105"/>
      <c r="F1" s="105"/>
    </row>
    <row r="2" spans="1:6" s="1" customFormat="1" ht="11.5" x14ac:dyDescent="0.25">
      <c r="E2" s="5"/>
      <c r="F2" s="9"/>
    </row>
    <row r="3" spans="1:6" s="1" customFormat="1" ht="11.5" x14ac:dyDescent="0.25">
      <c r="A3" s="8" t="s">
        <v>7</v>
      </c>
      <c r="B3" s="2"/>
      <c r="C3" s="3"/>
      <c r="D3" s="3"/>
      <c r="E3" s="4"/>
      <c r="F3" s="9"/>
    </row>
    <row r="4" spans="1:6" s="1" customFormat="1" ht="21" x14ac:dyDescent="0.25">
      <c r="A4" s="6" t="s">
        <v>2</v>
      </c>
      <c r="B4" s="6" t="s">
        <v>0</v>
      </c>
      <c r="C4" s="13" t="s">
        <v>535</v>
      </c>
      <c r="D4" s="13" t="s">
        <v>1</v>
      </c>
      <c r="E4" s="52" t="s">
        <v>6</v>
      </c>
      <c r="F4" s="12" t="s">
        <v>3</v>
      </c>
    </row>
    <row r="5" spans="1:6" ht="10.5" x14ac:dyDescent="0.25">
      <c r="A5" s="16" t="s">
        <v>109</v>
      </c>
      <c r="B5" s="17"/>
      <c r="C5" s="17"/>
      <c r="D5" s="17"/>
      <c r="E5" s="18"/>
      <c r="F5" s="19"/>
    </row>
    <row r="6" spans="1:6" ht="10.5" x14ac:dyDescent="0.25">
      <c r="A6" s="20" t="s">
        <v>21</v>
      </c>
      <c r="B6" s="21"/>
      <c r="C6" s="21"/>
      <c r="D6" s="21"/>
      <c r="E6" s="22"/>
      <c r="F6" s="23"/>
    </row>
    <row r="7" spans="1:6" x14ac:dyDescent="0.2">
      <c r="A7" s="21" t="s">
        <v>130</v>
      </c>
      <c r="B7" s="21" t="s">
        <v>129</v>
      </c>
      <c r="C7" s="21" t="s">
        <v>112</v>
      </c>
      <c r="D7" s="24">
        <v>2568712</v>
      </c>
      <c r="E7" s="22">
        <v>27668.881310000001</v>
      </c>
      <c r="F7" s="23">
        <v>5.6806334636535896</v>
      </c>
    </row>
    <row r="8" spans="1:6" x14ac:dyDescent="0.2">
      <c r="A8" s="21" t="s">
        <v>125</v>
      </c>
      <c r="B8" s="21" t="s">
        <v>124</v>
      </c>
      <c r="C8" s="21" t="s">
        <v>112</v>
      </c>
      <c r="D8" s="24">
        <v>1430962</v>
      </c>
      <c r="E8" s="22">
        <v>19609.903249999999</v>
      </c>
      <c r="F8" s="23">
        <v>4.0260634816738499</v>
      </c>
    </row>
    <row r="9" spans="1:6" x14ac:dyDescent="0.2">
      <c r="A9" s="21" t="s">
        <v>379</v>
      </c>
      <c r="B9" s="21" t="s">
        <v>378</v>
      </c>
      <c r="C9" s="21" t="s">
        <v>123</v>
      </c>
      <c r="D9" s="24">
        <v>592637</v>
      </c>
      <c r="E9" s="22">
        <v>16350.85483</v>
      </c>
      <c r="F9" s="23">
        <v>3.3569558547013001</v>
      </c>
    </row>
    <row r="10" spans="1:6" x14ac:dyDescent="0.2">
      <c r="A10" s="21" t="s">
        <v>184</v>
      </c>
      <c r="B10" s="21" t="s">
        <v>183</v>
      </c>
      <c r="C10" s="21" t="s">
        <v>165</v>
      </c>
      <c r="D10" s="24">
        <v>336288</v>
      </c>
      <c r="E10" s="22">
        <v>15534.487870000001</v>
      </c>
      <c r="F10" s="23">
        <v>3.1893494589226199</v>
      </c>
    </row>
    <row r="11" spans="1:6" x14ac:dyDescent="0.2">
      <c r="A11" s="21" t="s">
        <v>329</v>
      </c>
      <c r="B11" s="21" t="s">
        <v>328</v>
      </c>
      <c r="C11" s="21" t="s">
        <v>123</v>
      </c>
      <c r="D11" s="24">
        <v>914445</v>
      </c>
      <c r="E11" s="22">
        <v>15123.091410000001</v>
      </c>
      <c r="F11" s="23">
        <v>3.1048866116061302</v>
      </c>
    </row>
    <row r="12" spans="1:6" x14ac:dyDescent="0.2">
      <c r="A12" s="21" t="s">
        <v>111</v>
      </c>
      <c r="B12" s="21" t="s">
        <v>110</v>
      </c>
      <c r="C12" s="21" t="s">
        <v>112</v>
      </c>
      <c r="D12" s="24">
        <v>1621717</v>
      </c>
      <c r="E12" s="22">
        <v>15069.80522</v>
      </c>
      <c r="F12" s="23">
        <v>3.0939465482666302</v>
      </c>
    </row>
    <row r="13" spans="1:6" x14ac:dyDescent="0.2">
      <c r="A13" s="21" t="s">
        <v>293</v>
      </c>
      <c r="B13" s="21" t="s">
        <v>292</v>
      </c>
      <c r="C13" s="21" t="s">
        <v>112</v>
      </c>
      <c r="D13" s="24">
        <v>3515335</v>
      </c>
      <c r="E13" s="22">
        <v>14342.566800000001</v>
      </c>
      <c r="F13" s="23">
        <v>2.9446389250772</v>
      </c>
    </row>
    <row r="14" spans="1:6" x14ac:dyDescent="0.2">
      <c r="A14" s="21" t="s">
        <v>849</v>
      </c>
      <c r="B14" s="21" t="s">
        <v>848</v>
      </c>
      <c r="C14" s="21" t="s">
        <v>492</v>
      </c>
      <c r="D14" s="24">
        <v>2771964</v>
      </c>
      <c r="E14" s="22">
        <v>14042.769619999999</v>
      </c>
      <c r="F14" s="23">
        <v>2.8830882655497598</v>
      </c>
    </row>
    <row r="15" spans="1:6" x14ac:dyDescent="0.2">
      <c r="A15" s="21" t="s">
        <v>377</v>
      </c>
      <c r="B15" s="21" t="s">
        <v>376</v>
      </c>
      <c r="C15" s="21" t="s">
        <v>174</v>
      </c>
      <c r="D15" s="24">
        <v>623374</v>
      </c>
      <c r="E15" s="22">
        <v>12752.361919999999</v>
      </c>
      <c r="F15" s="23">
        <v>2.61815767149184</v>
      </c>
    </row>
    <row r="16" spans="1:6" x14ac:dyDescent="0.2">
      <c r="A16" s="21" t="s">
        <v>119</v>
      </c>
      <c r="B16" s="21" t="s">
        <v>118</v>
      </c>
      <c r="C16" s="21" t="s">
        <v>120</v>
      </c>
      <c r="D16" s="24">
        <v>631637</v>
      </c>
      <c r="E16" s="22">
        <v>12435.037619999999</v>
      </c>
      <c r="F16" s="23">
        <v>2.5530085598521501</v>
      </c>
    </row>
    <row r="17" spans="1:6" x14ac:dyDescent="0.2">
      <c r="A17" s="21" t="s">
        <v>127</v>
      </c>
      <c r="B17" s="21" t="s">
        <v>126</v>
      </c>
      <c r="C17" s="21" t="s">
        <v>128</v>
      </c>
      <c r="D17" s="24">
        <v>841491</v>
      </c>
      <c r="E17" s="22">
        <v>11742.16541</v>
      </c>
      <c r="F17" s="23">
        <v>2.4107565830532498</v>
      </c>
    </row>
    <row r="18" spans="1:6" x14ac:dyDescent="0.2">
      <c r="A18" s="21" t="s">
        <v>585</v>
      </c>
      <c r="B18" s="21" t="s">
        <v>584</v>
      </c>
      <c r="C18" s="21" t="s">
        <v>112</v>
      </c>
      <c r="D18" s="24">
        <v>17431926</v>
      </c>
      <c r="E18" s="22">
        <v>11395.250029999999</v>
      </c>
      <c r="F18" s="23">
        <v>2.3395321958218198</v>
      </c>
    </row>
    <row r="19" spans="1:6" x14ac:dyDescent="0.2">
      <c r="A19" s="21" t="s">
        <v>317</v>
      </c>
      <c r="B19" s="21" t="s">
        <v>316</v>
      </c>
      <c r="C19" s="21" t="s">
        <v>128</v>
      </c>
      <c r="D19" s="24">
        <v>2560392</v>
      </c>
      <c r="E19" s="22">
        <v>10932.87384</v>
      </c>
      <c r="F19" s="23">
        <v>2.2446028190869001</v>
      </c>
    </row>
    <row r="20" spans="1:6" x14ac:dyDescent="0.2">
      <c r="A20" s="21" t="s">
        <v>728</v>
      </c>
      <c r="B20" s="21" t="s">
        <v>727</v>
      </c>
      <c r="C20" s="21" t="s">
        <v>174</v>
      </c>
      <c r="D20" s="24">
        <v>258513</v>
      </c>
      <c r="E20" s="22">
        <v>10631.34713</v>
      </c>
      <c r="F20" s="23">
        <v>2.1826970737905702</v>
      </c>
    </row>
    <row r="21" spans="1:6" x14ac:dyDescent="0.2">
      <c r="A21" s="21" t="s">
        <v>498</v>
      </c>
      <c r="B21" s="21" t="s">
        <v>497</v>
      </c>
      <c r="C21" s="21" t="s">
        <v>112</v>
      </c>
      <c r="D21" s="24">
        <v>3279290</v>
      </c>
      <c r="E21" s="22">
        <v>9895.2575749999996</v>
      </c>
      <c r="F21" s="23">
        <v>2.0315722447261</v>
      </c>
    </row>
    <row r="22" spans="1:6" x14ac:dyDescent="0.2">
      <c r="A22" s="21" t="s">
        <v>191</v>
      </c>
      <c r="B22" s="21" t="s">
        <v>190</v>
      </c>
      <c r="C22" s="21" t="s">
        <v>144</v>
      </c>
      <c r="D22" s="24">
        <v>65942</v>
      </c>
      <c r="E22" s="22">
        <v>9626.8725799999993</v>
      </c>
      <c r="F22" s="23">
        <v>1.9764707476088801</v>
      </c>
    </row>
    <row r="23" spans="1:6" x14ac:dyDescent="0.2">
      <c r="A23" s="21" t="s">
        <v>694</v>
      </c>
      <c r="B23" s="21" t="s">
        <v>693</v>
      </c>
      <c r="C23" s="21" t="s">
        <v>120</v>
      </c>
      <c r="D23" s="24">
        <v>605496</v>
      </c>
      <c r="E23" s="22">
        <v>9509.3146799999995</v>
      </c>
      <c r="F23" s="23">
        <v>1.95233520945052</v>
      </c>
    </row>
    <row r="24" spans="1:6" x14ac:dyDescent="0.2">
      <c r="A24" s="21" t="s">
        <v>140</v>
      </c>
      <c r="B24" s="21" t="s">
        <v>139</v>
      </c>
      <c r="C24" s="21" t="s">
        <v>141</v>
      </c>
      <c r="D24" s="24">
        <v>2662564</v>
      </c>
      <c r="E24" s="22">
        <v>9478.7278399999996</v>
      </c>
      <c r="F24" s="23">
        <v>1.94605549669651</v>
      </c>
    </row>
    <row r="25" spans="1:6" x14ac:dyDescent="0.2">
      <c r="A25" s="21" t="s">
        <v>256</v>
      </c>
      <c r="B25" s="21" t="s">
        <v>255</v>
      </c>
      <c r="C25" s="21" t="s">
        <v>257</v>
      </c>
      <c r="D25" s="24">
        <v>1237045</v>
      </c>
      <c r="E25" s="22">
        <v>9413.9124499999998</v>
      </c>
      <c r="F25" s="23">
        <v>1.9327484002053801</v>
      </c>
    </row>
    <row r="26" spans="1:6" x14ac:dyDescent="0.2">
      <c r="A26" s="21" t="s">
        <v>225</v>
      </c>
      <c r="B26" s="21" t="s">
        <v>224</v>
      </c>
      <c r="C26" s="21" t="s">
        <v>198</v>
      </c>
      <c r="D26" s="24">
        <v>7277439</v>
      </c>
      <c r="E26" s="22">
        <v>9394.4460049999998</v>
      </c>
      <c r="F26" s="23">
        <v>1.9287517898022899</v>
      </c>
    </row>
    <row r="27" spans="1:6" x14ac:dyDescent="0.2">
      <c r="A27" s="21" t="s">
        <v>143</v>
      </c>
      <c r="B27" s="21" t="s">
        <v>142</v>
      </c>
      <c r="C27" s="21" t="s">
        <v>144</v>
      </c>
      <c r="D27" s="24">
        <v>255630</v>
      </c>
      <c r="E27" s="22">
        <v>8772.7103399999996</v>
      </c>
      <c r="F27" s="23">
        <v>1.80110469107881</v>
      </c>
    </row>
    <row r="28" spans="1:6" x14ac:dyDescent="0.2">
      <c r="A28" s="21" t="s">
        <v>134</v>
      </c>
      <c r="B28" s="21" t="s">
        <v>133</v>
      </c>
      <c r="C28" s="21" t="s">
        <v>135</v>
      </c>
      <c r="D28" s="24">
        <v>3176713</v>
      </c>
      <c r="E28" s="22">
        <v>8691.4867680000007</v>
      </c>
      <c r="F28" s="23">
        <v>1.7844288690254699</v>
      </c>
    </row>
    <row r="29" spans="1:6" x14ac:dyDescent="0.2">
      <c r="A29" s="21" t="s">
        <v>391</v>
      </c>
      <c r="B29" s="21" t="s">
        <v>390</v>
      </c>
      <c r="C29" s="21" t="s">
        <v>112</v>
      </c>
      <c r="D29" s="24">
        <v>10125507</v>
      </c>
      <c r="E29" s="22">
        <v>8462.8987510000006</v>
      </c>
      <c r="F29" s="23">
        <v>1.7374979966055899</v>
      </c>
    </row>
    <row r="30" spans="1:6" x14ac:dyDescent="0.2">
      <c r="A30" s="21" t="s">
        <v>528</v>
      </c>
      <c r="B30" s="21" t="s">
        <v>527</v>
      </c>
      <c r="C30" s="21" t="s">
        <v>207</v>
      </c>
      <c r="D30" s="24">
        <v>1809952</v>
      </c>
      <c r="E30" s="22">
        <v>8298.6299199999994</v>
      </c>
      <c r="F30" s="23">
        <v>1.7037723461913601</v>
      </c>
    </row>
    <row r="31" spans="1:6" x14ac:dyDescent="0.2">
      <c r="A31" s="21" t="s">
        <v>173</v>
      </c>
      <c r="B31" s="21" t="s">
        <v>172</v>
      </c>
      <c r="C31" s="21" t="s">
        <v>174</v>
      </c>
      <c r="D31" s="24">
        <v>701012</v>
      </c>
      <c r="E31" s="22">
        <v>8229.8808800000006</v>
      </c>
      <c r="F31" s="23">
        <v>1.68965764119687</v>
      </c>
    </row>
    <row r="32" spans="1:6" x14ac:dyDescent="0.2">
      <c r="A32" s="21" t="s">
        <v>206</v>
      </c>
      <c r="B32" s="21" t="s">
        <v>205</v>
      </c>
      <c r="C32" s="21" t="s">
        <v>207</v>
      </c>
      <c r="D32" s="24">
        <v>4110854</v>
      </c>
      <c r="E32" s="22">
        <v>8085.6387329999998</v>
      </c>
      <c r="F32" s="23">
        <v>1.66004362254765</v>
      </c>
    </row>
    <row r="33" spans="1:6" x14ac:dyDescent="0.2">
      <c r="A33" s="21" t="s">
        <v>186</v>
      </c>
      <c r="B33" s="21" t="s">
        <v>185</v>
      </c>
      <c r="C33" s="21" t="s">
        <v>187</v>
      </c>
      <c r="D33" s="24">
        <v>170988</v>
      </c>
      <c r="E33" s="22">
        <v>7859.46342</v>
      </c>
      <c r="F33" s="23">
        <v>1.6136080967566</v>
      </c>
    </row>
    <row r="34" spans="1:6" x14ac:dyDescent="0.2">
      <c r="A34" s="21" t="s">
        <v>189</v>
      </c>
      <c r="B34" s="21" t="s">
        <v>188</v>
      </c>
      <c r="C34" s="21" t="s">
        <v>141</v>
      </c>
      <c r="D34" s="24">
        <v>5179333</v>
      </c>
      <c r="E34" s="22">
        <v>7777.2864330000002</v>
      </c>
      <c r="F34" s="23">
        <v>1.5967365312941499</v>
      </c>
    </row>
    <row r="35" spans="1:6" x14ac:dyDescent="0.2">
      <c r="A35" s="21" t="s">
        <v>137</v>
      </c>
      <c r="B35" s="21" t="s">
        <v>136</v>
      </c>
      <c r="C35" s="21" t="s">
        <v>138</v>
      </c>
      <c r="D35" s="24">
        <v>60883</v>
      </c>
      <c r="E35" s="22">
        <v>7728.4880199999998</v>
      </c>
      <c r="F35" s="23">
        <v>1.5867178429794599</v>
      </c>
    </row>
    <row r="36" spans="1:6" x14ac:dyDescent="0.2">
      <c r="A36" s="21" t="s">
        <v>726</v>
      </c>
      <c r="B36" s="21" t="s">
        <v>725</v>
      </c>
      <c r="C36" s="21" t="s">
        <v>138</v>
      </c>
      <c r="D36" s="24">
        <v>131743</v>
      </c>
      <c r="E36" s="22">
        <v>7276.8246049999998</v>
      </c>
      <c r="F36" s="23">
        <v>1.4939878810843299</v>
      </c>
    </row>
    <row r="37" spans="1:6" x14ac:dyDescent="0.2">
      <c r="A37" s="21" t="s">
        <v>195</v>
      </c>
      <c r="B37" s="21" t="s">
        <v>194</v>
      </c>
      <c r="C37" s="21" t="s">
        <v>153</v>
      </c>
      <c r="D37" s="24">
        <v>519474</v>
      </c>
      <c r="E37" s="22">
        <v>7145.3648700000003</v>
      </c>
      <c r="F37" s="23">
        <v>1.4669981896184101</v>
      </c>
    </row>
    <row r="38" spans="1:6" x14ac:dyDescent="0.2">
      <c r="A38" s="21" t="s">
        <v>229</v>
      </c>
      <c r="B38" s="21" t="s">
        <v>228</v>
      </c>
      <c r="C38" s="21" t="s">
        <v>210</v>
      </c>
      <c r="D38" s="24">
        <v>852540</v>
      </c>
      <c r="E38" s="22">
        <v>7011.2889599999999</v>
      </c>
      <c r="F38" s="23">
        <v>1.4394713773674099</v>
      </c>
    </row>
    <row r="39" spans="1:6" x14ac:dyDescent="0.2">
      <c r="A39" s="21" t="s">
        <v>734</v>
      </c>
      <c r="B39" s="21" t="s">
        <v>733</v>
      </c>
      <c r="C39" s="21" t="s">
        <v>594</v>
      </c>
      <c r="D39" s="24">
        <v>21145</v>
      </c>
      <c r="E39" s="22">
        <v>6976.7927499999996</v>
      </c>
      <c r="F39" s="23">
        <v>1.43238904098019</v>
      </c>
    </row>
    <row r="40" spans="1:6" x14ac:dyDescent="0.2">
      <c r="A40" s="21" t="s">
        <v>146</v>
      </c>
      <c r="B40" s="21" t="s">
        <v>145</v>
      </c>
      <c r="C40" s="21" t="s">
        <v>147</v>
      </c>
      <c r="D40" s="24">
        <v>96581</v>
      </c>
      <c r="E40" s="22">
        <v>6722.5205050000004</v>
      </c>
      <c r="F40" s="23">
        <v>1.3801849996370701</v>
      </c>
    </row>
    <row r="41" spans="1:6" x14ac:dyDescent="0.2">
      <c r="A41" s="21" t="s">
        <v>579</v>
      </c>
      <c r="B41" s="21" t="s">
        <v>578</v>
      </c>
      <c r="C41" s="21" t="s">
        <v>147</v>
      </c>
      <c r="D41" s="24">
        <v>1211528</v>
      </c>
      <c r="E41" s="22">
        <v>6689.4518520000001</v>
      </c>
      <c r="F41" s="23">
        <v>1.3733957516466999</v>
      </c>
    </row>
    <row r="42" spans="1:6" x14ac:dyDescent="0.2">
      <c r="A42" s="21" t="s">
        <v>489</v>
      </c>
      <c r="B42" s="21" t="s">
        <v>488</v>
      </c>
      <c r="C42" s="21" t="s">
        <v>210</v>
      </c>
      <c r="D42" s="24">
        <v>844511</v>
      </c>
      <c r="E42" s="22">
        <v>5974.0708139999997</v>
      </c>
      <c r="F42" s="23">
        <v>1.22652253988958</v>
      </c>
    </row>
    <row r="43" spans="1:6" x14ac:dyDescent="0.2">
      <c r="A43" s="21" t="s">
        <v>158</v>
      </c>
      <c r="B43" s="21" t="s">
        <v>157</v>
      </c>
      <c r="C43" s="21" t="s">
        <v>159</v>
      </c>
      <c r="D43" s="24">
        <v>332201</v>
      </c>
      <c r="E43" s="22">
        <v>5496.2655450000002</v>
      </c>
      <c r="F43" s="23">
        <v>1.1284254549449</v>
      </c>
    </row>
    <row r="44" spans="1:6" x14ac:dyDescent="0.2">
      <c r="A44" s="21" t="s">
        <v>692</v>
      </c>
      <c r="B44" s="21" t="s">
        <v>691</v>
      </c>
      <c r="C44" s="21" t="s">
        <v>404</v>
      </c>
      <c r="D44" s="24">
        <v>592084</v>
      </c>
      <c r="E44" s="22">
        <v>5344.742268</v>
      </c>
      <c r="F44" s="23">
        <v>1.09731656448399</v>
      </c>
    </row>
    <row r="45" spans="1:6" x14ac:dyDescent="0.2">
      <c r="A45" s="21" t="s">
        <v>504</v>
      </c>
      <c r="B45" s="21" t="s">
        <v>503</v>
      </c>
      <c r="C45" s="21" t="s">
        <v>153</v>
      </c>
      <c r="D45" s="24">
        <v>1210258</v>
      </c>
      <c r="E45" s="22">
        <v>5319.6890389999999</v>
      </c>
      <c r="F45" s="23">
        <v>1.09217294449316</v>
      </c>
    </row>
    <row r="46" spans="1:6" x14ac:dyDescent="0.2">
      <c r="A46" s="21" t="s">
        <v>702</v>
      </c>
      <c r="B46" s="21" t="s">
        <v>701</v>
      </c>
      <c r="C46" s="21" t="s">
        <v>153</v>
      </c>
      <c r="D46" s="24">
        <v>1347450</v>
      </c>
      <c r="E46" s="22">
        <v>4942.4466000000002</v>
      </c>
      <c r="F46" s="23">
        <v>1.0147221795387</v>
      </c>
    </row>
    <row r="47" spans="1:6" x14ac:dyDescent="0.2">
      <c r="A47" s="21" t="s">
        <v>716</v>
      </c>
      <c r="B47" s="21" t="s">
        <v>715</v>
      </c>
      <c r="C47" s="21" t="s">
        <v>210</v>
      </c>
      <c r="D47" s="24">
        <v>1305717</v>
      </c>
      <c r="E47" s="22">
        <v>4903.6201940000001</v>
      </c>
      <c r="F47" s="23">
        <v>1.00675082071411</v>
      </c>
    </row>
    <row r="48" spans="1:6" x14ac:dyDescent="0.2">
      <c r="A48" s="21" t="s">
        <v>698</v>
      </c>
      <c r="B48" s="21" t="s">
        <v>697</v>
      </c>
      <c r="C48" s="21" t="s">
        <v>144</v>
      </c>
      <c r="D48" s="24">
        <v>1377511</v>
      </c>
      <c r="E48" s="22">
        <v>4821.9772560000001</v>
      </c>
      <c r="F48" s="23">
        <v>0.98998889960578995</v>
      </c>
    </row>
    <row r="49" spans="1:6" x14ac:dyDescent="0.2">
      <c r="A49" s="21" t="s">
        <v>604</v>
      </c>
      <c r="B49" s="21" t="s">
        <v>603</v>
      </c>
      <c r="C49" s="21" t="s">
        <v>218</v>
      </c>
      <c r="D49" s="24">
        <v>966275</v>
      </c>
      <c r="E49" s="22">
        <v>4790.3083130000005</v>
      </c>
      <c r="F49" s="23">
        <v>0.98348702280966005</v>
      </c>
    </row>
    <row r="50" spans="1:6" x14ac:dyDescent="0.2">
      <c r="A50" s="21" t="s">
        <v>149</v>
      </c>
      <c r="B50" s="21" t="s">
        <v>148</v>
      </c>
      <c r="C50" s="21" t="s">
        <v>150</v>
      </c>
      <c r="D50" s="24">
        <v>635064</v>
      </c>
      <c r="E50" s="22">
        <v>4642.3178399999997</v>
      </c>
      <c r="F50" s="23">
        <v>0.95310344409511805</v>
      </c>
    </row>
    <row r="51" spans="1:6" x14ac:dyDescent="0.2">
      <c r="A51" s="21" t="s">
        <v>176</v>
      </c>
      <c r="B51" s="21" t="s">
        <v>175</v>
      </c>
      <c r="C51" s="21" t="s">
        <v>177</v>
      </c>
      <c r="D51" s="24">
        <v>76909</v>
      </c>
      <c r="E51" s="22">
        <v>4396.1184400000002</v>
      </c>
      <c r="F51" s="23">
        <v>0.90255681972306701</v>
      </c>
    </row>
    <row r="52" spans="1:6" x14ac:dyDescent="0.2">
      <c r="A52" s="21" t="s">
        <v>539</v>
      </c>
      <c r="B52" s="21" t="s">
        <v>538</v>
      </c>
      <c r="C52" s="21" t="s">
        <v>123</v>
      </c>
      <c r="D52" s="24">
        <v>572822</v>
      </c>
      <c r="E52" s="22">
        <v>3724.488644</v>
      </c>
      <c r="F52" s="23">
        <v>0.76466607337888703</v>
      </c>
    </row>
    <row r="53" spans="1:6" x14ac:dyDescent="0.2">
      <c r="A53" s="21" t="s">
        <v>851</v>
      </c>
      <c r="B53" s="21" t="s">
        <v>850</v>
      </c>
      <c r="C53" s="21" t="s">
        <v>165</v>
      </c>
      <c r="D53" s="24">
        <v>968136</v>
      </c>
      <c r="E53" s="22">
        <v>3626.1533880000002</v>
      </c>
      <c r="F53" s="23">
        <v>0.74447709140914398</v>
      </c>
    </row>
    <row r="54" spans="1:6" x14ac:dyDescent="0.2">
      <c r="A54" s="21" t="s">
        <v>772</v>
      </c>
      <c r="B54" s="21" t="s">
        <v>771</v>
      </c>
      <c r="C54" s="21" t="s">
        <v>174</v>
      </c>
      <c r="D54" s="24">
        <v>112341</v>
      </c>
      <c r="E54" s="22">
        <v>3304.622856</v>
      </c>
      <c r="F54" s="23">
        <v>0.67846440809167996</v>
      </c>
    </row>
    <row r="55" spans="1:6" x14ac:dyDescent="0.2">
      <c r="A55" s="21" t="s">
        <v>549</v>
      </c>
      <c r="B55" s="21" t="s">
        <v>548</v>
      </c>
      <c r="C55" s="21" t="s">
        <v>123</v>
      </c>
      <c r="D55" s="24">
        <v>235860</v>
      </c>
      <c r="E55" s="22">
        <v>3115.4747400000001</v>
      </c>
      <c r="F55" s="23">
        <v>0.639630849723409</v>
      </c>
    </row>
    <row r="56" spans="1:6" x14ac:dyDescent="0.2">
      <c r="A56" s="21" t="s">
        <v>263</v>
      </c>
      <c r="B56" s="21" t="s">
        <v>262</v>
      </c>
      <c r="C56" s="21" t="s">
        <v>147</v>
      </c>
      <c r="D56" s="24">
        <v>583923</v>
      </c>
      <c r="E56" s="22">
        <v>2764.5834439999999</v>
      </c>
      <c r="F56" s="23">
        <v>0.56759017645477305</v>
      </c>
    </row>
    <row r="57" spans="1:6" x14ac:dyDescent="0.2">
      <c r="A57" s="21" t="s">
        <v>853</v>
      </c>
      <c r="B57" s="21" t="s">
        <v>852</v>
      </c>
      <c r="C57" s="21" t="s">
        <v>187</v>
      </c>
      <c r="D57" s="24">
        <v>1404642</v>
      </c>
      <c r="E57" s="22">
        <v>2674.7192960000002</v>
      </c>
      <c r="F57" s="23">
        <v>0.54914037790339398</v>
      </c>
    </row>
    <row r="58" spans="1:6" x14ac:dyDescent="0.2">
      <c r="A58" s="21" t="s">
        <v>608</v>
      </c>
      <c r="B58" s="21" t="s">
        <v>607</v>
      </c>
      <c r="C58" s="21" t="s">
        <v>218</v>
      </c>
      <c r="D58" s="24">
        <v>508403</v>
      </c>
      <c r="E58" s="22">
        <v>2654.6262649999999</v>
      </c>
      <c r="F58" s="23">
        <v>0.54501512459061996</v>
      </c>
    </row>
    <row r="59" spans="1:6" x14ac:dyDescent="0.2">
      <c r="A59" s="21" t="s">
        <v>700</v>
      </c>
      <c r="B59" s="21" t="s">
        <v>699</v>
      </c>
      <c r="C59" s="21" t="s">
        <v>153</v>
      </c>
      <c r="D59" s="24">
        <v>1633949</v>
      </c>
      <c r="E59" s="22">
        <v>2527.3923129999998</v>
      </c>
      <c r="F59" s="23">
        <v>0.51889301877267102</v>
      </c>
    </row>
    <row r="60" spans="1:6" x14ac:dyDescent="0.2">
      <c r="A60" s="21" t="s">
        <v>706</v>
      </c>
      <c r="B60" s="21" t="s">
        <v>705</v>
      </c>
      <c r="C60" s="21" t="s">
        <v>404</v>
      </c>
      <c r="D60" s="24">
        <v>1581171</v>
      </c>
      <c r="E60" s="22">
        <v>2296.9671119999998</v>
      </c>
      <c r="F60" s="23">
        <v>0.47158495839233999</v>
      </c>
    </row>
    <row r="61" spans="1:6" x14ac:dyDescent="0.2">
      <c r="A61" s="21" t="s">
        <v>671</v>
      </c>
      <c r="B61" s="21" t="s">
        <v>670</v>
      </c>
      <c r="C61" s="21" t="s">
        <v>174</v>
      </c>
      <c r="D61" s="24">
        <v>418654</v>
      </c>
      <c r="E61" s="22">
        <v>1779.4888269999999</v>
      </c>
      <c r="F61" s="23">
        <v>0.365342699099311</v>
      </c>
    </row>
    <row r="62" spans="1:6" x14ac:dyDescent="0.2">
      <c r="A62" s="21" t="s">
        <v>577</v>
      </c>
      <c r="B62" s="21" t="s">
        <v>576</v>
      </c>
      <c r="C62" s="21" t="s">
        <v>171</v>
      </c>
      <c r="D62" s="24">
        <v>234210</v>
      </c>
      <c r="E62" s="22">
        <v>1761.8447249999999</v>
      </c>
      <c r="F62" s="23">
        <v>0.36172022968559098</v>
      </c>
    </row>
    <row r="63" spans="1:6" x14ac:dyDescent="0.2">
      <c r="A63" s="21" t="s">
        <v>855</v>
      </c>
      <c r="B63" s="21" t="s">
        <v>854</v>
      </c>
      <c r="C63" s="21" t="s">
        <v>159</v>
      </c>
      <c r="D63" s="24">
        <v>629802</v>
      </c>
      <c r="E63" s="22">
        <v>1569.466584</v>
      </c>
      <c r="F63" s="23">
        <v>0.32222352242099001</v>
      </c>
    </row>
    <row r="64" spans="1:6" x14ac:dyDescent="0.2">
      <c r="A64" s="21" t="s">
        <v>857</v>
      </c>
      <c r="B64" s="21" t="s">
        <v>856</v>
      </c>
      <c r="C64" s="21" t="s">
        <v>257</v>
      </c>
      <c r="D64" s="24">
        <v>113386</v>
      </c>
      <c r="E64" s="22">
        <v>1566.99452</v>
      </c>
      <c r="F64" s="23">
        <v>0.32171598872906498</v>
      </c>
    </row>
    <row r="65" spans="1:9" x14ac:dyDescent="0.2">
      <c r="A65" s="21" t="s">
        <v>859</v>
      </c>
      <c r="B65" s="21" t="s">
        <v>858</v>
      </c>
      <c r="C65" s="21" t="s">
        <v>257</v>
      </c>
      <c r="D65" s="24">
        <v>74864</v>
      </c>
      <c r="E65" s="22">
        <v>1325.991168</v>
      </c>
      <c r="F65" s="23">
        <v>0.27223615284827402</v>
      </c>
    </row>
    <row r="66" spans="1:9" ht="10.5" x14ac:dyDescent="0.25">
      <c r="A66" s="20" t="s">
        <v>28</v>
      </c>
      <c r="B66" s="20"/>
      <c r="C66" s="20"/>
      <c r="D66" s="20"/>
      <c r="E66" s="25">
        <f>SUM(E7:E65)</f>
        <v>466003.02438799979</v>
      </c>
      <c r="F66" s="26">
        <f>SUM(F7:F65)</f>
        <v>95.673993640845566</v>
      </c>
      <c r="G66" s="14"/>
      <c r="H66" s="14"/>
      <c r="I66" s="14"/>
    </row>
    <row r="67" spans="1:9" x14ac:dyDescent="0.2">
      <c r="A67" s="21"/>
      <c r="B67" s="21"/>
      <c r="C67" s="21"/>
      <c r="D67" s="21"/>
      <c r="E67" s="22"/>
      <c r="F67" s="23"/>
    </row>
    <row r="68" spans="1:9" ht="10.5" x14ac:dyDescent="0.25">
      <c r="A68" s="20" t="s">
        <v>39</v>
      </c>
      <c r="B68" s="20"/>
      <c r="C68" s="20"/>
      <c r="D68" s="20"/>
      <c r="E68" s="25">
        <f>E66</f>
        <v>466003.02438799979</v>
      </c>
      <c r="F68" s="26">
        <f>F66</f>
        <v>95.673993640845566</v>
      </c>
      <c r="G68" s="14"/>
      <c r="H68" s="14"/>
      <c r="I68" s="14"/>
    </row>
    <row r="69" spans="1:9" ht="10.5" x14ac:dyDescent="0.25">
      <c r="A69" s="20"/>
      <c r="B69" s="20"/>
      <c r="C69" s="20"/>
      <c r="D69" s="20"/>
      <c r="E69" s="25"/>
      <c r="F69" s="26"/>
      <c r="G69" s="14"/>
      <c r="H69" s="14"/>
      <c r="I69" s="14"/>
    </row>
    <row r="70" spans="1:9" ht="10.5" x14ac:dyDescent="0.25">
      <c r="A70" s="20" t="s">
        <v>41</v>
      </c>
      <c r="B70" s="20"/>
      <c r="C70" s="20"/>
      <c r="D70" s="20"/>
      <c r="E70" s="25">
        <f>E72-(E66)</f>
        <v>21070.846634200192</v>
      </c>
      <c r="F70" s="26">
        <f>F72-(F66)</f>
        <v>4.3260063591544338</v>
      </c>
      <c r="G70" s="14"/>
      <c r="H70" s="14"/>
      <c r="I70" s="14"/>
    </row>
    <row r="71" spans="1:9" ht="10.5" x14ac:dyDescent="0.25">
      <c r="A71" s="20"/>
      <c r="B71" s="20"/>
      <c r="C71" s="20"/>
      <c r="D71" s="20"/>
      <c r="E71" s="25"/>
      <c r="F71" s="26"/>
      <c r="G71" s="14"/>
      <c r="H71" s="14"/>
      <c r="I71" s="14"/>
    </row>
    <row r="72" spans="1:9" ht="10.5" x14ac:dyDescent="0.25">
      <c r="A72" s="27" t="s">
        <v>40</v>
      </c>
      <c r="B72" s="27"/>
      <c r="C72" s="27"/>
      <c r="D72" s="27"/>
      <c r="E72" s="28">
        <v>487073.87102219998</v>
      </c>
      <c r="F72" s="29">
        <v>100</v>
      </c>
      <c r="G72" s="14"/>
      <c r="H72" s="14"/>
      <c r="I72" s="14"/>
    </row>
    <row r="74" spans="1:9" ht="10.5" x14ac:dyDescent="0.25">
      <c r="A74" s="14" t="s">
        <v>44</v>
      </c>
    </row>
    <row r="75" spans="1:9" ht="10.5" x14ac:dyDescent="0.25">
      <c r="A75" s="14" t="s">
        <v>45</v>
      </c>
    </row>
    <row r="76" spans="1:9" ht="10.5" x14ac:dyDescent="0.25">
      <c r="A76" s="14" t="s">
        <v>46</v>
      </c>
      <c r="B76" s="14"/>
      <c r="C76" s="30" t="s">
        <v>1041</v>
      </c>
      <c r="D76" s="14" t="s">
        <v>47</v>
      </c>
    </row>
    <row r="77" spans="1:9" x14ac:dyDescent="0.2">
      <c r="A77" s="7" t="s">
        <v>48</v>
      </c>
      <c r="C77" s="31">
        <v>10.1662</v>
      </c>
      <c r="D77" s="31">
        <v>10.2791</v>
      </c>
    </row>
    <row r="78" spans="1:9" x14ac:dyDescent="0.2">
      <c r="A78" s="7" t="s">
        <v>49</v>
      </c>
      <c r="C78" s="31">
        <v>10.1662</v>
      </c>
      <c r="D78" s="31">
        <v>10.2791</v>
      </c>
    </row>
    <row r="79" spans="1:9" x14ac:dyDescent="0.2">
      <c r="A79" s="7" t="s">
        <v>50</v>
      </c>
      <c r="C79" s="31">
        <v>10.3225</v>
      </c>
      <c r="D79" s="31">
        <v>10.5098</v>
      </c>
    </row>
    <row r="80" spans="1:9" x14ac:dyDescent="0.2">
      <c r="A80" s="7" t="s">
        <v>51</v>
      </c>
      <c r="C80" s="31">
        <v>10.3225</v>
      </c>
      <c r="D80" s="31">
        <v>10.5098</v>
      </c>
    </row>
    <row r="82" spans="1:9" x14ac:dyDescent="0.2">
      <c r="A82" s="7" t="s">
        <v>56</v>
      </c>
    </row>
    <row r="84" spans="1:9" ht="10.5" x14ac:dyDescent="0.25">
      <c r="A84" s="14" t="s">
        <v>52</v>
      </c>
      <c r="D84" s="30" t="s">
        <v>59</v>
      </c>
    </row>
    <row r="86" spans="1:9" ht="10.5" x14ac:dyDescent="0.25">
      <c r="A86" s="14" t="s">
        <v>286</v>
      </c>
      <c r="D86" s="36">
        <v>0.26431381764357897</v>
      </c>
    </row>
    <row r="88" spans="1:9" ht="10.5" x14ac:dyDescent="0.25">
      <c r="A88" s="14" t="s">
        <v>58</v>
      </c>
      <c r="D88" s="30" t="s">
        <v>59</v>
      </c>
    </row>
    <row r="90" spans="1:9" ht="10.5" x14ac:dyDescent="0.25">
      <c r="A90" s="63" t="s">
        <v>1051</v>
      </c>
      <c r="B90" s="64"/>
      <c r="C90" s="64"/>
      <c r="D90" s="64"/>
      <c r="E90" s="11"/>
      <c r="F90" s="64"/>
      <c r="G90" s="64"/>
      <c r="H90" s="64"/>
      <c r="I90" s="64"/>
    </row>
    <row r="91" spans="1:9" x14ac:dyDescent="0.2">
      <c r="A91" s="64"/>
      <c r="B91" s="64"/>
      <c r="C91" s="64"/>
      <c r="D91" s="64"/>
      <c r="E91" s="11"/>
      <c r="F91" s="64"/>
      <c r="G91" s="64"/>
      <c r="H91" s="64"/>
      <c r="I91" s="64"/>
    </row>
    <row r="92" spans="1:9" ht="10.5" x14ac:dyDescent="0.25">
      <c r="A92" s="63" t="s">
        <v>1055</v>
      </c>
      <c r="B92" s="64"/>
      <c r="C92" s="64"/>
      <c r="D92" s="64"/>
      <c r="E92" s="11"/>
      <c r="F92" s="64"/>
      <c r="G92" s="64"/>
      <c r="H92" s="64"/>
      <c r="I92" s="64"/>
    </row>
    <row r="93" spans="1:9" x14ac:dyDescent="0.2">
      <c r="A93" s="65"/>
      <c r="B93" s="64"/>
      <c r="C93" s="64"/>
      <c r="D93" s="64"/>
      <c r="E93" s="11"/>
      <c r="F93" s="64"/>
      <c r="G93" s="64"/>
      <c r="H93" s="64"/>
      <c r="I93" s="64"/>
    </row>
    <row r="94" spans="1:9" x14ac:dyDescent="0.2">
      <c r="A94" s="64"/>
      <c r="B94" s="64"/>
      <c r="C94" s="64"/>
      <c r="D94" s="64"/>
      <c r="E94" s="11"/>
      <c r="F94" s="64"/>
      <c r="G94" s="64"/>
      <c r="H94" s="64"/>
      <c r="I94" s="64"/>
    </row>
    <row r="95" spans="1:9" x14ac:dyDescent="0.2">
      <c r="A95" s="64"/>
      <c r="B95" s="64"/>
      <c r="C95" s="64"/>
      <c r="D95" s="64"/>
      <c r="E95" s="11"/>
      <c r="F95" s="64"/>
      <c r="G95" s="64"/>
      <c r="H95" s="64"/>
      <c r="I95" s="64"/>
    </row>
    <row r="96" spans="1:9" x14ac:dyDescent="0.2">
      <c r="A96" s="64"/>
      <c r="B96" s="64"/>
      <c r="C96" s="64"/>
      <c r="D96" s="64"/>
      <c r="E96" s="11"/>
      <c r="F96" s="64"/>
      <c r="G96" s="64"/>
      <c r="H96" s="64"/>
      <c r="I96" s="64"/>
    </row>
    <row r="97" spans="1:9" x14ac:dyDescent="0.2">
      <c r="A97" s="64"/>
      <c r="B97" s="64"/>
      <c r="C97" s="64"/>
      <c r="D97" s="64"/>
      <c r="E97" s="11"/>
      <c r="F97" s="64"/>
      <c r="G97" s="64"/>
      <c r="H97" s="64"/>
      <c r="I97" s="64"/>
    </row>
    <row r="98" spans="1:9" x14ac:dyDescent="0.2">
      <c r="A98" s="64"/>
      <c r="B98" s="64"/>
      <c r="C98" s="64"/>
      <c r="D98" s="64"/>
      <c r="E98" s="11"/>
      <c r="F98" s="64"/>
      <c r="G98" s="64"/>
      <c r="H98" s="64"/>
      <c r="I98" s="64"/>
    </row>
    <row r="99" spans="1:9" x14ac:dyDescent="0.2">
      <c r="A99" s="64"/>
      <c r="B99" s="64"/>
      <c r="C99" s="64"/>
      <c r="D99" s="64"/>
      <c r="E99" s="11"/>
      <c r="F99" s="64"/>
      <c r="G99" s="64"/>
      <c r="H99" s="64"/>
      <c r="I99" s="64"/>
    </row>
    <row r="100" spans="1:9" x14ac:dyDescent="0.2">
      <c r="A100" s="64"/>
      <c r="B100" s="64"/>
      <c r="C100" s="64"/>
      <c r="D100" s="64"/>
      <c r="E100" s="11"/>
      <c r="F100" s="64"/>
      <c r="G100" s="64"/>
      <c r="H100" s="64"/>
      <c r="I100" s="64"/>
    </row>
    <row r="101" spans="1:9" x14ac:dyDescent="0.2">
      <c r="A101" s="64"/>
      <c r="B101" s="64"/>
      <c r="C101" s="64"/>
      <c r="D101" s="64"/>
      <c r="E101" s="11"/>
      <c r="F101" s="64"/>
      <c r="G101" s="64"/>
      <c r="H101" s="64"/>
      <c r="I101" s="64"/>
    </row>
    <row r="102" spans="1:9" x14ac:dyDescent="0.2">
      <c r="A102" s="64"/>
      <c r="B102" s="64"/>
      <c r="C102" s="64"/>
      <c r="D102" s="64"/>
      <c r="E102" s="11"/>
      <c r="F102" s="64"/>
      <c r="G102" s="64"/>
      <c r="H102" s="64"/>
      <c r="I102" s="64"/>
    </row>
    <row r="103" spans="1:9" x14ac:dyDescent="0.2">
      <c r="A103" s="64"/>
      <c r="B103" s="64"/>
      <c r="C103" s="64"/>
      <c r="D103" s="64"/>
      <c r="E103" s="11"/>
      <c r="F103" s="64"/>
      <c r="G103" s="64"/>
      <c r="H103" s="64"/>
      <c r="I103" s="64"/>
    </row>
    <row r="104" spans="1:9" x14ac:dyDescent="0.2">
      <c r="A104" s="64"/>
      <c r="B104" s="64"/>
      <c r="C104" s="64"/>
      <c r="D104" s="64"/>
      <c r="E104" s="11"/>
      <c r="G104" s="64"/>
      <c r="H104" s="64"/>
      <c r="I104" s="64"/>
    </row>
    <row r="105" spans="1:9" x14ac:dyDescent="0.2">
      <c r="A105" s="64"/>
      <c r="B105" s="64"/>
      <c r="C105" s="64"/>
      <c r="D105" s="64"/>
      <c r="E105" s="11"/>
      <c r="G105" s="64"/>
      <c r="H105" s="64"/>
      <c r="I105" s="64"/>
    </row>
    <row r="106" spans="1:9" x14ac:dyDescent="0.2">
      <c r="A106" s="64"/>
      <c r="B106" s="64"/>
      <c r="C106" s="64"/>
      <c r="D106" s="64"/>
      <c r="E106" s="11"/>
      <c r="G106" s="64"/>
      <c r="H106" s="64"/>
      <c r="I106" s="64"/>
    </row>
    <row r="107" spans="1:9" x14ac:dyDescent="0.2">
      <c r="A107" s="64"/>
      <c r="B107" s="64"/>
      <c r="C107" s="64"/>
      <c r="D107" s="64"/>
      <c r="E107" s="11"/>
      <c r="G107" s="64"/>
      <c r="H107" s="64"/>
      <c r="I107" s="64"/>
    </row>
    <row r="108" spans="1:9" x14ac:dyDescent="0.2">
      <c r="A108" s="64"/>
      <c r="B108" s="64"/>
      <c r="C108" s="64"/>
      <c r="D108" s="64"/>
      <c r="E108" s="11"/>
      <c r="G108" s="64"/>
      <c r="H108" s="64"/>
      <c r="I108" s="64"/>
    </row>
    <row r="109" spans="1:9" x14ac:dyDescent="0.2">
      <c r="A109" s="64"/>
      <c r="B109" s="64"/>
      <c r="C109" s="64"/>
      <c r="D109" s="64"/>
      <c r="E109" s="11"/>
      <c r="G109" s="64"/>
      <c r="H109" s="64"/>
      <c r="I109" s="64"/>
    </row>
    <row r="110" spans="1:9" x14ac:dyDescent="0.2">
      <c r="A110" s="64"/>
      <c r="B110" s="64"/>
      <c r="C110" s="64"/>
      <c r="D110" s="64"/>
      <c r="E110" s="11"/>
      <c r="G110" s="64"/>
      <c r="H110" s="64"/>
      <c r="I110" s="64"/>
    </row>
    <row r="111" spans="1:9" ht="10.5" x14ac:dyDescent="0.25">
      <c r="A111" s="63" t="s">
        <v>1074</v>
      </c>
      <c r="B111" s="64"/>
      <c r="C111" s="64"/>
      <c r="D111" s="64"/>
      <c r="E111" s="11"/>
      <c r="G111" s="64"/>
      <c r="H111" s="64"/>
      <c r="I111" s="64"/>
    </row>
    <row r="112" spans="1:9" x14ac:dyDescent="0.2">
      <c r="A112" s="64"/>
      <c r="B112" s="64"/>
      <c r="C112" s="64"/>
      <c r="D112" s="64"/>
      <c r="E112" s="11"/>
      <c r="G112" s="64"/>
      <c r="H112" s="64"/>
      <c r="I112" s="64"/>
    </row>
    <row r="113" spans="1:9" ht="10.5" x14ac:dyDescent="0.25">
      <c r="A113" s="63" t="s">
        <v>1056</v>
      </c>
      <c r="B113" s="64"/>
      <c r="C113" s="64"/>
      <c r="D113" s="64"/>
      <c r="E113" s="11"/>
      <c r="G113" s="64"/>
      <c r="H113" s="64"/>
      <c r="I113" s="64"/>
    </row>
    <row r="114" spans="1:9" x14ac:dyDescent="0.2">
      <c r="A114" s="64"/>
      <c r="B114" s="64"/>
      <c r="C114" s="64"/>
      <c r="D114" s="64"/>
      <c r="E114" s="11"/>
      <c r="G114" s="64"/>
      <c r="H114" s="64"/>
      <c r="I114" s="64"/>
    </row>
    <row r="115" spans="1:9" x14ac:dyDescent="0.2">
      <c r="A115" s="64"/>
      <c r="B115" s="64"/>
      <c r="C115" s="64"/>
      <c r="D115" s="64"/>
      <c r="E115" s="11"/>
      <c r="G115" s="64"/>
      <c r="H115" s="64"/>
      <c r="I115" s="64"/>
    </row>
    <row r="116" spans="1:9" x14ac:dyDescent="0.2">
      <c r="A116" s="64"/>
      <c r="B116" s="64"/>
      <c r="C116" s="64"/>
      <c r="D116" s="64"/>
      <c r="E116" s="11"/>
      <c r="G116" s="64"/>
      <c r="H116" s="64"/>
      <c r="I116" s="64"/>
    </row>
    <row r="117" spans="1:9" x14ac:dyDescent="0.2">
      <c r="A117" s="64"/>
      <c r="B117" s="64"/>
      <c r="C117" s="64"/>
      <c r="D117" s="64"/>
      <c r="E117" s="11"/>
      <c r="G117" s="64"/>
      <c r="H117" s="64"/>
      <c r="I117" s="64"/>
    </row>
    <row r="118" spans="1:9" x14ac:dyDescent="0.2">
      <c r="A118" s="64"/>
      <c r="B118" s="64"/>
      <c r="C118" s="64"/>
      <c r="D118" s="64"/>
      <c r="E118" s="11"/>
      <c r="G118" s="64"/>
      <c r="H118" s="64"/>
      <c r="I118" s="64"/>
    </row>
    <row r="119" spans="1:9" x14ac:dyDescent="0.2">
      <c r="A119" s="64"/>
      <c r="B119" s="64"/>
      <c r="C119" s="64"/>
      <c r="D119" s="64"/>
      <c r="E119" s="11"/>
      <c r="G119" s="64"/>
      <c r="H119" s="64"/>
      <c r="I119" s="64"/>
    </row>
    <row r="120" spans="1:9" x14ac:dyDescent="0.2">
      <c r="A120" s="64"/>
      <c r="B120" s="64"/>
      <c r="C120" s="64"/>
      <c r="D120" s="64"/>
      <c r="E120" s="11"/>
      <c r="G120" s="64"/>
      <c r="H120" s="64"/>
      <c r="I120" s="64"/>
    </row>
    <row r="121" spans="1:9" x14ac:dyDescent="0.2">
      <c r="A121" s="64"/>
      <c r="B121" s="64"/>
      <c r="C121" s="64"/>
      <c r="D121" s="64"/>
      <c r="E121" s="11"/>
      <c r="G121" s="64"/>
      <c r="H121" s="64"/>
      <c r="I121" s="64"/>
    </row>
    <row r="122" spans="1:9" x14ac:dyDescent="0.2">
      <c r="A122" s="64"/>
      <c r="B122" s="64"/>
      <c r="C122" s="64"/>
      <c r="D122" s="64"/>
      <c r="E122" s="11"/>
      <c r="G122" s="64"/>
      <c r="H122" s="64"/>
      <c r="I122" s="64"/>
    </row>
    <row r="123" spans="1:9" x14ac:dyDescent="0.2">
      <c r="A123" s="64"/>
      <c r="B123" s="64"/>
      <c r="C123" s="64"/>
      <c r="D123" s="64"/>
      <c r="E123" s="11"/>
      <c r="G123" s="64"/>
      <c r="H123" s="64"/>
      <c r="I123" s="64"/>
    </row>
    <row r="124" spans="1:9" x14ac:dyDescent="0.2">
      <c r="A124" s="64"/>
      <c r="B124" s="64"/>
      <c r="C124" s="64"/>
      <c r="D124" s="64"/>
      <c r="E124" s="11"/>
      <c r="G124" s="64"/>
      <c r="H124" s="64"/>
      <c r="I124" s="64"/>
    </row>
    <row r="125" spans="1:9" x14ac:dyDescent="0.2">
      <c r="A125" s="64"/>
      <c r="B125" s="64"/>
      <c r="C125" s="64"/>
      <c r="D125" s="64"/>
      <c r="E125" s="11"/>
      <c r="G125" s="64"/>
      <c r="H125" s="64"/>
      <c r="I125" s="64"/>
    </row>
    <row r="126" spans="1:9" x14ac:dyDescent="0.2">
      <c r="A126" s="64"/>
      <c r="B126" s="64"/>
      <c r="C126" s="64"/>
      <c r="D126" s="64"/>
      <c r="E126" s="11"/>
      <c r="G126" s="64"/>
      <c r="H126" s="64"/>
      <c r="I126" s="64"/>
    </row>
    <row r="127" spans="1:9" x14ac:dyDescent="0.2">
      <c r="A127" s="64"/>
      <c r="B127" s="64"/>
      <c r="C127" s="64"/>
      <c r="D127" s="64"/>
      <c r="E127" s="11"/>
      <c r="G127" s="64"/>
      <c r="H127" s="64"/>
      <c r="I127" s="64"/>
    </row>
    <row r="128" spans="1:9" x14ac:dyDescent="0.2">
      <c r="A128" s="64"/>
      <c r="B128" s="64"/>
      <c r="C128" s="64"/>
      <c r="D128" s="64"/>
      <c r="E128" s="11"/>
      <c r="G128" s="64"/>
      <c r="H128" s="64"/>
      <c r="I128" s="64"/>
    </row>
    <row r="129" spans="1:9" x14ac:dyDescent="0.2">
      <c r="A129" s="64"/>
      <c r="B129" s="64"/>
      <c r="C129" s="64"/>
      <c r="D129" s="64"/>
      <c r="E129" s="11"/>
      <c r="G129" s="64"/>
      <c r="H129" s="64"/>
      <c r="I129" s="64"/>
    </row>
    <row r="130" spans="1:9" x14ac:dyDescent="0.2">
      <c r="A130" s="64"/>
      <c r="B130" s="64"/>
      <c r="C130" s="64"/>
      <c r="D130" s="64"/>
      <c r="E130" s="11"/>
      <c r="G130" s="64"/>
      <c r="H130" s="64"/>
      <c r="I130" s="64"/>
    </row>
    <row r="131" spans="1:9" x14ac:dyDescent="0.2">
      <c r="A131" s="64"/>
      <c r="B131" s="64"/>
      <c r="C131" s="64"/>
      <c r="D131" s="64"/>
      <c r="E131" s="11"/>
      <c r="G131" s="64"/>
      <c r="H131" s="64"/>
      <c r="I131" s="64"/>
    </row>
    <row r="132" spans="1:9" x14ac:dyDescent="0.2">
      <c r="A132" s="64" t="s">
        <v>1059</v>
      </c>
      <c r="B132" s="64"/>
      <c r="C132" s="64"/>
      <c r="D132" s="64"/>
      <c r="E132" s="11"/>
      <c r="G132" s="64"/>
      <c r="H132" s="64"/>
      <c r="I132" s="64"/>
    </row>
    <row r="133" spans="1:9" x14ac:dyDescent="0.2">
      <c r="A133" s="64"/>
      <c r="B133" s="64"/>
      <c r="C133" s="64"/>
      <c r="D133" s="64"/>
      <c r="E133" s="11"/>
      <c r="G133" s="64"/>
      <c r="H133" s="64"/>
      <c r="I133" s="64"/>
    </row>
    <row r="134" spans="1:9" x14ac:dyDescent="0.2">
      <c r="A134" s="64"/>
      <c r="B134" s="64"/>
      <c r="C134" s="64"/>
      <c r="D134" s="64"/>
      <c r="E134" s="11"/>
      <c r="G134" s="64"/>
      <c r="H134" s="64"/>
      <c r="I134" s="64"/>
    </row>
    <row r="135" spans="1:9" x14ac:dyDescent="0.2">
      <c r="A135" s="64"/>
      <c r="B135" s="64"/>
      <c r="C135" s="64"/>
      <c r="D135" s="64"/>
      <c r="E135" s="11"/>
      <c r="G135" s="64"/>
      <c r="H135" s="64"/>
      <c r="I135" s="64"/>
    </row>
    <row r="136" spans="1:9" x14ac:dyDescent="0.2">
      <c r="A136" s="64"/>
      <c r="B136" s="64"/>
      <c r="C136" s="64"/>
      <c r="D136" s="64"/>
      <c r="E136" s="11"/>
      <c r="G136" s="64"/>
      <c r="H136" s="64"/>
      <c r="I136" s="64"/>
    </row>
    <row r="137" spans="1:9" x14ac:dyDescent="0.2">
      <c r="A137" s="64"/>
      <c r="B137" s="64"/>
      <c r="C137" s="64"/>
      <c r="D137" s="64"/>
      <c r="E137" s="11"/>
      <c r="G137" s="64"/>
      <c r="H137" s="64"/>
      <c r="I137" s="64"/>
    </row>
    <row r="138" spans="1:9" x14ac:dyDescent="0.2">
      <c r="A138" s="64"/>
      <c r="B138" s="64"/>
      <c r="C138" s="64"/>
      <c r="D138" s="64"/>
      <c r="E138" s="11"/>
      <c r="G138" s="64"/>
      <c r="H138" s="64"/>
      <c r="I138" s="64"/>
    </row>
    <row r="139" spans="1:9" x14ac:dyDescent="0.2">
      <c r="A139" s="64"/>
      <c r="B139" s="64"/>
      <c r="C139" s="64"/>
      <c r="D139" s="64"/>
      <c r="E139" s="11"/>
      <c r="G139" s="64"/>
      <c r="H139" s="64"/>
      <c r="I139" s="64"/>
    </row>
    <row r="140" spans="1:9" x14ac:dyDescent="0.2">
      <c r="A140" s="64"/>
      <c r="B140" s="64"/>
      <c r="C140" s="64"/>
      <c r="D140" s="64"/>
      <c r="E140" s="11"/>
      <c r="G140" s="64"/>
      <c r="H140" s="64"/>
      <c r="I140" s="64"/>
    </row>
    <row r="141" spans="1:9" x14ac:dyDescent="0.2">
      <c r="A141" s="64"/>
      <c r="B141" s="64"/>
      <c r="C141" s="64"/>
      <c r="D141" s="64"/>
      <c r="E141" s="11"/>
      <c r="G141" s="64"/>
      <c r="H141" s="64"/>
      <c r="I141" s="64"/>
    </row>
    <row r="142" spans="1:9" x14ac:dyDescent="0.2">
      <c r="A142" s="64"/>
      <c r="B142" s="64"/>
      <c r="C142" s="64"/>
      <c r="D142" s="64"/>
      <c r="E142" s="11"/>
      <c r="G142" s="64"/>
      <c r="H142" s="64"/>
      <c r="I142" s="64"/>
    </row>
    <row r="143" spans="1:9" x14ac:dyDescent="0.2">
      <c r="A143" s="64"/>
      <c r="B143" s="64"/>
      <c r="C143" s="64"/>
      <c r="D143" s="64"/>
      <c r="E143" s="11"/>
      <c r="G143" s="64"/>
      <c r="H143" s="64"/>
      <c r="I143" s="64"/>
    </row>
    <row r="144" spans="1:9" x14ac:dyDescent="0.2">
      <c r="A144" s="64"/>
      <c r="B144" s="64"/>
      <c r="C144" s="64"/>
      <c r="D144" s="64"/>
      <c r="E144" s="11"/>
      <c r="G144" s="64"/>
      <c r="H144" s="64"/>
      <c r="I144" s="64"/>
    </row>
    <row r="145" spans="1:9" x14ac:dyDescent="0.2">
      <c r="A145" s="64"/>
      <c r="B145" s="64"/>
      <c r="C145" s="64"/>
      <c r="D145" s="64"/>
      <c r="E145" s="11"/>
      <c r="G145" s="64"/>
      <c r="H145" s="64"/>
      <c r="I145" s="64"/>
    </row>
    <row r="146" spans="1:9" x14ac:dyDescent="0.2">
      <c r="A146" s="64"/>
      <c r="B146" s="64"/>
      <c r="C146" s="64"/>
      <c r="D146" s="64"/>
      <c r="E146" s="11"/>
      <c r="G146" s="64"/>
      <c r="H146" s="64"/>
      <c r="I146" s="64"/>
    </row>
    <row r="147" spans="1:9" x14ac:dyDescent="0.2">
      <c r="A147" s="64"/>
      <c r="B147" s="64"/>
      <c r="C147" s="64"/>
      <c r="D147" s="64"/>
      <c r="E147" s="11"/>
      <c r="G147" s="64"/>
      <c r="H147" s="64"/>
      <c r="I147" s="64"/>
    </row>
    <row r="148" spans="1:9" x14ac:dyDescent="0.2">
      <c r="A148" s="64"/>
      <c r="B148" s="64"/>
      <c r="C148" s="64"/>
      <c r="D148" s="64"/>
      <c r="E148" s="11"/>
      <c r="G148" s="64"/>
      <c r="H148" s="64"/>
      <c r="I148" s="64"/>
    </row>
    <row r="149" spans="1:9" x14ac:dyDescent="0.2">
      <c r="A149" s="64"/>
      <c r="B149" s="64"/>
      <c r="C149" s="64"/>
      <c r="D149" s="64"/>
      <c r="E149" s="11"/>
      <c r="G149" s="64"/>
      <c r="H149" s="64"/>
      <c r="I149" s="64"/>
    </row>
    <row r="150" spans="1:9" x14ac:dyDescent="0.2">
      <c r="A150" s="64"/>
      <c r="B150" s="64"/>
      <c r="C150" s="64"/>
      <c r="D150" s="64"/>
      <c r="E150" s="11"/>
      <c r="G150" s="64"/>
      <c r="H150" s="64"/>
      <c r="I150" s="64"/>
    </row>
    <row r="151" spans="1:9" x14ac:dyDescent="0.2">
      <c r="A151" s="64"/>
      <c r="B151" s="64"/>
      <c r="C151" s="64"/>
      <c r="D151" s="64"/>
      <c r="E151" s="11"/>
      <c r="G151" s="64"/>
      <c r="H151" s="64"/>
      <c r="I151" s="64"/>
    </row>
    <row r="152" spans="1:9" x14ac:dyDescent="0.2">
      <c r="A152" s="64"/>
      <c r="B152" s="64"/>
      <c r="C152" s="64"/>
      <c r="D152" s="64"/>
      <c r="E152" s="11"/>
      <c r="G152" s="64"/>
      <c r="H152" s="64"/>
      <c r="I152" s="64"/>
    </row>
    <row r="153" spans="1:9" x14ac:dyDescent="0.2">
      <c r="A153" s="64"/>
      <c r="B153" s="64"/>
      <c r="C153" s="64"/>
      <c r="D153" s="64"/>
      <c r="E153" s="11"/>
      <c r="G153" s="64"/>
      <c r="H153" s="64"/>
      <c r="I153" s="64"/>
    </row>
    <row r="154" spans="1:9" x14ac:dyDescent="0.2">
      <c r="A154" s="64"/>
      <c r="B154" s="64"/>
      <c r="C154" s="64"/>
      <c r="D154" s="64"/>
      <c r="E154" s="11"/>
      <c r="G154" s="64"/>
      <c r="H154" s="64"/>
      <c r="I154" s="64"/>
    </row>
    <row r="155" spans="1:9" x14ac:dyDescent="0.2">
      <c r="A155" s="64"/>
      <c r="B155" s="64"/>
      <c r="C155" s="64"/>
      <c r="D155" s="64"/>
      <c r="E155" s="11"/>
      <c r="G155" s="64"/>
      <c r="H155" s="64"/>
      <c r="I155" s="64"/>
    </row>
    <row r="156" spans="1:9" x14ac:dyDescent="0.2">
      <c r="A156" s="64"/>
      <c r="B156" s="64"/>
      <c r="C156" s="64"/>
      <c r="D156" s="64"/>
      <c r="E156" s="11"/>
      <c r="G156" s="64"/>
      <c r="H156" s="64"/>
      <c r="I156" s="64"/>
    </row>
    <row r="157" spans="1:9" x14ac:dyDescent="0.2">
      <c r="A157" s="64"/>
      <c r="B157" s="64"/>
      <c r="C157" s="64"/>
      <c r="D157" s="64"/>
      <c r="E157" s="11"/>
      <c r="G157" s="64"/>
      <c r="H157" s="64"/>
      <c r="I157" s="64"/>
    </row>
    <row r="158" spans="1:9" x14ac:dyDescent="0.2">
      <c r="A158" s="64"/>
      <c r="B158" s="64"/>
      <c r="C158" s="64"/>
      <c r="D158" s="64"/>
      <c r="E158" s="11"/>
      <c r="G158" s="64"/>
      <c r="H158" s="64"/>
      <c r="I158" s="64"/>
    </row>
    <row r="159" spans="1:9" x14ac:dyDescent="0.2">
      <c r="A159" s="64"/>
      <c r="B159" s="64"/>
      <c r="C159" s="64"/>
      <c r="D159" s="64"/>
      <c r="E159" s="11"/>
      <c r="G159" s="64"/>
      <c r="H159" s="64"/>
      <c r="I159" s="64"/>
    </row>
    <row r="160" spans="1:9" x14ac:dyDescent="0.2">
      <c r="A160" s="64"/>
      <c r="B160" s="64"/>
      <c r="C160" s="64"/>
      <c r="D160" s="64"/>
      <c r="E160" s="11"/>
      <c r="G160" s="64"/>
      <c r="H160" s="64"/>
      <c r="I160" s="64"/>
    </row>
    <row r="161" spans="1:9" x14ac:dyDescent="0.2">
      <c r="A161" s="64"/>
      <c r="B161" s="64"/>
      <c r="C161" s="64"/>
      <c r="D161" s="64"/>
      <c r="E161" s="11"/>
      <c r="G161" s="64"/>
      <c r="H161" s="64"/>
      <c r="I161" s="64"/>
    </row>
    <row r="162" spans="1:9" x14ac:dyDescent="0.2">
      <c r="A162" s="64"/>
      <c r="B162" s="64"/>
      <c r="C162" s="64"/>
      <c r="D162" s="64"/>
      <c r="E162" s="11"/>
      <c r="G162" s="64"/>
      <c r="H162" s="64"/>
      <c r="I162" s="64"/>
    </row>
    <row r="163" spans="1:9" x14ac:dyDescent="0.2">
      <c r="A163" s="64"/>
      <c r="B163" s="64"/>
      <c r="C163" s="64"/>
      <c r="D163" s="64"/>
      <c r="E163" s="11"/>
      <c r="G163" s="64"/>
      <c r="H163" s="64"/>
      <c r="I163" s="64"/>
    </row>
    <row r="164" spans="1:9" x14ac:dyDescent="0.2">
      <c r="A164" s="64"/>
      <c r="B164" s="64"/>
      <c r="C164" s="64"/>
      <c r="D164" s="64"/>
      <c r="E164" s="11"/>
      <c r="G164" s="64"/>
      <c r="H164" s="64"/>
      <c r="I164" s="64"/>
    </row>
    <row r="165" spans="1:9" x14ac:dyDescent="0.2">
      <c r="A165" s="64"/>
      <c r="B165" s="64"/>
      <c r="C165" s="64"/>
      <c r="D165" s="64"/>
      <c r="E165" s="11"/>
      <c r="G165" s="64"/>
      <c r="H165" s="64"/>
      <c r="I165" s="64"/>
    </row>
    <row r="166" spans="1:9" x14ac:dyDescent="0.2">
      <c r="A166" s="64"/>
      <c r="B166" s="64"/>
      <c r="C166" s="64"/>
      <c r="D166" s="64"/>
      <c r="E166" s="11"/>
      <c r="G166" s="64"/>
      <c r="H166" s="64"/>
      <c r="I166" s="64"/>
    </row>
    <row r="167" spans="1:9" x14ac:dyDescent="0.2">
      <c r="A167" s="64"/>
      <c r="B167" s="64"/>
      <c r="C167" s="64"/>
      <c r="D167" s="64"/>
      <c r="E167" s="11"/>
      <c r="G167" s="64"/>
      <c r="H167" s="64"/>
      <c r="I167" s="64"/>
    </row>
    <row r="168" spans="1:9" x14ac:dyDescent="0.2">
      <c r="A168" s="64"/>
      <c r="B168" s="64"/>
      <c r="C168" s="64"/>
      <c r="D168" s="64"/>
      <c r="E168" s="11"/>
      <c r="G168" s="64"/>
      <c r="H168" s="64"/>
      <c r="I168" s="64"/>
    </row>
    <row r="169" spans="1:9" x14ac:dyDescent="0.2">
      <c r="A169" s="64"/>
      <c r="B169" s="64"/>
      <c r="C169" s="64"/>
      <c r="D169" s="64"/>
      <c r="E169" s="11"/>
      <c r="G169" s="64"/>
      <c r="H169" s="64"/>
      <c r="I169" s="64"/>
    </row>
    <row r="170" spans="1:9" x14ac:dyDescent="0.2">
      <c r="A170" s="64"/>
      <c r="B170" s="64"/>
      <c r="C170" s="64"/>
      <c r="D170" s="64"/>
      <c r="E170" s="11"/>
      <c r="G170" s="64"/>
      <c r="H170" s="64"/>
      <c r="I170" s="64"/>
    </row>
    <row r="171" spans="1:9" x14ac:dyDescent="0.2">
      <c r="A171" s="64"/>
      <c r="B171" s="64"/>
      <c r="C171" s="64"/>
      <c r="D171" s="64"/>
      <c r="E171" s="11"/>
      <c r="G171" s="64"/>
      <c r="H171" s="64"/>
      <c r="I171" s="64"/>
    </row>
    <row r="172" spans="1:9" x14ac:dyDescent="0.2">
      <c r="A172" s="64"/>
      <c r="B172" s="64"/>
      <c r="C172" s="64"/>
      <c r="D172" s="64"/>
      <c r="E172" s="11"/>
      <c r="G172" s="64"/>
      <c r="H172" s="64"/>
      <c r="I172" s="64"/>
    </row>
    <row r="173" spans="1:9" x14ac:dyDescent="0.2">
      <c r="A173" s="64"/>
      <c r="B173" s="64"/>
      <c r="C173" s="64"/>
      <c r="D173" s="64"/>
      <c r="E173" s="11"/>
      <c r="G173" s="64"/>
      <c r="H173" s="64"/>
      <c r="I173" s="64"/>
    </row>
    <row r="174" spans="1:9" x14ac:dyDescent="0.2">
      <c r="A174" s="64"/>
      <c r="B174" s="64"/>
      <c r="C174" s="64"/>
      <c r="D174" s="64"/>
      <c r="E174" s="11"/>
      <c r="G174" s="64"/>
      <c r="H174" s="64"/>
      <c r="I174" s="64"/>
    </row>
    <row r="175" spans="1:9" x14ac:dyDescent="0.2">
      <c r="A175" s="64"/>
      <c r="B175" s="64"/>
      <c r="C175" s="64"/>
      <c r="D175" s="64"/>
      <c r="E175" s="11"/>
      <c r="G175" s="64"/>
      <c r="H175" s="64"/>
      <c r="I175" s="64"/>
    </row>
    <row r="176" spans="1:9" x14ac:dyDescent="0.2">
      <c r="A176" s="64"/>
      <c r="B176" s="64"/>
      <c r="C176" s="64"/>
      <c r="D176" s="64"/>
      <c r="E176" s="11"/>
      <c r="G176" s="64"/>
      <c r="H176" s="64"/>
      <c r="I176" s="64"/>
    </row>
    <row r="177" spans="1:9" x14ac:dyDescent="0.2">
      <c r="A177" s="64"/>
      <c r="B177" s="64"/>
      <c r="C177" s="64"/>
      <c r="D177" s="64"/>
      <c r="E177" s="11"/>
      <c r="G177" s="64"/>
      <c r="H177" s="64"/>
      <c r="I177" s="64"/>
    </row>
    <row r="178" spans="1:9" x14ac:dyDescent="0.2">
      <c r="A178" s="64"/>
      <c r="B178" s="64"/>
      <c r="C178" s="64"/>
      <c r="D178" s="64"/>
      <c r="E178" s="11"/>
      <c r="G178" s="64"/>
      <c r="H178" s="64"/>
      <c r="I178" s="64"/>
    </row>
    <row r="179" spans="1:9" x14ac:dyDescent="0.2">
      <c r="A179" s="64"/>
      <c r="B179" s="64"/>
      <c r="C179" s="64"/>
      <c r="D179" s="64"/>
      <c r="E179" s="11"/>
      <c r="G179" s="64"/>
      <c r="H179" s="64"/>
      <c r="I179" s="64"/>
    </row>
    <row r="180" spans="1:9" x14ac:dyDescent="0.2">
      <c r="A180" s="64"/>
      <c r="B180" s="64"/>
      <c r="C180" s="64"/>
      <c r="D180" s="64"/>
      <c r="E180" s="11"/>
      <c r="G180" s="64"/>
      <c r="H180" s="64"/>
      <c r="I180" s="64"/>
    </row>
    <row r="181" spans="1:9" x14ac:dyDescent="0.2">
      <c r="A181" s="64"/>
      <c r="B181" s="64"/>
      <c r="C181" s="64"/>
      <c r="D181" s="64"/>
      <c r="E181" s="11"/>
      <c r="G181" s="64"/>
      <c r="H181" s="64"/>
      <c r="I181" s="64"/>
    </row>
    <row r="182" spans="1:9" x14ac:dyDescent="0.2">
      <c r="A182" s="64"/>
      <c r="B182" s="64"/>
      <c r="C182" s="64"/>
      <c r="D182" s="64"/>
      <c r="E182" s="11"/>
      <c r="G182" s="64"/>
      <c r="H182" s="64"/>
      <c r="I182" s="64"/>
    </row>
    <row r="183" spans="1:9" x14ac:dyDescent="0.2">
      <c r="A183" s="64"/>
      <c r="B183" s="64"/>
      <c r="C183" s="64"/>
      <c r="D183" s="64"/>
      <c r="E183" s="11"/>
      <c r="G183" s="64"/>
      <c r="H183" s="64"/>
      <c r="I183" s="64"/>
    </row>
    <row r="184" spans="1:9" x14ac:dyDescent="0.2">
      <c r="A184" s="64"/>
      <c r="B184" s="64"/>
      <c r="C184" s="64"/>
      <c r="D184" s="64"/>
      <c r="E184" s="11"/>
      <c r="G184" s="64"/>
      <c r="H184" s="64"/>
      <c r="I184" s="64"/>
    </row>
    <row r="185" spans="1:9" x14ac:dyDescent="0.2">
      <c r="A185" s="64"/>
      <c r="B185" s="64"/>
      <c r="C185" s="64"/>
      <c r="D185" s="64"/>
      <c r="E185" s="11"/>
      <c r="G185" s="64"/>
      <c r="H185" s="64"/>
      <c r="I185" s="64"/>
    </row>
    <row r="186" spans="1:9" x14ac:dyDescent="0.2">
      <c r="A186" s="64"/>
      <c r="B186" s="64"/>
      <c r="C186" s="64"/>
      <c r="D186" s="64"/>
      <c r="E186" s="11"/>
      <c r="G186" s="64"/>
      <c r="H186" s="64"/>
      <c r="I186" s="64"/>
    </row>
    <row r="187" spans="1:9" x14ac:dyDescent="0.2">
      <c r="A187" s="64"/>
      <c r="B187" s="64"/>
      <c r="C187" s="64"/>
      <c r="D187" s="64"/>
      <c r="E187" s="11"/>
      <c r="G187" s="64"/>
      <c r="H187" s="64"/>
      <c r="I187" s="64"/>
    </row>
    <row r="188" spans="1:9" x14ac:dyDescent="0.2">
      <c r="A188" s="64"/>
      <c r="B188" s="64"/>
      <c r="C188" s="64"/>
      <c r="D188" s="64"/>
      <c r="E188" s="11"/>
      <c r="G188" s="64"/>
      <c r="H188" s="64"/>
      <c r="I188" s="64"/>
    </row>
    <row r="189" spans="1:9" x14ac:dyDescent="0.2">
      <c r="A189" s="64"/>
      <c r="B189" s="64"/>
      <c r="C189" s="64"/>
      <c r="D189" s="64"/>
      <c r="E189" s="11"/>
      <c r="G189" s="64"/>
      <c r="H189" s="64"/>
      <c r="I189" s="64"/>
    </row>
    <row r="190" spans="1:9" x14ac:dyDescent="0.2">
      <c r="A190" s="64"/>
      <c r="B190" s="64"/>
      <c r="C190" s="64"/>
      <c r="D190" s="64"/>
      <c r="E190" s="11"/>
      <c r="G190" s="64"/>
      <c r="H190" s="64"/>
      <c r="I190" s="64"/>
    </row>
    <row r="191" spans="1:9" x14ac:dyDescent="0.2">
      <c r="A191" s="64"/>
      <c r="B191" s="64"/>
      <c r="C191" s="64"/>
      <c r="D191" s="64"/>
      <c r="E191" s="11"/>
      <c r="G191" s="64"/>
      <c r="H191" s="64"/>
      <c r="I191" s="64"/>
    </row>
    <row r="192" spans="1:9" x14ac:dyDescent="0.2">
      <c r="A192" s="64"/>
      <c r="B192" s="64"/>
      <c r="C192" s="64"/>
      <c r="D192" s="64"/>
      <c r="E192" s="11"/>
      <c r="G192" s="64"/>
      <c r="H192" s="64"/>
      <c r="I192" s="64"/>
    </row>
    <row r="193" spans="1:9" x14ac:dyDescent="0.2">
      <c r="A193" s="64"/>
      <c r="B193" s="64"/>
      <c r="C193" s="64"/>
      <c r="D193" s="64"/>
      <c r="E193" s="11"/>
      <c r="G193" s="64"/>
      <c r="H193" s="64"/>
      <c r="I193" s="64"/>
    </row>
    <row r="194" spans="1:9" x14ac:dyDescent="0.2">
      <c r="A194" s="64"/>
      <c r="B194" s="64"/>
      <c r="C194" s="64"/>
      <c r="D194" s="64"/>
      <c r="E194" s="11"/>
      <c r="G194" s="64"/>
      <c r="H194" s="64"/>
      <c r="I194" s="64"/>
    </row>
    <row r="195" spans="1:9" x14ac:dyDescent="0.2">
      <c r="A195" s="64"/>
      <c r="B195" s="64"/>
      <c r="C195" s="64"/>
      <c r="D195" s="64"/>
      <c r="E195" s="11"/>
      <c r="G195" s="64"/>
      <c r="H195" s="64"/>
      <c r="I195" s="64"/>
    </row>
    <row r="196" spans="1:9" x14ac:dyDescent="0.2">
      <c r="A196" s="64"/>
      <c r="B196" s="64"/>
      <c r="C196" s="64"/>
      <c r="D196" s="64"/>
      <c r="E196" s="11"/>
      <c r="G196" s="64"/>
      <c r="H196" s="64"/>
      <c r="I196" s="64"/>
    </row>
    <row r="197" spans="1:9" x14ac:dyDescent="0.2">
      <c r="A197" s="64"/>
      <c r="B197" s="64"/>
      <c r="C197" s="64"/>
      <c r="D197" s="64"/>
      <c r="E197" s="11"/>
      <c r="G197" s="64"/>
      <c r="H197" s="64"/>
      <c r="I197" s="64"/>
    </row>
    <row r="198" spans="1:9" x14ac:dyDescent="0.2">
      <c r="A198" s="64"/>
      <c r="B198" s="64"/>
      <c r="C198" s="64"/>
      <c r="D198" s="64"/>
      <c r="E198" s="11"/>
      <c r="G198" s="64"/>
      <c r="H198" s="64"/>
      <c r="I198" s="64"/>
    </row>
    <row r="199" spans="1:9" x14ac:dyDescent="0.2">
      <c r="A199" s="64"/>
      <c r="B199" s="64"/>
      <c r="C199" s="64"/>
      <c r="D199" s="64"/>
      <c r="E199" s="11"/>
      <c r="G199" s="64"/>
      <c r="H199" s="64"/>
      <c r="I199" s="64"/>
    </row>
    <row r="200" spans="1:9" x14ac:dyDescent="0.2">
      <c r="A200" s="64"/>
      <c r="B200" s="64"/>
      <c r="C200" s="64"/>
      <c r="D200" s="64"/>
      <c r="E200" s="11"/>
      <c r="G200" s="64"/>
      <c r="H200" s="64"/>
      <c r="I200" s="64"/>
    </row>
    <row r="201" spans="1:9" x14ac:dyDescent="0.2">
      <c r="A201" s="64"/>
      <c r="B201" s="64"/>
      <c r="C201" s="64"/>
      <c r="D201" s="64"/>
      <c r="E201" s="11"/>
      <c r="G201" s="64"/>
      <c r="H201" s="64"/>
      <c r="I201" s="64"/>
    </row>
    <row r="202" spans="1:9" x14ac:dyDescent="0.2">
      <c r="A202" s="64"/>
      <c r="B202" s="64"/>
      <c r="C202" s="64"/>
      <c r="D202" s="64"/>
      <c r="E202" s="11"/>
      <c r="G202" s="64"/>
      <c r="H202" s="64"/>
      <c r="I202" s="64"/>
    </row>
    <row r="203" spans="1:9" x14ac:dyDescent="0.2">
      <c r="A203" s="64"/>
      <c r="B203" s="64"/>
      <c r="C203" s="64"/>
      <c r="D203" s="64"/>
      <c r="E203" s="11"/>
      <c r="G203" s="64"/>
      <c r="H203" s="64"/>
      <c r="I203" s="64"/>
    </row>
    <row r="204" spans="1:9" x14ac:dyDescent="0.2">
      <c r="A204" s="64"/>
      <c r="B204" s="64"/>
      <c r="C204" s="64"/>
      <c r="D204" s="64"/>
      <c r="E204" s="11"/>
      <c r="G204" s="64"/>
      <c r="H204" s="64"/>
      <c r="I204" s="64"/>
    </row>
    <row r="205" spans="1:9" x14ac:dyDescent="0.2">
      <c r="A205" s="64"/>
      <c r="B205" s="64"/>
      <c r="C205" s="64"/>
      <c r="D205" s="64"/>
      <c r="E205" s="11"/>
      <c r="G205" s="64"/>
      <c r="H205" s="64"/>
      <c r="I205" s="64"/>
    </row>
    <row r="206" spans="1:9" x14ac:dyDescent="0.2">
      <c r="A206" s="64"/>
      <c r="B206" s="64"/>
      <c r="C206" s="64"/>
      <c r="D206" s="64"/>
      <c r="E206" s="11"/>
      <c r="G206" s="64"/>
      <c r="H206" s="64"/>
      <c r="I206" s="64"/>
    </row>
    <row r="207" spans="1:9" x14ac:dyDescent="0.2">
      <c r="A207" s="64"/>
      <c r="B207" s="64"/>
      <c r="C207" s="64"/>
      <c r="D207" s="64"/>
      <c r="E207" s="11"/>
      <c r="G207" s="64"/>
      <c r="H207" s="64"/>
      <c r="I207" s="64"/>
    </row>
    <row r="208" spans="1:9" x14ac:dyDescent="0.2">
      <c r="A208" s="64"/>
      <c r="B208" s="64"/>
      <c r="C208" s="64"/>
      <c r="D208" s="64"/>
      <c r="E208" s="11"/>
      <c r="G208" s="64"/>
      <c r="H208" s="64"/>
      <c r="I208" s="64"/>
    </row>
    <row r="209" spans="1:9" x14ac:dyDescent="0.2">
      <c r="A209" s="64"/>
      <c r="B209" s="64"/>
      <c r="C209" s="64"/>
      <c r="D209" s="64"/>
      <c r="E209" s="11"/>
      <c r="G209" s="64"/>
      <c r="H209" s="64"/>
      <c r="I209" s="64"/>
    </row>
    <row r="210" spans="1:9" x14ac:dyDescent="0.2">
      <c r="A210" s="64"/>
      <c r="B210" s="64"/>
      <c r="C210" s="64"/>
      <c r="D210" s="64"/>
      <c r="E210" s="11"/>
      <c r="G210" s="64"/>
      <c r="H210" s="64"/>
      <c r="I210" s="64"/>
    </row>
    <row r="211" spans="1:9" x14ac:dyDescent="0.2">
      <c r="A211" s="64"/>
      <c r="B211" s="64"/>
      <c r="C211" s="64"/>
      <c r="D211" s="64"/>
      <c r="E211" s="11"/>
      <c r="G211" s="64"/>
      <c r="H211" s="64"/>
      <c r="I211" s="64"/>
    </row>
    <row r="212" spans="1:9" x14ac:dyDescent="0.2">
      <c r="A212" s="64"/>
      <c r="B212" s="64"/>
      <c r="C212" s="64"/>
      <c r="D212" s="64"/>
      <c r="E212" s="11"/>
      <c r="G212" s="64"/>
      <c r="H212" s="64"/>
      <c r="I212" s="64"/>
    </row>
    <row r="213" spans="1:9" x14ac:dyDescent="0.2">
      <c r="A213" s="64"/>
      <c r="B213" s="64"/>
      <c r="C213" s="64"/>
      <c r="D213" s="64"/>
      <c r="E213" s="11"/>
      <c r="G213" s="64"/>
      <c r="H213" s="64"/>
      <c r="I213" s="64"/>
    </row>
    <row r="214" spans="1:9" x14ac:dyDescent="0.2">
      <c r="A214" s="64"/>
      <c r="B214" s="64"/>
      <c r="C214" s="64"/>
      <c r="D214" s="64"/>
      <c r="E214" s="11"/>
      <c r="G214" s="64"/>
      <c r="H214" s="64"/>
      <c r="I214" s="64"/>
    </row>
    <row r="215" spans="1:9" x14ac:dyDescent="0.2">
      <c r="A215" s="64"/>
      <c r="B215" s="64"/>
      <c r="C215" s="64"/>
      <c r="D215" s="64"/>
      <c r="E215" s="11"/>
      <c r="G215" s="64"/>
      <c r="H215" s="64"/>
      <c r="I215" s="64"/>
    </row>
    <row r="216" spans="1:9" x14ac:dyDescent="0.2">
      <c r="A216" s="64"/>
      <c r="B216" s="64"/>
      <c r="C216" s="64"/>
      <c r="D216" s="64"/>
      <c r="E216" s="11"/>
      <c r="G216" s="64"/>
      <c r="H216" s="64"/>
      <c r="I216" s="64"/>
    </row>
    <row r="217" spans="1:9" x14ac:dyDescent="0.2">
      <c r="A217" s="64"/>
      <c r="B217" s="64"/>
      <c r="C217" s="64"/>
      <c r="D217" s="64"/>
      <c r="E217" s="11"/>
      <c r="G217" s="64"/>
      <c r="H217" s="64"/>
      <c r="I217" s="64"/>
    </row>
    <row r="218" spans="1:9" x14ac:dyDescent="0.2">
      <c r="A218" s="64"/>
      <c r="B218" s="64"/>
      <c r="C218" s="64"/>
      <c r="D218" s="64"/>
      <c r="E218" s="11"/>
      <c r="G218" s="64"/>
      <c r="H218" s="64"/>
      <c r="I218" s="64"/>
    </row>
    <row r="219" spans="1:9" x14ac:dyDescent="0.2">
      <c r="A219" s="64"/>
      <c r="B219" s="64"/>
      <c r="C219" s="64"/>
      <c r="D219" s="64"/>
      <c r="E219" s="11"/>
      <c r="G219" s="64"/>
      <c r="H219" s="64"/>
      <c r="I219" s="64"/>
    </row>
    <row r="220" spans="1:9" x14ac:dyDescent="0.2">
      <c r="A220" s="64"/>
      <c r="B220" s="64"/>
      <c r="C220" s="64"/>
      <c r="D220" s="64"/>
      <c r="E220" s="11"/>
      <c r="G220" s="64"/>
      <c r="H220" s="64"/>
      <c r="I220" s="64"/>
    </row>
    <row r="221" spans="1:9" x14ac:dyDescent="0.2">
      <c r="A221" s="64"/>
      <c r="B221" s="64"/>
      <c r="C221" s="64"/>
      <c r="D221" s="64"/>
      <c r="E221" s="11"/>
      <c r="G221" s="64"/>
      <c r="H221" s="64"/>
      <c r="I221" s="64"/>
    </row>
    <row r="222" spans="1:9" x14ac:dyDescent="0.2">
      <c r="A222" s="64"/>
      <c r="B222" s="64"/>
      <c r="C222" s="64"/>
      <c r="D222" s="64"/>
      <c r="E222" s="11"/>
      <c r="G222" s="64"/>
      <c r="H222" s="64"/>
      <c r="I222" s="64"/>
    </row>
    <row r="223" spans="1:9" x14ac:dyDescent="0.2">
      <c r="A223" s="64"/>
      <c r="B223" s="64"/>
      <c r="C223" s="64"/>
      <c r="D223" s="64"/>
      <c r="E223" s="11"/>
      <c r="G223" s="64"/>
      <c r="H223" s="64"/>
      <c r="I223" s="64"/>
    </row>
    <row r="224" spans="1:9" x14ac:dyDescent="0.2">
      <c r="A224" s="64"/>
      <c r="B224" s="64"/>
      <c r="C224" s="64"/>
      <c r="D224" s="64"/>
      <c r="E224" s="11"/>
      <c r="G224" s="64"/>
      <c r="H224" s="64"/>
      <c r="I224" s="64"/>
    </row>
    <row r="225" spans="1:9" x14ac:dyDescent="0.2">
      <c r="A225" s="64"/>
      <c r="B225" s="64"/>
      <c r="C225" s="64"/>
      <c r="D225" s="64"/>
      <c r="E225" s="11"/>
      <c r="G225" s="64"/>
      <c r="H225" s="64"/>
      <c r="I225" s="64"/>
    </row>
    <row r="226" spans="1:9" x14ac:dyDescent="0.2">
      <c r="A226" s="64"/>
      <c r="B226" s="64"/>
      <c r="C226" s="64"/>
      <c r="D226" s="64"/>
      <c r="E226" s="11"/>
      <c r="G226" s="64"/>
      <c r="H226" s="64"/>
      <c r="I226" s="64"/>
    </row>
    <row r="227" spans="1:9" x14ac:dyDescent="0.2">
      <c r="A227" s="64"/>
      <c r="B227" s="64"/>
      <c r="C227" s="64"/>
      <c r="D227" s="64"/>
      <c r="E227" s="11"/>
      <c r="G227" s="64"/>
      <c r="H227" s="64"/>
      <c r="I227" s="64"/>
    </row>
    <row r="228" spans="1:9" x14ac:dyDescent="0.2">
      <c r="A228" s="64"/>
      <c r="B228" s="64"/>
      <c r="C228" s="64"/>
      <c r="D228" s="64"/>
      <c r="E228" s="11"/>
      <c r="G228" s="64"/>
      <c r="H228" s="64"/>
      <c r="I228" s="64"/>
    </row>
    <row r="229" spans="1:9" x14ac:dyDescent="0.2">
      <c r="A229" s="64"/>
      <c r="B229" s="64"/>
      <c r="C229" s="64"/>
      <c r="D229" s="64"/>
      <c r="E229" s="11"/>
      <c r="G229" s="64"/>
      <c r="H229" s="64"/>
      <c r="I229" s="64"/>
    </row>
    <row r="230" spans="1:9" x14ac:dyDescent="0.2">
      <c r="A230" s="64"/>
      <c r="B230" s="64"/>
      <c r="C230" s="64"/>
      <c r="D230" s="64"/>
      <c r="E230" s="11"/>
      <c r="G230" s="64"/>
      <c r="H230" s="64"/>
      <c r="I230" s="64"/>
    </row>
    <row r="231" spans="1:9" x14ac:dyDescent="0.2">
      <c r="A231" s="64"/>
      <c r="B231" s="64"/>
      <c r="C231" s="64"/>
      <c r="D231" s="64"/>
      <c r="E231" s="11"/>
      <c r="G231" s="64"/>
      <c r="H231" s="64"/>
      <c r="I231" s="64"/>
    </row>
    <row r="232" spans="1:9" x14ac:dyDescent="0.2">
      <c r="A232" s="64"/>
      <c r="B232" s="64"/>
      <c r="C232" s="64"/>
      <c r="D232" s="64"/>
      <c r="E232" s="11"/>
      <c r="G232" s="64"/>
      <c r="H232" s="64"/>
      <c r="I232" s="64"/>
    </row>
    <row r="233" spans="1:9" x14ac:dyDescent="0.2">
      <c r="A233" s="64"/>
      <c r="B233" s="64"/>
      <c r="C233" s="64"/>
      <c r="D233" s="64"/>
      <c r="E233" s="11"/>
      <c r="G233" s="64"/>
      <c r="H233" s="64"/>
      <c r="I233" s="64"/>
    </row>
    <row r="234" spans="1:9" x14ac:dyDescent="0.2">
      <c r="A234" s="64"/>
      <c r="B234" s="64"/>
      <c r="C234" s="64"/>
      <c r="D234" s="64"/>
      <c r="E234" s="11"/>
      <c r="G234" s="64"/>
      <c r="H234" s="64"/>
      <c r="I234" s="64"/>
    </row>
  </sheetData>
  <mergeCells count="1">
    <mergeCell ref="A1:F1"/>
  </mergeCells>
  <conditionalFormatting sqref="F2:F3 F5:F89">
    <cfRule type="cellIs" dxfId="52" priority="2" stopIfTrue="1" operator="between">
      <formula>0.009</formula>
      <formula>-0.009</formula>
    </cfRule>
  </conditionalFormatting>
  <conditionalFormatting sqref="F104:F65536">
    <cfRule type="cellIs" dxfId="51"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I121"/>
  <sheetViews>
    <sheetView workbookViewId="0">
      <selection sqref="A1:F1"/>
    </sheetView>
  </sheetViews>
  <sheetFormatPr defaultColWidth="9.1796875" defaultRowHeight="10" x14ac:dyDescent="0.2"/>
  <cols>
    <col min="1" max="1" width="38.81640625" style="7" bestFit="1" customWidth="1"/>
    <col min="2" max="2" width="32.1796875" style="7" bestFit="1" customWidth="1"/>
    <col min="3" max="3" width="25.54296875" style="7" bestFit="1" customWidth="1"/>
    <col min="4" max="4" width="15.1796875" style="7" bestFit="1" customWidth="1"/>
    <col min="5" max="5" width="27.1796875" style="10" customWidth="1"/>
    <col min="6" max="6" width="13.54296875" style="11" bestFit="1" customWidth="1"/>
    <col min="7" max="16384" width="9.1796875" style="7"/>
  </cols>
  <sheetData>
    <row r="1" spans="1:6" s="1" customFormat="1" ht="14" x14ac:dyDescent="0.25">
      <c r="A1" s="104" t="s">
        <v>1019</v>
      </c>
      <c r="B1" s="105"/>
      <c r="C1" s="105"/>
      <c r="D1" s="105"/>
      <c r="E1" s="105"/>
      <c r="F1" s="105"/>
    </row>
    <row r="2" spans="1:6" s="1" customFormat="1" ht="11.5" x14ac:dyDescent="0.25">
      <c r="E2" s="5"/>
      <c r="F2" s="9"/>
    </row>
    <row r="3" spans="1:6" s="1" customFormat="1" ht="11.5" x14ac:dyDescent="0.25">
      <c r="A3" s="8" t="s">
        <v>7</v>
      </c>
      <c r="B3" s="2"/>
      <c r="C3" s="3"/>
      <c r="D3" s="3"/>
      <c r="E3" s="4"/>
      <c r="F3" s="9"/>
    </row>
    <row r="4" spans="1:6" s="1" customFormat="1" ht="21" x14ac:dyDescent="0.25">
      <c r="A4" s="6" t="s">
        <v>2</v>
      </c>
      <c r="B4" s="6" t="s">
        <v>0</v>
      </c>
      <c r="C4" s="13" t="s">
        <v>535</v>
      </c>
      <c r="D4" s="13" t="s">
        <v>1</v>
      </c>
      <c r="E4" s="52" t="s">
        <v>6</v>
      </c>
      <c r="F4" s="12" t="s">
        <v>3</v>
      </c>
    </row>
    <row r="5" spans="1:6" ht="10.5" x14ac:dyDescent="0.25">
      <c r="A5" s="16" t="s">
        <v>109</v>
      </c>
      <c r="B5" s="17"/>
      <c r="C5" s="17"/>
      <c r="D5" s="17"/>
      <c r="E5" s="18"/>
      <c r="F5" s="19"/>
    </row>
    <row r="6" spans="1:6" ht="10.5" x14ac:dyDescent="0.25">
      <c r="A6" s="20" t="s">
        <v>21</v>
      </c>
      <c r="B6" s="21"/>
      <c r="C6" s="21"/>
      <c r="D6" s="21"/>
      <c r="E6" s="22"/>
      <c r="F6" s="23"/>
    </row>
    <row r="7" spans="1:6" x14ac:dyDescent="0.2">
      <c r="A7" s="21" t="s">
        <v>134</v>
      </c>
      <c r="B7" s="21" t="s">
        <v>133</v>
      </c>
      <c r="C7" s="21" t="s">
        <v>135</v>
      </c>
      <c r="D7" s="24">
        <v>6397807</v>
      </c>
      <c r="E7" s="22">
        <v>17504.399949999999</v>
      </c>
      <c r="F7" s="23">
        <v>4.9754842817888196</v>
      </c>
    </row>
    <row r="8" spans="1:6" x14ac:dyDescent="0.2">
      <c r="A8" s="21" t="s">
        <v>581</v>
      </c>
      <c r="B8" s="21" t="s">
        <v>580</v>
      </c>
      <c r="C8" s="21" t="s">
        <v>153</v>
      </c>
      <c r="D8" s="24">
        <v>767185</v>
      </c>
      <c r="E8" s="22">
        <v>14342.523579999999</v>
      </c>
      <c r="F8" s="23">
        <v>4.07674646587789</v>
      </c>
    </row>
    <row r="9" spans="1:6" x14ac:dyDescent="0.2">
      <c r="A9" s="21" t="s">
        <v>541</v>
      </c>
      <c r="B9" s="21" t="s">
        <v>540</v>
      </c>
      <c r="C9" s="21" t="s">
        <v>135</v>
      </c>
      <c r="D9" s="24">
        <v>4608337</v>
      </c>
      <c r="E9" s="22">
        <v>14274.32386</v>
      </c>
      <c r="F9" s="23">
        <v>4.0573612463986901</v>
      </c>
    </row>
    <row r="10" spans="1:6" x14ac:dyDescent="0.2">
      <c r="A10" s="21" t="s">
        <v>125</v>
      </c>
      <c r="B10" s="21" t="s">
        <v>124</v>
      </c>
      <c r="C10" s="21" t="s">
        <v>112</v>
      </c>
      <c r="D10" s="24">
        <v>973055</v>
      </c>
      <c r="E10" s="22">
        <v>13334.745720000001</v>
      </c>
      <c r="F10" s="23">
        <v>3.79029375020141</v>
      </c>
    </row>
    <row r="11" spans="1:6" x14ac:dyDescent="0.2">
      <c r="A11" s="21" t="s">
        <v>111</v>
      </c>
      <c r="B11" s="21" t="s">
        <v>110</v>
      </c>
      <c r="C11" s="21" t="s">
        <v>112</v>
      </c>
      <c r="D11" s="24">
        <v>1334464</v>
      </c>
      <c r="E11" s="22">
        <v>12400.506719999999</v>
      </c>
      <c r="F11" s="23">
        <v>3.5247438614184898</v>
      </c>
    </row>
    <row r="12" spans="1:6" x14ac:dyDescent="0.2">
      <c r="A12" s="21" t="s">
        <v>143</v>
      </c>
      <c r="B12" s="21" t="s">
        <v>142</v>
      </c>
      <c r="C12" s="21" t="s">
        <v>144</v>
      </c>
      <c r="D12" s="24">
        <v>359532</v>
      </c>
      <c r="E12" s="22">
        <v>12338.419180000001</v>
      </c>
      <c r="F12" s="23">
        <v>3.5070959797288999</v>
      </c>
    </row>
    <row r="13" spans="1:6" x14ac:dyDescent="0.2">
      <c r="A13" s="21" t="s">
        <v>132</v>
      </c>
      <c r="B13" s="21" t="s">
        <v>131</v>
      </c>
      <c r="C13" s="21" t="s">
        <v>123</v>
      </c>
      <c r="D13" s="24">
        <v>710246</v>
      </c>
      <c r="E13" s="22">
        <v>12042.93118</v>
      </c>
      <c r="F13" s="23">
        <v>3.4231059027392998</v>
      </c>
    </row>
    <row r="14" spans="1:6" x14ac:dyDescent="0.2">
      <c r="A14" s="21" t="s">
        <v>861</v>
      </c>
      <c r="B14" s="21" t="s">
        <v>860</v>
      </c>
      <c r="C14" s="21" t="s">
        <v>370</v>
      </c>
      <c r="D14" s="24">
        <v>23704482</v>
      </c>
      <c r="E14" s="22">
        <v>11835.647859999999</v>
      </c>
      <c r="F14" s="23">
        <v>3.3641872935048802</v>
      </c>
    </row>
    <row r="15" spans="1:6" x14ac:dyDescent="0.2">
      <c r="A15" s="21" t="s">
        <v>114</v>
      </c>
      <c r="B15" s="21" t="s">
        <v>113</v>
      </c>
      <c r="C15" s="21" t="s">
        <v>112</v>
      </c>
      <c r="D15" s="24">
        <v>812360</v>
      </c>
      <c r="E15" s="22">
        <v>11007.477999999999</v>
      </c>
      <c r="F15" s="23">
        <v>3.12878670091952</v>
      </c>
    </row>
    <row r="16" spans="1:6" x14ac:dyDescent="0.2">
      <c r="A16" s="21" t="s">
        <v>537</v>
      </c>
      <c r="B16" s="21" t="s">
        <v>536</v>
      </c>
      <c r="C16" s="21" t="s">
        <v>135</v>
      </c>
      <c r="D16" s="24">
        <v>871327</v>
      </c>
      <c r="E16" s="22">
        <v>10886.359539999999</v>
      </c>
      <c r="F16" s="23">
        <v>3.0943597570833501</v>
      </c>
    </row>
    <row r="17" spans="1:6" x14ac:dyDescent="0.2">
      <c r="A17" s="21" t="s">
        <v>293</v>
      </c>
      <c r="B17" s="21" t="s">
        <v>292</v>
      </c>
      <c r="C17" s="21" t="s">
        <v>112</v>
      </c>
      <c r="D17" s="24">
        <v>2538970</v>
      </c>
      <c r="E17" s="22">
        <v>10358.997600000001</v>
      </c>
      <c r="F17" s="23">
        <v>2.9444613857722199</v>
      </c>
    </row>
    <row r="18" spans="1:6" x14ac:dyDescent="0.2">
      <c r="A18" s="21" t="s">
        <v>863</v>
      </c>
      <c r="B18" s="21" t="s">
        <v>862</v>
      </c>
      <c r="C18" s="21" t="s">
        <v>232</v>
      </c>
      <c r="D18" s="24">
        <v>831373</v>
      </c>
      <c r="E18" s="22">
        <v>9430.2639390000004</v>
      </c>
      <c r="F18" s="23">
        <v>2.6804763451268401</v>
      </c>
    </row>
    <row r="19" spans="1:6" x14ac:dyDescent="0.2">
      <c r="A19" s="21" t="s">
        <v>158</v>
      </c>
      <c r="B19" s="21" t="s">
        <v>157</v>
      </c>
      <c r="C19" s="21" t="s">
        <v>159</v>
      </c>
      <c r="D19" s="24">
        <v>536572</v>
      </c>
      <c r="E19" s="22">
        <v>8877.58374</v>
      </c>
      <c r="F19" s="23">
        <v>2.5233814632208502</v>
      </c>
    </row>
    <row r="20" spans="1:6" x14ac:dyDescent="0.2">
      <c r="A20" s="21" t="s">
        <v>399</v>
      </c>
      <c r="B20" s="21" t="s">
        <v>398</v>
      </c>
      <c r="C20" s="21" t="s">
        <v>112</v>
      </c>
      <c r="D20" s="24">
        <v>775011</v>
      </c>
      <c r="E20" s="22">
        <v>7613.3205589999998</v>
      </c>
      <c r="F20" s="23">
        <v>2.16402486698918</v>
      </c>
    </row>
    <row r="21" spans="1:6" x14ac:dyDescent="0.2">
      <c r="A21" s="21" t="s">
        <v>865</v>
      </c>
      <c r="B21" s="21" t="s">
        <v>864</v>
      </c>
      <c r="C21" s="21" t="s">
        <v>492</v>
      </c>
      <c r="D21" s="24">
        <v>359752</v>
      </c>
      <c r="E21" s="22">
        <v>7605.876784</v>
      </c>
      <c r="F21" s="23">
        <v>2.1619090340777198</v>
      </c>
    </row>
    <row r="22" spans="1:6" x14ac:dyDescent="0.2">
      <c r="A22" s="21" t="s">
        <v>193</v>
      </c>
      <c r="B22" s="21" t="s">
        <v>192</v>
      </c>
      <c r="C22" s="21" t="s">
        <v>150</v>
      </c>
      <c r="D22" s="24">
        <v>385553</v>
      </c>
      <c r="E22" s="22">
        <v>6994.316973</v>
      </c>
      <c r="F22" s="23">
        <v>1.98807809810186</v>
      </c>
    </row>
    <row r="23" spans="1:6" x14ac:dyDescent="0.2">
      <c r="A23" s="21" t="s">
        <v>122</v>
      </c>
      <c r="B23" s="21" t="s">
        <v>121</v>
      </c>
      <c r="C23" s="21" t="s">
        <v>123</v>
      </c>
      <c r="D23" s="24">
        <v>417008</v>
      </c>
      <c r="E23" s="22">
        <v>6843.1012799999999</v>
      </c>
      <c r="F23" s="23">
        <v>1.9450962589168299</v>
      </c>
    </row>
    <row r="24" spans="1:6" x14ac:dyDescent="0.2">
      <c r="A24" s="21" t="s">
        <v>453</v>
      </c>
      <c r="B24" s="21" t="s">
        <v>452</v>
      </c>
      <c r="C24" s="21" t="s">
        <v>123</v>
      </c>
      <c r="D24" s="24">
        <v>112867</v>
      </c>
      <c r="E24" s="22">
        <v>6811.5234499999997</v>
      </c>
      <c r="F24" s="23">
        <v>1.93612051583128</v>
      </c>
    </row>
    <row r="25" spans="1:6" x14ac:dyDescent="0.2">
      <c r="A25" s="21" t="s">
        <v>768</v>
      </c>
      <c r="B25" s="21" t="s">
        <v>767</v>
      </c>
      <c r="C25" s="21" t="s">
        <v>135</v>
      </c>
      <c r="D25" s="24">
        <v>5364575</v>
      </c>
      <c r="E25" s="22">
        <v>6756.682213</v>
      </c>
      <c r="F25" s="23">
        <v>1.9205323372323699</v>
      </c>
    </row>
    <row r="26" spans="1:6" x14ac:dyDescent="0.2">
      <c r="A26" s="21" t="s">
        <v>146</v>
      </c>
      <c r="B26" s="21" t="s">
        <v>145</v>
      </c>
      <c r="C26" s="21" t="s">
        <v>147</v>
      </c>
      <c r="D26" s="24">
        <v>96491</v>
      </c>
      <c r="E26" s="22">
        <v>6716.2560549999998</v>
      </c>
      <c r="F26" s="23">
        <v>1.90904152839135</v>
      </c>
    </row>
    <row r="27" spans="1:6" x14ac:dyDescent="0.2">
      <c r="A27" s="21" t="s">
        <v>722</v>
      </c>
      <c r="B27" s="21" t="s">
        <v>721</v>
      </c>
      <c r="C27" s="21" t="s">
        <v>150</v>
      </c>
      <c r="D27" s="24">
        <v>416180</v>
      </c>
      <c r="E27" s="22">
        <v>6715.4804800000002</v>
      </c>
      <c r="F27" s="23">
        <v>1.90882107746285</v>
      </c>
    </row>
    <row r="28" spans="1:6" x14ac:dyDescent="0.2">
      <c r="A28" s="21" t="s">
        <v>489</v>
      </c>
      <c r="B28" s="21" t="s">
        <v>488</v>
      </c>
      <c r="C28" s="21" t="s">
        <v>210</v>
      </c>
      <c r="D28" s="24">
        <v>904401</v>
      </c>
      <c r="E28" s="22">
        <v>6397.7326739999999</v>
      </c>
      <c r="F28" s="23">
        <v>1.8185038304368599</v>
      </c>
    </row>
    <row r="29" spans="1:6" x14ac:dyDescent="0.2">
      <c r="A29" s="21" t="s">
        <v>604</v>
      </c>
      <c r="B29" s="21" t="s">
        <v>603</v>
      </c>
      <c r="C29" s="21" t="s">
        <v>218</v>
      </c>
      <c r="D29" s="24">
        <v>1263807</v>
      </c>
      <c r="E29" s="22">
        <v>6265.3232029999999</v>
      </c>
      <c r="F29" s="23">
        <v>1.7808675079349601</v>
      </c>
    </row>
    <row r="30" spans="1:6" x14ac:dyDescent="0.2">
      <c r="A30" s="21" t="s">
        <v>742</v>
      </c>
      <c r="B30" s="21" t="s">
        <v>741</v>
      </c>
      <c r="C30" s="21" t="s">
        <v>177</v>
      </c>
      <c r="D30" s="24">
        <v>59583</v>
      </c>
      <c r="E30" s="22">
        <v>6224.04018</v>
      </c>
      <c r="F30" s="23">
        <v>1.7691331421396199</v>
      </c>
    </row>
    <row r="31" spans="1:6" x14ac:dyDescent="0.2">
      <c r="A31" s="21" t="s">
        <v>130</v>
      </c>
      <c r="B31" s="21" t="s">
        <v>129</v>
      </c>
      <c r="C31" s="21" t="s">
        <v>112</v>
      </c>
      <c r="D31" s="24">
        <v>571418</v>
      </c>
      <c r="E31" s="22">
        <v>6155.0289869999997</v>
      </c>
      <c r="F31" s="23">
        <v>1.7495172680154101</v>
      </c>
    </row>
    <row r="32" spans="1:6" x14ac:dyDescent="0.2">
      <c r="A32" s="21" t="s">
        <v>259</v>
      </c>
      <c r="B32" s="21" t="s">
        <v>258</v>
      </c>
      <c r="C32" s="21" t="s">
        <v>177</v>
      </c>
      <c r="D32" s="24">
        <v>2769671</v>
      </c>
      <c r="E32" s="22">
        <v>6133.4364299999997</v>
      </c>
      <c r="F32" s="23">
        <v>1.7433797581171</v>
      </c>
    </row>
    <row r="33" spans="1:6" x14ac:dyDescent="0.2">
      <c r="A33" s="21" t="s">
        <v>577</v>
      </c>
      <c r="B33" s="21" t="s">
        <v>576</v>
      </c>
      <c r="C33" s="21" t="s">
        <v>171</v>
      </c>
      <c r="D33" s="24">
        <v>814605</v>
      </c>
      <c r="E33" s="22">
        <v>6127.866113</v>
      </c>
      <c r="F33" s="23">
        <v>1.74179644050797</v>
      </c>
    </row>
    <row r="34" spans="1:6" x14ac:dyDescent="0.2">
      <c r="A34" s="21" t="s">
        <v>346</v>
      </c>
      <c r="B34" s="21" t="s">
        <v>345</v>
      </c>
      <c r="C34" s="21" t="s">
        <v>347</v>
      </c>
      <c r="D34" s="24">
        <v>107842</v>
      </c>
      <c r="E34" s="22">
        <v>6015.9659700000002</v>
      </c>
      <c r="F34" s="23">
        <v>1.7099897288116701</v>
      </c>
    </row>
    <row r="35" spans="1:6" x14ac:dyDescent="0.2">
      <c r="A35" s="21" t="s">
        <v>867</v>
      </c>
      <c r="B35" s="21" t="s">
        <v>866</v>
      </c>
      <c r="C35" s="21" t="s">
        <v>156</v>
      </c>
      <c r="D35" s="24">
        <v>1072277</v>
      </c>
      <c r="E35" s="22">
        <v>5721.1339340000004</v>
      </c>
      <c r="F35" s="23">
        <v>1.6261861042900601</v>
      </c>
    </row>
    <row r="36" spans="1:6" x14ac:dyDescent="0.2">
      <c r="A36" s="21" t="s">
        <v>445</v>
      </c>
      <c r="B36" s="21" t="s">
        <v>444</v>
      </c>
      <c r="C36" s="21" t="s">
        <v>147</v>
      </c>
      <c r="D36" s="24">
        <v>586318</v>
      </c>
      <c r="E36" s="22">
        <v>5609.8906239999997</v>
      </c>
      <c r="F36" s="23">
        <v>1.5945660920679801</v>
      </c>
    </row>
    <row r="37" spans="1:6" x14ac:dyDescent="0.2">
      <c r="A37" s="21" t="s">
        <v>547</v>
      </c>
      <c r="B37" s="21" t="s">
        <v>546</v>
      </c>
      <c r="C37" s="21" t="s">
        <v>123</v>
      </c>
      <c r="D37" s="24">
        <v>796016</v>
      </c>
      <c r="E37" s="22">
        <v>5552.6096079999998</v>
      </c>
      <c r="F37" s="23">
        <v>1.5782844259973401</v>
      </c>
    </row>
    <row r="38" spans="1:6" x14ac:dyDescent="0.2">
      <c r="A38" s="21" t="s">
        <v>752</v>
      </c>
      <c r="B38" s="21" t="s">
        <v>751</v>
      </c>
      <c r="C38" s="21" t="s">
        <v>201</v>
      </c>
      <c r="D38" s="24">
        <v>377497</v>
      </c>
      <c r="E38" s="22">
        <v>5543.5434450000002</v>
      </c>
      <c r="F38" s="23">
        <v>1.5757074424028401</v>
      </c>
    </row>
    <row r="39" spans="1:6" x14ac:dyDescent="0.2">
      <c r="A39" s="21" t="s">
        <v>181</v>
      </c>
      <c r="B39" s="21" t="s">
        <v>180</v>
      </c>
      <c r="C39" s="21" t="s">
        <v>182</v>
      </c>
      <c r="D39" s="24">
        <v>759277</v>
      </c>
      <c r="E39" s="22">
        <v>5541.2035459999997</v>
      </c>
      <c r="F39" s="23">
        <v>1.5750423450142601</v>
      </c>
    </row>
    <row r="40" spans="1:6" x14ac:dyDescent="0.2">
      <c r="A40" s="21" t="s">
        <v>315</v>
      </c>
      <c r="B40" s="21" t="s">
        <v>314</v>
      </c>
      <c r="C40" s="21" t="s">
        <v>141</v>
      </c>
      <c r="D40" s="24">
        <v>2096108</v>
      </c>
      <c r="E40" s="22">
        <v>5376.5170200000002</v>
      </c>
      <c r="F40" s="23">
        <v>1.5282315303690299</v>
      </c>
    </row>
    <row r="41" spans="1:6" x14ac:dyDescent="0.2">
      <c r="A41" s="21" t="s">
        <v>152</v>
      </c>
      <c r="B41" s="21" t="s">
        <v>151</v>
      </c>
      <c r="C41" s="21" t="s">
        <v>153</v>
      </c>
      <c r="D41" s="24">
        <v>334731</v>
      </c>
      <c r="E41" s="22">
        <v>5339.963643</v>
      </c>
      <c r="F41" s="23">
        <v>1.51784152824218</v>
      </c>
    </row>
    <row r="42" spans="1:6" x14ac:dyDescent="0.2">
      <c r="A42" s="21" t="s">
        <v>242</v>
      </c>
      <c r="B42" s="21" t="s">
        <v>241</v>
      </c>
      <c r="C42" s="21" t="s">
        <v>141</v>
      </c>
      <c r="D42" s="24">
        <v>1446582</v>
      </c>
      <c r="E42" s="22">
        <v>5298.829866</v>
      </c>
      <c r="F42" s="23">
        <v>1.5061495844167001</v>
      </c>
    </row>
    <row r="43" spans="1:6" x14ac:dyDescent="0.2">
      <c r="A43" s="21" t="s">
        <v>869</v>
      </c>
      <c r="B43" s="21" t="s">
        <v>868</v>
      </c>
      <c r="C43" s="21" t="s">
        <v>218</v>
      </c>
      <c r="D43" s="24">
        <v>209500</v>
      </c>
      <c r="E43" s="22">
        <v>5084.1459999999997</v>
      </c>
      <c r="F43" s="23">
        <v>1.44512742976485</v>
      </c>
    </row>
    <row r="44" spans="1:6" x14ac:dyDescent="0.2">
      <c r="A44" s="21" t="s">
        <v>871</v>
      </c>
      <c r="B44" s="21" t="s">
        <v>870</v>
      </c>
      <c r="C44" s="21" t="s">
        <v>150</v>
      </c>
      <c r="D44" s="24">
        <v>3339739</v>
      </c>
      <c r="E44" s="22">
        <v>4920.4374690000004</v>
      </c>
      <c r="F44" s="23">
        <v>1.3985946022979401</v>
      </c>
    </row>
    <row r="45" spans="1:6" x14ac:dyDescent="0.2">
      <c r="A45" s="21" t="s">
        <v>873</v>
      </c>
      <c r="B45" s="21" t="s">
        <v>872</v>
      </c>
      <c r="C45" s="21" t="s">
        <v>210</v>
      </c>
      <c r="D45" s="24">
        <v>962125</v>
      </c>
      <c r="E45" s="22">
        <v>4726.9201249999996</v>
      </c>
      <c r="F45" s="23">
        <v>1.3435888605372499</v>
      </c>
    </row>
    <row r="46" spans="1:6" x14ac:dyDescent="0.2">
      <c r="A46" s="21" t="s">
        <v>875</v>
      </c>
      <c r="B46" s="21" t="s">
        <v>874</v>
      </c>
      <c r="C46" s="21" t="s">
        <v>232</v>
      </c>
      <c r="D46" s="24">
        <v>597025</v>
      </c>
      <c r="E46" s="22">
        <v>4149.6222630000002</v>
      </c>
      <c r="F46" s="23">
        <v>1.17949660678985</v>
      </c>
    </row>
    <row r="47" spans="1:6" x14ac:dyDescent="0.2">
      <c r="A47" s="21" t="s">
        <v>738</v>
      </c>
      <c r="B47" s="21" t="s">
        <v>737</v>
      </c>
      <c r="C47" s="21" t="s">
        <v>171</v>
      </c>
      <c r="D47" s="24">
        <v>225369</v>
      </c>
      <c r="E47" s="22">
        <v>3360.026421</v>
      </c>
      <c r="F47" s="23">
        <v>0.95506036721245402</v>
      </c>
    </row>
    <row r="48" spans="1:6" x14ac:dyDescent="0.2">
      <c r="A48" s="21" t="s">
        <v>877</v>
      </c>
      <c r="B48" s="21" t="s">
        <v>876</v>
      </c>
      <c r="C48" s="21" t="s">
        <v>210</v>
      </c>
      <c r="D48" s="24">
        <v>417801</v>
      </c>
      <c r="E48" s="22">
        <v>3353.0619259999999</v>
      </c>
      <c r="F48" s="23">
        <v>0.95308076576927003</v>
      </c>
    </row>
    <row r="49" spans="1:9" x14ac:dyDescent="0.2">
      <c r="A49" s="21" t="s">
        <v>377</v>
      </c>
      <c r="B49" s="21" t="s">
        <v>376</v>
      </c>
      <c r="C49" s="21" t="s">
        <v>174</v>
      </c>
      <c r="D49" s="24">
        <v>107609</v>
      </c>
      <c r="E49" s="22">
        <v>2201.357313</v>
      </c>
      <c r="F49" s="23">
        <v>0.62571803322126296</v>
      </c>
    </row>
    <row r="50" spans="1:9" x14ac:dyDescent="0.2">
      <c r="A50" s="21" t="s">
        <v>704</v>
      </c>
      <c r="B50" s="21" t="s">
        <v>703</v>
      </c>
      <c r="C50" s="21" t="s">
        <v>174</v>
      </c>
      <c r="D50" s="24">
        <v>79938</v>
      </c>
      <c r="E50" s="22">
        <v>2175.033042</v>
      </c>
      <c r="F50" s="23">
        <v>0.61823557184217204</v>
      </c>
    </row>
    <row r="51" spans="1:9" x14ac:dyDescent="0.2">
      <c r="A51" s="21" t="s">
        <v>614</v>
      </c>
      <c r="B51" s="21" t="s">
        <v>613</v>
      </c>
      <c r="C51" s="21" t="s">
        <v>404</v>
      </c>
      <c r="D51" s="24">
        <v>319185</v>
      </c>
      <c r="E51" s="22">
        <v>2027.622713</v>
      </c>
      <c r="F51" s="23">
        <v>0.57633537663366297</v>
      </c>
    </row>
    <row r="52" spans="1:9" x14ac:dyDescent="0.2">
      <c r="A52" s="21" t="s">
        <v>786</v>
      </c>
      <c r="B52" s="21" t="s">
        <v>785</v>
      </c>
      <c r="C52" s="21" t="s">
        <v>135</v>
      </c>
      <c r="D52" s="24">
        <v>411336</v>
      </c>
      <c r="E52" s="22">
        <v>1881.2451960000001</v>
      </c>
      <c r="F52" s="23">
        <v>0.53472874989289398</v>
      </c>
    </row>
    <row r="53" spans="1:9" x14ac:dyDescent="0.2">
      <c r="A53" s="21" t="s">
        <v>879</v>
      </c>
      <c r="B53" s="21" t="s">
        <v>878</v>
      </c>
      <c r="C53" s="21" t="s">
        <v>153</v>
      </c>
      <c r="D53" s="24">
        <v>122636</v>
      </c>
      <c r="E53" s="22">
        <v>1814.031712</v>
      </c>
      <c r="F53" s="23">
        <v>0.51562386002968796</v>
      </c>
    </row>
    <row r="54" spans="1:9" x14ac:dyDescent="0.2">
      <c r="A54" s="21" t="s">
        <v>881</v>
      </c>
      <c r="B54" s="21" t="s">
        <v>880</v>
      </c>
      <c r="C54" s="21" t="s">
        <v>347</v>
      </c>
      <c r="D54" s="24">
        <v>60065</v>
      </c>
      <c r="E54" s="22">
        <v>1728.6706999999999</v>
      </c>
      <c r="F54" s="23">
        <v>0.491360681931795</v>
      </c>
    </row>
    <row r="55" spans="1:9" x14ac:dyDescent="0.2">
      <c r="A55" s="21" t="s">
        <v>883</v>
      </c>
      <c r="B55" s="21" t="s">
        <v>882</v>
      </c>
      <c r="C55" s="21" t="s">
        <v>232</v>
      </c>
      <c r="D55" s="24">
        <v>100000</v>
      </c>
      <c r="E55" s="22">
        <v>250.55</v>
      </c>
      <c r="F55" s="23">
        <v>7.1216813507634105E-2</v>
      </c>
    </row>
    <row r="56" spans="1:9" ht="10.5" x14ac:dyDescent="0.25">
      <c r="A56" s="20" t="s">
        <v>28</v>
      </c>
      <c r="B56" s="20"/>
      <c r="C56" s="20"/>
      <c r="D56" s="20"/>
      <c r="E56" s="25">
        <f>SUM(E7:E55)</f>
        <v>339666.54878600012</v>
      </c>
      <c r="F56" s="26">
        <f>SUM(F7:F55)</f>
        <v>96.547472598979311</v>
      </c>
      <c r="G56" s="14"/>
      <c r="H56" s="14"/>
      <c r="I56" s="14"/>
    </row>
    <row r="57" spans="1:9" x14ac:dyDescent="0.2">
      <c r="A57" s="21"/>
      <c r="B57" s="21"/>
      <c r="C57" s="21"/>
      <c r="D57" s="21"/>
      <c r="E57" s="22"/>
      <c r="F57" s="23"/>
    </row>
    <row r="58" spans="1:9" ht="10.5" x14ac:dyDescent="0.25">
      <c r="A58" s="20" t="s">
        <v>39</v>
      </c>
      <c r="B58" s="20"/>
      <c r="C58" s="20"/>
      <c r="D58" s="20"/>
      <c r="E58" s="25">
        <f>E56</f>
        <v>339666.54878600012</v>
      </c>
      <c r="F58" s="26">
        <f>F56</f>
        <v>96.547472598979311</v>
      </c>
      <c r="G58" s="14"/>
      <c r="H58" s="14"/>
      <c r="I58" s="14"/>
    </row>
    <row r="59" spans="1:9" ht="10.5" x14ac:dyDescent="0.25">
      <c r="A59" s="20"/>
      <c r="B59" s="20"/>
      <c r="C59" s="20"/>
      <c r="D59" s="20"/>
      <c r="E59" s="25"/>
      <c r="F59" s="26"/>
      <c r="G59" s="14"/>
      <c r="H59" s="14"/>
      <c r="I59" s="14"/>
    </row>
    <row r="60" spans="1:9" ht="10.5" x14ac:dyDescent="0.25">
      <c r="A60" s="20" t="s">
        <v>41</v>
      </c>
      <c r="B60" s="20"/>
      <c r="C60" s="20"/>
      <c r="D60" s="20"/>
      <c r="E60" s="25">
        <f>E62-(E56)</f>
        <v>12146.43983239989</v>
      </c>
      <c r="F60" s="26">
        <f>F62-(F56)</f>
        <v>3.4525274010206886</v>
      </c>
      <c r="G60" s="14"/>
      <c r="H60" s="14"/>
      <c r="I60" s="14"/>
    </row>
    <row r="61" spans="1:9" ht="10.5" x14ac:dyDescent="0.25">
      <c r="A61" s="20"/>
      <c r="B61" s="20"/>
      <c r="C61" s="20"/>
      <c r="D61" s="20"/>
      <c r="E61" s="25"/>
      <c r="F61" s="26"/>
      <c r="G61" s="14"/>
      <c r="H61" s="14"/>
      <c r="I61" s="14"/>
    </row>
    <row r="62" spans="1:9" ht="10.5" x14ac:dyDescent="0.25">
      <c r="A62" s="27" t="s">
        <v>40</v>
      </c>
      <c r="B62" s="27"/>
      <c r="C62" s="27"/>
      <c r="D62" s="27"/>
      <c r="E62" s="28">
        <v>351812.98861840001</v>
      </c>
      <c r="F62" s="29">
        <v>100</v>
      </c>
      <c r="G62" s="14"/>
      <c r="H62" s="14"/>
      <c r="I62" s="14"/>
    </row>
    <row r="64" spans="1:9" ht="10.5" x14ac:dyDescent="0.25">
      <c r="A64" s="14" t="s">
        <v>44</v>
      </c>
    </row>
    <row r="65" spans="1:9" ht="10.5" x14ac:dyDescent="0.25">
      <c r="A65" s="14" t="s">
        <v>45</v>
      </c>
    </row>
    <row r="66" spans="1:9" ht="10.5" x14ac:dyDescent="0.25">
      <c r="A66" s="14" t="s">
        <v>46</v>
      </c>
      <c r="B66" s="14"/>
      <c r="C66" s="30" t="s">
        <v>1041</v>
      </c>
      <c r="D66" s="14" t="s">
        <v>47</v>
      </c>
    </row>
    <row r="67" spans="1:9" x14ac:dyDescent="0.2">
      <c r="A67" s="7" t="s">
        <v>48</v>
      </c>
      <c r="C67" s="31">
        <v>190.6677</v>
      </c>
      <c r="D67" s="31">
        <v>187.40459999999999</v>
      </c>
    </row>
    <row r="68" spans="1:9" x14ac:dyDescent="0.2">
      <c r="A68" s="7" t="s">
        <v>49</v>
      </c>
      <c r="C68" s="31">
        <v>21.755299999999998</v>
      </c>
      <c r="D68" s="31">
        <v>21.382899999999999</v>
      </c>
    </row>
    <row r="69" spans="1:9" x14ac:dyDescent="0.2">
      <c r="A69" s="7" t="s">
        <v>50</v>
      </c>
      <c r="C69" s="31">
        <v>209.51390000000001</v>
      </c>
      <c r="D69" s="31">
        <v>206.666</v>
      </c>
    </row>
    <row r="70" spans="1:9" x14ac:dyDescent="0.2">
      <c r="A70" s="7" t="s">
        <v>51</v>
      </c>
      <c r="C70" s="31">
        <v>24.8611</v>
      </c>
      <c r="D70" s="31">
        <v>24.520499999999998</v>
      </c>
    </row>
    <row r="72" spans="1:9" x14ac:dyDescent="0.2">
      <c r="A72" s="7" t="s">
        <v>56</v>
      </c>
    </row>
    <row r="74" spans="1:9" ht="10.5" x14ac:dyDescent="0.25">
      <c r="A74" s="14" t="s">
        <v>52</v>
      </c>
      <c r="D74" s="30" t="s">
        <v>59</v>
      </c>
    </row>
    <row r="76" spans="1:9" ht="10.5" x14ac:dyDescent="0.25">
      <c r="A76" s="14" t="s">
        <v>286</v>
      </c>
      <c r="D76" s="36">
        <v>0.460953617186526</v>
      </c>
    </row>
    <row r="78" spans="1:9" ht="10.5" x14ac:dyDescent="0.25">
      <c r="A78" s="14" t="s">
        <v>58</v>
      </c>
      <c r="D78" s="30" t="s">
        <v>59</v>
      </c>
    </row>
    <row r="80" spans="1:9" ht="10.5" x14ac:dyDescent="0.25">
      <c r="A80" s="63" t="s">
        <v>1051</v>
      </c>
      <c r="B80" s="64"/>
      <c r="C80" s="64"/>
      <c r="D80" s="64"/>
      <c r="E80" s="11"/>
      <c r="G80" s="64"/>
      <c r="H80" s="64"/>
      <c r="I80" s="64"/>
    </row>
    <row r="81" spans="1:9" x14ac:dyDescent="0.2">
      <c r="A81" s="65"/>
      <c r="B81" s="64"/>
      <c r="C81" s="64"/>
      <c r="D81" s="64"/>
      <c r="E81" s="11"/>
      <c r="G81" s="64"/>
      <c r="H81" s="64"/>
      <c r="I81" s="64"/>
    </row>
    <row r="82" spans="1:9" ht="10.5" x14ac:dyDescent="0.25">
      <c r="A82" s="63" t="s">
        <v>1055</v>
      </c>
      <c r="B82" s="64"/>
      <c r="C82" s="64"/>
      <c r="D82" s="64"/>
      <c r="E82" s="11"/>
      <c r="G82" s="64"/>
      <c r="H82" s="64"/>
      <c r="I82" s="64"/>
    </row>
    <row r="83" spans="1:9" x14ac:dyDescent="0.2">
      <c r="A83" s="65"/>
      <c r="B83" s="64"/>
      <c r="C83" s="64"/>
      <c r="D83" s="64"/>
      <c r="E83" s="11"/>
      <c r="G83" s="64"/>
      <c r="H83" s="64"/>
      <c r="I83" s="64"/>
    </row>
    <row r="84" spans="1:9" x14ac:dyDescent="0.2">
      <c r="A84" s="64"/>
      <c r="B84" s="64"/>
      <c r="C84" s="64"/>
      <c r="D84" s="64"/>
      <c r="E84" s="11"/>
      <c r="G84" s="64"/>
      <c r="H84" s="64"/>
      <c r="I84" s="64"/>
    </row>
    <row r="85" spans="1:9" x14ac:dyDescent="0.2">
      <c r="A85" s="64"/>
      <c r="B85" s="64"/>
      <c r="C85" s="64"/>
      <c r="D85" s="64"/>
      <c r="E85" s="11"/>
      <c r="G85" s="64"/>
      <c r="H85" s="64"/>
      <c r="I85" s="64"/>
    </row>
    <row r="86" spans="1:9" x14ac:dyDescent="0.2">
      <c r="A86" s="64"/>
      <c r="B86" s="64"/>
      <c r="C86" s="64"/>
      <c r="D86" s="64"/>
      <c r="E86" s="11"/>
      <c r="G86" s="64"/>
      <c r="H86" s="64"/>
      <c r="I86" s="64"/>
    </row>
    <row r="87" spans="1:9" x14ac:dyDescent="0.2">
      <c r="A87" s="64"/>
      <c r="B87" s="64"/>
      <c r="C87" s="64"/>
      <c r="D87" s="64"/>
      <c r="E87" s="11"/>
      <c r="G87" s="64"/>
      <c r="H87" s="64"/>
      <c r="I87" s="64"/>
    </row>
    <row r="88" spans="1:9" x14ac:dyDescent="0.2">
      <c r="A88" s="64"/>
      <c r="B88" s="64"/>
      <c r="C88" s="64"/>
      <c r="D88" s="64"/>
      <c r="E88" s="11"/>
      <c r="G88" s="64"/>
      <c r="H88" s="64"/>
      <c r="I88" s="64"/>
    </row>
    <row r="89" spans="1:9" x14ac:dyDescent="0.2">
      <c r="A89" s="64"/>
      <c r="B89" s="64"/>
      <c r="C89" s="64"/>
      <c r="D89" s="64"/>
      <c r="E89" s="11"/>
      <c r="G89" s="64"/>
      <c r="H89" s="64"/>
      <c r="I89" s="64"/>
    </row>
    <row r="90" spans="1:9" x14ac:dyDescent="0.2">
      <c r="A90" s="64"/>
      <c r="B90" s="64"/>
      <c r="C90" s="64"/>
      <c r="D90" s="64"/>
      <c r="E90" s="11"/>
      <c r="G90" s="64"/>
      <c r="H90" s="64"/>
      <c r="I90" s="64"/>
    </row>
    <row r="91" spans="1:9" x14ac:dyDescent="0.2">
      <c r="A91" s="64"/>
      <c r="B91" s="64"/>
      <c r="C91" s="64"/>
      <c r="D91" s="64"/>
      <c r="E91" s="11"/>
      <c r="G91" s="64"/>
      <c r="H91" s="64"/>
      <c r="I91" s="64"/>
    </row>
    <row r="92" spans="1:9" x14ac:dyDescent="0.2">
      <c r="A92" s="64"/>
      <c r="B92" s="64"/>
      <c r="C92" s="64"/>
      <c r="D92" s="64"/>
      <c r="E92" s="11"/>
      <c r="G92" s="64"/>
      <c r="H92" s="64"/>
      <c r="I92" s="64"/>
    </row>
    <row r="93" spans="1:9" x14ac:dyDescent="0.2">
      <c r="A93" s="64"/>
      <c r="B93" s="64"/>
      <c r="C93" s="64"/>
      <c r="D93" s="64"/>
      <c r="E93" s="11"/>
      <c r="G93" s="64"/>
      <c r="H93" s="64"/>
      <c r="I93" s="64"/>
    </row>
    <row r="94" spans="1:9" x14ac:dyDescent="0.2">
      <c r="A94" s="64"/>
      <c r="B94" s="64"/>
      <c r="C94" s="64"/>
      <c r="D94" s="64"/>
      <c r="E94" s="11"/>
      <c r="G94" s="64"/>
      <c r="H94" s="64"/>
      <c r="I94" s="64"/>
    </row>
    <row r="95" spans="1:9" x14ac:dyDescent="0.2">
      <c r="A95" s="64"/>
      <c r="B95" s="64"/>
      <c r="C95" s="64"/>
      <c r="D95" s="64"/>
      <c r="E95" s="11"/>
      <c r="G95" s="64"/>
      <c r="H95" s="64"/>
      <c r="I95" s="64"/>
    </row>
    <row r="96" spans="1:9" x14ac:dyDescent="0.2">
      <c r="A96" s="64"/>
      <c r="B96" s="64"/>
      <c r="C96" s="64"/>
      <c r="D96" s="64"/>
      <c r="E96" s="11"/>
      <c r="G96" s="64"/>
      <c r="H96" s="64"/>
      <c r="I96" s="64"/>
    </row>
    <row r="97" spans="1:9" x14ac:dyDescent="0.2">
      <c r="A97" s="64"/>
      <c r="B97" s="64"/>
      <c r="C97" s="64"/>
      <c r="D97" s="64"/>
      <c r="E97" s="11"/>
      <c r="G97" s="64"/>
      <c r="H97" s="64"/>
      <c r="I97" s="64"/>
    </row>
    <row r="98" spans="1:9" x14ac:dyDescent="0.2">
      <c r="A98" s="64"/>
      <c r="B98" s="64"/>
      <c r="C98" s="64"/>
      <c r="D98" s="64"/>
      <c r="E98" s="11"/>
      <c r="G98" s="64"/>
      <c r="H98" s="64"/>
      <c r="I98" s="64"/>
    </row>
    <row r="99" spans="1:9" x14ac:dyDescent="0.2">
      <c r="A99" s="64"/>
      <c r="B99" s="64"/>
      <c r="C99" s="64"/>
      <c r="D99" s="64"/>
      <c r="E99" s="11"/>
      <c r="G99" s="64"/>
      <c r="H99" s="64"/>
      <c r="I99" s="64"/>
    </row>
    <row r="100" spans="1:9" ht="10.5" x14ac:dyDescent="0.25">
      <c r="A100" s="63" t="s">
        <v>1075</v>
      </c>
      <c r="B100" s="64"/>
      <c r="C100" s="64"/>
      <c r="D100" s="64"/>
      <c r="E100" s="11"/>
      <c r="G100" s="64"/>
      <c r="H100" s="64"/>
      <c r="I100" s="64"/>
    </row>
    <row r="101" spans="1:9" x14ac:dyDescent="0.2">
      <c r="A101" s="64"/>
      <c r="B101" s="64"/>
      <c r="C101" s="64"/>
      <c r="D101" s="64"/>
      <c r="E101" s="11"/>
      <c r="G101" s="64"/>
      <c r="H101" s="64"/>
      <c r="I101" s="64"/>
    </row>
    <row r="102" spans="1:9" ht="10.5" x14ac:dyDescent="0.25">
      <c r="A102" s="63" t="s">
        <v>1056</v>
      </c>
      <c r="B102" s="64"/>
      <c r="C102" s="64"/>
      <c r="D102" s="64"/>
      <c r="E102" s="11"/>
      <c r="G102" s="64"/>
      <c r="H102" s="64"/>
      <c r="I102" s="64"/>
    </row>
    <row r="103" spans="1:9" x14ac:dyDescent="0.2">
      <c r="A103" s="64"/>
      <c r="B103" s="64"/>
      <c r="C103" s="64"/>
      <c r="D103" s="64"/>
      <c r="E103" s="11"/>
      <c r="G103" s="64"/>
      <c r="H103" s="64"/>
      <c r="I103" s="64"/>
    </row>
    <row r="104" spans="1:9" x14ac:dyDescent="0.2">
      <c r="A104" s="64"/>
      <c r="B104" s="64"/>
      <c r="C104" s="64"/>
      <c r="D104" s="64"/>
      <c r="E104" s="11"/>
      <c r="G104" s="64"/>
      <c r="H104" s="64"/>
      <c r="I104" s="64"/>
    </row>
    <row r="105" spans="1:9" x14ac:dyDescent="0.2">
      <c r="A105" s="64"/>
      <c r="B105" s="64"/>
      <c r="C105" s="64"/>
      <c r="D105" s="64"/>
      <c r="E105" s="11"/>
      <c r="G105" s="64"/>
      <c r="H105" s="64"/>
      <c r="I105" s="64"/>
    </row>
    <row r="106" spans="1:9" x14ac:dyDescent="0.2">
      <c r="A106" s="64"/>
      <c r="B106" s="64"/>
      <c r="C106" s="64"/>
      <c r="D106" s="64"/>
      <c r="E106" s="11"/>
      <c r="G106" s="64"/>
      <c r="H106" s="64"/>
      <c r="I106" s="64"/>
    </row>
    <row r="107" spans="1:9" x14ac:dyDescent="0.2">
      <c r="A107" s="64"/>
      <c r="B107" s="64"/>
      <c r="C107" s="64"/>
      <c r="D107" s="64"/>
      <c r="E107" s="11"/>
      <c r="G107" s="64"/>
      <c r="H107" s="64"/>
      <c r="I107" s="64"/>
    </row>
    <row r="108" spans="1:9" x14ac:dyDescent="0.2">
      <c r="A108" s="64"/>
      <c r="B108" s="64"/>
      <c r="C108" s="64"/>
      <c r="D108" s="64"/>
      <c r="E108" s="11"/>
      <c r="G108" s="64"/>
      <c r="H108" s="64"/>
      <c r="I108" s="64"/>
    </row>
    <row r="109" spans="1:9" x14ac:dyDescent="0.2">
      <c r="A109" s="64"/>
      <c r="B109" s="64"/>
      <c r="C109" s="64"/>
      <c r="D109" s="64"/>
      <c r="E109" s="11"/>
      <c r="G109" s="64"/>
      <c r="H109" s="64"/>
      <c r="I109" s="64"/>
    </row>
    <row r="110" spans="1:9" x14ac:dyDescent="0.2">
      <c r="A110" s="64"/>
      <c r="B110" s="64"/>
      <c r="C110" s="64"/>
      <c r="D110" s="64"/>
      <c r="E110" s="11"/>
      <c r="G110" s="64"/>
      <c r="H110" s="64"/>
      <c r="I110" s="64"/>
    </row>
    <row r="111" spans="1:9" x14ac:dyDescent="0.2">
      <c r="A111" s="64"/>
      <c r="B111" s="64"/>
      <c r="C111" s="64"/>
      <c r="D111" s="64"/>
      <c r="E111" s="11"/>
      <c r="G111" s="64"/>
      <c r="H111" s="64"/>
      <c r="I111" s="64"/>
    </row>
    <row r="112" spans="1:9" x14ac:dyDescent="0.2">
      <c r="A112" s="64"/>
      <c r="B112" s="64"/>
      <c r="C112" s="64"/>
      <c r="D112" s="64"/>
      <c r="E112" s="11"/>
      <c r="G112" s="64"/>
      <c r="H112" s="64"/>
      <c r="I112" s="64"/>
    </row>
    <row r="113" spans="1:9" x14ac:dyDescent="0.2">
      <c r="A113" s="64"/>
      <c r="B113" s="64"/>
      <c r="C113" s="64"/>
      <c r="D113" s="64"/>
      <c r="E113" s="11"/>
      <c r="G113" s="64"/>
      <c r="H113" s="64"/>
      <c r="I113" s="64"/>
    </row>
    <row r="114" spans="1:9" x14ac:dyDescent="0.2">
      <c r="A114" s="64"/>
      <c r="B114" s="64"/>
      <c r="C114" s="64"/>
      <c r="D114" s="64"/>
      <c r="E114" s="11"/>
      <c r="G114" s="64"/>
      <c r="H114" s="64"/>
      <c r="I114" s="64"/>
    </row>
    <row r="115" spans="1:9" x14ac:dyDescent="0.2">
      <c r="A115" s="64"/>
      <c r="B115" s="64"/>
      <c r="C115" s="64"/>
      <c r="D115" s="64"/>
      <c r="E115" s="11"/>
      <c r="G115" s="64"/>
      <c r="H115" s="64"/>
      <c r="I115" s="64"/>
    </row>
    <row r="116" spans="1:9" x14ac:dyDescent="0.2">
      <c r="A116" s="64"/>
      <c r="B116" s="64"/>
      <c r="C116" s="64"/>
      <c r="D116" s="64"/>
      <c r="E116" s="11"/>
      <c r="G116" s="64"/>
      <c r="H116" s="64"/>
      <c r="I116" s="64"/>
    </row>
    <row r="117" spans="1:9" x14ac:dyDescent="0.2">
      <c r="A117" s="64"/>
      <c r="B117" s="64"/>
      <c r="C117" s="64"/>
      <c r="D117" s="64"/>
      <c r="E117" s="11"/>
      <c r="G117" s="64"/>
      <c r="H117" s="64"/>
      <c r="I117" s="64"/>
    </row>
    <row r="118" spans="1:9" x14ac:dyDescent="0.2">
      <c r="A118" s="64"/>
      <c r="B118" s="64"/>
      <c r="C118" s="64"/>
      <c r="D118" s="64"/>
      <c r="E118" s="11"/>
      <c r="G118" s="64"/>
      <c r="H118" s="64"/>
      <c r="I118" s="64"/>
    </row>
    <row r="119" spans="1:9" x14ac:dyDescent="0.2">
      <c r="A119" s="7" t="s">
        <v>1076</v>
      </c>
      <c r="B119" s="64"/>
      <c r="C119" s="64"/>
      <c r="D119" s="64"/>
      <c r="E119" s="11"/>
      <c r="G119" s="64"/>
      <c r="H119" s="64"/>
      <c r="I119" s="64"/>
    </row>
    <row r="121" spans="1:9" x14ac:dyDescent="0.2">
      <c r="A121" s="64" t="s">
        <v>1059</v>
      </c>
    </row>
  </sheetData>
  <mergeCells count="1">
    <mergeCell ref="A1:F1"/>
  </mergeCells>
  <conditionalFormatting sqref="F2:F3">
    <cfRule type="cellIs" dxfId="50" priority="3" stopIfTrue="1" operator="between">
      <formula>0.009</formula>
      <formula>-0.009</formula>
    </cfRule>
  </conditionalFormatting>
  <conditionalFormatting sqref="F5:F116">
    <cfRule type="cellIs" dxfId="49" priority="1" stopIfTrue="1" operator="between">
      <formula>0.009</formula>
      <formula>-0.009</formula>
    </cfRule>
  </conditionalFormatting>
  <conditionalFormatting sqref="F120:F65536">
    <cfRule type="cellIs" dxfId="48" priority="2" stopIfTrue="1" operator="between">
      <formula>0.009</formula>
      <formula>-0.009</formula>
    </cfRule>
  </conditionalFormatting>
  <hyperlinks>
    <hyperlink ref="A81" r:id="rId1" tooltip="https://www.franklintempletonindia.com/downloadsServlet/pdf/product-labels-jg9o5k7l" display="https://www.franklintempletonindia.com/downloadsServlet/pdf/product-labels-jg9o5k7l" xr:uid="{00000000-0004-0000-1900-000000000000}"/>
  </hyperlinks>
  <pageMargins left="0.7" right="0.7" top="0.75" bottom="0.75" header="0.3" footer="0.3"/>
  <pageSetup paperSize="9" orientation="portrait" r:id="rId2"/>
  <headerFooter>
    <oddFooter>&amp;C&amp;1#&amp;"Calibri"&amp;10&amp;K000000PUBLIC</oddFooter>
    <evenFooter>&amp;LPUBLIC</evenFooter>
    <firstFooter>&amp;LPUBLIC</firstFooter>
  </headerFooter>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I125"/>
  <sheetViews>
    <sheetView workbookViewId="0">
      <selection sqref="A1:F1"/>
    </sheetView>
  </sheetViews>
  <sheetFormatPr defaultColWidth="9.1796875" defaultRowHeight="10" x14ac:dyDescent="0.2"/>
  <cols>
    <col min="1" max="1" width="38.81640625" style="7" bestFit="1" customWidth="1"/>
    <col min="2" max="2" width="32.1796875" style="7" bestFit="1" customWidth="1"/>
    <col min="3" max="3" width="35.453125" style="7" bestFit="1" customWidth="1"/>
    <col min="4" max="4" width="15.1796875" style="7" bestFit="1" customWidth="1"/>
    <col min="5" max="5" width="27.1796875" style="10" customWidth="1"/>
    <col min="6" max="6" width="13.54296875" style="11" bestFit="1" customWidth="1"/>
    <col min="7" max="16384" width="9.1796875" style="7"/>
  </cols>
  <sheetData>
    <row r="1" spans="1:7" s="1" customFormat="1" ht="14" x14ac:dyDescent="0.25">
      <c r="A1" s="104" t="s">
        <v>1020</v>
      </c>
      <c r="B1" s="105"/>
      <c r="C1" s="105"/>
      <c r="D1" s="105"/>
      <c r="E1" s="105"/>
      <c r="F1" s="105"/>
    </row>
    <row r="2" spans="1:7" s="1" customFormat="1" ht="11.5" x14ac:dyDescent="0.25">
      <c r="E2" s="5"/>
      <c r="F2" s="9"/>
    </row>
    <row r="3" spans="1:7" s="1" customFormat="1" ht="11.5" x14ac:dyDescent="0.25">
      <c r="A3" s="8" t="s">
        <v>7</v>
      </c>
      <c r="B3" s="2"/>
      <c r="C3" s="3"/>
      <c r="D3" s="3"/>
      <c r="E3" s="4"/>
      <c r="F3" s="9"/>
    </row>
    <row r="4" spans="1:7" s="1" customFormat="1" ht="21" x14ac:dyDescent="0.25">
      <c r="A4" s="6" t="s">
        <v>2</v>
      </c>
      <c r="B4" s="6" t="s">
        <v>0</v>
      </c>
      <c r="C4" s="13" t="s">
        <v>4</v>
      </c>
      <c r="D4" s="13" t="s">
        <v>1</v>
      </c>
      <c r="E4" s="52" t="s">
        <v>6</v>
      </c>
      <c r="F4" s="12" t="s">
        <v>3</v>
      </c>
      <c r="G4" s="56" t="s">
        <v>5</v>
      </c>
    </row>
    <row r="5" spans="1:7" ht="10.5" x14ac:dyDescent="0.25">
      <c r="A5" s="16" t="s">
        <v>109</v>
      </c>
      <c r="B5" s="17"/>
      <c r="C5" s="17"/>
      <c r="D5" s="17"/>
      <c r="E5" s="18"/>
      <c r="F5" s="19"/>
      <c r="G5" s="19"/>
    </row>
    <row r="6" spans="1:7" ht="10.5" x14ac:dyDescent="0.25">
      <c r="A6" s="20" t="s">
        <v>21</v>
      </c>
      <c r="B6" s="21"/>
      <c r="C6" s="21"/>
      <c r="D6" s="21"/>
      <c r="E6" s="22"/>
      <c r="F6" s="23"/>
      <c r="G6" s="23"/>
    </row>
    <row r="7" spans="1:7" x14ac:dyDescent="0.2">
      <c r="A7" s="21" t="s">
        <v>114</v>
      </c>
      <c r="B7" s="21" t="s">
        <v>113</v>
      </c>
      <c r="C7" s="21" t="s">
        <v>112</v>
      </c>
      <c r="D7" s="24">
        <v>4697560</v>
      </c>
      <c r="E7" s="22">
        <v>63651.938000000002</v>
      </c>
      <c r="F7" s="23">
        <v>8.2626763860281596</v>
      </c>
      <c r="G7" s="23"/>
    </row>
    <row r="8" spans="1:7" x14ac:dyDescent="0.2">
      <c r="A8" s="21" t="s">
        <v>111</v>
      </c>
      <c r="B8" s="21" t="s">
        <v>110</v>
      </c>
      <c r="C8" s="21" t="s">
        <v>112</v>
      </c>
      <c r="D8" s="24">
        <v>6349824</v>
      </c>
      <c r="E8" s="22">
        <v>59005.739520000003</v>
      </c>
      <c r="F8" s="23">
        <v>7.6595520245123199</v>
      </c>
      <c r="G8" s="23"/>
    </row>
    <row r="9" spans="1:7" x14ac:dyDescent="0.2">
      <c r="A9" s="21" t="s">
        <v>125</v>
      </c>
      <c r="B9" s="21" t="s">
        <v>124</v>
      </c>
      <c r="C9" s="21" t="s">
        <v>112</v>
      </c>
      <c r="D9" s="24">
        <v>3280419</v>
      </c>
      <c r="E9" s="22">
        <v>44954.861980000001</v>
      </c>
      <c r="F9" s="23">
        <v>5.8356035682574401</v>
      </c>
      <c r="G9" s="23"/>
    </row>
    <row r="10" spans="1:7" x14ac:dyDescent="0.2">
      <c r="A10" s="21" t="s">
        <v>134</v>
      </c>
      <c r="B10" s="21" t="s">
        <v>133</v>
      </c>
      <c r="C10" s="21" t="s">
        <v>135</v>
      </c>
      <c r="D10" s="24">
        <v>15136368</v>
      </c>
      <c r="E10" s="22">
        <v>41413.102850000003</v>
      </c>
      <c r="F10" s="23">
        <v>5.3758467965398102</v>
      </c>
      <c r="G10" s="23"/>
    </row>
    <row r="11" spans="1:7" x14ac:dyDescent="0.2">
      <c r="A11" s="21" t="s">
        <v>143</v>
      </c>
      <c r="B11" s="21" t="s">
        <v>142</v>
      </c>
      <c r="C11" s="21" t="s">
        <v>144</v>
      </c>
      <c r="D11" s="24">
        <v>1136176</v>
      </c>
      <c r="E11" s="22">
        <v>38991.287969999998</v>
      </c>
      <c r="F11" s="23">
        <v>5.0614703101505398</v>
      </c>
      <c r="G11" s="23"/>
    </row>
    <row r="12" spans="1:7" x14ac:dyDescent="0.2">
      <c r="A12" s="21" t="s">
        <v>293</v>
      </c>
      <c r="B12" s="21" t="s">
        <v>292</v>
      </c>
      <c r="C12" s="21" t="s">
        <v>112</v>
      </c>
      <c r="D12" s="24">
        <v>9486375</v>
      </c>
      <c r="E12" s="22">
        <v>38704.410000000003</v>
      </c>
      <c r="F12" s="23">
        <v>5.0242305983228999</v>
      </c>
      <c r="G12" s="23"/>
    </row>
    <row r="13" spans="1:7" x14ac:dyDescent="0.2">
      <c r="A13" s="21" t="s">
        <v>127</v>
      </c>
      <c r="B13" s="21" t="s">
        <v>126</v>
      </c>
      <c r="C13" s="21" t="s">
        <v>128</v>
      </c>
      <c r="D13" s="24">
        <v>2755893</v>
      </c>
      <c r="E13" s="22">
        <v>38455.730920000002</v>
      </c>
      <c r="F13" s="23">
        <v>4.9919494953969403</v>
      </c>
      <c r="G13" s="23"/>
    </row>
    <row r="14" spans="1:7" x14ac:dyDescent="0.2">
      <c r="A14" s="21" t="s">
        <v>132</v>
      </c>
      <c r="B14" s="21" t="s">
        <v>131</v>
      </c>
      <c r="C14" s="21" t="s">
        <v>123</v>
      </c>
      <c r="D14" s="24">
        <v>2138646</v>
      </c>
      <c r="E14" s="22">
        <v>36262.881580000001</v>
      </c>
      <c r="F14" s="23">
        <v>4.70729509163416</v>
      </c>
      <c r="G14" s="23"/>
    </row>
    <row r="15" spans="1:7" x14ac:dyDescent="0.2">
      <c r="A15" s="21" t="s">
        <v>885</v>
      </c>
      <c r="B15" s="21" t="s">
        <v>884</v>
      </c>
      <c r="C15" s="21" t="s">
        <v>153</v>
      </c>
      <c r="D15" s="24">
        <v>777862</v>
      </c>
      <c r="E15" s="22">
        <v>30809.558099999998</v>
      </c>
      <c r="F15" s="23">
        <v>3.9993976016383499</v>
      </c>
      <c r="G15" s="23"/>
    </row>
    <row r="16" spans="1:7" x14ac:dyDescent="0.2">
      <c r="A16" s="21" t="s">
        <v>122</v>
      </c>
      <c r="B16" s="21" t="s">
        <v>121</v>
      </c>
      <c r="C16" s="21" t="s">
        <v>123</v>
      </c>
      <c r="D16" s="24">
        <v>1698499</v>
      </c>
      <c r="E16" s="22">
        <v>27872.368589999998</v>
      </c>
      <c r="F16" s="23">
        <v>3.6181201862426602</v>
      </c>
      <c r="G16" s="23"/>
    </row>
    <row r="17" spans="1:7" x14ac:dyDescent="0.2">
      <c r="A17" s="21" t="s">
        <v>203</v>
      </c>
      <c r="B17" s="21" t="s">
        <v>202</v>
      </c>
      <c r="C17" s="21" t="s">
        <v>204</v>
      </c>
      <c r="D17" s="24">
        <v>979637</v>
      </c>
      <c r="E17" s="22">
        <v>23246.78601</v>
      </c>
      <c r="F17" s="23">
        <v>3.0176719806375201</v>
      </c>
      <c r="G17" s="23"/>
    </row>
    <row r="18" spans="1:7" x14ac:dyDescent="0.2">
      <c r="A18" s="21" t="s">
        <v>152</v>
      </c>
      <c r="B18" s="21" t="s">
        <v>151</v>
      </c>
      <c r="C18" s="21" t="s">
        <v>153</v>
      </c>
      <c r="D18" s="24">
        <v>1429810</v>
      </c>
      <c r="E18" s="22">
        <v>22809.75893</v>
      </c>
      <c r="F18" s="23">
        <v>2.96094136963915</v>
      </c>
      <c r="G18" s="23"/>
    </row>
    <row r="19" spans="1:7" x14ac:dyDescent="0.2">
      <c r="A19" s="21" t="s">
        <v>130</v>
      </c>
      <c r="B19" s="21" t="s">
        <v>129</v>
      </c>
      <c r="C19" s="21" t="s">
        <v>112</v>
      </c>
      <c r="D19" s="24">
        <v>1873860</v>
      </c>
      <c r="E19" s="22">
        <v>20184.28299</v>
      </c>
      <c r="F19" s="23">
        <v>2.6201275824529202</v>
      </c>
      <c r="G19" s="23"/>
    </row>
    <row r="20" spans="1:7" x14ac:dyDescent="0.2">
      <c r="A20" s="21" t="s">
        <v>537</v>
      </c>
      <c r="B20" s="21" t="s">
        <v>536</v>
      </c>
      <c r="C20" s="21" t="s">
        <v>135</v>
      </c>
      <c r="D20" s="24">
        <v>1362748</v>
      </c>
      <c r="E20" s="22">
        <v>17026.173510000001</v>
      </c>
      <c r="F20" s="23">
        <v>2.2101724821873501</v>
      </c>
      <c r="G20" s="23"/>
    </row>
    <row r="21" spans="1:7" x14ac:dyDescent="0.2">
      <c r="A21" s="21" t="s">
        <v>116</v>
      </c>
      <c r="B21" s="21" t="s">
        <v>115</v>
      </c>
      <c r="C21" s="21" t="s">
        <v>117</v>
      </c>
      <c r="D21" s="24">
        <v>386828</v>
      </c>
      <c r="E21" s="22">
        <v>15211.237440000001</v>
      </c>
      <c r="F21" s="23">
        <v>1.9745751087383301</v>
      </c>
      <c r="G21" s="23"/>
    </row>
    <row r="22" spans="1:7" x14ac:dyDescent="0.2">
      <c r="A22" s="21" t="s">
        <v>146</v>
      </c>
      <c r="B22" s="21" t="s">
        <v>145</v>
      </c>
      <c r="C22" s="21" t="s">
        <v>147</v>
      </c>
      <c r="D22" s="24">
        <v>212566</v>
      </c>
      <c r="E22" s="22">
        <v>14795.656429999999</v>
      </c>
      <c r="F22" s="23">
        <v>1.92062841825722</v>
      </c>
      <c r="G22" s="23"/>
    </row>
    <row r="23" spans="1:7" x14ac:dyDescent="0.2">
      <c r="A23" s="21" t="s">
        <v>887</v>
      </c>
      <c r="B23" s="21" t="s">
        <v>886</v>
      </c>
      <c r="C23" s="21" t="s">
        <v>492</v>
      </c>
      <c r="D23" s="24">
        <v>1241029</v>
      </c>
      <c r="E23" s="22">
        <v>14322.715690000001</v>
      </c>
      <c r="F23" s="23">
        <v>1.85923584472099</v>
      </c>
      <c r="G23" s="23"/>
    </row>
    <row r="24" spans="1:7" x14ac:dyDescent="0.2">
      <c r="A24" s="21" t="s">
        <v>149</v>
      </c>
      <c r="B24" s="21" t="s">
        <v>148</v>
      </c>
      <c r="C24" s="21" t="s">
        <v>150</v>
      </c>
      <c r="D24" s="24">
        <v>1898456</v>
      </c>
      <c r="E24" s="22">
        <v>13877.71336</v>
      </c>
      <c r="F24" s="23">
        <v>1.8014699642254299</v>
      </c>
      <c r="G24" s="23"/>
    </row>
    <row r="25" spans="1:7" x14ac:dyDescent="0.2">
      <c r="A25" s="21" t="s">
        <v>240</v>
      </c>
      <c r="B25" s="21" t="s">
        <v>239</v>
      </c>
      <c r="C25" s="21" t="s">
        <v>177</v>
      </c>
      <c r="D25" s="24">
        <v>343225</v>
      </c>
      <c r="E25" s="22">
        <v>13651.43115</v>
      </c>
      <c r="F25" s="23">
        <v>1.77209620543831</v>
      </c>
      <c r="G25" s="23"/>
    </row>
    <row r="26" spans="1:7" x14ac:dyDescent="0.2">
      <c r="A26" s="21" t="s">
        <v>346</v>
      </c>
      <c r="B26" s="21" t="s">
        <v>345</v>
      </c>
      <c r="C26" s="21" t="s">
        <v>347</v>
      </c>
      <c r="D26" s="24">
        <v>242852</v>
      </c>
      <c r="E26" s="22">
        <v>13547.498820000001</v>
      </c>
      <c r="F26" s="23">
        <v>1.75860471977709</v>
      </c>
      <c r="G26" s="23"/>
    </row>
    <row r="27" spans="1:7" x14ac:dyDescent="0.2">
      <c r="A27" s="21" t="s">
        <v>158</v>
      </c>
      <c r="B27" s="21" t="s">
        <v>157</v>
      </c>
      <c r="C27" s="21" t="s">
        <v>159</v>
      </c>
      <c r="D27" s="24">
        <v>758975</v>
      </c>
      <c r="E27" s="22">
        <v>12557.241379999999</v>
      </c>
      <c r="F27" s="23">
        <v>1.63005911656895</v>
      </c>
      <c r="G27" s="23"/>
    </row>
    <row r="28" spans="1:7" x14ac:dyDescent="0.2">
      <c r="A28" s="21" t="s">
        <v>242</v>
      </c>
      <c r="B28" s="21" t="s">
        <v>241</v>
      </c>
      <c r="C28" s="21" t="s">
        <v>141</v>
      </c>
      <c r="D28" s="24">
        <v>3333063</v>
      </c>
      <c r="E28" s="22">
        <v>12209.009770000001</v>
      </c>
      <c r="F28" s="23">
        <v>1.5848550710799401</v>
      </c>
      <c r="G28" s="23"/>
    </row>
    <row r="29" spans="1:7" x14ac:dyDescent="0.2">
      <c r="A29" s="21" t="s">
        <v>315</v>
      </c>
      <c r="B29" s="21" t="s">
        <v>314</v>
      </c>
      <c r="C29" s="21" t="s">
        <v>141</v>
      </c>
      <c r="D29" s="24">
        <v>4592912</v>
      </c>
      <c r="E29" s="22">
        <v>11780.81928</v>
      </c>
      <c r="F29" s="23">
        <v>1.5292715403719701</v>
      </c>
      <c r="G29" s="23"/>
    </row>
    <row r="30" spans="1:7" x14ac:dyDescent="0.2">
      <c r="A30" s="21" t="s">
        <v>528</v>
      </c>
      <c r="B30" s="21" t="s">
        <v>527</v>
      </c>
      <c r="C30" s="21" t="s">
        <v>207</v>
      </c>
      <c r="D30" s="24">
        <v>2486790</v>
      </c>
      <c r="E30" s="22">
        <v>11401.932150000001</v>
      </c>
      <c r="F30" s="23">
        <v>1.48008809301141</v>
      </c>
      <c r="G30" s="23"/>
    </row>
    <row r="31" spans="1:7" x14ac:dyDescent="0.2">
      <c r="A31" s="21" t="s">
        <v>742</v>
      </c>
      <c r="B31" s="21" t="s">
        <v>741</v>
      </c>
      <c r="C31" s="21" t="s">
        <v>177</v>
      </c>
      <c r="D31" s="24">
        <v>109084</v>
      </c>
      <c r="E31" s="22">
        <v>11394.914640000001</v>
      </c>
      <c r="F31" s="23">
        <v>1.47917714801919</v>
      </c>
      <c r="G31" s="23"/>
    </row>
    <row r="32" spans="1:7" x14ac:dyDescent="0.2">
      <c r="A32" s="21" t="s">
        <v>541</v>
      </c>
      <c r="B32" s="21" t="s">
        <v>540</v>
      </c>
      <c r="C32" s="21" t="s">
        <v>135</v>
      </c>
      <c r="D32" s="24">
        <v>3573264</v>
      </c>
      <c r="E32" s="22">
        <v>11068.185240000001</v>
      </c>
      <c r="F32" s="23">
        <v>1.43676431059701</v>
      </c>
      <c r="G32" s="23"/>
    </row>
    <row r="33" spans="1:9" x14ac:dyDescent="0.2">
      <c r="A33" s="21" t="s">
        <v>768</v>
      </c>
      <c r="B33" s="21" t="s">
        <v>767</v>
      </c>
      <c r="C33" s="21" t="s">
        <v>135</v>
      </c>
      <c r="D33" s="24">
        <v>7511711</v>
      </c>
      <c r="E33" s="22">
        <v>9461.0000049999999</v>
      </c>
      <c r="F33" s="23">
        <v>1.2281351328144301</v>
      </c>
      <c r="G33" s="23"/>
    </row>
    <row r="34" spans="1:9" x14ac:dyDescent="0.2">
      <c r="A34" s="21" t="s">
        <v>445</v>
      </c>
      <c r="B34" s="21" t="s">
        <v>444</v>
      </c>
      <c r="C34" s="21" t="s">
        <v>147</v>
      </c>
      <c r="D34" s="24">
        <v>963694</v>
      </c>
      <c r="E34" s="22">
        <v>9220.6241919999993</v>
      </c>
      <c r="F34" s="23">
        <v>1.19693187936679</v>
      </c>
      <c r="G34" s="23"/>
    </row>
    <row r="35" spans="1:9" x14ac:dyDescent="0.2">
      <c r="A35" s="21" t="s">
        <v>581</v>
      </c>
      <c r="B35" s="21" t="s">
        <v>580</v>
      </c>
      <c r="C35" s="21" t="s">
        <v>153</v>
      </c>
      <c r="D35" s="24">
        <v>486932</v>
      </c>
      <c r="E35" s="22">
        <v>9103.1937400000006</v>
      </c>
      <c r="F35" s="23">
        <v>1.1816881986050001</v>
      </c>
      <c r="G35" s="23"/>
    </row>
    <row r="36" spans="1:9" x14ac:dyDescent="0.2">
      <c r="A36" s="21" t="s">
        <v>319</v>
      </c>
      <c r="B36" s="21" t="s">
        <v>318</v>
      </c>
      <c r="C36" s="21" t="s">
        <v>123</v>
      </c>
      <c r="D36" s="24">
        <v>288677</v>
      </c>
      <c r="E36" s="22">
        <v>9017.9808030000004</v>
      </c>
      <c r="F36" s="23">
        <v>1.1706266827351499</v>
      </c>
      <c r="G36" s="23"/>
    </row>
    <row r="37" spans="1:9" x14ac:dyDescent="0.2">
      <c r="A37" s="21" t="s">
        <v>790</v>
      </c>
      <c r="B37" s="21" t="s">
        <v>789</v>
      </c>
      <c r="C37" s="21" t="s">
        <v>177</v>
      </c>
      <c r="D37" s="24">
        <v>358479</v>
      </c>
      <c r="E37" s="22">
        <v>8704.9455569999991</v>
      </c>
      <c r="F37" s="23">
        <v>1.1299914873838499</v>
      </c>
      <c r="G37" s="23"/>
    </row>
    <row r="38" spans="1:9" x14ac:dyDescent="0.2">
      <c r="A38" s="21" t="s">
        <v>137</v>
      </c>
      <c r="B38" s="21" t="s">
        <v>136</v>
      </c>
      <c r="C38" s="21" t="s">
        <v>138</v>
      </c>
      <c r="D38" s="24">
        <v>64173</v>
      </c>
      <c r="E38" s="22">
        <v>8146.1206199999997</v>
      </c>
      <c r="F38" s="23">
        <v>1.05745026152403</v>
      </c>
      <c r="G38" s="23"/>
    </row>
    <row r="39" spans="1:9" x14ac:dyDescent="0.2">
      <c r="A39" s="21" t="s">
        <v>193</v>
      </c>
      <c r="B39" s="21" t="s">
        <v>192</v>
      </c>
      <c r="C39" s="21" t="s">
        <v>150</v>
      </c>
      <c r="D39" s="24">
        <v>418631</v>
      </c>
      <c r="E39" s="22">
        <v>7594.3849710000004</v>
      </c>
      <c r="F39" s="23">
        <v>0.98582929817924603</v>
      </c>
      <c r="G39" s="23"/>
    </row>
    <row r="40" spans="1:9" x14ac:dyDescent="0.2">
      <c r="A40" s="21" t="s">
        <v>259</v>
      </c>
      <c r="B40" s="21" t="s">
        <v>258</v>
      </c>
      <c r="C40" s="21" t="s">
        <v>177</v>
      </c>
      <c r="D40" s="24">
        <v>3123233</v>
      </c>
      <c r="E40" s="22">
        <v>6916.3994789999997</v>
      </c>
      <c r="F40" s="23">
        <v>0.89781980638941095</v>
      </c>
      <c r="G40" s="23"/>
    </row>
    <row r="41" spans="1:9" x14ac:dyDescent="0.2">
      <c r="A41" s="21" t="s">
        <v>738</v>
      </c>
      <c r="B41" s="21" t="s">
        <v>737</v>
      </c>
      <c r="C41" s="21" t="s">
        <v>171</v>
      </c>
      <c r="D41" s="24">
        <v>415227</v>
      </c>
      <c r="E41" s="22">
        <v>6190.6193430000003</v>
      </c>
      <c r="F41" s="23">
        <v>0.803606078110226</v>
      </c>
      <c r="G41" s="23"/>
    </row>
    <row r="42" spans="1:9" x14ac:dyDescent="0.2">
      <c r="A42" s="21" t="s">
        <v>889</v>
      </c>
      <c r="B42" s="21" t="s">
        <v>888</v>
      </c>
      <c r="C42" s="21" t="s">
        <v>232</v>
      </c>
      <c r="D42" s="24">
        <v>149004</v>
      </c>
      <c r="E42" s="22">
        <v>4429.2929039999999</v>
      </c>
      <c r="F42" s="23">
        <v>0.57496778628614398</v>
      </c>
      <c r="G42" s="23"/>
    </row>
    <row r="43" spans="1:9" x14ac:dyDescent="0.2">
      <c r="A43" s="21" t="s">
        <v>577</v>
      </c>
      <c r="B43" s="21" t="s">
        <v>576</v>
      </c>
      <c r="C43" s="21" t="s">
        <v>171</v>
      </c>
      <c r="D43" s="24">
        <v>513378</v>
      </c>
      <c r="E43" s="22">
        <v>3861.8860049999998</v>
      </c>
      <c r="F43" s="23">
        <v>0.50131253346985505</v>
      </c>
      <c r="G43" s="23"/>
    </row>
    <row r="44" spans="1:9" x14ac:dyDescent="0.2">
      <c r="A44" s="21" t="s">
        <v>891</v>
      </c>
      <c r="B44" s="21" t="s">
        <v>890</v>
      </c>
      <c r="C44" s="21" t="s">
        <v>144</v>
      </c>
      <c r="D44" s="24">
        <v>86586</v>
      </c>
      <c r="E44" s="22">
        <v>1901.6017320000001</v>
      </c>
      <c r="F44" s="23">
        <v>0.246847467969108</v>
      </c>
      <c r="G44" s="23"/>
    </row>
    <row r="45" spans="1:9" x14ac:dyDescent="0.2">
      <c r="A45" s="21" t="s">
        <v>233</v>
      </c>
      <c r="B45" s="21" t="s">
        <v>1042</v>
      </c>
      <c r="C45" s="21" t="s">
        <v>156</v>
      </c>
      <c r="D45" s="24">
        <v>979637</v>
      </c>
      <c r="E45" s="22">
        <v>1210.831332</v>
      </c>
      <c r="F45" s="23">
        <v>0.15717836359325699</v>
      </c>
      <c r="G45" s="23"/>
    </row>
    <row r="46" spans="1:9" ht="10.5" x14ac:dyDescent="0.25">
      <c r="A46" s="20" t="s">
        <v>28</v>
      </c>
      <c r="B46" s="20"/>
      <c r="C46" s="20"/>
      <c r="D46" s="20"/>
      <c r="E46" s="25">
        <f>SUM(E7:E45)</f>
        <v>744966.11698300007</v>
      </c>
      <c r="F46" s="26">
        <f>SUM(F7:F45)</f>
        <v>96.704265990872543</v>
      </c>
      <c r="G46" s="23"/>
      <c r="H46" s="14"/>
      <c r="I46" s="14"/>
    </row>
    <row r="47" spans="1:9" x14ac:dyDescent="0.2">
      <c r="A47" s="21"/>
      <c r="B47" s="21"/>
      <c r="C47" s="21"/>
      <c r="D47" s="21"/>
      <c r="E47" s="22"/>
      <c r="F47" s="23"/>
      <c r="G47" s="23"/>
    </row>
    <row r="48" spans="1:9" ht="10.5" x14ac:dyDescent="0.25">
      <c r="A48" s="20" t="s">
        <v>552</v>
      </c>
      <c r="B48" s="21"/>
      <c r="C48" s="21"/>
      <c r="D48" s="21"/>
      <c r="E48" s="22"/>
      <c r="F48" s="23"/>
      <c r="G48" s="23"/>
    </row>
    <row r="49" spans="1:9" x14ac:dyDescent="0.2">
      <c r="A49" s="21" t="s">
        <v>554</v>
      </c>
      <c r="B49" s="21" t="s">
        <v>553</v>
      </c>
      <c r="C49" s="21" t="s">
        <v>370</v>
      </c>
      <c r="D49" s="24">
        <v>231743</v>
      </c>
      <c r="E49" s="22">
        <v>17493.677530000001</v>
      </c>
      <c r="F49" s="23">
        <v>2.2708593135360999</v>
      </c>
      <c r="G49" s="23"/>
    </row>
    <row r="50" spans="1:9" ht="10.5" x14ac:dyDescent="0.25">
      <c r="A50" s="20" t="s">
        <v>28</v>
      </c>
      <c r="B50" s="20"/>
      <c r="C50" s="20"/>
      <c r="D50" s="20"/>
      <c r="E50" s="25">
        <f>SUM(E48:E49)</f>
        <v>17493.677530000001</v>
      </c>
      <c r="F50" s="26">
        <f>SUM(F48:F49)</f>
        <v>2.2708593135360999</v>
      </c>
      <c r="G50" s="23"/>
      <c r="H50" s="14"/>
      <c r="I50" s="14"/>
    </row>
    <row r="51" spans="1:9" x14ac:dyDescent="0.2">
      <c r="A51" s="21"/>
      <c r="B51" s="21"/>
      <c r="C51" s="21"/>
      <c r="D51" s="21"/>
      <c r="E51" s="22"/>
      <c r="F51" s="23"/>
      <c r="G51" s="23"/>
    </row>
    <row r="52" spans="1:9" ht="10.5" x14ac:dyDescent="0.25">
      <c r="A52" s="20" t="s">
        <v>29</v>
      </c>
      <c r="B52" s="21"/>
      <c r="C52" s="21"/>
      <c r="D52" s="21"/>
      <c r="E52" s="22"/>
      <c r="F52" s="23"/>
      <c r="G52" s="23"/>
    </row>
    <row r="53" spans="1:9" ht="10.5" x14ac:dyDescent="0.25">
      <c r="A53" s="20" t="s">
        <v>60</v>
      </c>
      <c r="B53" s="21"/>
      <c r="C53" s="21"/>
      <c r="D53" s="21"/>
      <c r="E53" s="22"/>
      <c r="F53" s="23"/>
      <c r="G53" s="23"/>
    </row>
    <row r="54" spans="1:9" x14ac:dyDescent="0.2">
      <c r="A54" s="21" t="s">
        <v>278</v>
      </c>
      <c r="B54" s="21" t="s">
        <v>277</v>
      </c>
      <c r="C54" s="21" t="s">
        <v>37</v>
      </c>
      <c r="D54" s="24">
        <v>1000000</v>
      </c>
      <c r="E54" s="22">
        <v>988.8</v>
      </c>
      <c r="F54" s="23">
        <v>0.12835641250239099</v>
      </c>
      <c r="G54" s="23">
        <v>5.4399000000000006</v>
      </c>
    </row>
    <row r="55" spans="1:9" ht="10.5" x14ac:dyDescent="0.25">
      <c r="A55" s="20" t="s">
        <v>28</v>
      </c>
      <c r="B55" s="20"/>
      <c r="C55" s="20"/>
      <c r="D55" s="20"/>
      <c r="E55" s="25">
        <f>SUM(E53:E54)</f>
        <v>988.8</v>
      </c>
      <c r="F55" s="26">
        <f>SUM(F53:F54)</f>
        <v>0.12835641250239099</v>
      </c>
      <c r="G55" s="23"/>
      <c r="H55" s="14"/>
      <c r="I55" s="14"/>
    </row>
    <row r="56" spans="1:9" x14ac:dyDescent="0.2">
      <c r="A56" s="21"/>
      <c r="B56" s="21"/>
      <c r="C56" s="21"/>
      <c r="D56" s="21"/>
      <c r="E56" s="22"/>
      <c r="F56" s="23"/>
      <c r="G56" s="23"/>
    </row>
    <row r="57" spans="1:9" ht="10.5" x14ac:dyDescent="0.25">
      <c r="A57" s="20" t="s">
        <v>39</v>
      </c>
      <c r="B57" s="20"/>
      <c r="C57" s="20"/>
      <c r="D57" s="20"/>
      <c r="E57" s="25">
        <f>E46+E50+E55</f>
        <v>763448.59451300011</v>
      </c>
      <c r="F57" s="26">
        <f>F46+F50+F55</f>
        <v>99.10348171691102</v>
      </c>
      <c r="G57" s="23"/>
      <c r="H57" s="14"/>
      <c r="I57" s="14"/>
    </row>
    <row r="58" spans="1:9" ht="10.5" x14ac:dyDescent="0.25">
      <c r="A58" s="20"/>
      <c r="B58" s="20"/>
      <c r="C58" s="20"/>
      <c r="D58" s="20"/>
      <c r="E58" s="25"/>
      <c r="F58" s="26"/>
      <c r="G58" s="23"/>
      <c r="H58" s="14"/>
      <c r="I58" s="14"/>
    </row>
    <row r="59" spans="1:9" ht="10.5" x14ac:dyDescent="0.25">
      <c r="A59" s="20" t="s">
        <v>41</v>
      </c>
      <c r="B59" s="20"/>
      <c r="C59" s="20"/>
      <c r="D59" s="20"/>
      <c r="E59" s="25">
        <f>E61-(E46+E50+E55)</f>
        <v>6906.3731295998441</v>
      </c>
      <c r="F59" s="26">
        <f>F61-(F46+F50+F55)</f>
        <v>0.89651828308898018</v>
      </c>
      <c r="G59" s="23"/>
      <c r="H59" s="14"/>
      <c r="I59" s="14"/>
    </row>
    <row r="60" spans="1:9" ht="10.5" x14ac:dyDescent="0.25">
      <c r="A60" s="20"/>
      <c r="B60" s="20"/>
      <c r="C60" s="20"/>
      <c r="D60" s="20"/>
      <c r="E60" s="25"/>
      <c r="F60" s="26"/>
      <c r="G60" s="23"/>
      <c r="H60" s="14"/>
      <c r="I60" s="14"/>
    </row>
    <row r="61" spans="1:9" ht="10.5" x14ac:dyDescent="0.25">
      <c r="A61" s="27" t="s">
        <v>40</v>
      </c>
      <c r="B61" s="27"/>
      <c r="C61" s="27"/>
      <c r="D61" s="27"/>
      <c r="E61" s="28">
        <v>770354.96764259995</v>
      </c>
      <c r="F61" s="29">
        <v>100</v>
      </c>
      <c r="G61" s="60"/>
      <c r="H61" s="14"/>
      <c r="I61" s="14"/>
    </row>
    <row r="62" spans="1:9" x14ac:dyDescent="0.2">
      <c r="G62" s="11"/>
    </row>
    <row r="63" spans="1:9" ht="10.5" x14ac:dyDescent="0.25">
      <c r="A63" s="14" t="s">
        <v>1043</v>
      </c>
      <c r="G63" s="11"/>
    </row>
    <row r="64" spans="1:9" x14ac:dyDescent="0.2">
      <c r="G64" s="11"/>
    </row>
    <row r="65" spans="1:7" ht="10.5" x14ac:dyDescent="0.25">
      <c r="A65" s="14" t="s">
        <v>44</v>
      </c>
      <c r="G65" s="11"/>
    </row>
    <row r="66" spans="1:7" ht="10.5" x14ac:dyDescent="0.25">
      <c r="A66" s="14" t="s">
        <v>45</v>
      </c>
      <c r="G66" s="11"/>
    </row>
    <row r="67" spans="1:7" ht="10.5" x14ac:dyDescent="0.25">
      <c r="A67" s="14" t="s">
        <v>46</v>
      </c>
      <c r="B67" s="14"/>
      <c r="C67" s="30" t="s">
        <v>1041</v>
      </c>
      <c r="D67" s="14" t="s">
        <v>47</v>
      </c>
      <c r="G67" s="11"/>
    </row>
    <row r="68" spans="1:7" x14ac:dyDescent="0.2">
      <c r="A68" s="7" t="s">
        <v>48</v>
      </c>
      <c r="C68" s="31">
        <v>1021.4466</v>
      </c>
      <c r="D68" s="31">
        <v>1038.1911</v>
      </c>
      <c r="G68" s="11"/>
    </row>
    <row r="69" spans="1:7" x14ac:dyDescent="0.2">
      <c r="A69" s="7" t="s">
        <v>49</v>
      </c>
      <c r="C69" s="31">
        <v>47.106900000000003</v>
      </c>
      <c r="D69" s="31">
        <v>43.594900000000003</v>
      </c>
      <c r="G69" s="11"/>
    </row>
    <row r="70" spans="1:7" x14ac:dyDescent="0.2">
      <c r="A70" s="7" t="s">
        <v>50</v>
      </c>
      <c r="C70" s="31">
        <v>1131.0551</v>
      </c>
      <c r="D70" s="31">
        <v>1153.9549999999999</v>
      </c>
      <c r="G70" s="11"/>
    </row>
    <row r="71" spans="1:7" x14ac:dyDescent="0.2">
      <c r="A71" s="7" t="s">
        <v>51</v>
      </c>
      <c r="C71" s="31">
        <v>54.678199999999997</v>
      </c>
      <c r="D71" s="31">
        <v>50.741599999999998</v>
      </c>
      <c r="G71" s="11"/>
    </row>
    <row r="72" spans="1:7" x14ac:dyDescent="0.2">
      <c r="G72" s="11"/>
    </row>
    <row r="73" spans="1:7" ht="10.5" x14ac:dyDescent="0.25">
      <c r="A73" s="14" t="s">
        <v>52</v>
      </c>
      <c r="G73" s="11"/>
    </row>
    <row r="74" spans="1:7" ht="10.5" x14ac:dyDescent="0.25">
      <c r="A74" s="106" t="s">
        <v>53</v>
      </c>
      <c r="B74" s="107"/>
      <c r="C74" s="32" t="s">
        <v>54</v>
      </c>
      <c r="G74" s="11"/>
    </row>
    <row r="75" spans="1:7" x14ac:dyDescent="0.2">
      <c r="A75" s="102" t="s">
        <v>49</v>
      </c>
      <c r="B75" s="103"/>
      <c r="C75" s="33">
        <v>4.25</v>
      </c>
      <c r="G75" s="11"/>
    </row>
    <row r="76" spans="1:7" x14ac:dyDescent="0.2">
      <c r="A76" s="102" t="s">
        <v>51</v>
      </c>
      <c r="B76" s="103"/>
      <c r="C76" s="33">
        <v>5</v>
      </c>
      <c r="G76" s="11"/>
    </row>
    <row r="77" spans="1:7" x14ac:dyDescent="0.2">
      <c r="A77" s="7" t="s">
        <v>55</v>
      </c>
      <c r="G77" s="11"/>
    </row>
    <row r="78" spans="1:7" x14ac:dyDescent="0.2">
      <c r="A78" s="7" t="s">
        <v>56</v>
      </c>
      <c r="G78" s="11"/>
    </row>
    <row r="79" spans="1:7" x14ac:dyDescent="0.2">
      <c r="G79" s="11"/>
    </row>
    <row r="80" spans="1:7" ht="10.5" x14ac:dyDescent="0.25">
      <c r="A80" s="14" t="s">
        <v>286</v>
      </c>
      <c r="D80" s="36">
        <v>0.31213961082500202</v>
      </c>
      <c r="G80" s="11"/>
    </row>
    <row r="81" spans="1:9" x14ac:dyDescent="0.2">
      <c r="G81" s="11"/>
    </row>
    <row r="82" spans="1:9" ht="10.5" x14ac:dyDescent="0.25">
      <c r="A82" s="14" t="s">
        <v>58</v>
      </c>
      <c r="D82" s="30" t="s">
        <v>59</v>
      </c>
      <c r="G82" s="11"/>
    </row>
    <row r="83" spans="1:9" x14ac:dyDescent="0.2">
      <c r="G83" s="11"/>
    </row>
    <row r="84" spans="1:9" ht="10.5" x14ac:dyDescent="0.25">
      <c r="A84" s="63" t="s">
        <v>1051</v>
      </c>
      <c r="B84" s="64"/>
      <c r="C84" s="64"/>
      <c r="D84" s="64"/>
      <c r="E84" s="11"/>
      <c r="G84" s="64"/>
      <c r="H84" s="64"/>
      <c r="I84" s="64"/>
    </row>
    <row r="85" spans="1:9" x14ac:dyDescent="0.2">
      <c r="A85" s="65"/>
      <c r="B85" s="64"/>
      <c r="C85" s="64"/>
      <c r="D85" s="64"/>
      <c r="E85" s="11"/>
      <c r="G85" s="64"/>
      <c r="H85" s="64"/>
      <c r="I85" s="64"/>
    </row>
    <row r="86" spans="1:9" ht="10.5" x14ac:dyDescent="0.25">
      <c r="A86" s="63" t="s">
        <v>1055</v>
      </c>
      <c r="B86" s="64"/>
      <c r="C86" s="64"/>
      <c r="D86" s="64"/>
      <c r="E86" s="11"/>
      <c r="G86" s="64"/>
      <c r="H86" s="64"/>
      <c r="I86" s="64"/>
    </row>
    <row r="87" spans="1:9" x14ac:dyDescent="0.2">
      <c r="A87" s="65"/>
      <c r="B87" s="64"/>
      <c r="C87" s="64"/>
      <c r="D87" s="64"/>
      <c r="E87" s="11"/>
      <c r="G87" s="64"/>
      <c r="H87" s="64"/>
      <c r="I87" s="64"/>
    </row>
    <row r="88" spans="1:9" x14ac:dyDescent="0.2">
      <c r="A88" s="64"/>
      <c r="B88" s="64"/>
      <c r="C88" s="64"/>
      <c r="D88" s="64"/>
      <c r="E88" s="11"/>
      <c r="G88" s="64"/>
      <c r="H88" s="64"/>
      <c r="I88" s="64"/>
    </row>
    <row r="89" spans="1:9" x14ac:dyDescent="0.2">
      <c r="A89" s="64"/>
      <c r="B89" s="64"/>
      <c r="C89" s="64"/>
      <c r="D89" s="64"/>
      <c r="E89" s="11"/>
      <c r="G89" s="64"/>
      <c r="H89" s="64"/>
      <c r="I89" s="64"/>
    </row>
    <row r="90" spans="1:9" x14ac:dyDescent="0.2">
      <c r="A90" s="64"/>
      <c r="B90" s="64"/>
      <c r="C90" s="64"/>
      <c r="D90" s="64"/>
      <c r="E90" s="11"/>
      <c r="G90" s="64"/>
      <c r="H90" s="64"/>
      <c r="I90" s="64"/>
    </row>
    <row r="91" spans="1:9" x14ac:dyDescent="0.2">
      <c r="A91" s="64"/>
      <c r="B91" s="64"/>
      <c r="C91" s="64"/>
      <c r="D91" s="64"/>
      <c r="E91" s="11"/>
      <c r="G91" s="64"/>
      <c r="H91" s="64"/>
      <c r="I91" s="64"/>
    </row>
    <row r="92" spans="1:9" x14ac:dyDescent="0.2">
      <c r="A92" s="64"/>
      <c r="B92" s="64"/>
      <c r="C92" s="64"/>
      <c r="D92" s="64"/>
      <c r="E92" s="11"/>
      <c r="G92" s="64"/>
      <c r="H92" s="64"/>
      <c r="I92" s="64"/>
    </row>
    <row r="93" spans="1:9" x14ac:dyDescent="0.2">
      <c r="A93" s="64"/>
      <c r="B93" s="64"/>
      <c r="C93" s="64"/>
      <c r="D93" s="64"/>
      <c r="E93" s="11"/>
      <c r="G93" s="64"/>
      <c r="H93" s="64"/>
      <c r="I93" s="64"/>
    </row>
    <row r="94" spans="1:9" x14ac:dyDescent="0.2">
      <c r="A94" s="64"/>
      <c r="B94" s="64"/>
      <c r="C94" s="64"/>
      <c r="D94" s="64"/>
      <c r="E94" s="11"/>
      <c r="G94" s="64"/>
      <c r="H94" s="64"/>
      <c r="I94" s="64"/>
    </row>
    <row r="95" spans="1:9" x14ac:dyDescent="0.2">
      <c r="A95" s="64"/>
      <c r="B95" s="64"/>
      <c r="C95" s="64"/>
      <c r="D95" s="64"/>
      <c r="E95" s="11"/>
      <c r="G95" s="64"/>
      <c r="H95" s="64"/>
      <c r="I95" s="64"/>
    </row>
    <row r="96" spans="1:9" x14ac:dyDescent="0.2">
      <c r="A96" s="64"/>
      <c r="B96" s="64"/>
      <c r="C96" s="64"/>
      <c r="D96" s="64"/>
      <c r="E96" s="11"/>
      <c r="G96" s="64"/>
      <c r="H96" s="64"/>
      <c r="I96" s="64"/>
    </row>
    <row r="97" spans="1:9" x14ac:dyDescent="0.2">
      <c r="A97" s="64"/>
      <c r="B97" s="64"/>
      <c r="C97" s="64"/>
      <c r="D97" s="64"/>
      <c r="E97" s="11"/>
      <c r="G97" s="64"/>
      <c r="H97" s="64"/>
      <c r="I97" s="64"/>
    </row>
    <row r="98" spans="1:9" x14ac:dyDescent="0.2">
      <c r="A98" s="64"/>
      <c r="B98" s="64"/>
      <c r="C98" s="64"/>
      <c r="D98" s="64"/>
      <c r="E98" s="11"/>
      <c r="G98" s="64"/>
      <c r="H98" s="64"/>
      <c r="I98" s="64"/>
    </row>
    <row r="99" spans="1:9" x14ac:dyDescent="0.2">
      <c r="A99" s="64"/>
      <c r="B99" s="64"/>
      <c r="C99" s="64"/>
      <c r="D99" s="64"/>
      <c r="E99" s="11"/>
      <c r="G99" s="64"/>
      <c r="H99" s="64"/>
      <c r="I99" s="64"/>
    </row>
    <row r="100" spans="1:9" x14ac:dyDescent="0.2">
      <c r="A100" s="64"/>
      <c r="B100" s="64"/>
      <c r="C100" s="64"/>
      <c r="D100" s="64"/>
      <c r="E100" s="11"/>
      <c r="G100" s="64"/>
      <c r="H100" s="64"/>
      <c r="I100" s="64"/>
    </row>
    <row r="101" spans="1:9" x14ac:dyDescent="0.2">
      <c r="A101" s="64"/>
      <c r="B101" s="64"/>
      <c r="C101" s="64"/>
      <c r="D101" s="64"/>
      <c r="E101" s="11"/>
      <c r="G101" s="64"/>
      <c r="H101" s="64"/>
      <c r="I101" s="64"/>
    </row>
    <row r="102" spans="1:9" x14ac:dyDescent="0.2">
      <c r="A102" s="64"/>
      <c r="B102" s="64"/>
      <c r="C102" s="64"/>
      <c r="D102" s="64"/>
      <c r="E102" s="11"/>
      <c r="G102" s="64"/>
      <c r="H102" s="64"/>
      <c r="I102" s="64"/>
    </row>
    <row r="103" spans="1:9" x14ac:dyDescent="0.2">
      <c r="A103" s="64"/>
      <c r="B103" s="64"/>
      <c r="C103" s="64"/>
      <c r="D103" s="64"/>
      <c r="E103" s="11"/>
      <c r="G103" s="64"/>
      <c r="H103" s="64"/>
      <c r="I103" s="64"/>
    </row>
    <row r="104" spans="1:9" ht="10.5" x14ac:dyDescent="0.25">
      <c r="A104" s="63" t="s">
        <v>1077</v>
      </c>
      <c r="B104" s="64"/>
      <c r="C104" s="64"/>
      <c r="D104" s="64"/>
      <c r="E104" s="11"/>
      <c r="G104" s="64"/>
      <c r="H104" s="64"/>
      <c r="I104" s="64"/>
    </row>
    <row r="105" spans="1:9" x14ac:dyDescent="0.2">
      <c r="A105" s="64"/>
      <c r="B105" s="64"/>
      <c r="C105" s="64"/>
      <c r="D105" s="64"/>
      <c r="E105" s="11"/>
      <c r="G105" s="64"/>
      <c r="H105" s="64"/>
      <c r="I105" s="64"/>
    </row>
    <row r="106" spans="1:9" ht="10.5" x14ac:dyDescent="0.25">
      <c r="A106" s="63" t="s">
        <v>1056</v>
      </c>
      <c r="B106" s="64"/>
      <c r="C106" s="64"/>
      <c r="D106" s="64"/>
      <c r="E106" s="11"/>
      <c r="G106" s="64"/>
      <c r="H106" s="64"/>
      <c r="I106" s="64"/>
    </row>
    <row r="107" spans="1:9" x14ac:dyDescent="0.2">
      <c r="A107" s="64"/>
      <c r="B107" s="64"/>
      <c r="C107" s="64"/>
      <c r="D107" s="64"/>
      <c r="E107" s="11"/>
      <c r="G107" s="64"/>
      <c r="H107" s="64"/>
      <c r="I107" s="64"/>
    </row>
    <row r="108" spans="1:9" x14ac:dyDescent="0.2">
      <c r="A108" s="64"/>
      <c r="B108" s="64"/>
      <c r="C108" s="64"/>
      <c r="D108" s="64"/>
      <c r="E108" s="11"/>
      <c r="G108" s="64"/>
      <c r="H108" s="64"/>
      <c r="I108" s="64"/>
    </row>
    <row r="109" spans="1:9" x14ac:dyDescent="0.2">
      <c r="A109" s="64"/>
      <c r="B109" s="64"/>
      <c r="C109" s="64"/>
      <c r="D109" s="64"/>
      <c r="E109" s="11"/>
      <c r="G109" s="64"/>
      <c r="H109" s="64"/>
      <c r="I109" s="64"/>
    </row>
    <row r="110" spans="1:9" x14ac:dyDescent="0.2">
      <c r="A110" s="64"/>
      <c r="B110" s="64"/>
      <c r="C110" s="64"/>
      <c r="D110" s="64"/>
      <c r="E110" s="11"/>
      <c r="G110" s="64"/>
      <c r="H110" s="64"/>
      <c r="I110" s="64"/>
    </row>
    <row r="111" spans="1:9" x14ac:dyDescent="0.2">
      <c r="A111" s="64"/>
      <c r="B111" s="64"/>
      <c r="C111" s="64"/>
      <c r="D111" s="64"/>
      <c r="E111" s="11"/>
      <c r="G111" s="64"/>
      <c r="H111" s="64"/>
      <c r="I111" s="64"/>
    </row>
    <row r="112" spans="1:9" x14ac:dyDescent="0.2">
      <c r="A112" s="64"/>
      <c r="B112" s="64"/>
      <c r="C112" s="64"/>
      <c r="D112" s="64"/>
      <c r="E112" s="11"/>
      <c r="G112" s="64"/>
      <c r="H112" s="64"/>
      <c r="I112" s="64"/>
    </row>
    <row r="113" spans="1:9" x14ac:dyDescent="0.2">
      <c r="A113" s="64"/>
      <c r="B113" s="64"/>
      <c r="C113" s="64"/>
      <c r="D113" s="64"/>
      <c r="E113" s="11"/>
      <c r="G113" s="64"/>
      <c r="H113" s="64"/>
      <c r="I113" s="64"/>
    </row>
    <row r="114" spans="1:9" x14ac:dyDescent="0.2">
      <c r="A114" s="64"/>
      <c r="B114" s="64"/>
      <c r="C114" s="64"/>
      <c r="D114" s="64"/>
      <c r="E114" s="11"/>
      <c r="G114" s="64"/>
      <c r="H114" s="64"/>
      <c r="I114" s="64"/>
    </row>
    <row r="115" spans="1:9" x14ac:dyDescent="0.2">
      <c r="A115" s="64"/>
      <c r="B115" s="64"/>
      <c r="C115" s="64"/>
      <c r="D115" s="64"/>
      <c r="E115" s="11"/>
      <c r="G115" s="64"/>
      <c r="H115" s="64"/>
      <c r="I115" s="64"/>
    </row>
    <row r="116" spans="1:9" x14ac:dyDescent="0.2">
      <c r="A116" s="64"/>
      <c r="B116" s="64"/>
      <c r="C116" s="64"/>
      <c r="D116" s="64"/>
      <c r="E116" s="11"/>
      <c r="G116" s="64"/>
      <c r="H116" s="64"/>
      <c r="I116" s="64"/>
    </row>
    <row r="117" spans="1:9" x14ac:dyDescent="0.2">
      <c r="A117" s="64"/>
      <c r="B117" s="64"/>
      <c r="C117" s="64"/>
      <c r="D117" s="64"/>
      <c r="E117" s="11"/>
      <c r="G117" s="64"/>
      <c r="H117" s="64"/>
      <c r="I117" s="64"/>
    </row>
    <row r="118" spans="1:9" x14ac:dyDescent="0.2">
      <c r="A118" s="64"/>
      <c r="B118" s="64"/>
      <c r="C118" s="64"/>
      <c r="D118" s="64"/>
      <c r="E118" s="11"/>
      <c r="G118" s="64"/>
      <c r="H118" s="64"/>
      <c r="I118" s="64"/>
    </row>
    <row r="119" spans="1:9" x14ac:dyDescent="0.2">
      <c r="A119" s="64"/>
      <c r="B119" s="64"/>
      <c r="C119" s="64"/>
      <c r="D119" s="64"/>
      <c r="E119" s="11"/>
      <c r="G119" s="64"/>
      <c r="H119" s="64"/>
      <c r="I119" s="64"/>
    </row>
    <row r="120" spans="1:9" x14ac:dyDescent="0.2">
      <c r="A120" s="64"/>
      <c r="B120" s="64"/>
      <c r="C120" s="64"/>
      <c r="D120" s="64"/>
      <c r="E120" s="11"/>
      <c r="G120" s="64"/>
      <c r="H120" s="64"/>
      <c r="I120" s="64"/>
    </row>
    <row r="121" spans="1:9" x14ac:dyDescent="0.2">
      <c r="A121" s="64"/>
      <c r="B121" s="64"/>
      <c r="C121" s="64"/>
      <c r="D121" s="64"/>
      <c r="E121" s="11"/>
      <c r="G121" s="64"/>
      <c r="H121" s="64"/>
      <c r="I121" s="64"/>
    </row>
    <row r="122" spans="1:9" x14ac:dyDescent="0.2">
      <c r="A122" s="64"/>
      <c r="B122" s="64"/>
      <c r="C122" s="64"/>
      <c r="D122" s="64"/>
      <c r="E122" s="11"/>
      <c r="G122" s="64"/>
      <c r="H122" s="64"/>
      <c r="I122" s="64"/>
    </row>
    <row r="123" spans="1:9" x14ac:dyDescent="0.2">
      <c r="A123" s="64" t="s">
        <v>1078</v>
      </c>
      <c r="B123" s="64"/>
      <c r="C123" s="64"/>
      <c r="D123" s="64"/>
      <c r="E123" s="11"/>
      <c r="G123" s="64"/>
      <c r="H123" s="64"/>
      <c r="I123" s="64"/>
    </row>
    <row r="124" spans="1:9" x14ac:dyDescent="0.2">
      <c r="B124" s="64"/>
      <c r="C124" s="64"/>
      <c r="D124" s="64"/>
      <c r="E124" s="11"/>
      <c r="G124" s="64"/>
      <c r="H124" s="64"/>
      <c r="I124" s="64"/>
    </row>
    <row r="125" spans="1:9" x14ac:dyDescent="0.2">
      <c r="A125" s="64" t="s">
        <v>1059</v>
      </c>
    </row>
  </sheetData>
  <mergeCells count="4">
    <mergeCell ref="A1:F1"/>
    <mergeCell ref="A74:B74"/>
    <mergeCell ref="A75:B75"/>
    <mergeCell ref="A76:B76"/>
  </mergeCells>
  <conditionalFormatting sqref="F2:F3">
    <cfRule type="cellIs" dxfId="47" priority="3" stopIfTrue="1" operator="between">
      <formula>0.009</formula>
      <formula>-0.009</formula>
    </cfRule>
  </conditionalFormatting>
  <conditionalFormatting sqref="F5:F120">
    <cfRule type="cellIs" dxfId="46" priority="1" stopIfTrue="1" operator="between">
      <formula>0.009</formula>
      <formula>-0.009</formula>
    </cfRule>
  </conditionalFormatting>
  <conditionalFormatting sqref="F125:F65537">
    <cfRule type="cellIs" dxfId="45" priority="2" stopIfTrue="1" operator="between">
      <formula>0.009</formula>
      <formula>-0.009</formula>
    </cfRule>
  </conditionalFormatting>
  <hyperlinks>
    <hyperlink ref="A85" r:id="rId1" tooltip="https://www.franklintempletonindia.com/downloadsServlet/pdf/product-labels-jg9o5k7l" display="https://www.franklintempletonindia.com/downloadsServlet/pdf/product-labels-jg9o5k7l" xr:uid="{00000000-0004-0000-1A00-000000000000}"/>
  </hyperlinks>
  <pageMargins left="0.7" right="0.7" top="0.75" bottom="0.75" header="0.3" footer="0.3"/>
  <pageSetup paperSize="9" orientation="portrait" r:id="rId2"/>
  <headerFooter>
    <oddFooter>&amp;C&amp;1#&amp;"Calibri"&amp;10&amp;K000000PUBLIC</oddFooter>
    <evenFooter>&amp;LPUBLIC</evenFooter>
    <firstFooter>&amp;LPUBLIC</firstFooter>
  </headerFooter>
  <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I225"/>
  <sheetViews>
    <sheetView workbookViewId="0">
      <selection sqref="A1:F1"/>
    </sheetView>
  </sheetViews>
  <sheetFormatPr defaultColWidth="9.1796875" defaultRowHeight="10" x14ac:dyDescent="0.2"/>
  <cols>
    <col min="1" max="1" width="38.81640625" style="7" bestFit="1" customWidth="1"/>
    <col min="2" max="2" width="24.81640625" style="7" bestFit="1" customWidth="1"/>
    <col min="3" max="3" width="35.453125" style="7" bestFit="1" customWidth="1"/>
    <col min="4" max="4" width="15.1796875" style="7" bestFit="1" customWidth="1"/>
    <col min="5" max="5" width="27.1796875" style="10" customWidth="1"/>
    <col min="6" max="6" width="13.54296875" style="11" bestFit="1" customWidth="1"/>
    <col min="7" max="16384" width="9.1796875" style="7"/>
  </cols>
  <sheetData>
    <row r="1" spans="1:7" s="1" customFormat="1" ht="14" x14ac:dyDescent="0.25">
      <c r="A1" s="104" t="s">
        <v>17</v>
      </c>
      <c r="B1" s="105"/>
      <c r="C1" s="105"/>
      <c r="D1" s="105"/>
      <c r="E1" s="105"/>
      <c r="F1" s="105"/>
    </row>
    <row r="2" spans="1:7" s="1" customFormat="1" ht="11.5" x14ac:dyDescent="0.25">
      <c r="E2" s="5"/>
      <c r="F2" s="9"/>
    </row>
    <row r="3" spans="1:7" s="1" customFormat="1" ht="11.5" x14ac:dyDescent="0.25">
      <c r="A3" s="8" t="s">
        <v>7</v>
      </c>
      <c r="B3" s="2"/>
      <c r="C3" s="3"/>
      <c r="D3" s="3"/>
      <c r="E3" s="4"/>
      <c r="F3" s="9"/>
    </row>
    <row r="4" spans="1:7" s="1" customFormat="1" ht="21" x14ac:dyDescent="0.25">
      <c r="A4" s="6" t="s">
        <v>2</v>
      </c>
      <c r="B4" s="6" t="s">
        <v>0</v>
      </c>
      <c r="C4" s="13" t="s">
        <v>4</v>
      </c>
      <c r="D4" s="13" t="s">
        <v>1</v>
      </c>
      <c r="E4" s="52" t="s">
        <v>6</v>
      </c>
      <c r="F4" s="12" t="s">
        <v>3</v>
      </c>
      <c r="G4" s="56" t="s">
        <v>5</v>
      </c>
    </row>
    <row r="5" spans="1:7" ht="10.5" x14ac:dyDescent="0.25">
      <c r="A5" s="16" t="s">
        <v>109</v>
      </c>
      <c r="B5" s="17"/>
      <c r="C5" s="17"/>
      <c r="D5" s="17"/>
      <c r="E5" s="18"/>
      <c r="F5" s="19"/>
      <c r="G5" s="19"/>
    </row>
    <row r="6" spans="1:7" ht="10.5" x14ac:dyDescent="0.25">
      <c r="A6" s="20" t="s">
        <v>21</v>
      </c>
      <c r="B6" s="21"/>
      <c r="C6" s="21"/>
      <c r="D6" s="21"/>
      <c r="E6" s="22"/>
      <c r="F6" s="23"/>
      <c r="G6" s="23"/>
    </row>
    <row r="7" spans="1:7" x14ac:dyDescent="0.2">
      <c r="A7" s="21" t="s">
        <v>111</v>
      </c>
      <c r="B7" s="21" t="s">
        <v>110</v>
      </c>
      <c r="C7" s="21" t="s">
        <v>112</v>
      </c>
      <c r="D7" s="24">
        <v>12200000</v>
      </c>
      <c r="E7" s="22">
        <v>113368.5</v>
      </c>
      <c r="F7" s="23">
        <v>9.2504680313791301</v>
      </c>
      <c r="G7" s="23"/>
    </row>
    <row r="8" spans="1:7" x14ac:dyDescent="0.2">
      <c r="A8" s="21" t="s">
        <v>114</v>
      </c>
      <c r="B8" s="21" t="s">
        <v>113</v>
      </c>
      <c r="C8" s="21" t="s">
        <v>112</v>
      </c>
      <c r="D8" s="24">
        <v>7200000</v>
      </c>
      <c r="E8" s="22">
        <v>97560</v>
      </c>
      <c r="F8" s="23">
        <v>7.9605504275115999</v>
      </c>
      <c r="G8" s="23"/>
    </row>
    <row r="9" spans="1:7" x14ac:dyDescent="0.2">
      <c r="A9" s="21" t="s">
        <v>125</v>
      </c>
      <c r="B9" s="21" t="s">
        <v>124</v>
      </c>
      <c r="C9" s="21" t="s">
        <v>112</v>
      </c>
      <c r="D9" s="24">
        <v>6500000</v>
      </c>
      <c r="E9" s="22">
        <v>89076</v>
      </c>
      <c r="F9" s="23">
        <v>7.26828607914128</v>
      </c>
      <c r="G9" s="23"/>
    </row>
    <row r="10" spans="1:7" x14ac:dyDescent="0.2">
      <c r="A10" s="21" t="s">
        <v>319</v>
      </c>
      <c r="B10" s="21" t="s">
        <v>318</v>
      </c>
      <c r="C10" s="21" t="s">
        <v>123</v>
      </c>
      <c r="D10" s="24">
        <v>2600000</v>
      </c>
      <c r="E10" s="22">
        <v>81221.399999999994</v>
      </c>
      <c r="F10" s="23">
        <v>6.6273785413395903</v>
      </c>
      <c r="G10" s="23"/>
    </row>
    <row r="11" spans="1:7" x14ac:dyDescent="0.2">
      <c r="A11" s="21" t="s">
        <v>127</v>
      </c>
      <c r="B11" s="21" t="s">
        <v>126</v>
      </c>
      <c r="C11" s="21" t="s">
        <v>128</v>
      </c>
      <c r="D11" s="24">
        <v>5240000</v>
      </c>
      <c r="E11" s="22">
        <v>73118.960000000006</v>
      </c>
      <c r="F11" s="23">
        <v>5.9662481374252101</v>
      </c>
      <c r="G11" s="23"/>
    </row>
    <row r="12" spans="1:7" x14ac:dyDescent="0.2">
      <c r="A12" s="21" t="s">
        <v>119</v>
      </c>
      <c r="B12" s="21" t="s">
        <v>118</v>
      </c>
      <c r="C12" s="21" t="s">
        <v>120</v>
      </c>
      <c r="D12" s="24">
        <v>3675000</v>
      </c>
      <c r="E12" s="22">
        <v>72349.725000000006</v>
      </c>
      <c r="F12" s="23">
        <v>5.9034812861735997</v>
      </c>
      <c r="G12" s="23"/>
    </row>
    <row r="13" spans="1:7" x14ac:dyDescent="0.2">
      <c r="A13" s="21" t="s">
        <v>134</v>
      </c>
      <c r="B13" s="21" t="s">
        <v>133</v>
      </c>
      <c r="C13" s="21" t="s">
        <v>135</v>
      </c>
      <c r="D13" s="24">
        <v>23500000</v>
      </c>
      <c r="E13" s="22">
        <v>64296</v>
      </c>
      <c r="F13" s="23">
        <v>5.24632585370321</v>
      </c>
      <c r="G13" s="23"/>
    </row>
    <row r="14" spans="1:7" x14ac:dyDescent="0.2">
      <c r="A14" s="21" t="s">
        <v>161</v>
      </c>
      <c r="B14" s="21" t="s">
        <v>160</v>
      </c>
      <c r="C14" s="21" t="s">
        <v>162</v>
      </c>
      <c r="D14" s="24">
        <v>25000000</v>
      </c>
      <c r="E14" s="22">
        <v>48282.5</v>
      </c>
      <c r="F14" s="23">
        <v>3.9396809759771299</v>
      </c>
      <c r="G14" s="23"/>
    </row>
    <row r="15" spans="1:7" x14ac:dyDescent="0.2">
      <c r="A15" s="21" t="s">
        <v>152</v>
      </c>
      <c r="B15" s="21" t="s">
        <v>151</v>
      </c>
      <c r="C15" s="21" t="s">
        <v>153</v>
      </c>
      <c r="D15" s="24">
        <v>2950000</v>
      </c>
      <c r="E15" s="22">
        <v>47061.35</v>
      </c>
      <c r="F15" s="23">
        <v>3.8400394614777902</v>
      </c>
      <c r="G15" s="23"/>
    </row>
    <row r="16" spans="1:7" x14ac:dyDescent="0.2">
      <c r="A16" s="21" t="s">
        <v>130</v>
      </c>
      <c r="B16" s="21" t="s">
        <v>129</v>
      </c>
      <c r="C16" s="21" t="s">
        <v>112</v>
      </c>
      <c r="D16" s="24">
        <v>4200000</v>
      </c>
      <c r="E16" s="22">
        <v>45240.3</v>
      </c>
      <c r="F16" s="23">
        <v>3.69144823191629</v>
      </c>
      <c r="G16" s="23"/>
    </row>
    <row r="17" spans="1:7" x14ac:dyDescent="0.2">
      <c r="A17" s="21" t="s">
        <v>191</v>
      </c>
      <c r="B17" s="21" t="s">
        <v>190</v>
      </c>
      <c r="C17" s="21" t="s">
        <v>144</v>
      </c>
      <c r="D17" s="24">
        <v>308000</v>
      </c>
      <c r="E17" s="22">
        <v>44964.92</v>
      </c>
      <c r="F17" s="23">
        <v>3.6689781993545001</v>
      </c>
      <c r="G17" s="23"/>
    </row>
    <row r="18" spans="1:7" x14ac:dyDescent="0.2">
      <c r="A18" s="21" t="s">
        <v>244</v>
      </c>
      <c r="B18" s="21" t="s">
        <v>243</v>
      </c>
      <c r="C18" s="21" t="s">
        <v>153</v>
      </c>
      <c r="D18" s="24">
        <v>3350000</v>
      </c>
      <c r="E18" s="22">
        <v>44354</v>
      </c>
      <c r="F18" s="23">
        <v>3.6191292913268698</v>
      </c>
      <c r="G18" s="23"/>
    </row>
    <row r="19" spans="1:7" x14ac:dyDescent="0.2">
      <c r="A19" s="21" t="s">
        <v>587</v>
      </c>
      <c r="B19" s="21" t="s">
        <v>586</v>
      </c>
      <c r="C19" s="21" t="s">
        <v>171</v>
      </c>
      <c r="D19" s="24">
        <v>2693087</v>
      </c>
      <c r="E19" s="22">
        <v>39055.147669999998</v>
      </c>
      <c r="F19" s="23">
        <v>3.18676171054681</v>
      </c>
      <c r="G19" s="23"/>
    </row>
    <row r="20" spans="1:7" x14ac:dyDescent="0.2">
      <c r="A20" s="21" t="s">
        <v>158</v>
      </c>
      <c r="B20" s="21" t="s">
        <v>157</v>
      </c>
      <c r="C20" s="21" t="s">
        <v>159</v>
      </c>
      <c r="D20" s="24">
        <v>2100000</v>
      </c>
      <c r="E20" s="22">
        <v>34744.5</v>
      </c>
      <c r="F20" s="23">
        <v>2.83502812965023</v>
      </c>
      <c r="G20" s="23"/>
    </row>
    <row r="21" spans="1:7" x14ac:dyDescent="0.2">
      <c r="A21" s="21" t="s">
        <v>149</v>
      </c>
      <c r="B21" s="21" t="s">
        <v>148</v>
      </c>
      <c r="C21" s="21" t="s">
        <v>150</v>
      </c>
      <c r="D21" s="24">
        <v>4700000</v>
      </c>
      <c r="E21" s="22">
        <v>34357</v>
      </c>
      <c r="F21" s="23">
        <v>2.8034095022346901</v>
      </c>
      <c r="G21" s="23"/>
    </row>
    <row r="22" spans="1:7" x14ac:dyDescent="0.2">
      <c r="A22" s="21" t="s">
        <v>122</v>
      </c>
      <c r="B22" s="21" t="s">
        <v>121</v>
      </c>
      <c r="C22" s="21" t="s">
        <v>123</v>
      </c>
      <c r="D22" s="24">
        <v>1961000</v>
      </c>
      <c r="E22" s="22">
        <v>32180.01</v>
      </c>
      <c r="F22" s="23">
        <v>2.62577482946728</v>
      </c>
      <c r="G22" s="23"/>
    </row>
    <row r="23" spans="1:7" x14ac:dyDescent="0.2">
      <c r="A23" s="21" t="s">
        <v>203</v>
      </c>
      <c r="B23" s="21" t="s">
        <v>202</v>
      </c>
      <c r="C23" s="21" t="s">
        <v>204</v>
      </c>
      <c r="D23" s="24">
        <v>1200000</v>
      </c>
      <c r="E23" s="22">
        <v>28476</v>
      </c>
      <c r="F23" s="23">
        <v>2.3235407336389899</v>
      </c>
      <c r="G23" s="23"/>
    </row>
    <row r="24" spans="1:7" x14ac:dyDescent="0.2">
      <c r="A24" s="21" t="s">
        <v>186</v>
      </c>
      <c r="B24" s="21" t="s">
        <v>185</v>
      </c>
      <c r="C24" s="21" t="s">
        <v>187</v>
      </c>
      <c r="D24" s="24">
        <v>600000</v>
      </c>
      <c r="E24" s="22">
        <v>27579</v>
      </c>
      <c r="F24" s="23">
        <v>2.2503487109506199</v>
      </c>
      <c r="G24" s="23"/>
    </row>
    <row r="25" spans="1:7" x14ac:dyDescent="0.2">
      <c r="A25" s="21" t="s">
        <v>893</v>
      </c>
      <c r="B25" s="21" t="s">
        <v>892</v>
      </c>
      <c r="C25" s="21" t="s">
        <v>174</v>
      </c>
      <c r="D25" s="24">
        <v>680000</v>
      </c>
      <c r="E25" s="22">
        <v>27343.48</v>
      </c>
      <c r="F25" s="23">
        <v>2.23113111319859</v>
      </c>
      <c r="G25" s="23"/>
    </row>
    <row r="26" spans="1:7" x14ac:dyDescent="0.2">
      <c r="A26" s="21" t="s">
        <v>206</v>
      </c>
      <c r="B26" s="21" t="s">
        <v>205</v>
      </c>
      <c r="C26" s="21" t="s">
        <v>207</v>
      </c>
      <c r="D26" s="24">
        <v>11800000</v>
      </c>
      <c r="E26" s="22">
        <v>23209.42</v>
      </c>
      <c r="F26" s="23">
        <v>1.89380646067339</v>
      </c>
      <c r="G26" s="23"/>
    </row>
    <row r="27" spans="1:7" x14ac:dyDescent="0.2">
      <c r="A27" s="21" t="s">
        <v>197</v>
      </c>
      <c r="B27" s="21" t="s">
        <v>196</v>
      </c>
      <c r="C27" s="21" t="s">
        <v>198</v>
      </c>
      <c r="D27" s="24">
        <v>4468295</v>
      </c>
      <c r="E27" s="22">
        <v>22209.6603</v>
      </c>
      <c r="F27" s="23">
        <v>1.8122296104556399</v>
      </c>
      <c r="G27" s="23"/>
    </row>
    <row r="28" spans="1:7" x14ac:dyDescent="0.2">
      <c r="A28" s="21" t="s">
        <v>636</v>
      </c>
      <c r="B28" s="21" t="s">
        <v>635</v>
      </c>
      <c r="C28" s="21" t="s">
        <v>187</v>
      </c>
      <c r="D28" s="24">
        <v>4500000</v>
      </c>
      <c r="E28" s="22">
        <v>19032.75</v>
      </c>
      <c r="F28" s="23">
        <v>1.55300498307935</v>
      </c>
      <c r="G28" s="23"/>
    </row>
    <row r="29" spans="1:7" x14ac:dyDescent="0.2">
      <c r="A29" s="21" t="s">
        <v>377</v>
      </c>
      <c r="B29" s="21" t="s">
        <v>376</v>
      </c>
      <c r="C29" s="21" t="s">
        <v>174</v>
      </c>
      <c r="D29" s="24">
        <v>906742</v>
      </c>
      <c r="E29" s="22">
        <v>18549.221089999999</v>
      </c>
      <c r="F29" s="23">
        <v>1.5135507367569401</v>
      </c>
      <c r="G29" s="23"/>
    </row>
    <row r="30" spans="1:7" x14ac:dyDescent="0.2">
      <c r="A30" s="21" t="s">
        <v>487</v>
      </c>
      <c r="B30" s="21" t="s">
        <v>486</v>
      </c>
      <c r="C30" s="21" t="s">
        <v>210</v>
      </c>
      <c r="D30" s="24">
        <v>5000000</v>
      </c>
      <c r="E30" s="22">
        <v>18205</v>
      </c>
      <c r="F30" s="23">
        <v>1.48546351509685</v>
      </c>
      <c r="G30" s="23"/>
    </row>
    <row r="31" spans="1:7" x14ac:dyDescent="0.2">
      <c r="A31" s="21" t="s">
        <v>583</v>
      </c>
      <c r="B31" s="21" t="s">
        <v>582</v>
      </c>
      <c r="C31" s="21" t="s">
        <v>404</v>
      </c>
      <c r="D31" s="24">
        <v>767769</v>
      </c>
      <c r="E31" s="22">
        <v>12610.60583</v>
      </c>
      <c r="F31" s="23">
        <v>1.0289807670273301</v>
      </c>
      <c r="G31" s="23"/>
    </row>
    <row r="32" spans="1:7" x14ac:dyDescent="0.2">
      <c r="A32" s="21" t="s">
        <v>606</v>
      </c>
      <c r="B32" s="21" t="s">
        <v>605</v>
      </c>
      <c r="C32" s="21" t="s">
        <v>177</v>
      </c>
      <c r="D32" s="24">
        <v>1350000</v>
      </c>
      <c r="E32" s="22">
        <v>10499.625</v>
      </c>
      <c r="F32" s="23">
        <v>0.85673220871731703</v>
      </c>
      <c r="G32" s="23"/>
    </row>
    <row r="33" spans="1:9" x14ac:dyDescent="0.2">
      <c r="A33" s="21" t="s">
        <v>728</v>
      </c>
      <c r="B33" s="21" t="s">
        <v>727</v>
      </c>
      <c r="C33" s="21" t="s">
        <v>174</v>
      </c>
      <c r="D33" s="24">
        <v>200000</v>
      </c>
      <c r="E33" s="22">
        <v>8225</v>
      </c>
      <c r="F33" s="23">
        <v>0.67113086578805703</v>
      </c>
      <c r="G33" s="23"/>
    </row>
    <row r="34" spans="1:9" x14ac:dyDescent="0.2">
      <c r="A34" s="21" t="s">
        <v>895</v>
      </c>
      <c r="B34" s="21" t="s">
        <v>894</v>
      </c>
      <c r="C34" s="21" t="s">
        <v>177</v>
      </c>
      <c r="D34" s="24">
        <v>1368783</v>
      </c>
      <c r="E34" s="22">
        <v>5588.0565980000001</v>
      </c>
      <c r="F34" s="23">
        <v>0.45596562464296703</v>
      </c>
      <c r="G34" s="23"/>
    </row>
    <row r="35" spans="1:9" x14ac:dyDescent="0.2">
      <c r="A35" s="21" t="s">
        <v>233</v>
      </c>
      <c r="B35" s="21" t="s">
        <v>1042</v>
      </c>
      <c r="C35" s="21" t="s">
        <v>156</v>
      </c>
      <c r="D35" s="24">
        <v>1425000</v>
      </c>
      <c r="E35" s="22">
        <v>1761.3</v>
      </c>
      <c r="F35" s="23">
        <v>0.143715841205168</v>
      </c>
      <c r="G35" s="23"/>
    </row>
    <row r="36" spans="1:9" ht="10.5" x14ac:dyDescent="0.25">
      <c r="A36" s="20" t="s">
        <v>28</v>
      </c>
      <c r="B36" s="20"/>
      <c r="C36" s="20"/>
      <c r="D36" s="20"/>
      <c r="E36" s="25">
        <f>SUM(E7:E35)</f>
        <v>1184519.4314880001</v>
      </c>
      <c r="F36" s="26">
        <f>SUM(F7:F35)</f>
        <v>96.652589859856405</v>
      </c>
      <c r="G36" s="23"/>
      <c r="H36" s="14"/>
      <c r="I36" s="14"/>
    </row>
    <row r="37" spans="1:9" x14ac:dyDescent="0.2">
      <c r="A37" s="21"/>
      <c r="B37" s="21"/>
      <c r="C37" s="21"/>
      <c r="D37" s="21"/>
      <c r="E37" s="22"/>
      <c r="F37" s="23"/>
      <c r="G37" s="23"/>
    </row>
    <row r="38" spans="1:9" ht="10.5" x14ac:dyDescent="0.25">
      <c r="A38" s="20" t="s">
        <v>29</v>
      </c>
      <c r="B38" s="21"/>
      <c r="C38" s="21"/>
      <c r="D38" s="21"/>
      <c r="E38" s="22"/>
      <c r="F38" s="23"/>
      <c r="G38" s="23"/>
    </row>
    <row r="39" spans="1:9" ht="10.5" x14ac:dyDescent="0.25">
      <c r="A39" s="20" t="s">
        <v>60</v>
      </c>
      <c r="B39" s="21"/>
      <c r="C39" s="21"/>
      <c r="D39" s="21"/>
      <c r="E39" s="22"/>
      <c r="F39" s="23"/>
      <c r="G39" s="23"/>
    </row>
    <row r="40" spans="1:9" x14ac:dyDescent="0.2">
      <c r="A40" s="21" t="s">
        <v>278</v>
      </c>
      <c r="B40" s="21" t="s">
        <v>277</v>
      </c>
      <c r="C40" s="21" t="s">
        <v>37</v>
      </c>
      <c r="D40" s="24">
        <v>2500000</v>
      </c>
      <c r="E40" s="22">
        <v>2472</v>
      </c>
      <c r="F40" s="23">
        <v>0.201706443796727</v>
      </c>
      <c r="G40" s="23">
        <v>5.4399000000000006</v>
      </c>
    </row>
    <row r="41" spans="1:9" ht="10.5" x14ac:dyDescent="0.25">
      <c r="A41" s="20" t="s">
        <v>28</v>
      </c>
      <c r="B41" s="20"/>
      <c r="C41" s="20"/>
      <c r="D41" s="20"/>
      <c r="E41" s="25">
        <f>SUM(E39:E40)</f>
        <v>2472</v>
      </c>
      <c r="F41" s="26">
        <f>SUM(F39:F40)</f>
        <v>0.201706443796727</v>
      </c>
      <c r="G41" s="23"/>
      <c r="H41" s="14"/>
      <c r="I41" s="14"/>
    </row>
    <row r="42" spans="1:9" x14ac:dyDescent="0.2">
      <c r="A42" s="21"/>
      <c r="B42" s="21"/>
      <c r="C42" s="21"/>
      <c r="D42" s="21"/>
      <c r="E42" s="22"/>
      <c r="F42" s="23"/>
      <c r="G42" s="23"/>
    </row>
    <row r="43" spans="1:9" ht="10.5" x14ac:dyDescent="0.25">
      <c r="A43" s="20" t="s">
        <v>39</v>
      </c>
      <c r="B43" s="20"/>
      <c r="C43" s="20"/>
      <c r="D43" s="20"/>
      <c r="E43" s="25">
        <f>E36+E41</f>
        <v>1186991.4314880001</v>
      </c>
      <c r="F43" s="26">
        <f>F36+F41</f>
        <v>96.854296303653129</v>
      </c>
      <c r="G43" s="23"/>
      <c r="H43" s="14"/>
      <c r="I43" s="14"/>
    </row>
    <row r="44" spans="1:9" ht="10.5" x14ac:dyDescent="0.25">
      <c r="A44" s="20"/>
      <c r="B44" s="20"/>
      <c r="C44" s="20"/>
      <c r="D44" s="20"/>
      <c r="E44" s="25"/>
      <c r="F44" s="26"/>
      <c r="G44" s="23"/>
      <c r="H44" s="14"/>
      <c r="I44" s="14"/>
    </row>
    <row r="45" spans="1:9" ht="10.5" x14ac:dyDescent="0.25">
      <c r="A45" s="20" t="s">
        <v>41</v>
      </c>
      <c r="B45" s="20"/>
      <c r="C45" s="20"/>
      <c r="D45" s="20"/>
      <c r="E45" s="25">
        <f>E47-(E36+E41)</f>
        <v>38551.963888699887</v>
      </c>
      <c r="F45" s="26">
        <f>F47-(F36+F41)</f>
        <v>3.145703696346871</v>
      </c>
      <c r="G45" s="23"/>
      <c r="H45" s="14"/>
      <c r="I45" s="14"/>
    </row>
    <row r="46" spans="1:9" ht="10.5" x14ac:dyDescent="0.25">
      <c r="A46" s="20"/>
      <c r="B46" s="20"/>
      <c r="C46" s="20"/>
      <c r="D46" s="20"/>
      <c r="E46" s="25"/>
      <c r="F46" s="26"/>
      <c r="G46" s="23"/>
      <c r="H46" s="14"/>
      <c r="I46" s="14"/>
    </row>
    <row r="47" spans="1:9" ht="10.5" x14ac:dyDescent="0.25">
      <c r="A47" s="27" t="s">
        <v>40</v>
      </c>
      <c r="B47" s="27"/>
      <c r="C47" s="27"/>
      <c r="D47" s="27"/>
      <c r="E47" s="28">
        <v>1225543.3953767</v>
      </c>
      <c r="F47" s="29">
        <v>100</v>
      </c>
      <c r="G47" s="27"/>
      <c r="H47" s="14"/>
      <c r="I47" s="14"/>
    </row>
    <row r="49" spans="1:4" ht="10.5" x14ac:dyDescent="0.25">
      <c r="A49" s="14" t="s">
        <v>1043</v>
      </c>
    </row>
    <row r="50" spans="1:4" ht="10.5" x14ac:dyDescent="0.25">
      <c r="A50" s="14"/>
    </row>
    <row r="51" spans="1:4" ht="10.5" x14ac:dyDescent="0.25">
      <c r="A51" s="14" t="s">
        <v>44</v>
      </c>
    </row>
    <row r="52" spans="1:4" ht="10.5" x14ac:dyDescent="0.25">
      <c r="A52" s="14" t="s">
        <v>45</v>
      </c>
    </row>
    <row r="53" spans="1:4" ht="10.5" x14ac:dyDescent="0.25">
      <c r="A53" s="14" t="s">
        <v>46</v>
      </c>
      <c r="B53" s="14"/>
      <c r="C53" s="30" t="s">
        <v>1041</v>
      </c>
      <c r="D53" s="14" t="s">
        <v>47</v>
      </c>
    </row>
    <row r="54" spans="1:4" x14ac:dyDescent="0.2">
      <c r="A54" s="7" t="s">
        <v>48</v>
      </c>
      <c r="C54" s="31">
        <v>107.93899999999999</v>
      </c>
      <c r="D54" s="31">
        <v>107.1553</v>
      </c>
    </row>
    <row r="55" spans="1:4" x14ac:dyDescent="0.2">
      <c r="A55" s="7" t="s">
        <v>49</v>
      </c>
      <c r="C55" s="31">
        <v>38.960500000000003</v>
      </c>
      <c r="D55" s="31">
        <v>35.591099999999997</v>
      </c>
    </row>
    <row r="56" spans="1:4" x14ac:dyDescent="0.2">
      <c r="A56" s="7" t="s">
        <v>50</v>
      </c>
      <c r="C56" s="31">
        <v>121.61579999999999</v>
      </c>
      <c r="D56" s="31">
        <v>121.22029999999999</v>
      </c>
    </row>
    <row r="57" spans="1:4" x14ac:dyDescent="0.2">
      <c r="A57" s="7" t="s">
        <v>51</v>
      </c>
      <c r="C57" s="31">
        <v>46.197200000000002</v>
      </c>
      <c r="D57" s="31">
        <v>42.260100000000001</v>
      </c>
    </row>
    <row r="59" spans="1:4" ht="10.5" x14ac:dyDescent="0.25">
      <c r="A59" s="14" t="s">
        <v>52</v>
      </c>
    </row>
    <row r="60" spans="1:4" ht="10.5" x14ac:dyDescent="0.25">
      <c r="A60" s="106" t="s">
        <v>53</v>
      </c>
      <c r="B60" s="107"/>
      <c r="C60" s="32" t="s">
        <v>54</v>
      </c>
    </row>
    <row r="61" spans="1:4" x14ac:dyDescent="0.2">
      <c r="A61" s="102" t="s">
        <v>49</v>
      </c>
      <c r="B61" s="103"/>
      <c r="C61" s="33">
        <v>3.15</v>
      </c>
    </row>
    <row r="62" spans="1:4" x14ac:dyDescent="0.2">
      <c r="A62" s="102" t="s">
        <v>51</v>
      </c>
      <c r="B62" s="103"/>
      <c r="C62" s="33">
        <v>3.85</v>
      </c>
    </row>
    <row r="63" spans="1:4" x14ac:dyDescent="0.2">
      <c r="A63" s="7" t="s">
        <v>55</v>
      </c>
    </row>
    <row r="64" spans="1:4" x14ac:dyDescent="0.2">
      <c r="A64" s="7" t="s">
        <v>56</v>
      </c>
    </row>
    <row r="66" spans="1:9" ht="10.5" x14ac:dyDescent="0.25">
      <c r="A66" s="14" t="s">
        <v>286</v>
      </c>
      <c r="D66" s="36">
        <v>9.0731833340881807E-2</v>
      </c>
    </row>
    <row r="68" spans="1:9" ht="10.5" x14ac:dyDescent="0.25">
      <c r="A68" s="14" t="s">
        <v>58</v>
      </c>
      <c r="D68" s="30" t="s">
        <v>59</v>
      </c>
    </row>
    <row r="70" spans="1:9" ht="10.5" x14ac:dyDescent="0.25">
      <c r="A70" s="63" t="s">
        <v>1051</v>
      </c>
      <c r="B70" s="64"/>
      <c r="C70" s="64"/>
      <c r="D70" s="64"/>
      <c r="E70" s="11"/>
      <c r="G70" s="11"/>
      <c r="H70" s="64"/>
      <c r="I70" s="64"/>
    </row>
    <row r="71" spans="1:9" x14ac:dyDescent="0.2">
      <c r="A71" s="65"/>
      <c r="B71" s="64"/>
      <c r="C71" s="64"/>
      <c r="D71" s="64"/>
      <c r="E71" s="11"/>
      <c r="G71" s="11"/>
      <c r="H71" s="64"/>
      <c r="I71" s="64"/>
    </row>
    <row r="72" spans="1:9" ht="10.5" x14ac:dyDescent="0.25">
      <c r="A72" s="63" t="s">
        <v>1055</v>
      </c>
      <c r="B72" s="64"/>
      <c r="C72" s="64"/>
      <c r="D72" s="64"/>
      <c r="E72" s="11"/>
      <c r="G72" s="11"/>
      <c r="H72" s="64"/>
      <c r="I72" s="64"/>
    </row>
    <row r="73" spans="1:9" x14ac:dyDescent="0.2">
      <c r="A73" s="65"/>
      <c r="B73" s="64"/>
      <c r="C73" s="64"/>
      <c r="D73" s="64"/>
      <c r="E73" s="11"/>
      <c r="G73" s="11"/>
      <c r="H73" s="64"/>
      <c r="I73" s="64"/>
    </row>
    <row r="74" spans="1:9" x14ac:dyDescent="0.2">
      <c r="A74" s="64"/>
      <c r="B74" s="64"/>
      <c r="C74" s="64"/>
      <c r="D74" s="64"/>
      <c r="E74" s="11"/>
      <c r="G74" s="11"/>
      <c r="H74" s="64"/>
      <c r="I74" s="64"/>
    </row>
    <row r="75" spans="1:9" x14ac:dyDescent="0.2">
      <c r="A75" s="64"/>
      <c r="B75" s="64"/>
      <c r="C75" s="64"/>
      <c r="D75" s="64"/>
      <c r="E75" s="11"/>
      <c r="G75" s="11"/>
      <c r="H75" s="64"/>
      <c r="I75" s="64"/>
    </row>
    <row r="76" spans="1:9" x14ac:dyDescent="0.2">
      <c r="A76" s="64"/>
      <c r="B76" s="64"/>
      <c r="C76" s="64"/>
      <c r="D76" s="64"/>
      <c r="E76" s="11"/>
      <c r="G76" s="11"/>
      <c r="H76" s="64"/>
      <c r="I76" s="64"/>
    </row>
    <row r="77" spans="1:9" x14ac:dyDescent="0.2">
      <c r="A77" s="64"/>
      <c r="B77" s="64"/>
      <c r="C77" s="64"/>
      <c r="D77" s="64"/>
      <c r="E77" s="11"/>
      <c r="G77" s="11"/>
      <c r="H77" s="64"/>
      <c r="I77" s="64"/>
    </row>
    <row r="78" spans="1:9" x14ac:dyDescent="0.2">
      <c r="A78" s="64"/>
      <c r="B78" s="64"/>
      <c r="C78" s="64"/>
      <c r="D78" s="64"/>
      <c r="E78" s="11"/>
      <c r="G78" s="11"/>
      <c r="H78" s="64"/>
      <c r="I78" s="64"/>
    </row>
    <row r="79" spans="1:9" x14ac:dyDescent="0.2">
      <c r="A79" s="64"/>
      <c r="B79" s="64"/>
      <c r="C79" s="64"/>
      <c r="D79" s="64"/>
      <c r="E79" s="11"/>
      <c r="G79" s="11"/>
      <c r="H79" s="64"/>
      <c r="I79" s="64"/>
    </row>
    <row r="80" spans="1:9" x14ac:dyDescent="0.2">
      <c r="A80" s="64"/>
      <c r="B80" s="64"/>
      <c r="C80" s="64"/>
      <c r="D80" s="64"/>
      <c r="E80" s="11"/>
      <c r="G80" s="11"/>
      <c r="H80" s="64"/>
      <c r="I80" s="64"/>
    </row>
    <row r="81" spans="1:9" x14ac:dyDescent="0.2">
      <c r="A81" s="64"/>
      <c r="B81" s="64"/>
      <c r="C81" s="64"/>
      <c r="D81" s="64"/>
      <c r="E81" s="11"/>
      <c r="G81" s="11"/>
      <c r="H81" s="64"/>
      <c r="I81" s="64"/>
    </row>
    <row r="82" spans="1:9" x14ac:dyDescent="0.2">
      <c r="A82" s="64"/>
      <c r="B82" s="64"/>
      <c r="C82" s="64"/>
      <c r="D82" s="64"/>
      <c r="E82" s="11"/>
      <c r="G82" s="11"/>
      <c r="H82" s="64"/>
      <c r="I82" s="64"/>
    </row>
    <row r="83" spans="1:9" x14ac:dyDescent="0.2">
      <c r="A83" s="64"/>
      <c r="B83" s="64"/>
      <c r="C83" s="64"/>
      <c r="D83" s="64"/>
      <c r="E83" s="11"/>
      <c r="G83" s="11"/>
      <c r="H83" s="64"/>
      <c r="I83" s="64"/>
    </row>
    <row r="84" spans="1:9" x14ac:dyDescent="0.2">
      <c r="A84" s="64"/>
      <c r="B84" s="64"/>
      <c r="C84" s="64"/>
      <c r="D84" s="64"/>
      <c r="E84" s="11"/>
      <c r="G84" s="11"/>
      <c r="H84" s="64"/>
      <c r="I84" s="64"/>
    </row>
    <row r="85" spans="1:9" x14ac:dyDescent="0.2">
      <c r="A85" s="64"/>
      <c r="B85" s="64"/>
      <c r="C85" s="64"/>
      <c r="D85" s="64"/>
      <c r="E85" s="11"/>
      <c r="G85" s="11"/>
      <c r="H85" s="64"/>
      <c r="I85" s="64"/>
    </row>
    <row r="86" spans="1:9" x14ac:dyDescent="0.2">
      <c r="A86" s="64"/>
      <c r="B86" s="64"/>
      <c r="C86" s="64"/>
      <c r="D86" s="64"/>
      <c r="E86" s="11"/>
      <c r="G86" s="11"/>
      <c r="H86" s="64"/>
      <c r="I86" s="64"/>
    </row>
    <row r="87" spans="1:9" x14ac:dyDescent="0.2">
      <c r="A87" s="64"/>
      <c r="B87" s="64"/>
      <c r="C87" s="64"/>
      <c r="D87" s="64"/>
      <c r="E87" s="11"/>
      <c r="G87" s="11"/>
      <c r="H87" s="64"/>
      <c r="I87" s="64"/>
    </row>
    <row r="88" spans="1:9" x14ac:dyDescent="0.2">
      <c r="A88" s="64"/>
      <c r="B88" s="64"/>
      <c r="C88" s="64"/>
      <c r="D88" s="64"/>
      <c r="E88" s="11"/>
      <c r="G88" s="11"/>
      <c r="H88" s="64"/>
      <c r="I88" s="64"/>
    </row>
    <row r="89" spans="1:9" x14ac:dyDescent="0.2">
      <c r="A89" s="64"/>
      <c r="B89" s="64"/>
      <c r="C89" s="64"/>
      <c r="D89" s="64"/>
      <c r="E89" s="11"/>
      <c r="G89" s="11"/>
      <c r="H89" s="64"/>
      <c r="I89" s="64"/>
    </row>
    <row r="90" spans="1:9" ht="10.5" x14ac:dyDescent="0.25">
      <c r="A90" s="63" t="s">
        <v>1070</v>
      </c>
      <c r="B90" s="64"/>
      <c r="C90" s="64"/>
      <c r="D90" s="64"/>
      <c r="E90" s="11"/>
      <c r="G90" s="11"/>
      <c r="H90" s="64"/>
      <c r="I90" s="64"/>
    </row>
    <row r="91" spans="1:9" x14ac:dyDescent="0.2">
      <c r="A91" s="64"/>
      <c r="B91" s="64"/>
      <c r="C91" s="64"/>
      <c r="D91" s="64"/>
      <c r="E91" s="11"/>
      <c r="G91" s="11"/>
      <c r="H91" s="64"/>
      <c r="I91" s="64"/>
    </row>
    <row r="92" spans="1:9" ht="10.5" x14ac:dyDescent="0.25">
      <c r="A92" s="63" t="s">
        <v>1056</v>
      </c>
      <c r="B92" s="64"/>
      <c r="C92" s="64"/>
      <c r="D92" s="64"/>
      <c r="E92" s="11"/>
      <c r="G92" s="11"/>
      <c r="H92" s="64"/>
      <c r="I92" s="64"/>
    </row>
    <row r="93" spans="1:9" x14ac:dyDescent="0.2">
      <c r="A93" s="64"/>
      <c r="B93" s="64"/>
      <c r="C93" s="64"/>
      <c r="D93" s="64"/>
      <c r="E93" s="11"/>
      <c r="G93" s="11"/>
      <c r="H93" s="64"/>
      <c r="I93" s="64"/>
    </row>
    <row r="94" spans="1:9" x14ac:dyDescent="0.2">
      <c r="A94" s="64"/>
      <c r="B94" s="64"/>
      <c r="C94" s="64"/>
      <c r="D94" s="64"/>
      <c r="E94" s="11"/>
      <c r="G94" s="11"/>
      <c r="H94" s="64"/>
      <c r="I94" s="64"/>
    </row>
    <row r="95" spans="1:9" x14ac:dyDescent="0.2">
      <c r="A95" s="64"/>
      <c r="B95" s="64"/>
      <c r="C95" s="64"/>
      <c r="D95" s="64"/>
      <c r="E95" s="11"/>
      <c r="G95" s="11"/>
      <c r="H95" s="64"/>
      <c r="I95" s="64"/>
    </row>
    <row r="96" spans="1:9" x14ac:dyDescent="0.2">
      <c r="A96" s="64"/>
      <c r="B96" s="64"/>
      <c r="C96" s="64"/>
      <c r="D96" s="64"/>
      <c r="E96" s="11"/>
      <c r="G96" s="11"/>
      <c r="H96" s="64"/>
      <c r="I96" s="64"/>
    </row>
    <row r="97" spans="1:9" x14ac:dyDescent="0.2">
      <c r="A97" s="64"/>
      <c r="B97" s="64"/>
      <c r="C97" s="64"/>
      <c r="D97" s="64"/>
      <c r="E97" s="11"/>
      <c r="G97" s="11"/>
      <c r="H97" s="64"/>
      <c r="I97" s="64"/>
    </row>
    <row r="98" spans="1:9" x14ac:dyDescent="0.2">
      <c r="A98" s="64"/>
      <c r="B98" s="64"/>
      <c r="C98" s="64"/>
      <c r="D98" s="64"/>
      <c r="E98" s="11"/>
      <c r="G98" s="11"/>
      <c r="H98" s="64"/>
      <c r="I98" s="64"/>
    </row>
    <row r="99" spans="1:9" x14ac:dyDescent="0.2">
      <c r="A99" s="64"/>
      <c r="B99" s="64"/>
      <c r="C99" s="64"/>
      <c r="D99" s="64"/>
      <c r="E99" s="11"/>
      <c r="G99" s="11"/>
      <c r="H99" s="64"/>
      <c r="I99" s="64"/>
    </row>
    <row r="100" spans="1:9" x14ac:dyDescent="0.2">
      <c r="A100" s="64"/>
      <c r="B100" s="64"/>
      <c r="C100" s="64"/>
      <c r="D100" s="64"/>
      <c r="E100" s="11"/>
      <c r="G100" s="11"/>
      <c r="H100" s="64"/>
      <c r="I100" s="64"/>
    </row>
    <row r="101" spans="1:9" x14ac:dyDescent="0.2">
      <c r="A101" s="64"/>
      <c r="B101" s="64"/>
      <c r="C101" s="64"/>
      <c r="D101" s="64"/>
      <c r="E101" s="11"/>
      <c r="G101" s="11"/>
      <c r="H101" s="64"/>
      <c r="I101" s="64"/>
    </row>
    <row r="102" spans="1:9" x14ac:dyDescent="0.2">
      <c r="A102" s="64"/>
      <c r="B102" s="64"/>
      <c r="C102" s="64"/>
      <c r="D102" s="64"/>
      <c r="E102" s="11"/>
      <c r="G102" s="11"/>
      <c r="H102" s="64"/>
      <c r="I102" s="64"/>
    </row>
    <row r="103" spans="1:9" x14ac:dyDescent="0.2">
      <c r="A103" s="64"/>
      <c r="B103" s="64"/>
      <c r="C103" s="64"/>
      <c r="D103" s="64"/>
      <c r="E103" s="11"/>
      <c r="G103" s="11"/>
      <c r="H103" s="64"/>
      <c r="I103" s="64"/>
    </row>
    <row r="104" spans="1:9" x14ac:dyDescent="0.2">
      <c r="A104" s="64"/>
      <c r="B104" s="64"/>
      <c r="C104" s="64"/>
      <c r="D104" s="64"/>
      <c r="E104" s="11"/>
      <c r="G104" s="11"/>
      <c r="H104" s="64"/>
      <c r="I104" s="64"/>
    </row>
    <row r="105" spans="1:9" x14ac:dyDescent="0.2">
      <c r="A105" s="64"/>
      <c r="B105" s="64"/>
      <c r="C105" s="64"/>
      <c r="D105" s="64"/>
      <c r="E105" s="11"/>
      <c r="G105" s="11"/>
      <c r="H105" s="64"/>
      <c r="I105" s="64"/>
    </row>
    <row r="106" spans="1:9" x14ac:dyDescent="0.2">
      <c r="A106" s="64"/>
      <c r="B106" s="64"/>
      <c r="C106" s="64"/>
      <c r="D106" s="64"/>
      <c r="E106" s="11"/>
      <c r="G106" s="11"/>
      <c r="H106" s="64"/>
      <c r="I106" s="64"/>
    </row>
    <row r="107" spans="1:9" x14ac:dyDescent="0.2">
      <c r="A107" s="64"/>
      <c r="B107" s="64"/>
      <c r="C107" s="64"/>
      <c r="D107" s="64"/>
      <c r="E107" s="11"/>
      <c r="G107" s="11"/>
      <c r="H107" s="64"/>
      <c r="I107" s="64"/>
    </row>
    <row r="108" spans="1:9" x14ac:dyDescent="0.2">
      <c r="A108" s="64"/>
      <c r="B108" s="64"/>
      <c r="C108" s="64"/>
      <c r="D108" s="64"/>
      <c r="E108" s="11"/>
      <c r="G108" s="11"/>
      <c r="H108" s="64"/>
      <c r="I108" s="64"/>
    </row>
    <row r="109" spans="1:9" x14ac:dyDescent="0.2">
      <c r="A109" s="64"/>
      <c r="B109" s="64"/>
      <c r="C109" s="64"/>
      <c r="D109" s="64"/>
      <c r="E109" s="11"/>
      <c r="G109" s="11"/>
      <c r="H109" s="64"/>
      <c r="I109" s="64"/>
    </row>
    <row r="110" spans="1:9" x14ac:dyDescent="0.2">
      <c r="A110" s="64"/>
      <c r="B110" s="64"/>
      <c r="C110" s="64"/>
      <c r="D110" s="64"/>
      <c r="E110" s="11"/>
      <c r="G110" s="11"/>
      <c r="H110" s="64"/>
      <c r="I110" s="64"/>
    </row>
    <row r="111" spans="1:9" x14ac:dyDescent="0.2">
      <c r="A111" s="64" t="s">
        <v>1059</v>
      </c>
      <c r="B111" s="64"/>
      <c r="C111" s="64"/>
      <c r="D111" s="64"/>
      <c r="E111" s="11"/>
      <c r="G111" s="11"/>
      <c r="H111" s="64"/>
      <c r="I111" s="64"/>
    </row>
    <row r="112" spans="1:9" x14ac:dyDescent="0.2">
      <c r="A112" s="64"/>
      <c r="B112" s="64"/>
      <c r="C112" s="64"/>
      <c r="D112" s="64"/>
      <c r="E112" s="11"/>
      <c r="G112" s="11"/>
      <c r="H112" s="64"/>
      <c r="I112" s="64"/>
    </row>
    <row r="113" spans="1:9" x14ac:dyDescent="0.2">
      <c r="A113" s="64"/>
      <c r="B113" s="64"/>
      <c r="C113" s="64"/>
      <c r="D113" s="64"/>
      <c r="E113" s="11"/>
      <c r="G113" s="11"/>
      <c r="H113" s="64"/>
      <c r="I113" s="64"/>
    </row>
    <row r="114" spans="1:9" x14ac:dyDescent="0.2">
      <c r="A114" s="64"/>
      <c r="B114" s="64"/>
      <c r="C114" s="64"/>
      <c r="D114" s="64"/>
      <c r="E114" s="11"/>
      <c r="G114" s="11"/>
      <c r="H114" s="64"/>
      <c r="I114" s="64"/>
    </row>
    <row r="115" spans="1:9" x14ac:dyDescent="0.2">
      <c r="A115" s="64"/>
      <c r="B115" s="64"/>
      <c r="C115" s="64"/>
      <c r="D115" s="64"/>
      <c r="E115" s="11"/>
      <c r="G115" s="11"/>
      <c r="H115" s="64"/>
      <c r="I115" s="64"/>
    </row>
    <row r="116" spans="1:9" x14ac:dyDescent="0.2">
      <c r="A116" s="64"/>
      <c r="B116" s="64"/>
      <c r="C116" s="64"/>
      <c r="D116" s="64"/>
      <c r="E116" s="11"/>
      <c r="G116" s="11"/>
      <c r="H116" s="64"/>
      <c r="I116" s="64"/>
    </row>
    <row r="117" spans="1:9" x14ac:dyDescent="0.2">
      <c r="A117" s="64"/>
      <c r="B117" s="64"/>
      <c r="C117" s="64"/>
      <c r="D117" s="64"/>
      <c r="E117" s="11"/>
      <c r="G117" s="11"/>
      <c r="H117" s="64"/>
      <c r="I117" s="64"/>
    </row>
    <row r="118" spans="1:9" x14ac:dyDescent="0.2">
      <c r="A118" s="64"/>
      <c r="B118" s="64"/>
      <c r="C118" s="64"/>
      <c r="D118" s="64"/>
      <c r="E118" s="11"/>
      <c r="G118" s="11"/>
      <c r="H118" s="64"/>
      <c r="I118" s="64"/>
    </row>
    <row r="119" spans="1:9" x14ac:dyDescent="0.2">
      <c r="A119" s="64"/>
      <c r="B119" s="64"/>
      <c r="C119" s="64"/>
      <c r="D119" s="64"/>
      <c r="E119" s="11"/>
      <c r="G119" s="11"/>
      <c r="H119" s="64"/>
      <c r="I119" s="64"/>
    </row>
    <row r="120" spans="1:9" x14ac:dyDescent="0.2">
      <c r="A120" s="64"/>
      <c r="B120" s="64"/>
      <c r="C120" s="64"/>
      <c r="D120" s="64"/>
      <c r="E120" s="11"/>
      <c r="G120" s="11"/>
      <c r="H120" s="64"/>
      <c r="I120" s="64"/>
    </row>
    <row r="121" spans="1:9" x14ac:dyDescent="0.2">
      <c r="A121" s="64"/>
      <c r="B121" s="64"/>
      <c r="C121" s="64"/>
      <c r="D121" s="64"/>
      <c r="E121" s="11"/>
      <c r="G121" s="11"/>
      <c r="H121" s="64"/>
      <c r="I121" s="64"/>
    </row>
    <row r="122" spans="1:9" x14ac:dyDescent="0.2">
      <c r="A122" s="64"/>
      <c r="B122" s="64"/>
      <c r="C122" s="64"/>
      <c r="D122" s="64"/>
      <c r="E122" s="11"/>
      <c r="G122" s="11"/>
      <c r="H122" s="64"/>
      <c r="I122" s="64"/>
    </row>
    <row r="123" spans="1:9" x14ac:dyDescent="0.2">
      <c r="A123" s="64"/>
      <c r="B123" s="64"/>
      <c r="C123" s="64"/>
      <c r="D123" s="64"/>
      <c r="E123" s="11"/>
      <c r="G123" s="11"/>
      <c r="H123" s="64"/>
      <c r="I123" s="64"/>
    </row>
    <row r="124" spans="1:9" x14ac:dyDescent="0.2">
      <c r="A124" s="64"/>
      <c r="B124" s="64"/>
      <c r="C124" s="64"/>
      <c r="D124" s="64"/>
      <c r="E124" s="11"/>
      <c r="G124" s="64"/>
      <c r="H124" s="64"/>
      <c r="I124" s="64"/>
    </row>
    <row r="125" spans="1:9" x14ac:dyDescent="0.2">
      <c r="A125" s="64"/>
      <c r="B125" s="64"/>
      <c r="C125" s="64"/>
      <c r="D125" s="64"/>
      <c r="E125" s="11"/>
      <c r="G125" s="64"/>
      <c r="H125" s="64"/>
      <c r="I125" s="64"/>
    </row>
    <row r="126" spans="1:9" x14ac:dyDescent="0.2">
      <c r="A126" s="64"/>
      <c r="B126" s="64"/>
      <c r="C126" s="64"/>
      <c r="D126" s="64"/>
      <c r="E126" s="11"/>
      <c r="G126" s="64"/>
      <c r="H126" s="64"/>
      <c r="I126" s="64"/>
    </row>
    <row r="127" spans="1:9" x14ac:dyDescent="0.2">
      <c r="A127" s="64"/>
      <c r="B127" s="64"/>
      <c r="C127" s="64"/>
      <c r="D127" s="64"/>
      <c r="E127" s="11"/>
      <c r="G127" s="64"/>
      <c r="H127" s="64"/>
      <c r="I127" s="64"/>
    </row>
    <row r="128" spans="1:9" x14ac:dyDescent="0.2">
      <c r="A128" s="64"/>
      <c r="B128" s="64"/>
      <c r="C128" s="64"/>
      <c r="D128" s="64"/>
      <c r="E128" s="11"/>
      <c r="G128" s="64"/>
      <c r="H128" s="64"/>
      <c r="I128" s="64"/>
    </row>
    <row r="129" spans="1:9" x14ac:dyDescent="0.2">
      <c r="A129" s="64"/>
      <c r="B129" s="64"/>
      <c r="C129" s="64"/>
      <c r="D129" s="64"/>
      <c r="E129" s="11"/>
      <c r="G129" s="64"/>
      <c r="H129" s="64"/>
      <c r="I129" s="64"/>
    </row>
    <row r="130" spans="1:9" x14ac:dyDescent="0.2">
      <c r="A130" s="64"/>
      <c r="B130" s="64"/>
      <c r="C130" s="64"/>
      <c r="D130" s="64"/>
      <c r="E130" s="11"/>
      <c r="G130" s="64"/>
      <c r="H130" s="64"/>
      <c r="I130" s="64"/>
    </row>
    <row r="131" spans="1:9" x14ac:dyDescent="0.2">
      <c r="A131" s="64"/>
      <c r="B131" s="64"/>
      <c r="C131" s="64"/>
      <c r="D131" s="64"/>
      <c r="E131" s="11"/>
      <c r="G131" s="64"/>
      <c r="H131" s="64"/>
      <c r="I131" s="64"/>
    </row>
    <row r="132" spans="1:9" x14ac:dyDescent="0.2">
      <c r="A132" s="64"/>
      <c r="B132" s="64"/>
      <c r="C132" s="64"/>
      <c r="D132" s="64"/>
      <c r="E132" s="11"/>
      <c r="G132" s="64"/>
      <c r="H132" s="64"/>
      <c r="I132" s="64"/>
    </row>
    <row r="133" spans="1:9" x14ac:dyDescent="0.2">
      <c r="A133" s="64"/>
      <c r="B133" s="64"/>
      <c r="C133" s="64"/>
      <c r="D133" s="64"/>
      <c r="E133" s="11"/>
      <c r="G133" s="64"/>
      <c r="H133" s="64"/>
      <c r="I133" s="64"/>
    </row>
    <row r="134" spans="1:9" x14ac:dyDescent="0.2">
      <c r="A134" s="64"/>
      <c r="B134" s="64"/>
      <c r="C134" s="64"/>
      <c r="D134" s="64"/>
      <c r="E134" s="11"/>
      <c r="G134" s="64"/>
      <c r="H134" s="64"/>
      <c r="I134" s="64"/>
    </row>
    <row r="135" spans="1:9" x14ac:dyDescent="0.2">
      <c r="A135" s="64"/>
      <c r="B135" s="64"/>
      <c r="C135" s="64"/>
      <c r="D135" s="64"/>
      <c r="E135" s="11"/>
      <c r="G135" s="64"/>
      <c r="H135" s="64"/>
      <c r="I135" s="64"/>
    </row>
    <row r="136" spans="1:9" x14ac:dyDescent="0.2">
      <c r="A136" s="64"/>
      <c r="B136" s="64"/>
      <c r="C136" s="64"/>
      <c r="D136" s="64"/>
      <c r="E136" s="11"/>
      <c r="G136" s="64"/>
      <c r="H136" s="64"/>
      <c r="I136" s="64"/>
    </row>
    <row r="137" spans="1:9" x14ac:dyDescent="0.2">
      <c r="A137" s="64"/>
      <c r="B137" s="64"/>
      <c r="C137" s="64"/>
      <c r="D137" s="64"/>
      <c r="E137" s="11"/>
      <c r="G137" s="64"/>
      <c r="H137" s="64"/>
      <c r="I137" s="64"/>
    </row>
    <row r="138" spans="1:9" x14ac:dyDescent="0.2">
      <c r="A138" s="64"/>
      <c r="B138" s="64"/>
      <c r="C138" s="64"/>
      <c r="D138" s="64"/>
      <c r="E138" s="11"/>
      <c r="G138" s="64"/>
      <c r="H138" s="64"/>
      <c r="I138" s="64"/>
    </row>
    <row r="139" spans="1:9" x14ac:dyDescent="0.2">
      <c r="A139" s="64"/>
      <c r="B139" s="64"/>
      <c r="C139" s="64"/>
      <c r="D139" s="64"/>
      <c r="E139" s="11"/>
      <c r="G139" s="64"/>
      <c r="H139" s="64"/>
      <c r="I139" s="64"/>
    </row>
    <row r="140" spans="1:9" x14ac:dyDescent="0.2">
      <c r="A140" s="64"/>
      <c r="B140" s="64"/>
      <c r="C140" s="64"/>
      <c r="D140" s="64"/>
      <c r="E140" s="11"/>
      <c r="G140" s="64"/>
      <c r="H140" s="64"/>
      <c r="I140" s="64"/>
    </row>
    <row r="141" spans="1:9" x14ac:dyDescent="0.2">
      <c r="A141" s="64"/>
      <c r="B141" s="64"/>
      <c r="C141" s="64"/>
      <c r="D141" s="64"/>
      <c r="E141" s="11"/>
      <c r="G141" s="64"/>
      <c r="H141" s="64"/>
      <c r="I141" s="64"/>
    </row>
    <row r="142" spans="1:9" x14ac:dyDescent="0.2">
      <c r="A142" s="64"/>
      <c r="B142" s="64"/>
      <c r="C142" s="64"/>
      <c r="D142" s="64"/>
      <c r="E142" s="11"/>
      <c r="G142" s="64"/>
      <c r="H142" s="64"/>
      <c r="I142" s="64"/>
    </row>
    <row r="143" spans="1:9" x14ac:dyDescent="0.2">
      <c r="A143" s="64"/>
      <c r="B143" s="64"/>
      <c r="C143" s="64"/>
      <c r="D143" s="64"/>
      <c r="E143" s="11"/>
      <c r="G143" s="64"/>
      <c r="H143" s="64"/>
      <c r="I143" s="64"/>
    </row>
    <row r="144" spans="1:9" x14ac:dyDescent="0.2">
      <c r="A144" s="64"/>
      <c r="B144" s="64"/>
      <c r="C144" s="64"/>
      <c r="D144" s="64"/>
      <c r="E144" s="11"/>
      <c r="G144" s="64"/>
      <c r="H144" s="64"/>
      <c r="I144" s="64"/>
    </row>
    <row r="145" spans="1:9" x14ac:dyDescent="0.2">
      <c r="A145" s="64"/>
      <c r="B145" s="64"/>
      <c r="C145" s="64"/>
      <c r="D145" s="64"/>
      <c r="E145" s="11"/>
      <c r="G145" s="64"/>
      <c r="H145" s="64"/>
      <c r="I145" s="64"/>
    </row>
    <row r="146" spans="1:9" x14ac:dyDescent="0.2">
      <c r="A146" s="64"/>
      <c r="B146" s="64"/>
      <c r="C146" s="64"/>
      <c r="D146" s="64"/>
      <c r="E146" s="11"/>
      <c r="G146" s="64"/>
      <c r="H146" s="64"/>
      <c r="I146" s="64"/>
    </row>
    <row r="147" spans="1:9" x14ac:dyDescent="0.2">
      <c r="A147" s="64"/>
      <c r="B147" s="64"/>
      <c r="C147" s="64"/>
      <c r="D147" s="64"/>
      <c r="E147" s="11"/>
      <c r="G147" s="64"/>
      <c r="H147" s="64"/>
      <c r="I147" s="64"/>
    </row>
    <row r="148" spans="1:9" x14ac:dyDescent="0.2">
      <c r="A148" s="64"/>
      <c r="B148" s="64"/>
      <c r="C148" s="64"/>
      <c r="D148" s="64"/>
      <c r="E148" s="11"/>
      <c r="G148" s="64"/>
      <c r="H148" s="64"/>
      <c r="I148" s="64"/>
    </row>
    <row r="149" spans="1:9" x14ac:dyDescent="0.2">
      <c r="A149" s="64"/>
      <c r="B149" s="64"/>
      <c r="C149" s="64"/>
      <c r="D149" s="64"/>
      <c r="E149" s="11"/>
      <c r="G149" s="64"/>
      <c r="H149" s="64"/>
      <c r="I149" s="64"/>
    </row>
    <row r="150" spans="1:9" x14ac:dyDescent="0.2">
      <c r="A150" s="64"/>
      <c r="B150" s="64"/>
      <c r="C150" s="64"/>
      <c r="D150" s="64"/>
      <c r="E150" s="11"/>
      <c r="G150" s="64"/>
      <c r="H150" s="64"/>
      <c r="I150" s="64"/>
    </row>
    <row r="151" spans="1:9" x14ac:dyDescent="0.2">
      <c r="A151" s="64"/>
      <c r="B151" s="64"/>
      <c r="C151" s="64"/>
      <c r="D151" s="64"/>
      <c r="E151" s="11"/>
      <c r="G151" s="64"/>
      <c r="H151" s="64"/>
      <c r="I151" s="64"/>
    </row>
    <row r="152" spans="1:9" x14ac:dyDescent="0.2">
      <c r="A152" s="64"/>
      <c r="B152" s="64"/>
      <c r="C152" s="64"/>
      <c r="D152" s="64"/>
      <c r="E152" s="11"/>
      <c r="G152" s="64"/>
      <c r="H152" s="64"/>
      <c r="I152" s="64"/>
    </row>
    <row r="153" spans="1:9" x14ac:dyDescent="0.2">
      <c r="A153" s="64"/>
      <c r="B153" s="64"/>
      <c r="C153" s="64"/>
      <c r="D153" s="64"/>
      <c r="E153" s="11"/>
      <c r="G153" s="64"/>
      <c r="H153" s="64"/>
      <c r="I153" s="64"/>
    </row>
    <row r="154" spans="1:9" x14ac:dyDescent="0.2">
      <c r="A154" s="64"/>
      <c r="B154" s="64"/>
      <c r="C154" s="64"/>
      <c r="D154" s="64"/>
      <c r="E154" s="11"/>
      <c r="G154" s="64"/>
      <c r="H154" s="64"/>
      <c r="I154" s="64"/>
    </row>
    <row r="155" spans="1:9" x14ac:dyDescent="0.2">
      <c r="A155" s="64"/>
      <c r="B155" s="64"/>
      <c r="C155" s="64"/>
      <c r="D155" s="64"/>
      <c r="E155" s="11"/>
      <c r="G155" s="64"/>
      <c r="H155" s="64"/>
      <c r="I155" s="64"/>
    </row>
    <row r="156" spans="1:9" x14ac:dyDescent="0.2">
      <c r="A156" s="64"/>
      <c r="B156" s="64"/>
      <c r="C156" s="64"/>
      <c r="D156" s="64"/>
      <c r="E156" s="11"/>
      <c r="G156" s="64"/>
      <c r="H156" s="64"/>
      <c r="I156" s="64"/>
    </row>
    <row r="157" spans="1:9" x14ac:dyDescent="0.2">
      <c r="A157" s="64"/>
      <c r="B157" s="64"/>
      <c r="C157" s="64"/>
      <c r="D157" s="64"/>
      <c r="E157" s="11"/>
      <c r="G157" s="64"/>
      <c r="H157" s="64"/>
      <c r="I157" s="64"/>
    </row>
    <row r="158" spans="1:9" x14ac:dyDescent="0.2">
      <c r="A158" s="64"/>
      <c r="B158" s="64"/>
      <c r="C158" s="64"/>
      <c r="D158" s="64"/>
      <c r="E158" s="11"/>
      <c r="G158" s="64"/>
      <c r="H158" s="64"/>
      <c r="I158" s="64"/>
    </row>
    <row r="159" spans="1:9" x14ac:dyDescent="0.2">
      <c r="A159" s="64"/>
      <c r="B159" s="64"/>
      <c r="C159" s="64"/>
      <c r="D159" s="64"/>
      <c r="E159" s="11"/>
      <c r="G159" s="64"/>
      <c r="H159" s="64"/>
      <c r="I159" s="64"/>
    </row>
    <row r="160" spans="1:9" x14ac:dyDescent="0.2">
      <c r="A160" s="64"/>
      <c r="B160" s="64"/>
      <c r="C160" s="64"/>
      <c r="D160" s="64"/>
      <c r="E160" s="11"/>
      <c r="G160" s="64"/>
      <c r="H160" s="64"/>
      <c r="I160" s="64"/>
    </row>
    <row r="161" spans="1:9" x14ac:dyDescent="0.2">
      <c r="A161" s="64"/>
      <c r="B161" s="64"/>
      <c r="C161" s="64"/>
      <c r="D161" s="64"/>
      <c r="E161" s="11"/>
      <c r="G161" s="64"/>
      <c r="H161" s="64"/>
      <c r="I161" s="64"/>
    </row>
    <row r="162" spans="1:9" x14ac:dyDescent="0.2">
      <c r="A162" s="64"/>
      <c r="B162" s="64"/>
      <c r="C162" s="64"/>
      <c r="D162" s="64"/>
      <c r="E162" s="11"/>
      <c r="G162" s="64"/>
      <c r="H162" s="64"/>
      <c r="I162" s="64"/>
    </row>
    <row r="163" spans="1:9" x14ac:dyDescent="0.2">
      <c r="A163" s="64"/>
      <c r="B163" s="64"/>
      <c r="C163" s="64"/>
      <c r="D163" s="64"/>
      <c r="E163" s="11"/>
      <c r="G163" s="64"/>
      <c r="H163" s="64"/>
      <c r="I163" s="64"/>
    </row>
    <row r="164" spans="1:9" x14ac:dyDescent="0.2">
      <c r="A164" s="64"/>
      <c r="B164" s="64"/>
      <c r="C164" s="64"/>
      <c r="D164" s="64"/>
      <c r="E164" s="11"/>
      <c r="G164" s="64"/>
      <c r="H164" s="64"/>
      <c r="I164" s="64"/>
    </row>
    <row r="165" spans="1:9" x14ac:dyDescent="0.2">
      <c r="A165" s="64"/>
      <c r="B165" s="64"/>
      <c r="C165" s="64"/>
      <c r="D165" s="64"/>
      <c r="E165" s="11"/>
      <c r="G165" s="64"/>
      <c r="H165" s="64"/>
      <c r="I165" s="64"/>
    </row>
    <row r="166" spans="1:9" x14ac:dyDescent="0.2">
      <c r="A166" s="64"/>
      <c r="B166" s="64"/>
      <c r="C166" s="64"/>
      <c r="D166" s="64"/>
      <c r="E166" s="11"/>
      <c r="G166" s="64"/>
      <c r="H166" s="64"/>
      <c r="I166" s="64"/>
    </row>
    <row r="167" spans="1:9" x14ac:dyDescent="0.2">
      <c r="A167" s="64"/>
      <c r="B167" s="64"/>
      <c r="C167" s="64"/>
      <c r="D167" s="64"/>
      <c r="E167" s="11"/>
      <c r="G167" s="64"/>
      <c r="H167" s="64"/>
      <c r="I167" s="64"/>
    </row>
    <row r="168" spans="1:9" x14ac:dyDescent="0.2">
      <c r="A168" s="64"/>
      <c r="B168" s="64"/>
      <c r="C168" s="64"/>
      <c r="D168" s="64"/>
      <c r="E168" s="11"/>
      <c r="G168" s="64"/>
      <c r="H168" s="64"/>
      <c r="I168" s="64"/>
    </row>
    <row r="169" spans="1:9" x14ac:dyDescent="0.2">
      <c r="A169" s="64"/>
      <c r="B169" s="64"/>
      <c r="C169" s="64"/>
      <c r="D169" s="64"/>
      <c r="E169" s="11"/>
      <c r="G169" s="64"/>
      <c r="H169" s="64"/>
      <c r="I169" s="64"/>
    </row>
    <row r="170" spans="1:9" x14ac:dyDescent="0.2">
      <c r="A170" s="64"/>
      <c r="B170" s="64"/>
      <c r="C170" s="64"/>
      <c r="D170" s="64"/>
      <c r="E170" s="11"/>
      <c r="G170" s="64"/>
      <c r="H170" s="64"/>
      <c r="I170" s="64"/>
    </row>
    <row r="171" spans="1:9" x14ac:dyDescent="0.2">
      <c r="A171" s="64"/>
      <c r="B171" s="64"/>
      <c r="C171" s="64"/>
      <c r="D171" s="64"/>
      <c r="E171" s="11"/>
      <c r="G171" s="64"/>
      <c r="H171" s="64"/>
      <c r="I171" s="64"/>
    </row>
    <row r="172" spans="1:9" x14ac:dyDescent="0.2">
      <c r="A172" s="64"/>
      <c r="B172" s="64"/>
      <c r="C172" s="64"/>
      <c r="D172" s="64"/>
      <c r="E172" s="11"/>
      <c r="G172" s="64"/>
      <c r="H172" s="64"/>
      <c r="I172" s="64"/>
    </row>
    <row r="173" spans="1:9" x14ac:dyDescent="0.2">
      <c r="A173" s="64"/>
      <c r="B173" s="64"/>
      <c r="C173" s="64"/>
      <c r="D173" s="64"/>
      <c r="E173" s="11"/>
      <c r="G173" s="64"/>
      <c r="H173" s="64"/>
      <c r="I173" s="64"/>
    </row>
    <row r="174" spans="1:9" x14ac:dyDescent="0.2">
      <c r="A174" s="64"/>
      <c r="B174" s="64"/>
      <c r="C174" s="64"/>
      <c r="D174" s="64"/>
      <c r="E174" s="11"/>
      <c r="G174" s="64"/>
      <c r="H174" s="64"/>
      <c r="I174" s="64"/>
    </row>
    <row r="175" spans="1:9" x14ac:dyDescent="0.2">
      <c r="A175" s="64"/>
      <c r="B175" s="64"/>
      <c r="C175" s="64"/>
      <c r="D175" s="64"/>
      <c r="E175" s="11"/>
      <c r="G175" s="64"/>
      <c r="H175" s="64"/>
      <c r="I175" s="64"/>
    </row>
    <row r="176" spans="1:9" x14ac:dyDescent="0.2">
      <c r="A176" s="64"/>
      <c r="B176" s="64"/>
      <c r="C176" s="64"/>
      <c r="D176" s="64"/>
      <c r="E176" s="11"/>
      <c r="G176" s="64"/>
      <c r="H176" s="64"/>
      <c r="I176" s="64"/>
    </row>
    <row r="177" spans="1:9" x14ac:dyDescent="0.2">
      <c r="A177" s="64"/>
      <c r="B177" s="64"/>
      <c r="C177" s="64"/>
      <c r="D177" s="64"/>
      <c r="E177" s="11"/>
      <c r="G177" s="64"/>
      <c r="H177" s="64"/>
      <c r="I177" s="64"/>
    </row>
    <row r="178" spans="1:9" x14ac:dyDescent="0.2">
      <c r="A178" s="64"/>
      <c r="B178" s="64"/>
      <c r="C178" s="64"/>
      <c r="D178" s="64"/>
      <c r="E178" s="11"/>
      <c r="G178" s="64"/>
      <c r="H178" s="64"/>
      <c r="I178" s="64"/>
    </row>
    <row r="179" spans="1:9" x14ac:dyDescent="0.2">
      <c r="A179" s="64"/>
      <c r="B179" s="64"/>
      <c r="C179" s="64"/>
      <c r="D179" s="64"/>
      <c r="E179" s="11"/>
      <c r="G179" s="64"/>
      <c r="H179" s="64"/>
      <c r="I179" s="64"/>
    </row>
    <row r="180" spans="1:9" x14ac:dyDescent="0.2">
      <c r="A180" s="64"/>
      <c r="B180" s="64"/>
      <c r="C180" s="64"/>
      <c r="D180" s="64"/>
      <c r="E180" s="11"/>
      <c r="G180" s="64"/>
      <c r="H180" s="64"/>
      <c r="I180" s="64"/>
    </row>
    <row r="181" spans="1:9" x14ac:dyDescent="0.2">
      <c r="A181" s="64"/>
      <c r="B181" s="64"/>
      <c r="C181" s="64"/>
      <c r="D181" s="64"/>
      <c r="E181" s="11"/>
      <c r="G181" s="64"/>
      <c r="H181" s="64"/>
      <c r="I181" s="64"/>
    </row>
    <row r="182" spans="1:9" x14ac:dyDescent="0.2">
      <c r="A182" s="64"/>
      <c r="B182" s="64"/>
      <c r="C182" s="64"/>
      <c r="D182" s="64"/>
      <c r="E182" s="11"/>
      <c r="G182" s="64"/>
      <c r="H182" s="64"/>
      <c r="I182" s="64"/>
    </row>
    <row r="183" spans="1:9" x14ac:dyDescent="0.2">
      <c r="A183" s="64"/>
      <c r="B183" s="64"/>
      <c r="C183" s="64"/>
      <c r="D183" s="64"/>
      <c r="E183" s="11"/>
      <c r="G183" s="64"/>
      <c r="H183" s="64"/>
      <c r="I183" s="64"/>
    </row>
    <row r="184" spans="1:9" x14ac:dyDescent="0.2">
      <c r="A184" s="64"/>
      <c r="B184" s="64"/>
      <c r="C184" s="64"/>
      <c r="D184" s="64"/>
      <c r="E184" s="11"/>
      <c r="G184" s="64"/>
      <c r="H184" s="64"/>
      <c r="I184" s="64"/>
    </row>
    <row r="185" spans="1:9" x14ac:dyDescent="0.2">
      <c r="A185" s="64"/>
      <c r="B185" s="64"/>
      <c r="C185" s="64"/>
      <c r="D185" s="64"/>
      <c r="E185" s="11"/>
      <c r="G185" s="64"/>
      <c r="H185" s="64"/>
      <c r="I185" s="64"/>
    </row>
    <row r="186" spans="1:9" x14ac:dyDescent="0.2">
      <c r="A186" s="64"/>
      <c r="B186" s="64"/>
      <c r="C186" s="64"/>
      <c r="D186" s="64"/>
      <c r="E186" s="11"/>
      <c r="G186" s="64"/>
      <c r="H186" s="64"/>
      <c r="I186" s="64"/>
    </row>
    <row r="187" spans="1:9" x14ac:dyDescent="0.2">
      <c r="A187" s="64"/>
      <c r="B187" s="64"/>
      <c r="C187" s="64"/>
      <c r="D187" s="64"/>
      <c r="E187" s="11"/>
      <c r="G187" s="64"/>
      <c r="H187" s="64"/>
      <c r="I187" s="64"/>
    </row>
    <row r="188" spans="1:9" x14ac:dyDescent="0.2">
      <c r="A188" s="64"/>
      <c r="B188" s="64"/>
      <c r="C188" s="64"/>
      <c r="D188" s="64"/>
      <c r="E188" s="11"/>
      <c r="G188" s="64"/>
      <c r="H188" s="64"/>
      <c r="I188" s="64"/>
    </row>
    <row r="189" spans="1:9" x14ac:dyDescent="0.2">
      <c r="A189" s="64"/>
      <c r="B189" s="64"/>
      <c r="C189" s="64"/>
      <c r="D189" s="64"/>
      <c r="E189" s="11"/>
      <c r="G189" s="64"/>
      <c r="H189" s="64"/>
      <c r="I189" s="64"/>
    </row>
    <row r="190" spans="1:9" x14ac:dyDescent="0.2">
      <c r="A190" s="64"/>
      <c r="B190" s="64"/>
      <c r="C190" s="64"/>
      <c r="D190" s="64"/>
      <c r="E190" s="11"/>
      <c r="G190" s="64"/>
      <c r="H190" s="64"/>
      <c r="I190" s="64"/>
    </row>
    <row r="191" spans="1:9" x14ac:dyDescent="0.2">
      <c r="A191" s="64"/>
      <c r="B191" s="64"/>
      <c r="C191" s="64"/>
      <c r="D191" s="64"/>
      <c r="E191" s="11"/>
      <c r="G191" s="64"/>
      <c r="H191" s="64"/>
      <c r="I191" s="64"/>
    </row>
    <row r="192" spans="1:9" x14ac:dyDescent="0.2">
      <c r="A192" s="64"/>
      <c r="B192" s="64"/>
      <c r="C192" s="64"/>
      <c r="D192" s="64"/>
      <c r="E192" s="11"/>
      <c r="G192" s="64"/>
      <c r="H192" s="64"/>
      <c r="I192" s="64"/>
    </row>
    <row r="193" spans="1:9" x14ac:dyDescent="0.2">
      <c r="A193" s="64"/>
      <c r="B193" s="64"/>
      <c r="C193" s="64"/>
      <c r="D193" s="64"/>
      <c r="E193" s="11"/>
      <c r="G193" s="64"/>
      <c r="H193" s="64"/>
      <c r="I193" s="64"/>
    </row>
    <row r="194" spans="1:9" x14ac:dyDescent="0.2">
      <c r="A194" s="64"/>
      <c r="B194" s="64"/>
      <c r="C194" s="64"/>
      <c r="D194" s="64"/>
      <c r="E194" s="11"/>
      <c r="G194" s="64"/>
      <c r="H194" s="64"/>
      <c r="I194" s="64"/>
    </row>
    <row r="195" spans="1:9" x14ac:dyDescent="0.2">
      <c r="A195" s="64"/>
      <c r="B195" s="64"/>
      <c r="C195" s="64"/>
      <c r="D195" s="64"/>
      <c r="E195" s="11"/>
      <c r="G195" s="64"/>
      <c r="H195" s="64"/>
      <c r="I195" s="64"/>
    </row>
    <row r="196" spans="1:9" x14ac:dyDescent="0.2">
      <c r="A196" s="64"/>
      <c r="B196" s="64"/>
      <c r="C196" s="64"/>
      <c r="D196" s="64"/>
      <c r="E196" s="11"/>
      <c r="G196" s="64"/>
      <c r="H196" s="64"/>
      <c r="I196" s="64"/>
    </row>
    <row r="197" spans="1:9" x14ac:dyDescent="0.2">
      <c r="A197" s="64"/>
      <c r="B197" s="64"/>
      <c r="C197" s="64"/>
      <c r="D197" s="64"/>
      <c r="E197" s="11"/>
      <c r="G197" s="64"/>
      <c r="H197" s="64"/>
      <c r="I197" s="64"/>
    </row>
    <row r="198" spans="1:9" x14ac:dyDescent="0.2">
      <c r="A198" s="64"/>
      <c r="B198" s="64"/>
      <c r="C198" s="64"/>
      <c r="D198" s="64"/>
      <c r="E198" s="11"/>
      <c r="G198" s="64"/>
      <c r="H198" s="64"/>
      <c r="I198" s="64"/>
    </row>
    <row r="199" spans="1:9" x14ac:dyDescent="0.2">
      <c r="A199" s="64"/>
      <c r="B199" s="64"/>
      <c r="C199" s="64"/>
      <c r="D199" s="64"/>
      <c r="E199" s="11"/>
      <c r="G199" s="64"/>
      <c r="H199" s="64"/>
      <c r="I199" s="64"/>
    </row>
    <row r="200" spans="1:9" x14ac:dyDescent="0.2">
      <c r="A200" s="64"/>
      <c r="B200" s="64"/>
      <c r="C200" s="64"/>
      <c r="D200" s="64"/>
      <c r="E200" s="11"/>
      <c r="G200" s="64"/>
      <c r="H200" s="64"/>
      <c r="I200" s="64"/>
    </row>
    <row r="201" spans="1:9" x14ac:dyDescent="0.2">
      <c r="A201" s="64"/>
      <c r="B201" s="64"/>
      <c r="C201" s="64"/>
      <c r="D201" s="64"/>
      <c r="E201" s="11"/>
      <c r="G201" s="64"/>
      <c r="H201" s="64"/>
      <c r="I201" s="64"/>
    </row>
    <row r="202" spans="1:9" x14ac:dyDescent="0.2">
      <c r="A202" s="64"/>
      <c r="B202" s="64"/>
      <c r="C202" s="64"/>
      <c r="D202" s="64"/>
      <c r="E202" s="11"/>
      <c r="G202" s="64"/>
      <c r="H202" s="64"/>
      <c r="I202" s="64"/>
    </row>
    <row r="203" spans="1:9" x14ac:dyDescent="0.2">
      <c r="A203" s="64"/>
      <c r="B203" s="64"/>
      <c r="C203" s="64"/>
      <c r="D203" s="64"/>
      <c r="E203" s="11"/>
      <c r="G203" s="64"/>
      <c r="H203" s="64"/>
      <c r="I203" s="64"/>
    </row>
    <row r="204" spans="1:9" x14ac:dyDescent="0.2">
      <c r="A204" s="64"/>
      <c r="B204" s="64"/>
      <c r="C204" s="64"/>
      <c r="D204" s="64"/>
      <c r="E204" s="11"/>
      <c r="G204" s="64"/>
      <c r="H204" s="64"/>
      <c r="I204" s="64"/>
    </row>
    <row r="205" spans="1:9" x14ac:dyDescent="0.2">
      <c r="A205" s="64"/>
      <c r="B205" s="64"/>
      <c r="C205" s="64"/>
      <c r="D205" s="64"/>
      <c r="E205" s="11"/>
      <c r="G205" s="64"/>
      <c r="H205" s="64"/>
      <c r="I205" s="64"/>
    </row>
    <row r="206" spans="1:9" x14ac:dyDescent="0.2">
      <c r="A206" s="64"/>
      <c r="B206" s="64"/>
      <c r="C206" s="64"/>
      <c r="D206" s="64"/>
      <c r="E206" s="11"/>
      <c r="G206" s="64"/>
      <c r="H206" s="64"/>
      <c r="I206" s="64"/>
    </row>
    <row r="207" spans="1:9" x14ac:dyDescent="0.2">
      <c r="A207" s="64"/>
      <c r="B207" s="64"/>
      <c r="C207" s="64"/>
      <c r="D207" s="64"/>
      <c r="E207" s="11"/>
      <c r="G207" s="64"/>
      <c r="H207" s="64"/>
      <c r="I207" s="64"/>
    </row>
    <row r="208" spans="1:9" x14ac:dyDescent="0.2">
      <c r="A208" s="64"/>
      <c r="B208" s="64"/>
      <c r="C208" s="64"/>
      <c r="D208" s="64"/>
      <c r="E208" s="11"/>
      <c r="G208" s="64"/>
      <c r="H208" s="64"/>
      <c r="I208" s="64"/>
    </row>
    <row r="209" spans="1:9" x14ac:dyDescent="0.2">
      <c r="A209" s="64"/>
      <c r="B209" s="64"/>
      <c r="C209" s="64"/>
      <c r="D209" s="64"/>
      <c r="E209" s="11"/>
      <c r="G209" s="64"/>
      <c r="H209" s="64"/>
      <c r="I209" s="64"/>
    </row>
    <row r="210" spans="1:9" x14ac:dyDescent="0.2">
      <c r="A210" s="64"/>
      <c r="B210" s="64"/>
      <c r="C210" s="64"/>
      <c r="D210" s="64"/>
      <c r="E210" s="11"/>
      <c r="G210" s="64"/>
      <c r="H210" s="64"/>
      <c r="I210" s="64"/>
    </row>
    <row r="211" spans="1:9" x14ac:dyDescent="0.2">
      <c r="A211" s="64"/>
      <c r="B211" s="64"/>
      <c r="C211" s="64"/>
      <c r="D211" s="64"/>
      <c r="E211" s="11"/>
      <c r="G211" s="64"/>
      <c r="H211" s="64"/>
      <c r="I211" s="64"/>
    </row>
    <row r="212" spans="1:9" x14ac:dyDescent="0.2">
      <c r="A212" s="64"/>
      <c r="B212" s="64"/>
      <c r="C212" s="64"/>
      <c r="D212" s="64"/>
      <c r="E212" s="11"/>
      <c r="G212" s="64"/>
      <c r="H212" s="64"/>
      <c r="I212" s="64"/>
    </row>
    <row r="213" spans="1:9" x14ac:dyDescent="0.2">
      <c r="A213" s="64"/>
      <c r="B213" s="64"/>
      <c r="C213" s="64"/>
      <c r="D213" s="64"/>
      <c r="E213" s="11"/>
      <c r="G213" s="64"/>
      <c r="H213" s="64"/>
      <c r="I213" s="64"/>
    </row>
    <row r="214" spans="1:9" x14ac:dyDescent="0.2">
      <c r="A214" s="64"/>
      <c r="B214" s="64"/>
      <c r="C214" s="64"/>
      <c r="D214" s="64"/>
      <c r="E214" s="11"/>
      <c r="G214" s="64"/>
      <c r="H214" s="64"/>
      <c r="I214" s="64"/>
    </row>
    <row r="215" spans="1:9" x14ac:dyDescent="0.2">
      <c r="A215" s="64"/>
      <c r="B215" s="64"/>
      <c r="C215" s="64"/>
      <c r="D215" s="64"/>
      <c r="E215" s="11"/>
      <c r="G215" s="64"/>
      <c r="H215" s="64"/>
      <c r="I215" s="64"/>
    </row>
    <row r="216" spans="1:9" x14ac:dyDescent="0.2">
      <c r="A216" s="64"/>
      <c r="B216" s="64"/>
      <c r="C216" s="64"/>
      <c r="D216" s="64"/>
      <c r="E216" s="11"/>
      <c r="G216" s="64"/>
      <c r="H216" s="64"/>
      <c r="I216" s="64"/>
    </row>
    <row r="217" spans="1:9" x14ac:dyDescent="0.2">
      <c r="A217" s="64"/>
      <c r="B217" s="64"/>
      <c r="C217" s="64"/>
      <c r="D217" s="64"/>
      <c r="E217" s="11"/>
      <c r="G217" s="64"/>
      <c r="H217" s="64"/>
      <c r="I217" s="64"/>
    </row>
    <row r="218" spans="1:9" x14ac:dyDescent="0.2">
      <c r="A218" s="64"/>
      <c r="B218" s="64"/>
      <c r="C218" s="64"/>
      <c r="D218" s="64"/>
      <c r="E218" s="11"/>
      <c r="G218" s="64"/>
      <c r="H218" s="64"/>
      <c r="I218" s="64"/>
    </row>
    <row r="219" spans="1:9" x14ac:dyDescent="0.2">
      <c r="A219" s="64"/>
      <c r="B219" s="64"/>
      <c r="C219" s="64"/>
      <c r="D219" s="64"/>
      <c r="E219" s="11"/>
      <c r="G219" s="64"/>
      <c r="H219" s="64"/>
      <c r="I219" s="64"/>
    </row>
    <row r="220" spans="1:9" x14ac:dyDescent="0.2">
      <c r="A220" s="64"/>
      <c r="B220" s="64"/>
      <c r="C220" s="64"/>
      <c r="D220" s="64"/>
      <c r="E220" s="11"/>
      <c r="G220" s="64"/>
      <c r="H220" s="64"/>
      <c r="I220" s="64"/>
    </row>
    <row r="221" spans="1:9" x14ac:dyDescent="0.2">
      <c r="A221" s="64"/>
      <c r="B221" s="64"/>
      <c r="C221" s="64"/>
      <c r="D221" s="64"/>
      <c r="E221" s="11"/>
      <c r="G221" s="64"/>
      <c r="H221" s="64"/>
      <c r="I221" s="64"/>
    </row>
    <row r="222" spans="1:9" x14ac:dyDescent="0.2">
      <c r="A222" s="64"/>
      <c r="B222" s="64"/>
      <c r="C222" s="64"/>
      <c r="D222" s="64"/>
      <c r="E222" s="11"/>
      <c r="G222" s="64"/>
      <c r="H222" s="64"/>
      <c r="I222" s="64"/>
    </row>
    <row r="223" spans="1:9" x14ac:dyDescent="0.2">
      <c r="A223" s="64"/>
      <c r="B223" s="64"/>
      <c r="C223" s="64"/>
      <c r="D223" s="64"/>
      <c r="E223" s="11"/>
      <c r="G223" s="64"/>
      <c r="H223" s="64"/>
      <c r="I223" s="64"/>
    </row>
    <row r="224" spans="1:9" x14ac:dyDescent="0.2">
      <c r="A224" s="64"/>
      <c r="B224" s="64"/>
      <c r="C224" s="64"/>
      <c r="D224" s="64"/>
      <c r="E224" s="11"/>
      <c r="G224" s="64"/>
      <c r="H224" s="64"/>
      <c r="I224" s="64"/>
    </row>
    <row r="225" spans="1:9" x14ac:dyDescent="0.2">
      <c r="A225" s="64"/>
      <c r="B225" s="64"/>
      <c r="C225" s="64"/>
      <c r="D225" s="64"/>
      <c r="E225" s="11"/>
      <c r="G225" s="64"/>
      <c r="H225" s="64"/>
      <c r="I225" s="64"/>
    </row>
  </sheetData>
  <mergeCells count="4">
    <mergeCell ref="A1:F1"/>
    <mergeCell ref="A60:B60"/>
    <mergeCell ref="A61:B61"/>
    <mergeCell ref="A62:B62"/>
  </mergeCells>
  <conditionalFormatting sqref="F2:F3 F5:F69">
    <cfRule type="cellIs" dxfId="44" priority="3" stopIfTrue="1" operator="between">
      <formula>0.009</formula>
      <formula>-0.009</formula>
    </cfRule>
  </conditionalFormatting>
  <conditionalFormatting sqref="F207:F65537">
    <cfRule type="cellIs" dxfId="43" priority="2" stopIfTrue="1" operator="between">
      <formula>0.009</formula>
      <formula>-0.009</formula>
    </cfRule>
  </conditionalFormatting>
  <conditionalFormatting sqref="F70:G106">
    <cfRule type="cellIs" dxfId="42" priority="1" stopIfTrue="1" operator="between">
      <formula>0.009</formula>
      <formula>-0.009</formula>
    </cfRule>
  </conditionalFormatting>
  <hyperlinks>
    <hyperlink ref="A73" r:id="rId1" tooltip="https://www.franklintempletonindia.com/downloadsServlet/pdf/product-labels-jg9o5k7l" display="https://www.franklintempletonindia.com/downloadsServlet/pdf/product-labels-jg9o5k7l" xr:uid="{00000000-0004-0000-1B00-000000000000}"/>
  </hyperlinks>
  <pageMargins left="0.7" right="0.7" top="0.75" bottom="0.75" header="0.3" footer="0.3"/>
  <pageSetup paperSize="9" orientation="portrait" r:id="rId2"/>
  <headerFooter>
    <oddFooter>&amp;C&amp;1#&amp;"Calibri"&amp;10&amp;K000000PUBLIC</oddFooter>
    <evenFooter>&amp;LPUBLIC</evenFooter>
    <firstFooter>&amp;LPUBLIC</firstFooter>
  </headerFooter>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K250"/>
  <sheetViews>
    <sheetView workbookViewId="0">
      <selection sqref="A1:F1"/>
    </sheetView>
  </sheetViews>
  <sheetFormatPr defaultColWidth="9.1796875" defaultRowHeight="10" x14ac:dyDescent="0.2"/>
  <cols>
    <col min="1" max="1" width="38.81640625" style="7" bestFit="1" customWidth="1"/>
    <col min="2" max="2" width="34.1796875" style="7" bestFit="1" customWidth="1"/>
    <col min="3" max="3" width="35.453125" style="7" bestFit="1" customWidth="1"/>
    <col min="4" max="4" width="15.1796875" style="7" bestFit="1" customWidth="1"/>
    <col min="5" max="5" width="27.1796875" style="10" customWidth="1"/>
    <col min="6" max="6" width="31.1796875" style="11" bestFit="1" customWidth="1"/>
    <col min="7" max="7" width="33.54296875" style="7" customWidth="1"/>
    <col min="8" max="8" width="27.1796875" style="7" customWidth="1"/>
    <col min="9" max="16384" width="9.1796875" style="7"/>
  </cols>
  <sheetData>
    <row r="1" spans="1:11" s="1" customFormat="1" ht="14" x14ac:dyDescent="0.25">
      <c r="A1" s="104" t="s">
        <v>1021</v>
      </c>
      <c r="B1" s="105"/>
      <c r="C1" s="105"/>
      <c r="D1" s="105"/>
      <c r="E1" s="105"/>
      <c r="F1" s="105"/>
    </row>
    <row r="2" spans="1:11" s="1" customFormat="1" ht="11.5" x14ac:dyDescent="0.25">
      <c r="E2" s="5"/>
      <c r="F2" s="9"/>
    </row>
    <row r="3" spans="1:11" s="1" customFormat="1" ht="11.5" x14ac:dyDescent="0.25">
      <c r="A3" s="8" t="s">
        <v>7</v>
      </c>
      <c r="B3" s="2"/>
      <c r="C3" s="3"/>
      <c r="D3" s="3"/>
      <c r="E3" s="4"/>
      <c r="F3" s="9"/>
    </row>
    <row r="4" spans="1:11" s="1" customFormat="1" ht="34.5" x14ac:dyDescent="0.25">
      <c r="A4" s="37" t="s">
        <v>2</v>
      </c>
      <c r="B4" s="37" t="s">
        <v>0</v>
      </c>
      <c r="C4" s="38" t="s">
        <v>4</v>
      </c>
      <c r="D4" s="38" t="s">
        <v>1</v>
      </c>
      <c r="E4" s="53" t="s">
        <v>6</v>
      </c>
      <c r="F4" s="39" t="s">
        <v>289</v>
      </c>
      <c r="G4" s="54" t="s">
        <v>290</v>
      </c>
      <c r="H4" s="54" t="s">
        <v>291</v>
      </c>
      <c r="I4" s="40" t="s">
        <v>5</v>
      </c>
      <c r="J4" s="35"/>
      <c r="K4" s="35"/>
    </row>
    <row r="5" spans="1:11" ht="10.5" x14ac:dyDescent="0.25">
      <c r="A5" s="41" t="s">
        <v>109</v>
      </c>
      <c r="B5" s="42"/>
      <c r="C5" s="42"/>
      <c r="D5" s="42"/>
      <c r="E5" s="43"/>
      <c r="F5" s="44"/>
      <c r="G5" s="42"/>
      <c r="H5" s="42"/>
      <c r="I5" s="42"/>
    </row>
    <row r="6" spans="1:11" ht="10.5" x14ac:dyDescent="0.25">
      <c r="A6" s="41" t="s">
        <v>21</v>
      </c>
      <c r="B6" s="42"/>
      <c r="C6" s="42"/>
      <c r="D6" s="42"/>
      <c r="E6" s="43"/>
      <c r="F6" s="44"/>
      <c r="G6" s="42"/>
      <c r="H6" s="42"/>
      <c r="I6" s="42"/>
    </row>
    <row r="7" spans="1:11" x14ac:dyDescent="0.2">
      <c r="A7" s="42" t="s">
        <v>111</v>
      </c>
      <c r="B7" s="42" t="s">
        <v>110</v>
      </c>
      <c r="C7" s="42" t="s">
        <v>112</v>
      </c>
      <c r="D7" s="45">
        <v>17469284</v>
      </c>
      <c r="E7" s="43">
        <v>162333.32157</v>
      </c>
      <c r="F7" s="44">
        <v>8.3128315871186995</v>
      </c>
      <c r="G7" s="43"/>
      <c r="H7" s="43"/>
      <c r="I7" s="46"/>
    </row>
    <row r="8" spans="1:11" x14ac:dyDescent="0.2">
      <c r="A8" s="42" t="s">
        <v>114</v>
      </c>
      <c r="B8" s="42" t="s">
        <v>113</v>
      </c>
      <c r="C8" s="42" t="s">
        <v>112</v>
      </c>
      <c r="D8" s="45">
        <v>8891035</v>
      </c>
      <c r="E8" s="43">
        <v>120473.52425</v>
      </c>
      <c r="F8" s="44">
        <v>6.1692578462091197</v>
      </c>
      <c r="G8" s="43"/>
      <c r="H8" s="43"/>
      <c r="I8" s="46"/>
    </row>
    <row r="9" spans="1:11" x14ac:dyDescent="0.2">
      <c r="A9" s="42" t="s">
        <v>125</v>
      </c>
      <c r="B9" s="42" t="s">
        <v>124</v>
      </c>
      <c r="C9" s="42" t="s">
        <v>112</v>
      </c>
      <c r="D9" s="45">
        <v>6911448</v>
      </c>
      <c r="E9" s="43">
        <v>94714.483389999994</v>
      </c>
      <c r="F9" s="44">
        <v>4.8501782731188001</v>
      </c>
      <c r="G9" s="43"/>
      <c r="H9" s="43"/>
      <c r="I9" s="46"/>
    </row>
    <row r="10" spans="1:11" x14ac:dyDescent="0.2">
      <c r="A10" s="42" t="s">
        <v>116</v>
      </c>
      <c r="B10" s="42" t="s">
        <v>115</v>
      </c>
      <c r="C10" s="42" t="s">
        <v>117</v>
      </c>
      <c r="D10" s="45">
        <v>2131779</v>
      </c>
      <c r="E10" s="43">
        <v>83827.945619999999</v>
      </c>
      <c r="F10" s="44">
        <v>4.2926959634268096</v>
      </c>
      <c r="G10" s="43"/>
      <c r="H10" s="43"/>
      <c r="I10" s="46"/>
    </row>
    <row r="11" spans="1:11" x14ac:dyDescent="0.2">
      <c r="A11" s="42" t="s">
        <v>119</v>
      </c>
      <c r="B11" s="42" t="s">
        <v>118</v>
      </c>
      <c r="C11" s="42" t="s">
        <v>120</v>
      </c>
      <c r="D11" s="45">
        <v>4233252</v>
      </c>
      <c r="E11" s="43">
        <v>83340.032120000003</v>
      </c>
      <c r="F11" s="44">
        <v>4.2677106879740903</v>
      </c>
      <c r="G11" s="43"/>
      <c r="H11" s="43"/>
      <c r="I11" s="46"/>
    </row>
    <row r="12" spans="1:11" x14ac:dyDescent="0.2">
      <c r="A12" s="42" t="s">
        <v>122</v>
      </c>
      <c r="B12" s="42" t="s">
        <v>121</v>
      </c>
      <c r="C12" s="42" t="s">
        <v>123</v>
      </c>
      <c r="D12" s="45">
        <v>4515580</v>
      </c>
      <c r="E12" s="43">
        <v>74100.667799999996</v>
      </c>
      <c r="F12" s="44">
        <v>3.7945775146897902</v>
      </c>
      <c r="G12" s="43"/>
      <c r="H12" s="43"/>
      <c r="I12" s="46"/>
    </row>
    <row r="13" spans="1:11" x14ac:dyDescent="0.2">
      <c r="A13" s="42" t="s">
        <v>130</v>
      </c>
      <c r="B13" s="42" t="s">
        <v>129</v>
      </c>
      <c r="C13" s="42" t="s">
        <v>112</v>
      </c>
      <c r="D13" s="45">
        <v>6506362</v>
      </c>
      <c r="E13" s="43">
        <v>70083.278279999999</v>
      </c>
      <c r="F13" s="44">
        <v>3.5888533776079599</v>
      </c>
      <c r="G13" s="43"/>
      <c r="H13" s="43"/>
      <c r="I13" s="46"/>
    </row>
    <row r="14" spans="1:11" x14ac:dyDescent="0.2">
      <c r="A14" s="42" t="s">
        <v>127</v>
      </c>
      <c r="B14" s="42" t="s">
        <v>126</v>
      </c>
      <c r="C14" s="42" t="s">
        <v>128</v>
      </c>
      <c r="D14" s="45">
        <v>4493052</v>
      </c>
      <c r="E14" s="43">
        <v>62696.047610000001</v>
      </c>
      <c r="F14" s="44">
        <v>3.2105650270648001</v>
      </c>
      <c r="G14" s="43"/>
      <c r="H14" s="43"/>
      <c r="I14" s="46"/>
    </row>
    <row r="15" spans="1:11" x14ac:dyDescent="0.2">
      <c r="A15" s="42" t="s">
        <v>132</v>
      </c>
      <c r="B15" s="42" t="s">
        <v>131</v>
      </c>
      <c r="C15" s="42" t="s">
        <v>123</v>
      </c>
      <c r="D15" s="45">
        <v>3555589</v>
      </c>
      <c r="E15" s="43">
        <v>60288.567080000001</v>
      </c>
      <c r="F15" s="44">
        <v>3.0872817725758099</v>
      </c>
      <c r="G15" s="43"/>
      <c r="H15" s="43"/>
      <c r="I15" s="46"/>
    </row>
    <row r="16" spans="1:11" x14ac:dyDescent="0.2">
      <c r="A16" s="42" t="s">
        <v>293</v>
      </c>
      <c r="B16" s="42" t="s">
        <v>292</v>
      </c>
      <c r="C16" s="42" t="s">
        <v>112</v>
      </c>
      <c r="D16" s="45">
        <v>13862470</v>
      </c>
      <c r="E16" s="43">
        <v>56558.8776</v>
      </c>
      <c r="F16" s="44">
        <v>2.8962902976301201</v>
      </c>
      <c r="G16" s="43"/>
      <c r="H16" s="43"/>
      <c r="I16" s="46"/>
    </row>
    <row r="17" spans="1:9" x14ac:dyDescent="0.2">
      <c r="A17" s="42" t="s">
        <v>143</v>
      </c>
      <c r="B17" s="42" t="s">
        <v>142</v>
      </c>
      <c r="C17" s="42" t="s">
        <v>144</v>
      </c>
      <c r="D17" s="45">
        <v>1612271</v>
      </c>
      <c r="E17" s="43">
        <v>55329.91618</v>
      </c>
      <c r="F17" s="44">
        <v>2.8333571350931699</v>
      </c>
      <c r="G17" s="43"/>
      <c r="H17" s="43"/>
      <c r="I17" s="46"/>
    </row>
    <row r="18" spans="1:9" x14ac:dyDescent="0.2">
      <c r="A18" s="42" t="s">
        <v>134</v>
      </c>
      <c r="B18" s="42" t="s">
        <v>133</v>
      </c>
      <c r="C18" s="42" t="s">
        <v>135</v>
      </c>
      <c r="D18" s="45">
        <v>18783160</v>
      </c>
      <c r="E18" s="43">
        <v>51390.725760000001</v>
      </c>
      <c r="F18" s="44">
        <v>2.6316374497300501</v>
      </c>
      <c r="G18" s="43"/>
      <c r="H18" s="43"/>
      <c r="I18" s="46"/>
    </row>
    <row r="19" spans="1:9" x14ac:dyDescent="0.2">
      <c r="A19" s="42" t="s">
        <v>500</v>
      </c>
      <c r="B19" s="42" t="s">
        <v>499</v>
      </c>
      <c r="C19" s="42" t="s">
        <v>138</v>
      </c>
      <c r="D19" s="45">
        <v>1649761</v>
      </c>
      <c r="E19" s="43">
        <v>46506.762589999998</v>
      </c>
      <c r="F19" s="44">
        <v>2.3815374522850199</v>
      </c>
      <c r="G19" s="43"/>
      <c r="H19" s="43"/>
      <c r="I19" s="46"/>
    </row>
    <row r="20" spans="1:9" x14ac:dyDescent="0.2">
      <c r="A20" s="42" t="s">
        <v>164</v>
      </c>
      <c r="B20" s="42" t="s">
        <v>163</v>
      </c>
      <c r="C20" s="42" t="s">
        <v>165</v>
      </c>
      <c r="D20" s="45">
        <v>9365082</v>
      </c>
      <c r="E20" s="43">
        <v>42049.218180000003</v>
      </c>
      <c r="F20" s="44">
        <v>2.1532736823204899</v>
      </c>
      <c r="G20" s="43"/>
      <c r="H20" s="43"/>
      <c r="I20" s="46"/>
    </row>
    <row r="21" spans="1:9" x14ac:dyDescent="0.2">
      <c r="A21" s="42" t="s">
        <v>161</v>
      </c>
      <c r="B21" s="42" t="s">
        <v>160</v>
      </c>
      <c r="C21" s="42" t="s">
        <v>162</v>
      </c>
      <c r="D21" s="45">
        <v>21480899</v>
      </c>
      <c r="E21" s="43">
        <v>41486.060239999999</v>
      </c>
      <c r="F21" s="44">
        <v>2.1244352585952</v>
      </c>
      <c r="G21" s="43"/>
      <c r="H21" s="43"/>
      <c r="I21" s="46"/>
    </row>
    <row r="22" spans="1:9" x14ac:dyDescent="0.2">
      <c r="A22" s="42" t="s">
        <v>146</v>
      </c>
      <c r="B22" s="42" t="s">
        <v>145</v>
      </c>
      <c r="C22" s="42" t="s">
        <v>147</v>
      </c>
      <c r="D22" s="45">
        <v>591846</v>
      </c>
      <c r="E22" s="43">
        <v>41195.44083</v>
      </c>
      <c r="F22" s="44">
        <v>2.1095531001577799</v>
      </c>
      <c r="G22" s="43"/>
      <c r="H22" s="43"/>
      <c r="I22" s="46"/>
    </row>
    <row r="23" spans="1:9" x14ac:dyDescent="0.2">
      <c r="A23" s="42" t="s">
        <v>237</v>
      </c>
      <c r="B23" s="42" t="s">
        <v>236</v>
      </c>
      <c r="C23" s="42" t="s">
        <v>238</v>
      </c>
      <c r="D23" s="45">
        <v>13465272</v>
      </c>
      <c r="E23" s="43">
        <v>36216.195570000003</v>
      </c>
      <c r="F23" s="44">
        <v>1.8545738582065801</v>
      </c>
      <c r="G23" s="43"/>
      <c r="H23" s="43"/>
      <c r="I23" s="46"/>
    </row>
    <row r="24" spans="1:9" x14ac:dyDescent="0.2">
      <c r="A24" s="42" t="s">
        <v>140</v>
      </c>
      <c r="B24" s="42" t="s">
        <v>139</v>
      </c>
      <c r="C24" s="42" t="s">
        <v>141</v>
      </c>
      <c r="D24" s="45">
        <v>9874772</v>
      </c>
      <c r="E24" s="43">
        <v>35154.188320000001</v>
      </c>
      <c r="F24" s="44">
        <v>1.8001901535662399</v>
      </c>
      <c r="G24" s="43"/>
      <c r="H24" s="43"/>
      <c r="I24" s="46"/>
    </row>
    <row r="25" spans="1:9" x14ac:dyDescent="0.2">
      <c r="A25" s="42" t="s">
        <v>181</v>
      </c>
      <c r="B25" s="42" t="s">
        <v>180</v>
      </c>
      <c r="C25" s="42" t="s">
        <v>182</v>
      </c>
      <c r="D25" s="45">
        <v>4800948</v>
      </c>
      <c r="E25" s="43">
        <v>35037.318500000001</v>
      </c>
      <c r="F25" s="44">
        <v>1.7942054356914301</v>
      </c>
      <c r="G25" s="43"/>
      <c r="H25" s="43"/>
      <c r="I25" s="46"/>
    </row>
    <row r="26" spans="1:9" x14ac:dyDescent="0.2">
      <c r="A26" s="42" t="s">
        <v>242</v>
      </c>
      <c r="B26" s="42" t="s">
        <v>241</v>
      </c>
      <c r="C26" s="42" t="s">
        <v>141</v>
      </c>
      <c r="D26" s="45">
        <v>9245469</v>
      </c>
      <c r="E26" s="43">
        <v>33866.152950000003</v>
      </c>
      <c r="F26" s="44">
        <v>1.7342319078683901</v>
      </c>
      <c r="G26" s="43"/>
      <c r="H26" s="43"/>
      <c r="I26" s="46"/>
    </row>
    <row r="27" spans="1:9" x14ac:dyDescent="0.2">
      <c r="A27" s="42" t="s">
        <v>186</v>
      </c>
      <c r="B27" s="42" t="s">
        <v>185</v>
      </c>
      <c r="C27" s="42" t="s">
        <v>187</v>
      </c>
      <c r="D27" s="45">
        <v>721111</v>
      </c>
      <c r="E27" s="43">
        <v>33145.867120000003</v>
      </c>
      <c r="F27" s="44">
        <v>1.69734721443965</v>
      </c>
      <c r="G27" s="43"/>
      <c r="H27" s="43"/>
      <c r="I27" s="46"/>
    </row>
    <row r="28" spans="1:9" x14ac:dyDescent="0.2">
      <c r="A28" s="42" t="s">
        <v>206</v>
      </c>
      <c r="B28" s="42" t="s">
        <v>205</v>
      </c>
      <c r="C28" s="42" t="s">
        <v>207</v>
      </c>
      <c r="D28" s="45">
        <v>16710254</v>
      </c>
      <c r="E28" s="43">
        <v>32867.398589999997</v>
      </c>
      <c r="F28" s="44">
        <v>1.68308728326955</v>
      </c>
      <c r="G28" s="43"/>
      <c r="H28" s="43"/>
      <c r="I28" s="46"/>
    </row>
    <row r="29" spans="1:9" x14ac:dyDescent="0.2">
      <c r="A29" s="42" t="s">
        <v>200</v>
      </c>
      <c r="B29" s="42" t="s">
        <v>199</v>
      </c>
      <c r="C29" s="42" t="s">
        <v>201</v>
      </c>
      <c r="D29" s="45">
        <v>2370003</v>
      </c>
      <c r="E29" s="43">
        <v>32293.660879999999</v>
      </c>
      <c r="F29" s="44">
        <v>1.65370708632487</v>
      </c>
      <c r="G29" s="43"/>
      <c r="H29" s="43"/>
      <c r="I29" s="46"/>
    </row>
    <row r="30" spans="1:9" x14ac:dyDescent="0.2">
      <c r="A30" s="42" t="s">
        <v>173</v>
      </c>
      <c r="B30" s="42" t="s">
        <v>172</v>
      </c>
      <c r="C30" s="42" t="s">
        <v>174</v>
      </c>
      <c r="D30" s="45">
        <v>2596337</v>
      </c>
      <c r="E30" s="43">
        <v>30480.99638</v>
      </c>
      <c r="F30" s="44">
        <v>1.5608834160721199</v>
      </c>
      <c r="G30" s="43"/>
      <c r="H30" s="43"/>
      <c r="I30" s="46"/>
    </row>
    <row r="31" spans="1:9" x14ac:dyDescent="0.2">
      <c r="A31" s="42" t="s">
        <v>155</v>
      </c>
      <c r="B31" s="42" t="s">
        <v>154</v>
      </c>
      <c r="C31" s="42" t="s">
        <v>156</v>
      </c>
      <c r="D31" s="45">
        <v>514691</v>
      </c>
      <c r="E31" s="43">
        <v>30163.466059999999</v>
      </c>
      <c r="F31" s="44">
        <v>1.54462319267229</v>
      </c>
      <c r="G31" s="43"/>
      <c r="H31" s="43"/>
      <c r="I31" s="46"/>
    </row>
    <row r="32" spans="1:9" x14ac:dyDescent="0.2">
      <c r="A32" s="42" t="s">
        <v>209</v>
      </c>
      <c r="B32" s="42" t="s">
        <v>208</v>
      </c>
      <c r="C32" s="42" t="s">
        <v>210</v>
      </c>
      <c r="D32" s="45">
        <v>1786393</v>
      </c>
      <c r="E32" s="43">
        <v>29146.788189999999</v>
      </c>
      <c r="F32" s="44">
        <v>1.49256073359166</v>
      </c>
      <c r="G32" s="43"/>
      <c r="H32" s="43"/>
      <c r="I32" s="46"/>
    </row>
    <row r="33" spans="1:9" x14ac:dyDescent="0.2">
      <c r="A33" s="42" t="s">
        <v>158</v>
      </c>
      <c r="B33" s="42" t="s">
        <v>157</v>
      </c>
      <c r="C33" s="42" t="s">
        <v>159</v>
      </c>
      <c r="D33" s="45">
        <v>1618320</v>
      </c>
      <c r="E33" s="43">
        <v>26775.1044</v>
      </c>
      <c r="F33" s="44">
        <v>1.3711105733072999</v>
      </c>
      <c r="G33" s="43"/>
      <c r="H33" s="43"/>
      <c r="I33" s="46"/>
    </row>
    <row r="34" spans="1:9" x14ac:dyDescent="0.2">
      <c r="A34" s="42" t="s">
        <v>137</v>
      </c>
      <c r="B34" s="42" t="s">
        <v>136</v>
      </c>
      <c r="C34" s="42" t="s">
        <v>138</v>
      </c>
      <c r="D34" s="45">
        <v>200000</v>
      </c>
      <c r="E34" s="43">
        <v>25388</v>
      </c>
      <c r="F34" s="44">
        <v>1.30007915992013</v>
      </c>
      <c r="G34" s="43"/>
      <c r="H34" s="43"/>
      <c r="I34" s="46"/>
    </row>
    <row r="35" spans="1:9" x14ac:dyDescent="0.2">
      <c r="A35" s="42" t="s">
        <v>244</v>
      </c>
      <c r="B35" s="42" t="s">
        <v>243</v>
      </c>
      <c r="C35" s="42" t="s">
        <v>153</v>
      </c>
      <c r="D35" s="45">
        <v>1900000</v>
      </c>
      <c r="E35" s="43">
        <v>25156</v>
      </c>
      <c r="F35" s="44">
        <v>1.2881988083720901</v>
      </c>
      <c r="G35" s="43"/>
      <c r="H35" s="43"/>
      <c r="I35" s="46"/>
    </row>
    <row r="36" spans="1:9" x14ac:dyDescent="0.2">
      <c r="A36" s="42" t="s">
        <v>184</v>
      </c>
      <c r="B36" s="42" t="s">
        <v>183</v>
      </c>
      <c r="C36" s="42" t="s">
        <v>165</v>
      </c>
      <c r="D36" s="45">
        <v>492329</v>
      </c>
      <c r="E36" s="43">
        <v>22742.645830000001</v>
      </c>
      <c r="F36" s="44">
        <v>1.1646147741069599</v>
      </c>
      <c r="G36" s="43"/>
      <c r="H36" s="43"/>
      <c r="I36" s="46"/>
    </row>
    <row r="37" spans="1:9" x14ac:dyDescent="0.2">
      <c r="A37" s="42" t="s">
        <v>469</v>
      </c>
      <c r="B37" s="42" t="s">
        <v>468</v>
      </c>
      <c r="C37" s="42" t="s">
        <v>218</v>
      </c>
      <c r="D37" s="45">
        <v>950941</v>
      </c>
      <c r="E37" s="43">
        <v>22205.423289999999</v>
      </c>
      <c r="F37" s="44">
        <v>1.13710446102623</v>
      </c>
      <c r="G37" s="43"/>
      <c r="H37" s="43"/>
      <c r="I37" s="46"/>
    </row>
    <row r="38" spans="1:9" x14ac:dyDescent="0.2">
      <c r="A38" s="42" t="s">
        <v>212</v>
      </c>
      <c r="B38" s="42" t="s">
        <v>211</v>
      </c>
      <c r="C38" s="42" t="s">
        <v>213</v>
      </c>
      <c r="D38" s="45">
        <v>627740</v>
      </c>
      <c r="E38" s="43">
        <v>20058.803960000001</v>
      </c>
      <c r="F38" s="44">
        <v>1.02717949430122</v>
      </c>
      <c r="G38" s="43"/>
      <c r="H38" s="43"/>
      <c r="I38" s="46"/>
    </row>
    <row r="39" spans="1:9" x14ac:dyDescent="0.2">
      <c r="A39" s="42" t="s">
        <v>248</v>
      </c>
      <c r="B39" s="42" t="s">
        <v>247</v>
      </c>
      <c r="C39" s="42" t="s">
        <v>135</v>
      </c>
      <c r="D39" s="45">
        <v>504774</v>
      </c>
      <c r="E39" s="43">
        <v>19108.21977</v>
      </c>
      <c r="F39" s="44">
        <v>0.97850158760638095</v>
      </c>
      <c r="G39" s="43"/>
      <c r="H39" s="43"/>
      <c r="I39" s="46"/>
    </row>
    <row r="40" spans="1:9" x14ac:dyDescent="0.2">
      <c r="A40" s="42" t="s">
        <v>149</v>
      </c>
      <c r="B40" s="42" t="s">
        <v>148</v>
      </c>
      <c r="C40" s="42" t="s">
        <v>150</v>
      </c>
      <c r="D40" s="45">
        <v>2516094</v>
      </c>
      <c r="E40" s="43">
        <v>18392.647140000001</v>
      </c>
      <c r="F40" s="44">
        <v>0.94185824966435205</v>
      </c>
      <c r="G40" s="43"/>
      <c r="H40" s="43"/>
      <c r="I40" s="46"/>
    </row>
    <row r="41" spans="1:9" x14ac:dyDescent="0.2">
      <c r="A41" s="42" t="s">
        <v>195</v>
      </c>
      <c r="B41" s="42" t="s">
        <v>194</v>
      </c>
      <c r="C41" s="42" t="s">
        <v>153</v>
      </c>
      <c r="D41" s="45">
        <v>1224569</v>
      </c>
      <c r="E41" s="43">
        <v>16843.946599999999</v>
      </c>
      <c r="F41" s="44">
        <v>0.862551754587502</v>
      </c>
      <c r="G41" s="43"/>
      <c r="H41" s="43"/>
      <c r="I41" s="46"/>
    </row>
    <row r="42" spans="1:9" x14ac:dyDescent="0.2">
      <c r="A42" s="42" t="s">
        <v>167</v>
      </c>
      <c r="B42" s="42" t="s">
        <v>166</v>
      </c>
      <c r="C42" s="42" t="s">
        <v>168</v>
      </c>
      <c r="D42" s="45">
        <v>9374311</v>
      </c>
      <c r="E42" s="43">
        <v>15682.28487</v>
      </c>
      <c r="F42" s="44">
        <v>0.80306490229312</v>
      </c>
      <c r="G42" s="43">
        <v>-3966.6374999999998</v>
      </c>
      <c r="H42" s="43">
        <v>-0.20312520673970699</v>
      </c>
      <c r="I42" s="46"/>
    </row>
    <row r="43" spans="1:9" x14ac:dyDescent="0.2">
      <c r="A43" s="42" t="s">
        <v>457</v>
      </c>
      <c r="B43" s="42" t="s">
        <v>456</v>
      </c>
      <c r="C43" s="42" t="s">
        <v>177</v>
      </c>
      <c r="D43" s="45">
        <v>4103784</v>
      </c>
      <c r="E43" s="43">
        <v>14841.33484</v>
      </c>
      <c r="F43" s="44">
        <v>0.76000118681583995</v>
      </c>
      <c r="G43" s="43"/>
      <c r="H43" s="43"/>
      <c r="I43" s="46"/>
    </row>
    <row r="44" spans="1:9" x14ac:dyDescent="0.2">
      <c r="A44" s="42" t="s">
        <v>246</v>
      </c>
      <c r="B44" s="42" t="s">
        <v>245</v>
      </c>
      <c r="C44" s="42" t="s">
        <v>177</v>
      </c>
      <c r="D44" s="45">
        <v>2609393</v>
      </c>
      <c r="E44" s="43">
        <v>14291.64546</v>
      </c>
      <c r="F44" s="44">
        <v>0.73185246665799297</v>
      </c>
      <c r="G44" s="43"/>
      <c r="H44" s="43"/>
      <c r="I44" s="46"/>
    </row>
    <row r="45" spans="1:9" x14ac:dyDescent="0.2">
      <c r="A45" s="42" t="s">
        <v>261</v>
      </c>
      <c r="B45" s="42" t="s">
        <v>260</v>
      </c>
      <c r="C45" s="42" t="s">
        <v>171</v>
      </c>
      <c r="D45" s="45">
        <v>975284</v>
      </c>
      <c r="E45" s="43">
        <v>14253.775659999999</v>
      </c>
      <c r="F45" s="44">
        <v>0.72991321434310596</v>
      </c>
      <c r="G45" s="43"/>
      <c r="H45" s="43"/>
      <c r="I45" s="46"/>
    </row>
    <row r="46" spans="1:9" x14ac:dyDescent="0.2">
      <c r="A46" s="42" t="s">
        <v>323</v>
      </c>
      <c r="B46" s="42" t="s">
        <v>322</v>
      </c>
      <c r="C46" s="42" t="s">
        <v>171</v>
      </c>
      <c r="D46" s="45">
        <v>824053</v>
      </c>
      <c r="E46" s="43">
        <v>12993.6677</v>
      </c>
      <c r="F46" s="44">
        <v>0.66538508695830001</v>
      </c>
      <c r="G46" s="43"/>
      <c r="H46" s="43"/>
      <c r="I46" s="46"/>
    </row>
    <row r="47" spans="1:9" x14ac:dyDescent="0.2">
      <c r="A47" s="42" t="s">
        <v>891</v>
      </c>
      <c r="B47" s="42" t="s">
        <v>890</v>
      </c>
      <c r="C47" s="42" t="s">
        <v>144</v>
      </c>
      <c r="D47" s="45">
        <v>590136</v>
      </c>
      <c r="E47" s="43">
        <v>12960.56683</v>
      </c>
      <c r="F47" s="44">
        <v>0.66369004397491305</v>
      </c>
      <c r="G47" s="43"/>
      <c r="H47" s="43"/>
      <c r="I47" s="46"/>
    </row>
    <row r="48" spans="1:9" x14ac:dyDescent="0.2">
      <c r="A48" s="42" t="s">
        <v>543</v>
      </c>
      <c r="B48" s="42" t="s">
        <v>542</v>
      </c>
      <c r="C48" s="42" t="s">
        <v>123</v>
      </c>
      <c r="D48" s="45">
        <v>1370355</v>
      </c>
      <c r="E48" s="43">
        <v>12520.933639999999</v>
      </c>
      <c r="F48" s="44">
        <v>0.64117712652067405</v>
      </c>
      <c r="G48" s="43"/>
      <c r="H48" s="43"/>
      <c r="I48" s="46"/>
    </row>
    <row r="49" spans="1:9" x14ac:dyDescent="0.2">
      <c r="A49" s="42" t="s">
        <v>189</v>
      </c>
      <c r="B49" s="42" t="s">
        <v>188</v>
      </c>
      <c r="C49" s="42" t="s">
        <v>141</v>
      </c>
      <c r="D49" s="45">
        <v>8038760</v>
      </c>
      <c r="E49" s="43">
        <v>12071.00202</v>
      </c>
      <c r="F49" s="44">
        <v>0.61813684282163905</v>
      </c>
      <c r="G49" s="43"/>
      <c r="H49" s="43"/>
      <c r="I49" s="46"/>
    </row>
    <row r="50" spans="1:9" x14ac:dyDescent="0.2">
      <c r="A50" s="42" t="s">
        <v>252</v>
      </c>
      <c r="B50" s="42" t="s">
        <v>251</v>
      </c>
      <c r="C50" s="42" t="s">
        <v>135</v>
      </c>
      <c r="D50" s="45">
        <v>1345795</v>
      </c>
      <c r="E50" s="43">
        <v>10752.229149999999</v>
      </c>
      <c r="F50" s="44">
        <v>0.55060457856470402</v>
      </c>
      <c r="G50" s="43"/>
      <c r="H50" s="43"/>
      <c r="I50" s="46"/>
    </row>
    <row r="51" spans="1:9" x14ac:dyDescent="0.2">
      <c r="A51" s="42" t="s">
        <v>215</v>
      </c>
      <c r="B51" s="42" t="s">
        <v>214</v>
      </c>
      <c r="C51" s="42" t="s">
        <v>210</v>
      </c>
      <c r="D51" s="45">
        <v>3098012</v>
      </c>
      <c r="E51" s="43">
        <v>10598.29905</v>
      </c>
      <c r="F51" s="44">
        <v>0.54272206260856704</v>
      </c>
      <c r="G51" s="43"/>
      <c r="H51" s="43"/>
      <c r="I51" s="46"/>
    </row>
    <row r="52" spans="1:9" x14ac:dyDescent="0.2">
      <c r="A52" s="42" t="s">
        <v>225</v>
      </c>
      <c r="B52" s="42" t="s">
        <v>224</v>
      </c>
      <c r="C52" s="42" t="s">
        <v>198</v>
      </c>
      <c r="D52" s="45">
        <v>7682853</v>
      </c>
      <c r="E52" s="43">
        <v>9917.7949379999991</v>
      </c>
      <c r="F52" s="44">
        <v>0.50787452777907405</v>
      </c>
      <c r="G52" s="43"/>
      <c r="H52" s="43"/>
      <c r="I52" s="46"/>
    </row>
    <row r="53" spans="1:9" x14ac:dyDescent="0.2">
      <c r="A53" s="42" t="s">
        <v>683</v>
      </c>
      <c r="B53" s="42" t="s">
        <v>682</v>
      </c>
      <c r="C53" s="42" t="s">
        <v>684</v>
      </c>
      <c r="D53" s="45">
        <v>3934184</v>
      </c>
      <c r="E53" s="43">
        <v>9784.3156080000008</v>
      </c>
      <c r="F53" s="44">
        <v>0.50103926327564396</v>
      </c>
      <c r="G53" s="43"/>
      <c r="H53" s="43"/>
      <c r="I53" s="46"/>
    </row>
    <row r="54" spans="1:9" x14ac:dyDescent="0.2">
      <c r="A54" s="42" t="s">
        <v>217</v>
      </c>
      <c r="B54" s="42" t="s">
        <v>216</v>
      </c>
      <c r="C54" s="42" t="s">
        <v>218</v>
      </c>
      <c r="D54" s="45">
        <v>1124677</v>
      </c>
      <c r="E54" s="43">
        <v>9440.5387379999993</v>
      </c>
      <c r="F54" s="44">
        <v>0.48343499573390802</v>
      </c>
      <c r="G54" s="43"/>
      <c r="H54" s="43"/>
      <c r="I54" s="46"/>
    </row>
    <row r="55" spans="1:9" x14ac:dyDescent="0.2">
      <c r="A55" s="42" t="s">
        <v>197</v>
      </c>
      <c r="B55" s="42" t="s">
        <v>196</v>
      </c>
      <c r="C55" s="42" t="s">
        <v>198</v>
      </c>
      <c r="D55" s="45">
        <v>1576915</v>
      </c>
      <c r="E55" s="43">
        <v>7838.0560079999996</v>
      </c>
      <c r="F55" s="44">
        <v>0.40137440012161502</v>
      </c>
      <c r="G55" s="43"/>
      <c r="H55" s="43"/>
      <c r="I55" s="46"/>
    </row>
    <row r="56" spans="1:9" x14ac:dyDescent="0.2">
      <c r="A56" s="42" t="s">
        <v>152</v>
      </c>
      <c r="B56" s="42" t="s">
        <v>151</v>
      </c>
      <c r="C56" s="42" t="s">
        <v>153</v>
      </c>
      <c r="D56" s="45">
        <v>410835</v>
      </c>
      <c r="E56" s="43">
        <v>6554.0507550000002</v>
      </c>
      <c r="F56" s="44">
        <v>0.33562253031488398</v>
      </c>
      <c r="G56" s="43"/>
      <c r="H56" s="43"/>
      <c r="I56" s="46"/>
    </row>
    <row r="57" spans="1:9" x14ac:dyDescent="0.2">
      <c r="A57" s="42" t="s">
        <v>256</v>
      </c>
      <c r="B57" s="42" t="s">
        <v>255</v>
      </c>
      <c r="C57" s="42" t="s">
        <v>257</v>
      </c>
      <c r="D57" s="45">
        <v>727666</v>
      </c>
      <c r="E57" s="43">
        <v>5537.5382600000003</v>
      </c>
      <c r="F57" s="44">
        <v>0.28356853982536501</v>
      </c>
      <c r="G57" s="43"/>
      <c r="H57" s="43"/>
      <c r="I57" s="46"/>
    </row>
    <row r="58" spans="1:9" x14ac:dyDescent="0.2">
      <c r="A58" s="42" t="s">
        <v>263</v>
      </c>
      <c r="B58" s="42" t="s">
        <v>262</v>
      </c>
      <c r="C58" s="42" t="s">
        <v>147</v>
      </c>
      <c r="D58" s="45">
        <v>1004390</v>
      </c>
      <c r="E58" s="43">
        <v>4755.284455</v>
      </c>
      <c r="F58" s="44">
        <v>0.243510564811629</v>
      </c>
      <c r="G58" s="43"/>
      <c r="H58" s="43"/>
      <c r="I58" s="46"/>
    </row>
    <row r="59" spans="1:9" x14ac:dyDescent="0.2">
      <c r="A59" s="42" t="s">
        <v>681</v>
      </c>
      <c r="B59" s="42" t="s">
        <v>680</v>
      </c>
      <c r="C59" s="42" t="s">
        <v>198</v>
      </c>
      <c r="D59" s="45">
        <v>2943940</v>
      </c>
      <c r="E59" s="43">
        <v>3420.2694919999999</v>
      </c>
      <c r="F59" s="44">
        <v>0.175146568767126</v>
      </c>
      <c r="G59" s="43"/>
      <c r="H59" s="43"/>
      <c r="I59" s="46"/>
    </row>
    <row r="60" spans="1:9" x14ac:dyDescent="0.2">
      <c r="A60" s="42" t="s">
        <v>222</v>
      </c>
      <c r="B60" s="42" t="s">
        <v>221</v>
      </c>
      <c r="C60" s="42" t="s">
        <v>223</v>
      </c>
      <c r="D60" s="45">
        <v>201314</v>
      </c>
      <c r="E60" s="43">
        <v>2787.1923299999999</v>
      </c>
      <c r="F60" s="44">
        <v>0.142727692725785</v>
      </c>
      <c r="G60" s="43"/>
      <c r="H60" s="43"/>
      <c r="I60" s="46"/>
    </row>
    <row r="61" spans="1:9" ht="10.5" x14ac:dyDescent="0.25">
      <c r="A61" s="41" t="s">
        <v>28</v>
      </c>
      <c r="B61" s="41"/>
      <c r="C61" s="41"/>
      <c r="D61" s="41"/>
      <c r="E61" s="47">
        <f>SUM(E7:E60)</f>
        <v>1862418.472454</v>
      </c>
      <c r="F61" s="48">
        <f>SUM(F7:F60)</f>
        <v>95.371492165106503</v>
      </c>
      <c r="G61" s="47">
        <f>SUM(G7:G60)</f>
        <v>-3966.6374999999998</v>
      </c>
      <c r="H61" s="47">
        <f>SUM(H7:H60)</f>
        <v>-0.20312520673970699</v>
      </c>
      <c r="I61" s="41"/>
    </row>
    <row r="62" spans="1:9" x14ac:dyDescent="0.2">
      <c r="A62" s="42"/>
      <c r="B62" s="42"/>
      <c r="C62" s="42"/>
      <c r="D62" s="42"/>
      <c r="E62" s="43"/>
      <c r="F62" s="44"/>
      <c r="G62" s="42"/>
      <c r="H62" s="42"/>
      <c r="I62" s="42"/>
    </row>
    <row r="63" spans="1:9" ht="10.5" x14ac:dyDescent="0.25">
      <c r="A63" s="41" t="s">
        <v>366</v>
      </c>
      <c r="B63" s="42"/>
      <c r="C63" s="42"/>
      <c r="D63" s="42"/>
      <c r="E63" s="43"/>
      <c r="F63" s="44"/>
      <c r="G63" s="42"/>
      <c r="H63" s="42"/>
      <c r="I63" s="42"/>
    </row>
    <row r="64" spans="1:9" x14ac:dyDescent="0.2">
      <c r="A64" s="42"/>
      <c r="B64" s="42" t="s">
        <v>367</v>
      </c>
      <c r="C64" s="42" t="s">
        <v>210</v>
      </c>
      <c r="D64" s="45">
        <v>73500</v>
      </c>
      <c r="E64" s="43">
        <v>7.3499999999999998E-3</v>
      </c>
      <c r="F64" s="44">
        <v>3.7638182706053802E-7</v>
      </c>
      <c r="G64" s="43"/>
      <c r="H64" s="43"/>
      <c r="I64" s="46"/>
    </row>
    <row r="65" spans="1:9" ht="10.5" x14ac:dyDescent="0.25">
      <c r="A65" s="41" t="s">
        <v>28</v>
      </c>
      <c r="B65" s="41"/>
      <c r="C65" s="41"/>
      <c r="D65" s="41"/>
      <c r="E65" s="47">
        <f>SUM(E63:E64)</f>
        <v>7.3499999999999998E-3</v>
      </c>
      <c r="F65" s="48">
        <f>SUM(F63:F64)</f>
        <v>3.7638182706053802E-7</v>
      </c>
      <c r="G65" s="41">
        <f>SUM(G63:G64)</f>
        <v>0</v>
      </c>
      <c r="H65" s="41">
        <f>SUM(H63:H64)</f>
        <v>0</v>
      </c>
      <c r="I65" s="41"/>
    </row>
    <row r="66" spans="1:9" x14ac:dyDescent="0.2">
      <c r="A66" s="42"/>
      <c r="B66" s="42"/>
      <c r="C66" s="42"/>
      <c r="D66" s="42"/>
      <c r="E66" s="43"/>
      <c r="F66" s="44"/>
      <c r="G66" s="42"/>
      <c r="H66" s="42"/>
      <c r="I66" s="42"/>
    </row>
    <row r="67" spans="1:9" ht="10.5" x14ac:dyDescent="0.25">
      <c r="A67" s="41" t="s">
        <v>29</v>
      </c>
      <c r="B67" s="42"/>
      <c r="C67" s="42"/>
      <c r="D67" s="42"/>
      <c r="E67" s="43"/>
      <c r="F67" s="44"/>
      <c r="G67" s="42"/>
      <c r="H67" s="42"/>
      <c r="I67" s="42"/>
    </row>
    <row r="68" spans="1:9" ht="10.5" x14ac:dyDescent="0.25">
      <c r="A68" s="41" t="s">
        <v>60</v>
      </c>
      <c r="B68" s="42"/>
      <c r="C68" s="42"/>
      <c r="D68" s="42"/>
      <c r="E68" s="43"/>
      <c r="F68" s="44"/>
      <c r="G68" s="42"/>
      <c r="H68" s="42"/>
      <c r="I68" s="42"/>
    </row>
    <row r="69" spans="1:9" x14ac:dyDescent="0.2">
      <c r="A69" s="42" t="s">
        <v>278</v>
      </c>
      <c r="B69" s="42" t="s">
        <v>277</v>
      </c>
      <c r="C69" s="42" t="s">
        <v>37</v>
      </c>
      <c r="D69" s="45">
        <v>5000000</v>
      </c>
      <c r="E69" s="43">
        <v>4944</v>
      </c>
      <c r="F69" s="44">
        <v>0.25317438816153798</v>
      </c>
      <c r="G69" s="46"/>
      <c r="H69" s="46"/>
      <c r="I69" s="23">
        <v>5.4399000000000006</v>
      </c>
    </row>
    <row r="70" spans="1:9" ht="10.5" x14ac:dyDescent="0.25">
      <c r="A70" s="41" t="s">
        <v>28</v>
      </c>
      <c r="B70" s="41"/>
      <c r="C70" s="41"/>
      <c r="D70" s="41"/>
      <c r="E70" s="47">
        <f>SUM(E68:E69)</f>
        <v>4944</v>
      </c>
      <c r="F70" s="48">
        <f>SUM(F68:F69)</f>
        <v>0.25317438816153798</v>
      </c>
      <c r="G70" s="41"/>
      <c r="H70" s="41"/>
      <c r="I70" s="41"/>
    </row>
    <row r="71" spans="1:9" x14ac:dyDescent="0.2">
      <c r="A71" s="42"/>
      <c r="B71" s="42"/>
      <c r="C71" s="42"/>
      <c r="D71" s="42"/>
      <c r="E71" s="43"/>
      <c r="F71" s="44"/>
      <c r="G71" s="42"/>
      <c r="H71" s="42"/>
      <c r="I71" s="42"/>
    </row>
    <row r="72" spans="1:9" ht="10.5" x14ac:dyDescent="0.25">
      <c r="A72" s="41" t="s">
        <v>39</v>
      </c>
      <c r="B72" s="41"/>
      <c r="C72" s="41"/>
      <c r="D72" s="41"/>
      <c r="E72" s="47">
        <f>E61+E65+E70</f>
        <v>1867362.4798040001</v>
      </c>
      <c r="F72" s="48">
        <f>F61+F65+F70</f>
        <v>95.624666929649877</v>
      </c>
      <c r="G72" s="41"/>
      <c r="H72" s="41"/>
      <c r="I72" s="41"/>
    </row>
    <row r="73" spans="1:9" ht="10.5" x14ac:dyDescent="0.25">
      <c r="A73" s="41"/>
      <c r="B73" s="41"/>
      <c r="C73" s="41"/>
      <c r="D73" s="41"/>
      <c r="E73" s="47"/>
      <c r="F73" s="48"/>
      <c r="G73" s="41"/>
      <c r="H73" s="41"/>
      <c r="I73" s="41"/>
    </row>
    <row r="74" spans="1:9" ht="10.5" x14ac:dyDescent="0.25">
      <c r="A74" s="41" t="s">
        <v>338</v>
      </c>
      <c r="B74" s="41"/>
      <c r="C74" s="41"/>
      <c r="D74" s="41"/>
      <c r="E74" s="61">
        <v>3340.5802010000002</v>
      </c>
      <c r="F74" s="61">
        <f>E74/E78*100</f>
        <v>0.17106580673396463</v>
      </c>
      <c r="G74" s="41"/>
      <c r="H74" s="41"/>
      <c r="I74" s="41"/>
    </row>
    <row r="75" spans="1:9" ht="10.5" x14ac:dyDescent="0.25">
      <c r="A75" s="41"/>
      <c r="B75" s="41"/>
      <c r="C75" s="41"/>
      <c r="D75" s="41"/>
      <c r="E75" s="47"/>
      <c r="F75" s="48"/>
      <c r="G75" s="41"/>
      <c r="H75" s="41"/>
      <c r="I75" s="41"/>
    </row>
    <row r="76" spans="1:9" ht="10.5" x14ac:dyDescent="0.25">
      <c r="A76" s="41" t="s">
        <v>41</v>
      </c>
      <c r="B76" s="41"/>
      <c r="C76" s="41"/>
      <c r="D76" s="41"/>
      <c r="E76" s="47">
        <f>E78-(E61+E65+E70+E74)</f>
        <v>82101.106285899878</v>
      </c>
      <c r="F76" s="48">
        <f>F78-(F61+F65+F70+F74)</f>
        <v>4.2042672636161598</v>
      </c>
      <c r="G76" s="41"/>
      <c r="H76" s="41"/>
      <c r="I76" s="41"/>
    </row>
    <row r="77" spans="1:9" x14ac:dyDescent="0.2">
      <c r="A77" s="42"/>
      <c r="B77" s="42"/>
      <c r="C77" s="42"/>
      <c r="D77" s="42"/>
      <c r="E77" s="43"/>
      <c r="F77" s="44"/>
      <c r="G77" s="42"/>
      <c r="H77" s="42"/>
      <c r="I77" s="42"/>
    </row>
    <row r="78" spans="1:9" ht="10.5" x14ac:dyDescent="0.25">
      <c r="A78" s="49" t="s">
        <v>40</v>
      </c>
      <c r="B78" s="49"/>
      <c r="C78" s="49"/>
      <c r="D78" s="49"/>
      <c r="E78" s="50">
        <v>1952804.1662909</v>
      </c>
      <c r="F78" s="51">
        <v>100</v>
      </c>
      <c r="G78" s="49"/>
      <c r="H78" s="49"/>
      <c r="I78" s="49"/>
    </row>
    <row r="80" spans="1:9" ht="10.5" x14ac:dyDescent="0.25">
      <c r="A80" s="14" t="s">
        <v>43</v>
      </c>
    </row>
    <row r="81" spans="1:4" ht="10.5" x14ac:dyDescent="0.25">
      <c r="A81" s="14" t="s">
        <v>374</v>
      </c>
    </row>
    <row r="83" spans="1:4" ht="10.5" x14ac:dyDescent="0.25">
      <c r="A83" s="14" t="s">
        <v>44</v>
      </c>
    </row>
    <row r="84" spans="1:4" ht="10.5" x14ac:dyDescent="0.25">
      <c r="A84" s="14" t="s">
        <v>45</v>
      </c>
    </row>
    <row r="85" spans="1:4" ht="10.5" x14ac:dyDescent="0.25">
      <c r="A85" s="14" t="s">
        <v>46</v>
      </c>
      <c r="B85" s="14"/>
      <c r="C85" s="30" t="s">
        <v>1041</v>
      </c>
      <c r="D85" s="14" t="s">
        <v>47</v>
      </c>
    </row>
    <row r="86" spans="1:4" x14ac:dyDescent="0.2">
      <c r="A86" s="7" t="s">
        <v>48</v>
      </c>
      <c r="C86" s="31">
        <v>1631.6558</v>
      </c>
      <c r="D86" s="31">
        <v>1623.1932999999999</v>
      </c>
    </row>
    <row r="87" spans="1:4" x14ac:dyDescent="0.2">
      <c r="A87" s="7" t="s">
        <v>49</v>
      </c>
      <c r="C87" s="31">
        <v>67.276799999999994</v>
      </c>
      <c r="D87" s="31">
        <v>66.927899999999994</v>
      </c>
    </row>
    <row r="88" spans="1:4" x14ac:dyDescent="0.2">
      <c r="A88" s="7" t="s">
        <v>50</v>
      </c>
      <c r="C88" s="31">
        <v>1816.9177</v>
      </c>
      <c r="D88" s="31">
        <v>1814.7750000000001</v>
      </c>
    </row>
    <row r="89" spans="1:4" x14ac:dyDescent="0.2">
      <c r="A89" s="7" t="s">
        <v>51</v>
      </c>
      <c r="C89" s="31">
        <v>75.6584</v>
      </c>
      <c r="D89" s="31">
        <v>75.567099999999996</v>
      </c>
    </row>
    <row r="91" spans="1:4" x14ac:dyDescent="0.2">
      <c r="A91" s="7" t="s">
        <v>56</v>
      </c>
    </row>
    <row r="93" spans="1:4" ht="10.5" x14ac:dyDescent="0.25">
      <c r="A93" s="14" t="s">
        <v>52</v>
      </c>
      <c r="D93" s="30" t="s">
        <v>59</v>
      </c>
    </row>
    <row r="95" spans="1:4" ht="10.5" x14ac:dyDescent="0.25">
      <c r="A95" s="14" t="s">
        <v>339</v>
      </c>
      <c r="D95" s="34" t="s">
        <v>896</v>
      </c>
    </row>
    <row r="97" spans="1:9" ht="10.5" x14ac:dyDescent="0.25">
      <c r="A97" s="14" t="s">
        <v>341</v>
      </c>
      <c r="D97" s="34">
        <f>ABS(+H61+H65)</f>
        <v>0.20312520673970699</v>
      </c>
    </row>
    <row r="99" spans="1:9" ht="10.5" x14ac:dyDescent="0.25">
      <c r="A99" s="14" t="s">
        <v>342</v>
      </c>
      <c r="D99" s="36">
        <v>0.13702240090717099</v>
      </c>
    </row>
    <row r="101" spans="1:9" ht="10.5" x14ac:dyDescent="0.25">
      <c r="A101" s="14" t="s">
        <v>1052</v>
      </c>
      <c r="D101" s="30" t="s">
        <v>59</v>
      </c>
    </row>
    <row r="103" spans="1:9" ht="10.5" x14ac:dyDescent="0.25">
      <c r="A103" s="63" t="s">
        <v>1528</v>
      </c>
      <c r="B103" s="64"/>
      <c r="C103" s="64"/>
      <c r="D103" s="64"/>
      <c r="E103" s="11"/>
      <c r="G103" s="63"/>
      <c r="H103" s="64"/>
      <c r="I103" s="64"/>
    </row>
    <row r="104" spans="1:9" ht="10.5" x14ac:dyDescent="0.25">
      <c r="A104" s="63"/>
      <c r="B104" s="64"/>
      <c r="C104" s="64"/>
      <c r="D104" s="64"/>
      <c r="E104" s="11"/>
      <c r="G104" s="63"/>
      <c r="H104" s="64"/>
      <c r="I104" s="64"/>
    </row>
    <row r="105" spans="1:9" ht="10.5" x14ac:dyDescent="0.25">
      <c r="A105" s="63" t="s">
        <v>1055</v>
      </c>
      <c r="B105" s="64"/>
      <c r="C105" s="64"/>
      <c r="D105" s="64"/>
      <c r="E105" s="11"/>
      <c r="G105" s="63"/>
      <c r="H105" s="64"/>
      <c r="I105" s="64"/>
    </row>
    <row r="106" spans="1:9" ht="10.5" x14ac:dyDescent="0.25">
      <c r="A106" s="65"/>
      <c r="B106" s="64"/>
      <c r="C106" s="64"/>
      <c r="D106" s="64"/>
      <c r="E106" s="11"/>
      <c r="G106" s="63"/>
      <c r="H106" s="64"/>
      <c r="I106" s="64"/>
    </row>
    <row r="107" spans="1:9" ht="10.5" x14ac:dyDescent="0.25">
      <c r="A107" s="64"/>
      <c r="B107" s="64"/>
      <c r="C107" s="64"/>
      <c r="D107" s="64"/>
      <c r="E107" s="11"/>
      <c r="G107" s="63"/>
      <c r="H107" s="64"/>
      <c r="I107" s="64"/>
    </row>
    <row r="108" spans="1:9" ht="10.5" x14ac:dyDescent="0.25">
      <c r="A108" s="64"/>
      <c r="B108" s="64"/>
      <c r="C108" s="64"/>
      <c r="D108" s="64"/>
      <c r="E108" s="11"/>
      <c r="G108" s="63"/>
      <c r="H108" s="64"/>
      <c r="I108" s="64"/>
    </row>
    <row r="109" spans="1:9" x14ac:dyDescent="0.2">
      <c r="A109" s="64"/>
      <c r="B109" s="64"/>
      <c r="C109" s="64"/>
      <c r="D109" s="64"/>
      <c r="E109" s="11"/>
      <c r="G109" s="64"/>
      <c r="H109" s="64"/>
      <c r="I109" s="64"/>
    </row>
    <row r="110" spans="1:9" x14ac:dyDescent="0.2">
      <c r="A110" s="64"/>
      <c r="B110" s="64"/>
      <c r="C110" s="64"/>
      <c r="D110" s="64"/>
      <c r="E110" s="11"/>
      <c r="G110" s="64"/>
      <c r="H110" s="64"/>
      <c r="I110" s="64"/>
    </row>
    <row r="111" spans="1:9" x14ac:dyDescent="0.2">
      <c r="A111" s="64"/>
      <c r="B111" s="64"/>
      <c r="C111" s="64"/>
      <c r="D111" s="64"/>
      <c r="E111" s="11"/>
      <c r="G111" s="64"/>
      <c r="H111" s="64"/>
      <c r="I111" s="64"/>
    </row>
    <row r="112" spans="1:9" x14ac:dyDescent="0.2">
      <c r="A112" s="64"/>
      <c r="B112" s="64"/>
      <c r="C112" s="64"/>
      <c r="D112" s="64"/>
      <c r="E112" s="11"/>
      <c r="G112" s="64"/>
      <c r="H112" s="64"/>
      <c r="I112" s="64"/>
    </row>
    <row r="113" spans="1:9" x14ac:dyDescent="0.2">
      <c r="A113" s="64"/>
      <c r="B113" s="64"/>
      <c r="C113" s="64"/>
      <c r="D113" s="64"/>
      <c r="E113" s="11"/>
      <c r="G113" s="64"/>
      <c r="H113" s="64"/>
      <c r="I113" s="64"/>
    </row>
    <row r="114" spans="1:9" x14ac:dyDescent="0.2">
      <c r="A114" s="64"/>
      <c r="B114" s="64"/>
      <c r="C114" s="64"/>
      <c r="D114" s="64"/>
      <c r="E114" s="11"/>
      <c r="G114" s="64"/>
      <c r="H114" s="64"/>
      <c r="I114" s="64"/>
    </row>
    <row r="115" spans="1:9" x14ac:dyDescent="0.2">
      <c r="A115" s="64"/>
      <c r="B115" s="64"/>
      <c r="C115" s="64"/>
      <c r="D115" s="64"/>
      <c r="E115" s="11"/>
      <c r="G115" s="64"/>
      <c r="H115" s="64"/>
      <c r="I115" s="64"/>
    </row>
    <row r="116" spans="1:9" x14ac:dyDescent="0.2">
      <c r="A116" s="64"/>
      <c r="B116" s="64"/>
      <c r="C116" s="64"/>
      <c r="D116" s="64"/>
      <c r="E116" s="11"/>
      <c r="G116" s="64"/>
      <c r="H116" s="64"/>
      <c r="I116" s="64"/>
    </row>
    <row r="117" spans="1:9" x14ac:dyDescent="0.2">
      <c r="A117" s="64"/>
      <c r="B117" s="64"/>
      <c r="C117" s="64"/>
      <c r="D117" s="64"/>
      <c r="E117" s="11"/>
      <c r="G117" s="64"/>
      <c r="H117" s="64"/>
      <c r="I117" s="64"/>
    </row>
    <row r="118" spans="1:9" x14ac:dyDescent="0.2">
      <c r="A118" s="64"/>
      <c r="B118" s="64"/>
      <c r="C118" s="64"/>
      <c r="D118" s="64"/>
      <c r="E118" s="11"/>
      <c r="G118" s="64"/>
      <c r="H118" s="64"/>
      <c r="I118" s="64"/>
    </row>
    <row r="119" spans="1:9" x14ac:dyDescent="0.2">
      <c r="A119" s="64"/>
      <c r="B119" s="64"/>
      <c r="C119" s="64"/>
      <c r="D119" s="64"/>
      <c r="E119" s="11"/>
      <c r="G119" s="64"/>
      <c r="H119" s="64"/>
      <c r="I119" s="64"/>
    </row>
    <row r="120" spans="1:9" x14ac:dyDescent="0.2">
      <c r="A120" s="64"/>
      <c r="B120" s="64"/>
      <c r="C120" s="64"/>
      <c r="D120" s="64"/>
      <c r="E120" s="11"/>
      <c r="G120" s="64"/>
      <c r="H120" s="64"/>
      <c r="I120" s="64"/>
    </row>
    <row r="121" spans="1:9" x14ac:dyDescent="0.2">
      <c r="A121" s="64"/>
      <c r="B121" s="64"/>
      <c r="C121" s="64"/>
      <c r="D121" s="64"/>
      <c r="E121" s="11"/>
      <c r="G121" s="64"/>
      <c r="H121" s="64"/>
      <c r="I121" s="64"/>
    </row>
    <row r="122" spans="1:9" x14ac:dyDescent="0.2">
      <c r="A122" s="64"/>
      <c r="B122" s="64"/>
      <c r="C122" s="64"/>
      <c r="D122" s="64"/>
      <c r="E122" s="11"/>
      <c r="G122" s="64"/>
      <c r="H122" s="64"/>
      <c r="I122" s="64"/>
    </row>
    <row r="123" spans="1:9" x14ac:dyDescent="0.2">
      <c r="A123" s="64"/>
      <c r="B123" s="64"/>
      <c r="C123" s="64"/>
      <c r="D123" s="64"/>
      <c r="E123" s="11"/>
      <c r="G123" s="64"/>
      <c r="H123" s="64"/>
      <c r="I123" s="64"/>
    </row>
    <row r="124" spans="1:9" ht="10.5" x14ac:dyDescent="0.25">
      <c r="A124" s="63" t="s">
        <v>1070</v>
      </c>
      <c r="B124" s="64"/>
      <c r="C124" s="64"/>
      <c r="D124" s="64"/>
      <c r="E124" s="11"/>
      <c r="G124" s="64"/>
      <c r="H124" s="64"/>
      <c r="I124" s="64"/>
    </row>
    <row r="125" spans="1:9" x14ac:dyDescent="0.2">
      <c r="A125" s="64"/>
      <c r="B125" s="64"/>
      <c r="C125" s="64"/>
      <c r="D125" s="64"/>
      <c r="E125" s="11"/>
      <c r="G125" s="64"/>
      <c r="H125" s="64"/>
      <c r="I125" s="64"/>
    </row>
    <row r="126" spans="1:9" ht="10.5" x14ac:dyDescent="0.25">
      <c r="A126" s="63" t="s">
        <v>1056</v>
      </c>
      <c r="B126" s="64"/>
      <c r="C126" s="64"/>
      <c r="D126" s="64"/>
      <c r="E126" s="11"/>
      <c r="G126" s="64"/>
      <c r="H126" s="64"/>
      <c r="I126" s="64"/>
    </row>
    <row r="127" spans="1:9" x14ac:dyDescent="0.2">
      <c r="A127" s="64"/>
      <c r="B127" s="64"/>
      <c r="C127" s="64"/>
      <c r="D127" s="64"/>
      <c r="E127" s="11"/>
      <c r="G127" s="64"/>
      <c r="H127" s="64"/>
      <c r="I127" s="64"/>
    </row>
    <row r="128" spans="1:9" x14ac:dyDescent="0.2">
      <c r="A128" s="64"/>
      <c r="B128" s="64"/>
      <c r="C128" s="64"/>
      <c r="D128" s="64"/>
      <c r="E128" s="11"/>
      <c r="G128" s="64"/>
      <c r="H128" s="64"/>
      <c r="I128" s="64"/>
    </row>
    <row r="129" spans="1:9" x14ac:dyDescent="0.2">
      <c r="A129" s="64"/>
      <c r="B129" s="64"/>
      <c r="C129" s="64"/>
      <c r="D129" s="64"/>
      <c r="E129" s="11"/>
      <c r="G129" s="64"/>
      <c r="H129" s="64"/>
      <c r="I129" s="64"/>
    </row>
    <row r="130" spans="1:9" x14ac:dyDescent="0.2">
      <c r="A130" s="64"/>
      <c r="B130" s="64"/>
      <c r="C130" s="64"/>
      <c r="D130" s="64"/>
      <c r="E130" s="11"/>
      <c r="G130" s="64"/>
      <c r="H130" s="64"/>
      <c r="I130" s="64"/>
    </row>
    <row r="131" spans="1:9" x14ac:dyDescent="0.2">
      <c r="A131" s="64"/>
      <c r="B131" s="64"/>
      <c r="C131" s="64"/>
      <c r="D131" s="64"/>
      <c r="E131" s="11"/>
      <c r="G131" s="64"/>
      <c r="H131" s="64"/>
      <c r="I131" s="64"/>
    </row>
    <row r="132" spans="1:9" x14ac:dyDescent="0.2">
      <c r="A132" s="64"/>
      <c r="B132" s="64"/>
      <c r="C132" s="64"/>
      <c r="D132" s="64"/>
      <c r="E132" s="11"/>
      <c r="G132" s="64"/>
      <c r="H132" s="64"/>
      <c r="I132" s="64"/>
    </row>
    <row r="133" spans="1:9" x14ac:dyDescent="0.2">
      <c r="A133" s="64"/>
      <c r="B133" s="64"/>
      <c r="C133" s="64"/>
      <c r="D133" s="64"/>
      <c r="E133" s="11"/>
      <c r="G133" s="64"/>
      <c r="H133" s="64"/>
      <c r="I133" s="64"/>
    </row>
    <row r="134" spans="1:9" x14ac:dyDescent="0.2">
      <c r="A134" s="64"/>
      <c r="B134" s="64"/>
      <c r="C134" s="64"/>
      <c r="D134" s="64"/>
      <c r="E134" s="11"/>
      <c r="G134" s="64"/>
      <c r="H134" s="64"/>
      <c r="I134" s="64"/>
    </row>
    <row r="135" spans="1:9" x14ac:dyDescent="0.2">
      <c r="A135" s="64"/>
      <c r="B135" s="64"/>
      <c r="C135" s="64"/>
      <c r="D135" s="64"/>
      <c r="E135" s="11"/>
      <c r="G135" s="64"/>
      <c r="H135" s="64"/>
      <c r="I135" s="64"/>
    </row>
    <row r="136" spans="1:9" x14ac:dyDescent="0.2">
      <c r="A136" s="64"/>
      <c r="B136" s="64"/>
      <c r="C136" s="64"/>
      <c r="D136" s="64"/>
      <c r="E136" s="11"/>
      <c r="G136" s="64"/>
      <c r="H136" s="64"/>
      <c r="I136" s="64"/>
    </row>
    <row r="137" spans="1:9" x14ac:dyDescent="0.2">
      <c r="A137" s="64"/>
      <c r="B137" s="64"/>
      <c r="C137" s="64"/>
      <c r="D137" s="64"/>
      <c r="E137" s="11"/>
      <c r="G137" s="64"/>
      <c r="H137" s="64"/>
      <c r="I137" s="64"/>
    </row>
    <row r="138" spans="1:9" x14ac:dyDescent="0.2">
      <c r="A138" s="64"/>
      <c r="B138" s="64"/>
      <c r="C138" s="64"/>
      <c r="D138" s="64"/>
      <c r="E138" s="11"/>
      <c r="G138" s="64"/>
      <c r="H138" s="64"/>
      <c r="I138" s="64"/>
    </row>
    <row r="139" spans="1:9" x14ac:dyDescent="0.2">
      <c r="A139" s="64"/>
      <c r="B139" s="64"/>
      <c r="C139" s="64"/>
      <c r="D139" s="64"/>
      <c r="E139" s="11"/>
      <c r="G139" s="64"/>
      <c r="H139" s="64"/>
      <c r="I139" s="64"/>
    </row>
    <row r="140" spans="1:9" x14ac:dyDescent="0.2">
      <c r="A140" s="64"/>
      <c r="B140" s="64"/>
      <c r="C140" s="64"/>
      <c r="D140" s="64"/>
      <c r="E140" s="11"/>
      <c r="G140" s="64"/>
      <c r="H140" s="64"/>
      <c r="I140" s="64"/>
    </row>
    <row r="141" spans="1:9" x14ac:dyDescent="0.2">
      <c r="A141" s="64"/>
      <c r="B141" s="64"/>
      <c r="C141" s="64"/>
      <c r="D141" s="64"/>
      <c r="E141" s="11"/>
      <c r="G141" s="64"/>
      <c r="H141" s="64"/>
      <c r="I141" s="64"/>
    </row>
    <row r="142" spans="1:9" x14ac:dyDescent="0.2">
      <c r="A142" s="64"/>
      <c r="B142" s="64"/>
      <c r="C142" s="64"/>
      <c r="D142" s="64"/>
      <c r="E142" s="11"/>
      <c r="G142" s="64"/>
      <c r="H142" s="64"/>
      <c r="I142" s="64"/>
    </row>
    <row r="143" spans="1:9" x14ac:dyDescent="0.2">
      <c r="A143" s="64"/>
      <c r="B143" s="64"/>
      <c r="C143" s="64"/>
      <c r="D143" s="64"/>
      <c r="E143" s="11"/>
      <c r="G143" s="64"/>
      <c r="H143" s="64"/>
      <c r="I143" s="64"/>
    </row>
    <row r="144" spans="1:9" x14ac:dyDescent="0.2">
      <c r="A144" s="64"/>
      <c r="B144" s="64"/>
      <c r="C144" s="64"/>
      <c r="D144" s="64"/>
      <c r="E144" s="11"/>
      <c r="G144" s="64"/>
      <c r="H144" s="64"/>
      <c r="I144" s="64"/>
    </row>
    <row r="145" spans="1:9" x14ac:dyDescent="0.2">
      <c r="A145" s="64"/>
      <c r="B145" s="64"/>
      <c r="C145" s="64"/>
      <c r="D145" s="64"/>
      <c r="E145" s="11"/>
      <c r="G145" s="64"/>
      <c r="H145" s="64"/>
      <c r="I145" s="64"/>
    </row>
    <row r="146" spans="1:9" ht="10.5" x14ac:dyDescent="0.25">
      <c r="A146" s="63" t="s">
        <v>1079</v>
      </c>
      <c r="B146" s="64"/>
      <c r="C146" s="64"/>
      <c r="D146" s="64"/>
      <c r="E146" s="11"/>
      <c r="G146" s="64"/>
      <c r="H146" s="64"/>
      <c r="I146" s="64"/>
    </row>
    <row r="147" spans="1:9" x14ac:dyDescent="0.2">
      <c r="A147" s="64"/>
      <c r="B147" s="64"/>
      <c r="C147" s="64"/>
      <c r="D147" s="64"/>
      <c r="E147" s="11"/>
      <c r="G147" s="64"/>
      <c r="H147" s="64"/>
      <c r="I147" s="64"/>
    </row>
    <row r="148" spans="1:9" x14ac:dyDescent="0.2">
      <c r="A148" s="64" t="s">
        <v>1059</v>
      </c>
      <c r="B148" s="64"/>
      <c r="C148" s="64"/>
      <c r="D148" s="64"/>
      <c r="E148" s="11"/>
      <c r="G148" s="64"/>
      <c r="H148" s="64"/>
      <c r="I148" s="64"/>
    </row>
    <row r="149" spans="1:9" x14ac:dyDescent="0.2">
      <c r="A149" s="64"/>
      <c r="B149" s="64"/>
      <c r="C149" s="64"/>
      <c r="D149" s="64"/>
      <c r="E149" s="11"/>
      <c r="G149" s="64"/>
      <c r="H149" s="64"/>
      <c r="I149" s="64"/>
    </row>
    <row r="150" spans="1:9" x14ac:dyDescent="0.2">
      <c r="A150" s="64"/>
      <c r="B150" s="64"/>
      <c r="C150" s="64"/>
      <c r="D150" s="64"/>
      <c r="E150" s="11"/>
      <c r="G150" s="64"/>
      <c r="H150" s="64"/>
      <c r="I150" s="64"/>
    </row>
    <row r="151" spans="1:9" x14ac:dyDescent="0.2">
      <c r="A151" s="64"/>
      <c r="B151" s="64"/>
      <c r="C151" s="64"/>
      <c r="D151" s="64"/>
      <c r="E151" s="11"/>
      <c r="G151" s="64"/>
      <c r="H151" s="64"/>
      <c r="I151" s="64"/>
    </row>
    <row r="152" spans="1:9" x14ac:dyDescent="0.2">
      <c r="A152" s="64"/>
      <c r="B152" s="64"/>
      <c r="C152" s="64"/>
      <c r="D152" s="64"/>
      <c r="E152" s="11"/>
      <c r="G152" s="64"/>
      <c r="H152" s="64"/>
      <c r="I152" s="64"/>
    </row>
    <row r="153" spans="1:9" x14ac:dyDescent="0.2">
      <c r="A153" s="64"/>
      <c r="B153" s="64"/>
      <c r="C153" s="64"/>
      <c r="D153" s="64"/>
      <c r="E153" s="11"/>
      <c r="G153" s="64"/>
      <c r="H153" s="64"/>
      <c r="I153" s="64"/>
    </row>
    <row r="154" spans="1:9" x14ac:dyDescent="0.2">
      <c r="A154" s="64"/>
      <c r="B154" s="64"/>
      <c r="C154" s="64"/>
      <c r="D154" s="64"/>
      <c r="E154" s="11"/>
      <c r="G154" s="64"/>
      <c r="H154" s="64"/>
      <c r="I154" s="64"/>
    </row>
    <row r="155" spans="1:9" x14ac:dyDescent="0.2">
      <c r="A155" s="64"/>
      <c r="B155" s="64"/>
      <c r="C155" s="64"/>
      <c r="D155" s="64"/>
      <c r="E155" s="11"/>
      <c r="G155" s="64"/>
      <c r="H155" s="64"/>
      <c r="I155" s="64"/>
    </row>
    <row r="156" spans="1:9" x14ac:dyDescent="0.2">
      <c r="A156" s="64"/>
      <c r="B156" s="64"/>
      <c r="C156" s="64"/>
      <c r="D156" s="64"/>
      <c r="E156" s="11"/>
      <c r="G156" s="64"/>
      <c r="H156" s="64"/>
      <c r="I156" s="64"/>
    </row>
    <row r="157" spans="1:9" x14ac:dyDescent="0.2">
      <c r="A157" s="64"/>
      <c r="B157" s="64"/>
      <c r="C157" s="64"/>
      <c r="D157" s="64"/>
      <c r="E157" s="11"/>
      <c r="G157" s="64"/>
      <c r="H157" s="64"/>
      <c r="I157" s="64"/>
    </row>
    <row r="158" spans="1:9" x14ac:dyDescent="0.2">
      <c r="A158" s="64"/>
      <c r="B158" s="64"/>
      <c r="C158" s="64"/>
      <c r="D158" s="64"/>
      <c r="E158" s="11"/>
      <c r="G158" s="64"/>
      <c r="H158" s="64"/>
      <c r="I158" s="64"/>
    </row>
    <row r="159" spans="1:9" x14ac:dyDescent="0.2">
      <c r="A159" s="64"/>
      <c r="B159" s="64"/>
      <c r="C159" s="64"/>
      <c r="D159" s="64"/>
      <c r="E159" s="11"/>
      <c r="G159" s="64"/>
      <c r="H159" s="64"/>
      <c r="I159" s="64"/>
    </row>
    <row r="160" spans="1:9" x14ac:dyDescent="0.2">
      <c r="A160" s="64"/>
      <c r="B160" s="64"/>
      <c r="C160" s="64"/>
      <c r="D160" s="64"/>
      <c r="E160" s="11"/>
      <c r="G160" s="64"/>
      <c r="H160" s="64"/>
      <c r="I160" s="64"/>
    </row>
    <row r="161" spans="1:9" x14ac:dyDescent="0.2">
      <c r="A161" s="64"/>
      <c r="B161" s="64"/>
      <c r="C161" s="64"/>
      <c r="D161" s="64"/>
      <c r="E161" s="11"/>
      <c r="G161" s="64"/>
      <c r="H161" s="64"/>
      <c r="I161" s="64"/>
    </row>
    <row r="162" spans="1:9" x14ac:dyDescent="0.2">
      <c r="A162" s="64"/>
      <c r="B162" s="64"/>
      <c r="C162" s="64"/>
      <c r="D162" s="64"/>
      <c r="E162" s="11"/>
      <c r="G162" s="64"/>
      <c r="H162" s="64"/>
      <c r="I162" s="64"/>
    </row>
    <row r="163" spans="1:9" x14ac:dyDescent="0.2">
      <c r="A163" s="64"/>
      <c r="B163" s="64"/>
      <c r="C163" s="64"/>
      <c r="D163" s="64"/>
      <c r="E163" s="11"/>
      <c r="G163" s="64"/>
      <c r="H163" s="64"/>
      <c r="I163" s="64"/>
    </row>
    <row r="164" spans="1:9" x14ac:dyDescent="0.2">
      <c r="A164" s="64"/>
      <c r="B164" s="64"/>
      <c r="C164" s="64"/>
      <c r="D164" s="64"/>
      <c r="E164" s="11"/>
      <c r="G164" s="64"/>
      <c r="H164" s="64"/>
      <c r="I164" s="64"/>
    </row>
    <row r="165" spans="1:9" x14ac:dyDescent="0.2">
      <c r="A165" s="64"/>
      <c r="B165" s="64"/>
      <c r="C165" s="64"/>
      <c r="D165" s="64"/>
      <c r="E165" s="11"/>
      <c r="G165" s="64"/>
      <c r="H165" s="64"/>
      <c r="I165" s="64"/>
    </row>
    <row r="166" spans="1:9" x14ac:dyDescent="0.2">
      <c r="A166" s="64"/>
      <c r="B166" s="64"/>
      <c r="C166" s="64"/>
      <c r="D166" s="64"/>
      <c r="E166" s="11"/>
      <c r="G166" s="64"/>
      <c r="H166" s="64"/>
      <c r="I166" s="64"/>
    </row>
    <row r="167" spans="1:9" x14ac:dyDescent="0.2">
      <c r="A167" s="64"/>
      <c r="B167" s="64"/>
      <c r="C167" s="64"/>
      <c r="D167" s="64"/>
      <c r="E167" s="11"/>
      <c r="G167" s="64"/>
      <c r="H167" s="64"/>
      <c r="I167" s="64"/>
    </row>
    <row r="168" spans="1:9" x14ac:dyDescent="0.2">
      <c r="A168" s="64"/>
      <c r="B168" s="64"/>
      <c r="C168" s="64"/>
      <c r="D168" s="64"/>
      <c r="E168" s="11"/>
      <c r="G168" s="64"/>
      <c r="H168" s="64"/>
      <c r="I168" s="64"/>
    </row>
    <row r="169" spans="1:9" x14ac:dyDescent="0.2">
      <c r="A169" s="64"/>
      <c r="B169" s="64"/>
      <c r="C169" s="64"/>
      <c r="D169" s="64"/>
      <c r="E169" s="11"/>
      <c r="G169" s="64"/>
      <c r="H169" s="64"/>
      <c r="I169" s="64"/>
    </row>
    <row r="170" spans="1:9" x14ac:dyDescent="0.2">
      <c r="A170" s="64"/>
      <c r="B170" s="64"/>
      <c r="C170" s="64"/>
      <c r="D170" s="64"/>
      <c r="E170" s="11"/>
      <c r="G170" s="64"/>
      <c r="H170" s="64"/>
      <c r="I170" s="64"/>
    </row>
    <row r="171" spans="1:9" x14ac:dyDescent="0.2">
      <c r="A171" s="64"/>
      <c r="B171" s="64"/>
      <c r="C171" s="64"/>
      <c r="D171" s="64"/>
      <c r="E171" s="11"/>
      <c r="G171" s="64"/>
      <c r="H171" s="64"/>
      <c r="I171" s="64"/>
    </row>
    <row r="172" spans="1:9" x14ac:dyDescent="0.2">
      <c r="A172" s="64"/>
      <c r="B172" s="64"/>
      <c r="C172" s="64"/>
      <c r="D172" s="64"/>
      <c r="E172" s="11"/>
      <c r="G172" s="64"/>
      <c r="H172" s="64"/>
      <c r="I172" s="64"/>
    </row>
    <row r="173" spans="1:9" x14ac:dyDescent="0.2">
      <c r="A173" s="64"/>
      <c r="B173" s="64"/>
      <c r="C173" s="64"/>
      <c r="D173" s="64"/>
      <c r="E173" s="11"/>
      <c r="G173" s="64"/>
      <c r="H173" s="64"/>
      <c r="I173" s="64"/>
    </row>
    <row r="174" spans="1:9" x14ac:dyDescent="0.2">
      <c r="A174" s="64"/>
      <c r="B174" s="64"/>
      <c r="C174" s="64"/>
      <c r="D174" s="64"/>
      <c r="E174" s="11"/>
      <c r="G174" s="64"/>
      <c r="H174" s="64"/>
      <c r="I174" s="64"/>
    </row>
    <row r="175" spans="1:9" x14ac:dyDescent="0.2">
      <c r="A175" s="64"/>
      <c r="B175" s="64"/>
      <c r="C175" s="64"/>
      <c r="D175" s="64"/>
      <c r="E175" s="11"/>
      <c r="G175" s="64"/>
      <c r="H175" s="64"/>
      <c r="I175" s="64"/>
    </row>
    <row r="176" spans="1:9" x14ac:dyDescent="0.2">
      <c r="A176" s="64"/>
      <c r="B176" s="64"/>
      <c r="C176" s="64"/>
      <c r="D176" s="64"/>
      <c r="E176" s="11"/>
      <c r="G176" s="64"/>
      <c r="H176" s="64"/>
      <c r="I176" s="64"/>
    </row>
    <row r="177" spans="1:9" x14ac:dyDescent="0.2">
      <c r="A177" s="64"/>
      <c r="B177" s="64"/>
      <c r="C177" s="64"/>
      <c r="D177" s="64"/>
      <c r="E177" s="11"/>
      <c r="G177" s="64"/>
      <c r="H177" s="64"/>
      <c r="I177" s="64"/>
    </row>
    <row r="178" spans="1:9" x14ac:dyDescent="0.2">
      <c r="A178" s="64"/>
      <c r="B178" s="64"/>
      <c r="C178" s="64"/>
      <c r="D178" s="64"/>
      <c r="E178" s="11"/>
      <c r="G178" s="64"/>
      <c r="H178" s="64"/>
      <c r="I178" s="64"/>
    </row>
    <row r="179" spans="1:9" x14ac:dyDescent="0.2">
      <c r="A179" s="64"/>
      <c r="B179" s="64"/>
      <c r="C179" s="64"/>
      <c r="D179" s="64"/>
      <c r="E179" s="11"/>
      <c r="G179" s="64"/>
      <c r="H179" s="64"/>
      <c r="I179" s="64"/>
    </row>
    <row r="180" spans="1:9" x14ac:dyDescent="0.2">
      <c r="A180" s="64"/>
      <c r="B180" s="64"/>
      <c r="C180" s="64"/>
      <c r="D180" s="64"/>
      <c r="E180" s="11"/>
      <c r="G180" s="64"/>
      <c r="H180" s="64"/>
      <c r="I180" s="64"/>
    </row>
    <row r="181" spans="1:9" x14ac:dyDescent="0.2">
      <c r="A181" s="64"/>
      <c r="B181" s="64"/>
      <c r="C181" s="64"/>
      <c r="D181" s="64"/>
      <c r="E181" s="11"/>
      <c r="G181" s="64"/>
      <c r="H181" s="64"/>
      <c r="I181" s="64"/>
    </row>
    <row r="182" spans="1:9" x14ac:dyDescent="0.2">
      <c r="A182" s="64"/>
      <c r="B182" s="64"/>
      <c r="C182" s="64"/>
      <c r="D182" s="64"/>
      <c r="E182" s="11"/>
      <c r="G182" s="64"/>
      <c r="H182" s="64"/>
      <c r="I182" s="64"/>
    </row>
    <row r="183" spans="1:9" x14ac:dyDescent="0.2">
      <c r="A183" s="64"/>
      <c r="B183" s="64"/>
      <c r="C183" s="64"/>
      <c r="D183" s="64"/>
      <c r="E183" s="11"/>
      <c r="G183" s="64"/>
      <c r="H183" s="64"/>
      <c r="I183" s="64"/>
    </row>
    <row r="184" spans="1:9" x14ac:dyDescent="0.2">
      <c r="A184" s="64"/>
      <c r="B184" s="64"/>
      <c r="C184" s="64"/>
      <c r="D184" s="64"/>
      <c r="E184" s="11"/>
      <c r="G184" s="64"/>
      <c r="H184" s="64"/>
      <c r="I184" s="64"/>
    </row>
    <row r="185" spans="1:9" x14ac:dyDescent="0.2">
      <c r="A185" s="64"/>
      <c r="B185" s="64"/>
      <c r="C185" s="64"/>
      <c r="D185" s="64"/>
      <c r="E185" s="11"/>
      <c r="G185" s="64"/>
      <c r="H185" s="64"/>
      <c r="I185" s="64"/>
    </row>
    <row r="186" spans="1:9" x14ac:dyDescent="0.2">
      <c r="A186" s="64"/>
      <c r="B186" s="64"/>
      <c r="C186" s="64"/>
      <c r="D186" s="64"/>
      <c r="E186" s="11"/>
      <c r="G186" s="64"/>
      <c r="H186" s="64"/>
      <c r="I186" s="64"/>
    </row>
    <row r="187" spans="1:9" x14ac:dyDescent="0.2">
      <c r="A187" s="64"/>
      <c r="B187" s="64"/>
      <c r="C187" s="64"/>
      <c r="D187" s="64"/>
      <c r="E187" s="11"/>
      <c r="G187" s="64"/>
      <c r="H187" s="64"/>
      <c r="I187" s="64"/>
    </row>
    <row r="188" spans="1:9" x14ac:dyDescent="0.2">
      <c r="A188" s="64"/>
      <c r="B188" s="64"/>
      <c r="C188" s="64"/>
      <c r="D188" s="64"/>
      <c r="E188" s="11"/>
      <c r="G188" s="64"/>
      <c r="H188" s="64"/>
      <c r="I188" s="64"/>
    </row>
    <row r="189" spans="1:9" x14ac:dyDescent="0.2">
      <c r="A189" s="64"/>
      <c r="B189" s="64"/>
      <c r="C189" s="64"/>
      <c r="D189" s="64"/>
      <c r="E189" s="11"/>
      <c r="G189" s="64"/>
      <c r="H189" s="64"/>
      <c r="I189" s="64"/>
    </row>
    <row r="190" spans="1:9" x14ac:dyDescent="0.2">
      <c r="A190" s="64"/>
      <c r="B190" s="64"/>
      <c r="C190" s="64"/>
      <c r="D190" s="64"/>
      <c r="E190" s="11"/>
      <c r="G190" s="64"/>
      <c r="H190" s="64"/>
      <c r="I190" s="64"/>
    </row>
    <row r="191" spans="1:9" x14ac:dyDescent="0.2">
      <c r="A191" s="64"/>
      <c r="B191" s="64"/>
      <c r="C191" s="64"/>
      <c r="D191" s="64"/>
      <c r="E191" s="11"/>
      <c r="G191" s="64"/>
      <c r="H191" s="64"/>
      <c r="I191" s="64"/>
    </row>
    <row r="192" spans="1:9" x14ac:dyDescent="0.2">
      <c r="A192" s="64"/>
      <c r="B192" s="64"/>
      <c r="C192" s="64"/>
      <c r="D192" s="64"/>
      <c r="E192" s="11"/>
      <c r="G192" s="64"/>
      <c r="H192" s="64"/>
      <c r="I192" s="64"/>
    </row>
    <row r="193" spans="1:9" x14ac:dyDescent="0.2">
      <c r="A193" s="64"/>
      <c r="B193" s="64"/>
      <c r="C193" s="64"/>
      <c r="D193" s="64"/>
      <c r="E193" s="11"/>
      <c r="G193" s="64"/>
      <c r="H193" s="64"/>
      <c r="I193" s="64"/>
    </row>
    <row r="194" spans="1:9" x14ac:dyDescent="0.2">
      <c r="A194" s="64"/>
      <c r="B194" s="64"/>
      <c r="C194" s="64"/>
      <c r="D194" s="64"/>
      <c r="E194" s="11"/>
      <c r="G194" s="64"/>
      <c r="H194" s="64"/>
      <c r="I194" s="64"/>
    </row>
    <row r="195" spans="1:9" x14ac:dyDescent="0.2">
      <c r="A195" s="64"/>
      <c r="B195" s="64"/>
      <c r="C195" s="64"/>
      <c r="D195" s="64"/>
      <c r="E195" s="11"/>
      <c r="G195" s="64"/>
      <c r="H195" s="64"/>
      <c r="I195" s="64"/>
    </row>
    <row r="196" spans="1:9" x14ac:dyDescent="0.2">
      <c r="A196" s="64"/>
      <c r="B196" s="64"/>
      <c r="C196" s="64"/>
      <c r="D196" s="64"/>
      <c r="E196" s="11"/>
      <c r="G196" s="64"/>
      <c r="H196" s="64"/>
      <c r="I196" s="64"/>
    </row>
    <row r="197" spans="1:9" x14ac:dyDescent="0.2">
      <c r="A197" s="64"/>
      <c r="B197" s="64"/>
      <c r="C197" s="64"/>
      <c r="D197" s="64"/>
      <c r="E197" s="11"/>
      <c r="G197" s="64"/>
      <c r="H197" s="64"/>
      <c r="I197" s="64"/>
    </row>
    <row r="198" spans="1:9" x14ac:dyDescent="0.2">
      <c r="A198" s="64"/>
      <c r="B198" s="64"/>
      <c r="C198" s="64"/>
      <c r="D198" s="64"/>
      <c r="E198" s="11"/>
      <c r="G198" s="64"/>
      <c r="H198" s="64"/>
      <c r="I198" s="64"/>
    </row>
    <row r="199" spans="1:9" x14ac:dyDescent="0.2">
      <c r="A199" s="64"/>
      <c r="B199" s="64"/>
      <c r="C199" s="64"/>
      <c r="D199" s="64"/>
      <c r="E199" s="11"/>
      <c r="G199" s="64"/>
      <c r="H199" s="64"/>
      <c r="I199" s="64"/>
    </row>
    <row r="200" spans="1:9" x14ac:dyDescent="0.2">
      <c r="A200" s="64"/>
      <c r="B200" s="64"/>
      <c r="C200" s="64"/>
      <c r="D200" s="64"/>
      <c r="E200" s="11"/>
      <c r="G200" s="64"/>
      <c r="H200" s="64"/>
      <c r="I200" s="64"/>
    </row>
    <row r="201" spans="1:9" x14ac:dyDescent="0.2">
      <c r="A201" s="64"/>
      <c r="B201" s="64"/>
      <c r="C201" s="64"/>
      <c r="D201" s="64"/>
      <c r="E201" s="11"/>
      <c r="G201" s="64"/>
      <c r="H201" s="64"/>
      <c r="I201" s="64"/>
    </row>
    <row r="202" spans="1:9" x14ac:dyDescent="0.2">
      <c r="A202" s="64"/>
      <c r="B202" s="64"/>
      <c r="C202" s="64"/>
      <c r="D202" s="64"/>
      <c r="E202" s="11"/>
      <c r="G202" s="64"/>
      <c r="H202" s="64"/>
      <c r="I202" s="64"/>
    </row>
    <row r="203" spans="1:9" x14ac:dyDescent="0.2">
      <c r="A203" s="64"/>
      <c r="B203" s="64"/>
      <c r="C203" s="64"/>
      <c r="D203" s="64"/>
      <c r="E203" s="11"/>
      <c r="G203" s="64"/>
      <c r="H203" s="64"/>
      <c r="I203" s="64"/>
    </row>
    <row r="204" spans="1:9" x14ac:dyDescent="0.2">
      <c r="A204" s="64"/>
      <c r="B204" s="64"/>
      <c r="C204" s="64"/>
      <c r="D204" s="64"/>
      <c r="E204" s="11"/>
      <c r="G204" s="64"/>
      <c r="H204" s="64"/>
      <c r="I204" s="64"/>
    </row>
    <row r="205" spans="1:9" x14ac:dyDescent="0.2">
      <c r="A205" s="64"/>
      <c r="B205" s="64"/>
      <c r="C205" s="64"/>
      <c r="D205" s="64"/>
      <c r="E205" s="11"/>
      <c r="G205" s="64"/>
      <c r="H205" s="64"/>
      <c r="I205" s="64"/>
    </row>
    <row r="206" spans="1:9" x14ac:dyDescent="0.2">
      <c r="A206" s="64"/>
      <c r="B206" s="64"/>
      <c r="C206" s="64"/>
      <c r="D206" s="64"/>
      <c r="E206" s="11"/>
      <c r="G206" s="64"/>
      <c r="H206" s="64"/>
      <c r="I206" s="64"/>
    </row>
    <row r="207" spans="1:9" x14ac:dyDescent="0.2">
      <c r="A207" s="64"/>
      <c r="B207" s="64"/>
      <c r="C207" s="64"/>
      <c r="D207" s="64"/>
      <c r="E207" s="11"/>
      <c r="G207" s="64"/>
      <c r="H207" s="64"/>
      <c r="I207" s="64"/>
    </row>
    <row r="208" spans="1:9" x14ac:dyDescent="0.2">
      <c r="A208" s="64"/>
      <c r="B208" s="64"/>
      <c r="C208" s="64"/>
      <c r="D208" s="64"/>
      <c r="E208" s="11"/>
      <c r="G208" s="64"/>
      <c r="H208" s="64"/>
      <c r="I208" s="64"/>
    </row>
    <row r="209" spans="1:9" x14ac:dyDescent="0.2">
      <c r="A209" s="64"/>
      <c r="B209" s="64"/>
      <c r="C209" s="64"/>
      <c r="D209" s="64"/>
      <c r="E209" s="11"/>
      <c r="G209" s="64"/>
      <c r="H209" s="64"/>
      <c r="I209" s="64"/>
    </row>
    <row r="210" spans="1:9" x14ac:dyDescent="0.2">
      <c r="A210" s="64"/>
      <c r="B210" s="64"/>
      <c r="C210" s="64"/>
      <c r="D210" s="64"/>
      <c r="E210" s="11"/>
      <c r="G210" s="64"/>
      <c r="H210" s="64"/>
      <c r="I210" s="64"/>
    </row>
    <row r="211" spans="1:9" x14ac:dyDescent="0.2">
      <c r="A211" s="64"/>
      <c r="B211" s="64"/>
      <c r="C211" s="64"/>
      <c r="D211" s="64"/>
      <c r="E211" s="11"/>
      <c r="G211" s="64"/>
      <c r="H211" s="64"/>
      <c r="I211" s="64"/>
    </row>
    <row r="212" spans="1:9" x14ac:dyDescent="0.2">
      <c r="A212" s="64"/>
      <c r="B212" s="64"/>
      <c r="C212" s="64"/>
      <c r="D212" s="64"/>
      <c r="E212" s="11"/>
      <c r="G212" s="64"/>
      <c r="H212" s="64"/>
      <c r="I212" s="64"/>
    </row>
    <row r="213" spans="1:9" x14ac:dyDescent="0.2">
      <c r="A213" s="64"/>
      <c r="B213" s="64"/>
      <c r="C213" s="64"/>
      <c r="D213" s="64"/>
      <c r="E213" s="11"/>
      <c r="G213" s="64"/>
      <c r="H213" s="64"/>
      <c r="I213" s="64"/>
    </row>
    <row r="214" spans="1:9" x14ac:dyDescent="0.2">
      <c r="A214" s="64"/>
      <c r="B214" s="64"/>
      <c r="C214" s="64"/>
      <c r="D214" s="64"/>
      <c r="E214" s="11"/>
      <c r="G214" s="64"/>
      <c r="H214" s="64"/>
      <c r="I214" s="64"/>
    </row>
    <row r="215" spans="1:9" x14ac:dyDescent="0.2">
      <c r="A215" s="64"/>
      <c r="B215" s="64"/>
      <c r="C215" s="64"/>
      <c r="D215" s="64"/>
      <c r="E215" s="11"/>
      <c r="G215" s="64"/>
      <c r="H215" s="64"/>
      <c r="I215" s="64"/>
    </row>
    <row r="216" spans="1:9" x14ac:dyDescent="0.2">
      <c r="A216" s="64"/>
      <c r="B216" s="64"/>
      <c r="C216" s="64"/>
      <c r="D216" s="64"/>
      <c r="E216" s="11"/>
      <c r="G216" s="64"/>
      <c r="H216" s="64"/>
      <c r="I216" s="64"/>
    </row>
    <row r="217" spans="1:9" x14ac:dyDescent="0.2">
      <c r="A217" s="64"/>
      <c r="B217" s="64"/>
      <c r="C217" s="64"/>
      <c r="D217" s="64"/>
      <c r="E217" s="11"/>
      <c r="G217" s="64"/>
      <c r="H217" s="64"/>
      <c r="I217" s="64"/>
    </row>
    <row r="218" spans="1:9" x14ac:dyDescent="0.2">
      <c r="A218" s="64"/>
      <c r="B218" s="64"/>
      <c r="C218" s="64"/>
      <c r="D218" s="64"/>
      <c r="E218" s="11"/>
      <c r="G218" s="64"/>
      <c r="H218" s="64"/>
      <c r="I218" s="64"/>
    </row>
    <row r="219" spans="1:9" x14ac:dyDescent="0.2">
      <c r="A219" s="64"/>
      <c r="B219" s="64"/>
      <c r="C219" s="64"/>
      <c r="D219" s="64"/>
      <c r="E219" s="11"/>
      <c r="G219" s="64"/>
      <c r="H219" s="64"/>
      <c r="I219" s="64"/>
    </row>
    <row r="220" spans="1:9" x14ac:dyDescent="0.2">
      <c r="A220" s="64"/>
      <c r="B220" s="64"/>
      <c r="C220" s="64"/>
      <c r="D220" s="64"/>
      <c r="E220" s="11"/>
      <c r="G220" s="64"/>
      <c r="H220" s="64"/>
      <c r="I220" s="64"/>
    </row>
    <row r="221" spans="1:9" x14ac:dyDescent="0.2">
      <c r="A221" s="64"/>
      <c r="B221" s="64"/>
      <c r="C221" s="64"/>
      <c r="D221" s="64"/>
      <c r="E221" s="11"/>
      <c r="G221" s="64"/>
      <c r="H221" s="64"/>
      <c r="I221" s="64"/>
    </row>
    <row r="222" spans="1:9" x14ac:dyDescent="0.2">
      <c r="A222" s="64"/>
      <c r="B222" s="64"/>
      <c r="C222" s="64"/>
      <c r="D222" s="64"/>
      <c r="E222" s="11"/>
      <c r="G222" s="64"/>
      <c r="H222" s="64"/>
      <c r="I222" s="64"/>
    </row>
    <row r="223" spans="1:9" x14ac:dyDescent="0.2">
      <c r="A223" s="64"/>
      <c r="B223" s="64"/>
      <c r="C223" s="64"/>
      <c r="D223" s="64"/>
      <c r="E223" s="11"/>
      <c r="G223" s="64"/>
      <c r="H223" s="64"/>
      <c r="I223" s="64"/>
    </row>
    <row r="224" spans="1:9" x14ac:dyDescent="0.2">
      <c r="A224" s="64"/>
      <c r="B224" s="64"/>
      <c r="C224" s="64"/>
      <c r="D224" s="64"/>
      <c r="E224" s="11"/>
      <c r="G224" s="64"/>
      <c r="H224" s="64"/>
      <c r="I224" s="64"/>
    </row>
    <row r="225" spans="1:9" x14ac:dyDescent="0.2">
      <c r="A225" s="64"/>
      <c r="B225" s="64"/>
      <c r="C225" s="64"/>
      <c r="D225" s="64"/>
      <c r="E225" s="11"/>
      <c r="G225" s="64"/>
      <c r="H225" s="64"/>
      <c r="I225" s="64"/>
    </row>
    <row r="226" spans="1:9" x14ac:dyDescent="0.2">
      <c r="A226" s="64"/>
      <c r="B226" s="64"/>
      <c r="C226" s="64"/>
      <c r="D226" s="64"/>
      <c r="E226" s="11"/>
      <c r="G226" s="64"/>
      <c r="H226" s="64"/>
      <c r="I226" s="64"/>
    </row>
    <row r="227" spans="1:9" x14ac:dyDescent="0.2">
      <c r="A227" s="64"/>
      <c r="B227" s="64"/>
      <c r="C227" s="64"/>
      <c r="D227" s="64"/>
      <c r="E227" s="11"/>
      <c r="G227" s="64"/>
      <c r="H227" s="64"/>
      <c r="I227" s="64"/>
    </row>
    <row r="228" spans="1:9" x14ac:dyDescent="0.2">
      <c r="A228" s="64"/>
      <c r="B228" s="64"/>
      <c r="C228" s="64"/>
      <c r="D228" s="64"/>
      <c r="E228" s="11"/>
      <c r="G228" s="64"/>
      <c r="H228" s="64"/>
      <c r="I228" s="64"/>
    </row>
    <row r="229" spans="1:9" x14ac:dyDescent="0.2">
      <c r="A229" s="64"/>
      <c r="B229" s="64"/>
      <c r="C229" s="64"/>
      <c r="D229" s="64"/>
      <c r="E229" s="11"/>
      <c r="G229" s="64"/>
      <c r="H229" s="64"/>
      <c r="I229" s="64"/>
    </row>
    <row r="230" spans="1:9" x14ac:dyDescent="0.2">
      <c r="A230" s="64"/>
      <c r="B230" s="64"/>
      <c r="C230" s="64"/>
      <c r="D230" s="64"/>
      <c r="E230" s="11"/>
      <c r="G230" s="64"/>
      <c r="H230" s="64"/>
      <c r="I230" s="64"/>
    </row>
    <row r="231" spans="1:9" x14ac:dyDescent="0.2">
      <c r="A231" s="64"/>
      <c r="B231" s="64"/>
      <c r="C231" s="64"/>
      <c r="D231" s="64"/>
      <c r="E231" s="11"/>
      <c r="G231" s="64"/>
      <c r="H231" s="64"/>
      <c r="I231" s="64"/>
    </row>
    <row r="232" spans="1:9" x14ac:dyDescent="0.2">
      <c r="A232" s="64"/>
      <c r="B232" s="64"/>
      <c r="C232" s="64"/>
      <c r="D232" s="64"/>
      <c r="E232" s="11"/>
      <c r="G232" s="64"/>
      <c r="H232" s="64"/>
      <c r="I232" s="64"/>
    </row>
    <row r="233" spans="1:9" x14ac:dyDescent="0.2">
      <c r="A233" s="64"/>
      <c r="B233" s="64"/>
      <c r="C233" s="64"/>
      <c r="D233" s="64"/>
      <c r="E233" s="11"/>
      <c r="G233" s="64"/>
      <c r="H233" s="64"/>
      <c r="I233" s="64"/>
    </row>
    <row r="234" spans="1:9" x14ac:dyDescent="0.2">
      <c r="A234" s="64"/>
      <c r="B234" s="64"/>
      <c r="C234" s="64"/>
      <c r="D234" s="64"/>
      <c r="E234" s="11"/>
      <c r="G234" s="64"/>
      <c r="H234" s="64"/>
      <c r="I234" s="64"/>
    </row>
    <row r="235" spans="1:9" x14ac:dyDescent="0.2">
      <c r="A235" s="64"/>
      <c r="B235" s="64"/>
      <c r="C235" s="64"/>
      <c r="D235" s="64"/>
      <c r="E235" s="11"/>
      <c r="G235" s="64"/>
      <c r="H235" s="64"/>
      <c r="I235" s="64"/>
    </row>
    <row r="236" spans="1:9" x14ac:dyDescent="0.2">
      <c r="A236" s="64"/>
      <c r="B236" s="64"/>
      <c r="C236" s="64"/>
      <c r="D236" s="64"/>
      <c r="E236" s="11"/>
      <c r="G236" s="64"/>
      <c r="H236" s="64"/>
      <c r="I236" s="64"/>
    </row>
    <row r="237" spans="1:9" x14ac:dyDescent="0.2">
      <c r="A237" s="64"/>
      <c r="B237" s="64"/>
      <c r="C237" s="64"/>
      <c r="D237" s="64"/>
      <c r="E237" s="11"/>
      <c r="G237" s="64"/>
      <c r="H237" s="64"/>
      <c r="I237" s="64"/>
    </row>
    <row r="238" spans="1:9" x14ac:dyDescent="0.2">
      <c r="A238" s="64"/>
      <c r="B238" s="64"/>
      <c r="C238" s="64"/>
      <c r="D238" s="64"/>
      <c r="E238" s="11"/>
      <c r="G238" s="64"/>
      <c r="H238" s="64"/>
      <c r="I238" s="64"/>
    </row>
    <row r="239" spans="1:9" x14ac:dyDescent="0.2">
      <c r="A239" s="64"/>
      <c r="B239" s="64"/>
      <c r="C239" s="64"/>
      <c r="D239" s="64"/>
      <c r="E239" s="11"/>
      <c r="G239" s="64"/>
      <c r="H239" s="64"/>
      <c r="I239" s="64"/>
    </row>
    <row r="240" spans="1:9" x14ac:dyDescent="0.2">
      <c r="A240" s="64"/>
      <c r="B240" s="64"/>
      <c r="C240" s="64"/>
      <c r="D240" s="64"/>
      <c r="E240" s="11"/>
      <c r="G240" s="64"/>
      <c r="H240" s="64"/>
      <c r="I240" s="64"/>
    </row>
    <row r="241" spans="1:9" x14ac:dyDescent="0.2">
      <c r="A241" s="64"/>
      <c r="B241" s="64"/>
      <c r="C241" s="64"/>
      <c r="D241" s="64"/>
      <c r="E241" s="11"/>
      <c r="G241" s="64"/>
      <c r="H241" s="64"/>
      <c r="I241" s="64"/>
    </row>
    <row r="242" spans="1:9" x14ac:dyDescent="0.2">
      <c r="A242" s="64"/>
      <c r="B242" s="64"/>
      <c r="C242" s="64"/>
      <c r="D242" s="64"/>
      <c r="E242" s="11"/>
      <c r="G242" s="64"/>
      <c r="H242" s="64"/>
      <c r="I242" s="64"/>
    </row>
    <row r="243" spans="1:9" x14ac:dyDescent="0.2">
      <c r="A243" s="64"/>
      <c r="B243" s="64"/>
      <c r="C243" s="64"/>
      <c r="D243" s="64"/>
      <c r="E243" s="11"/>
      <c r="G243" s="64"/>
      <c r="H243" s="64"/>
      <c r="I243" s="64"/>
    </row>
    <row r="244" spans="1:9" x14ac:dyDescent="0.2">
      <c r="A244" s="64"/>
      <c r="B244" s="64"/>
      <c r="C244" s="64"/>
      <c r="D244" s="64"/>
      <c r="E244" s="11"/>
      <c r="G244" s="64"/>
      <c r="H244" s="64"/>
      <c r="I244" s="64"/>
    </row>
    <row r="245" spans="1:9" x14ac:dyDescent="0.2">
      <c r="A245" s="64"/>
      <c r="B245" s="64"/>
      <c r="C245" s="64"/>
      <c r="D245" s="64"/>
      <c r="E245" s="11"/>
      <c r="G245" s="64"/>
      <c r="H245" s="64"/>
      <c r="I245" s="64"/>
    </row>
    <row r="246" spans="1:9" x14ac:dyDescent="0.2">
      <c r="A246" s="64"/>
      <c r="B246" s="64"/>
      <c r="C246" s="64"/>
      <c r="D246" s="64"/>
      <c r="E246" s="11"/>
      <c r="G246" s="64"/>
      <c r="H246" s="64"/>
      <c r="I246" s="64"/>
    </row>
    <row r="247" spans="1:9" x14ac:dyDescent="0.2">
      <c r="A247" s="64"/>
      <c r="B247" s="64"/>
      <c r="C247" s="64"/>
      <c r="D247" s="64"/>
      <c r="E247" s="11"/>
      <c r="G247" s="64"/>
      <c r="H247" s="64"/>
      <c r="I247" s="64"/>
    </row>
    <row r="248" spans="1:9" x14ac:dyDescent="0.2">
      <c r="A248" s="64"/>
      <c r="B248" s="64"/>
      <c r="C248" s="64"/>
      <c r="D248" s="64"/>
      <c r="E248" s="11"/>
      <c r="G248" s="64"/>
      <c r="H248" s="64"/>
      <c r="I248" s="64"/>
    </row>
    <row r="249" spans="1:9" x14ac:dyDescent="0.2">
      <c r="A249" s="64"/>
      <c r="B249" s="64"/>
      <c r="C249" s="64"/>
      <c r="D249" s="64"/>
      <c r="E249" s="11"/>
      <c r="G249" s="64"/>
      <c r="H249" s="64"/>
      <c r="I249" s="64"/>
    </row>
    <row r="250" spans="1:9" x14ac:dyDescent="0.2">
      <c r="A250" s="64"/>
      <c r="B250" s="64"/>
      <c r="C250" s="64"/>
      <c r="D250" s="64"/>
      <c r="E250" s="11"/>
      <c r="G250" s="64"/>
      <c r="H250" s="64"/>
      <c r="I250" s="64"/>
    </row>
  </sheetData>
  <mergeCells count="1">
    <mergeCell ref="A1:F1"/>
  </mergeCells>
  <conditionalFormatting sqref="F2:F3">
    <cfRule type="cellIs" dxfId="41" priority="4" stopIfTrue="1" operator="between">
      <formula>0.009</formula>
      <formula>-0.009</formula>
    </cfRule>
  </conditionalFormatting>
  <conditionalFormatting sqref="F5:F139">
    <cfRule type="cellIs" dxfId="40" priority="1" stopIfTrue="1" operator="between">
      <formula>0.009</formula>
      <formula>-0.009</formula>
    </cfRule>
  </conditionalFormatting>
  <conditionalFormatting sqref="F241:F242">
    <cfRule type="cellIs" dxfId="39" priority="2" stopIfTrue="1" operator="between">
      <formula>0.009</formula>
      <formula>-0.009</formula>
    </cfRule>
  </conditionalFormatting>
  <conditionalFormatting sqref="F245:F65536">
    <cfRule type="cellIs" dxfId="38" priority="3"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47"/>
  <sheetViews>
    <sheetView workbookViewId="0">
      <selection sqref="A1:G1"/>
    </sheetView>
  </sheetViews>
  <sheetFormatPr defaultColWidth="9.1796875" defaultRowHeight="10" x14ac:dyDescent="0.2"/>
  <cols>
    <col min="1" max="1" width="34.81640625" style="7" bestFit="1" customWidth="1"/>
    <col min="2" max="2" width="48.81640625" style="7" bestFit="1" customWidth="1"/>
    <col min="3" max="3" width="24.81640625" style="7" bestFit="1" customWidth="1"/>
    <col min="4" max="4" width="15.1796875" style="7" bestFit="1" customWidth="1"/>
    <col min="5" max="5" width="26.54296875" style="10" customWidth="1"/>
    <col min="6" max="6" width="13.54296875" style="11" bestFit="1" customWidth="1"/>
    <col min="7" max="7" width="4.54296875" style="10" bestFit="1" customWidth="1"/>
    <col min="8" max="16384" width="9.1796875" style="7"/>
  </cols>
  <sheetData>
    <row r="1" spans="1:7" s="1" customFormat="1" ht="14" x14ac:dyDescent="0.25">
      <c r="A1" s="104" t="s">
        <v>1232</v>
      </c>
      <c r="B1" s="105"/>
      <c r="C1" s="105"/>
      <c r="D1" s="105"/>
      <c r="E1" s="105"/>
      <c r="F1" s="105"/>
      <c r="G1" s="105"/>
    </row>
    <row r="2" spans="1:7" s="1" customFormat="1" ht="11.5" x14ac:dyDescent="0.25">
      <c r="E2" s="5"/>
      <c r="F2" s="9"/>
      <c r="G2" s="10"/>
    </row>
    <row r="3" spans="1:7" s="1" customFormat="1" ht="11.5" x14ac:dyDescent="0.25">
      <c r="A3" s="8" t="s">
        <v>7</v>
      </c>
      <c r="B3" s="2"/>
      <c r="C3" s="3"/>
      <c r="D3" s="3"/>
      <c r="E3" s="4"/>
      <c r="F3" s="9"/>
      <c r="G3" s="10"/>
    </row>
    <row r="4" spans="1:7" s="1" customFormat="1" ht="21" x14ac:dyDescent="0.25">
      <c r="A4" s="6" t="s">
        <v>2</v>
      </c>
      <c r="B4" s="6" t="s">
        <v>0</v>
      </c>
      <c r="C4" s="13" t="s">
        <v>1099</v>
      </c>
      <c r="D4" s="13" t="s">
        <v>1</v>
      </c>
      <c r="E4" s="52" t="s">
        <v>6</v>
      </c>
      <c r="F4" s="12" t="s">
        <v>3</v>
      </c>
      <c r="G4" s="12" t="s">
        <v>5</v>
      </c>
    </row>
    <row r="5" spans="1:7" ht="10.5" x14ac:dyDescent="0.25">
      <c r="A5" s="16" t="s">
        <v>29</v>
      </c>
      <c r="B5" s="17"/>
      <c r="C5" s="17"/>
      <c r="D5" s="17"/>
      <c r="E5" s="18"/>
      <c r="F5" s="19"/>
      <c r="G5" s="18"/>
    </row>
    <row r="6" spans="1:7" ht="10.5" x14ac:dyDescent="0.25">
      <c r="A6" s="20" t="s">
        <v>30</v>
      </c>
      <c r="B6" s="21"/>
      <c r="C6" s="21"/>
      <c r="D6" s="21"/>
      <c r="E6" s="22"/>
      <c r="F6" s="23"/>
      <c r="G6" s="22"/>
    </row>
    <row r="7" spans="1:7" x14ac:dyDescent="0.2">
      <c r="A7" s="21" t="s">
        <v>1233</v>
      </c>
      <c r="B7" s="21" t="s">
        <v>1234</v>
      </c>
      <c r="C7" s="21" t="s">
        <v>1102</v>
      </c>
      <c r="D7" s="24">
        <v>5500</v>
      </c>
      <c r="E7" s="22">
        <v>27340.61</v>
      </c>
      <c r="F7" s="23">
        <v>7.0131613664711097</v>
      </c>
      <c r="G7" s="22">
        <v>6.6496000000000004</v>
      </c>
    </row>
    <row r="8" spans="1:7" x14ac:dyDescent="0.2">
      <c r="A8" s="21" t="s">
        <v>1235</v>
      </c>
      <c r="B8" s="21" t="s">
        <v>1236</v>
      </c>
      <c r="C8" s="21" t="s">
        <v>31</v>
      </c>
      <c r="D8" s="24">
        <v>4600</v>
      </c>
      <c r="E8" s="22">
        <v>21491.705999999998</v>
      </c>
      <c r="F8" s="23">
        <v>5.51285440298353</v>
      </c>
      <c r="G8" s="22">
        <v>7.1955</v>
      </c>
    </row>
    <row r="9" spans="1:7" x14ac:dyDescent="0.2">
      <c r="A9" s="21" t="s">
        <v>1237</v>
      </c>
      <c r="B9" s="21" t="s">
        <v>1238</v>
      </c>
      <c r="C9" s="21" t="s">
        <v>32</v>
      </c>
      <c r="D9" s="24">
        <v>4100</v>
      </c>
      <c r="E9" s="22">
        <v>19181.071</v>
      </c>
      <c r="F9" s="23">
        <v>4.9201516024967802</v>
      </c>
      <c r="G9" s="22">
        <v>7.05</v>
      </c>
    </row>
    <row r="10" spans="1:7" x14ac:dyDescent="0.2">
      <c r="A10" s="21" t="s">
        <v>1239</v>
      </c>
      <c r="B10" s="21" t="s">
        <v>1240</v>
      </c>
      <c r="C10" s="21" t="s">
        <v>31</v>
      </c>
      <c r="D10" s="24">
        <v>3000</v>
      </c>
      <c r="E10" s="22">
        <v>14047.004999999999</v>
      </c>
      <c r="F10" s="23">
        <v>3.6032082963996301</v>
      </c>
      <c r="G10" s="22">
        <v>7.0149999999999997</v>
      </c>
    </row>
    <row r="11" spans="1:7" x14ac:dyDescent="0.2">
      <c r="A11" s="21" t="s">
        <v>1241</v>
      </c>
      <c r="B11" s="21" t="s">
        <v>1242</v>
      </c>
      <c r="C11" s="21" t="s">
        <v>31</v>
      </c>
      <c r="D11" s="24">
        <v>3000</v>
      </c>
      <c r="E11" s="22">
        <v>14000.565000000001</v>
      </c>
      <c r="F11" s="23">
        <v>3.5912959354881901</v>
      </c>
      <c r="G11" s="22">
        <v>7.1978</v>
      </c>
    </row>
    <row r="12" spans="1:7" x14ac:dyDescent="0.2">
      <c r="A12" s="21" t="s">
        <v>1243</v>
      </c>
      <c r="B12" s="21" t="s">
        <v>1244</v>
      </c>
      <c r="C12" s="21" t="s">
        <v>32</v>
      </c>
      <c r="D12" s="24">
        <v>2500</v>
      </c>
      <c r="E12" s="22">
        <v>11664.737499999999</v>
      </c>
      <c r="F12" s="23">
        <v>2.99213098701992</v>
      </c>
      <c r="G12" s="22">
        <v>7.2</v>
      </c>
    </row>
    <row r="13" spans="1:7" x14ac:dyDescent="0.2">
      <c r="A13" s="21" t="s">
        <v>1146</v>
      </c>
      <c r="B13" s="21" t="s">
        <v>1147</v>
      </c>
      <c r="C13" s="21" t="s">
        <v>1102</v>
      </c>
      <c r="D13" s="24">
        <v>2200</v>
      </c>
      <c r="E13" s="22">
        <v>10907.897000000001</v>
      </c>
      <c r="F13" s="23">
        <v>2.7979932353318402</v>
      </c>
      <c r="G13" s="22">
        <v>6.6999000000000004</v>
      </c>
    </row>
    <row r="14" spans="1:7" x14ac:dyDescent="0.2">
      <c r="A14" s="21" t="s">
        <v>1245</v>
      </c>
      <c r="B14" s="21" t="s">
        <v>1246</v>
      </c>
      <c r="C14" s="21" t="s">
        <v>1121</v>
      </c>
      <c r="D14" s="24">
        <v>2100</v>
      </c>
      <c r="E14" s="22">
        <v>10408.702499999999</v>
      </c>
      <c r="F14" s="23">
        <v>2.66994446166678</v>
      </c>
      <c r="G14" s="22">
        <v>6.6702000000000004</v>
      </c>
    </row>
    <row r="15" spans="1:7" x14ac:dyDescent="0.2">
      <c r="A15" s="21" t="s">
        <v>1247</v>
      </c>
      <c r="B15" s="21" t="s">
        <v>1248</v>
      </c>
      <c r="C15" s="21" t="s">
        <v>32</v>
      </c>
      <c r="D15" s="24">
        <v>2000</v>
      </c>
      <c r="E15" s="22">
        <v>9902.07</v>
      </c>
      <c r="F15" s="23">
        <v>2.5399877607738999</v>
      </c>
      <c r="G15" s="22">
        <v>6.6852</v>
      </c>
    </row>
    <row r="16" spans="1:7" x14ac:dyDescent="0.2">
      <c r="A16" s="21" t="s">
        <v>1249</v>
      </c>
      <c r="B16" s="21" t="s">
        <v>1250</v>
      </c>
      <c r="C16" s="21" t="s">
        <v>32</v>
      </c>
      <c r="D16" s="24">
        <v>2000</v>
      </c>
      <c r="E16" s="22">
        <v>9422.4599999999991</v>
      </c>
      <c r="F16" s="23">
        <v>2.4169626226013001</v>
      </c>
      <c r="G16" s="22">
        <v>7.125</v>
      </c>
    </row>
    <row r="17" spans="1:7" x14ac:dyDescent="0.2">
      <c r="A17" s="21" t="s">
        <v>1251</v>
      </c>
      <c r="B17" s="21" t="s">
        <v>1252</v>
      </c>
      <c r="C17" s="21" t="s">
        <v>1121</v>
      </c>
      <c r="D17" s="24">
        <v>2000</v>
      </c>
      <c r="E17" s="22">
        <v>9387.86</v>
      </c>
      <c r="F17" s="23">
        <v>2.4080873493985502</v>
      </c>
      <c r="G17" s="22">
        <v>7</v>
      </c>
    </row>
    <row r="18" spans="1:7" x14ac:dyDescent="0.2">
      <c r="A18" s="21" t="s">
        <v>1253</v>
      </c>
      <c r="B18" s="21" t="s">
        <v>1254</v>
      </c>
      <c r="C18" s="21" t="s">
        <v>1102</v>
      </c>
      <c r="D18" s="24">
        <v>2000</v>
      </c>
      <c r="E18" s="22">
        <v>9372.68</v>
      </c>
      <c r="F18" s="23">
        <v>2.40419351566393</v>
      </c>
      <c r="G18" s="22">
        <v>7.02</v>
      </c>
    </row>
    <row r="19" spans="1:7" x14ac:dyDescent="0.2">
      <c r="A19" s="21" t="s">
        <v>1255</v>
      </c>
      <c r="B19" s="21" t="s">
        <v>1256</v>
      </c>
      <c r="C19" s="21" t="s">
        <v>1102</v>
      </c>
      <c r="D19" s="24">
        <v>2000</v>
      </c>
      <c r="E19" s="22">
        <v>9349.52</v>
      </c>
      <c r="F19" s="23">
        <v>2.3982527258553898</v>
      </c>
      <c r="G19" s="22">
        <v>7.0149999999999997</v>
      </c>
    </row>
    <row r="20" spans="1:7" x14ac:dyDescent="0.2">
      <c r="A20" s="21" t="s">
        <v>1257</v>
      </c>
      <c r="B20" s="21" t="s">
        <v>1258</v>
      </c>
      <c r="C20" s="21" t="s">
        <v>1102</v>
      </c>
      <c r="D20" s="24">
        <v>1500</v>
      </c>
      <c r="E20" s="22">
        <v>7456.5375000000004</v>
      </c>
      <c r="F20" s="23">
        <v>1.91268229650484</v>
      </c>
      <c r="G20" s="22">
        <v>6.6483999999999996</v>
      </c>
    </row>
    <row r="21" spans="1:7" x14ac:dyDescent="0.2">
      <c r="A21" s="21" t="s">
        <v>1259</v>
      </c>
      <c r="B21" s="21" t="s">
        <v>1260</v>
      </c>
      <c r="C21" s="21" t="s">
        <v>32</v>
      </c>
      <c r="D21" s="24">
        <v>1500</v>
      </c>
      <c r="E21" s="22">
        <v>7445.6549999999997</v>
      </c>
      <c r="F21" s="23">
        <v>1.90989081787394</v>
      </c>
      <c r="G21" s="22">
        <v>6.6601999999999997</v>
      </c>
    </row>
    <row r="22" spans="1:7" x14ac:dyDescent="0.2">
      <c r="A22" s="21" t="s">
        <v>1261</v>
      </c>
      <c r="B22" s="21" t="s">
        <v>1262</v>
      </c>
      <c r="C22" s="21" t="s">
        <v>1102</v>
      </c>
      <c r="D22" s="24">
        <v>1500</v>
      </c>
      <c r="E22" s="22">
        <v>7444.8074999999999</v>
      </c>
      <c r="F22" s="23">
        <v>1.9096734249826299</v>
      </c>
      <c r="G22" s="22">
        <v>6.5998999999999999</v>
      </c>
    </row>
    <row r="23" spans="1:7" x14ac:dyDescent="0.2">
      <c r="A23" s="21" t="s">
        <v>1263</v>
      </c>
      <c r="B23" s="21" t="s">
        <v>1264</v>
      </c>
      <c r="C23" s="21" t="s">
        <v>32</v>
      </c>
      <c r="D23" s="24">
        <v>1500</v>
      </c>
      <c r="E23" s="22">
        <v>7189.0349999999999</v>
      </c>
      <c r="F23" s="23">
        <v>1.8440650199175801</v>
      </c>
      <c r="G23" s="22">
        <v>7.0799000000000003</v>
      </c>
    </row>
    <row r="24" spans="1:7" x14ac:dyDescent="0.2">
      <c r="A24" s="21" t="s">
        <v>1265</v>
      </c>
      <c r="B24" s="21" t="s">
        <v>1266</v>
      </c>
      <c r="C24" s="21" t="s">
        <v>31</v>
      </c>
      <c r="D24" s="24">
        <v>1500</v>
      </c>
      <c r="E24" s="22">
        <v>7067.5725000000002</v>
      </c>
      <c r="F24" s="23">
        <v>1.81290857854794</v>
      </c>
      <c r="G24" s="22">
        <v>7.1349999999999998</v>
      </c>
    </row>
    <row r="25" spans="1:7" x14ac:dyDescent="0.2">
      <c r="A25" s="21" t="s">
        <v>1267</v>
      </c>
      <c r="B25" s="21" t="s">
        <v>1268</v>
      </c>
      <c r="C25" s="21" t="s">
        <v>1102</v>
      </c>
      <c r="D25" s="24">
        <v>1000</v>
      </c>
      <c r="E25" s="22">
        <v>4984.1499999999996</v>
      </c>
      <c r="F25" s="23">
        <v>1.27848823507219</v>
      </c>
      <c r="G25" s="22">
        <v>6.4485000000000001</v>
      </c>
    </row>
    <row r="26" spans="1:7" x14ac:dyDescent="0.2">
      <c r="A26" s="21" t="s">
        <v>1269</v>
      </c>
      <c r="B26" s="21" t="s">
        <v>1270</v>
      </c>
      <c r="C26" s="21" t="s">
        <v>1102</v>
      </c>
      <c r="D26" s="24">
        <v>1000</v>
      </c>
      <c r="E26" s="22">
        <v>4952.21</v>
      </c>
      <c r="F26" s="23">
        <v>1.2702952805607399</v>
      </c>
      <c r="G26" s="22">
        <v>6.6463000000000001</v>
      </c>
    </row>
    <row r="27" spans="1:7" x14ac:dyDescent="0.2">
      <c r="A27" s="21" t="s">
        <v>1271</v>
      </c>
      <c r="B27" s="21" t="s">
        <v>1272</v>
      </c>
      <c r="C27" s="21" t="s">
        <v>1102</v>
      </c>
      <c r="D27" s="24">
        <v>1000</v>
      </c>
      <c r="E27" s="22">
        <v>4952.0349999999999</v>
      </c>
      <c r="F27" s="23">
        <v>1.27025039117316</v>
      </c>
      <c r="G27" s="22">
        <v>6.6704999999999997</v>
      </c>
    </row>
    <row r="28" spans="1:7" x14ac:dyDescent="0.2">
      <c r="A28" s="21" t="s">
        <v>1273</v>
      </c>
      <c r="B28" s="21" t="s">
        <v>1274</v>
      </c>
      <c r="C28" s="21" t="s">
        <v>32</v>
      </c>
      <c r="D28" s="24">
        <v>1000</v>
      </c>
      <c r="E28" s="22">
        <v>4951.93</v>
      </c>
      <c r="F28" s="23">
        <v>1.2702234575406099</v>
      </c>
      <c r="G28" s="22">
        <v>6.6852</v>
      </c>
    </row>
    <row r="29" spans="1:7" x14ac:dyDescent="0.2">
      <c r="A29" s="21" t="s">
        <v>1275</v>
      </c>
      <c r="B29" s="21" t="s">
        <v>1276</v>
      </c>
      <c r="C29" s="21" t="s">
        <v>32</v>
      </c>
      <c r="D29" s="24">
        <v>1000</v>
      </c>
      <c r="E29" s="22">
        <v>4668.0550000000003</v>
      </c>
      <c r="F29" s="23">
        <v>1.1974064581061801</v>
      </c>
      <c r="G29" s="22">
        <v>7.17</v>
      </c>
    </row>
    <row r="30" spans="1:7" x14ac:dyDescent="0.2">
      <c r="A30" s="21" t="s">
        <v>1277</v>
      </c>
      <c r="B30" s="21" t="s">
        <v>1278</v>
      </c>
      <c r="C30" s="21" t="s">
        <v>1102</v>
      </c>
      <c r="D30" s="24">
        <v>800</v>
      </c>
      <c r="E30" s="22">
        <v>3971.14</v>
      </c>
      <c r="F30" s="23">
        <v>1.0186402435369299</v>
      </c>
      <c r="G30" s="22">
        <v>6.6315</v>
      </c>
    </row>
    <row r="31" spans="1:7" x14ac:dyDescent="0.2">
      <c r="A31" s="21" t="s">
        <v>1150</v>
      </c>
      <c r="B31" s="21" t="s">
        <v>1151</v>
      </c>
      <c r="C31" s="21" t="s">
        <v>32</v>
      </c>
      <c r="D31" s="24">
        <v>500</v>
      </c>
      <c r="E31" s="22">
        <v>2498.2375000000002</v>
      </c>
      <c r="F31" s="23">
        <v>0.64082486525609295</v>
      </c>
      <c r="G31" s="22">
        <v>6.4377000000000004</v>
      </c>
    </row>
    <row r="32" spans="1:7" x14ac:dyDescent="0.2">
      <c r="A32" s="21" t="s">
        <v>1279</v>
      </c>
      <c r="B32" s="21" t="s">
        <v>1280</v>
      </c>
      <c r="C32" s="21" t="s">
        <v>1121</v>
      </c>
      <c r="D32" s="24">
        <v>500</v>
      </c>
      <c r="E32" s="22">
        <v>2481.52</v>
      </c>
      <c r="F32" s="23">
        <v>0.63653664618768202</v>
      </c>
      <c r="G32" s="22">
        <v>6.6296999999999997</v>
      </c>
    </row>
    <row r="33" spans="1:9" x14ac:dyDescent="0.2">
      <c r="A33" s="21" t="s">
        <v>1136</v>
      </c>
      <c r="B33" s="21" t="s">
        <v>1137</v>
      </c>
      <c r="C33" s="21" t="s">
        <v>32</v>
      </c>
      <c r="D33" s="24">
        <v>500</v>
      </c>
      <c r="E33" s="22">
        <v>2476.3625000000002</v>
      </c>
      <c r="F33" s="23">
        <v>0.63521369180782095</v>
      </c>
      <c r="G33" s="22">
        <v>6.7</v>
      </c>
    </row>
    <row r="34" spans="1:9" x14ac:dyDescent="0.2">
      <c r="A34" s="21" t="s">
        <v>1281</v>
      </c>
      <c r="B34" s="21" t="s">
        <v>1282</v>
      </c>
      <c r="C34" s="21" t="s">
        <v>1102</v>
      </c>
      <c r="D34" s="24">
        <v>100</v>
      </c>
      <c r="E34" s="22">
        <v>497.08</v>
      </c>
      <c r="F34" s="23">
        <v>0.127506381607633</v>
      </c>
      <c r="G34" s="22">
        <v>6.7004000000000001</v>
      </c>
    </row>
    <row r="35" spans="1:9" ht="10.5" x14ac:dyDescent="0.25">
      <c r="A35" s="20" t="s">
        <v>28</v>
      </c>
      <c r="B35" s="20"/>
      <c r="C35" s="20"/>
      <c r="D35" s="20"/>
      <c r="E35" s="25">
        <f>SUM(E6:E34)</f>
        <v>249513.21149999995</v>
      </c>
      <c r="F35" s="26">
        <f>SUM(F6:F34)</f>
        <v>64.002830050826802</v>
      </c>
      <c r="G35" s="25"/>
      <c r="H35" s="14"/>
      <c r="I35" s="14"/>
    </row>
    <row r="36" spans="1:9" x14ac:dyDescent="0.2">
      <c r="A36" s="21"/>
      <c r="B36" s="21"/>
      <c r="C36" s="21"/>
      <c r="D36" s="21"/>
      <c r="E36" s="22"/>
      <c r="F36" s="23"/>
      <c r="G36" s="22"/>
    </row>
    <row r="37" spans="1:9" ht="10.5" x14ac:dyDescent="0.25">
      <c r="A37" s="20" t="s">
        <v>33</v>
      </c>
      <c r="B37" s="21"/>
      <c r="C37" s="21"/>
      <c r="D37" s="21"/>
      <c r="E37" s="22"/>
      <c r="F37" s="23"/>
      <c r="G37" s="22"/>
    </row>
    <row r="38" spans="1:9" x14ac:dyDescent="0.2">
      <c r="A38" s="21" t="s">
        <v>1283</v>
      </c>
      <c r="B38" s="21" t="s">
        <v>1284</v>
      </c>
      <c r="C38" s="21" t="s">
        <v>1102</v>
      </c>
      <c r="D38" s="24">
        <v>5800</v>
      </c>
      <c r="E38" s="22">
        <v>27249.589</v>
      </c>
      <c r="F38" s="23">
        <v>6.9898134981997897</v>
      </c>
      <c r="G38" s="22">
        <v>8.6199999999999992</v>
      </c>
    </row>
    <row r="39" spans="1:9" x14ac:dyDescent="0.2">
      <c r="A39" s="21" t="s">
        <v>1285</v>
      </c>
      <c r="B39" s="21" t="s">
        <v>1286</v>
      </c>
      <c r="C39" s="21" t="s">
        <v>31</v>
      </c>
      <c r="D39" s="24">
        <v>2000</v>
      </c>
      <c r="E39" s="22">
        <v>9909.3700000000008</v>
      </c>
      <c r="F39" s="23">
        <v>2.5418602895132101</v>
      </c>
      <c r="G39" s="22">
        <v>7.1026999999999996</v>
      </c>
    </row>
    <row r="40" spans="1:9" x14ac:dyDescent="0.2">
      <c r="A40" s="21" t="s">
        <v>1287</v>
      </c>
      <c r="B40" s="21" t="s">
        <v>1288</v>
      </c>
      <c r="C40" s="21" t="s">
        <v>1102</v>
      </c>
      <c r="D40" s="24">
        <v>2000</v>
      </c>
      <c r="E40" s="22">
        <v>9758.7900000000009</v>
      </c>
      <c r="F40" s="23">
        <v>2.50323489532621</v>
      </c>
      <c r="G40" s="22">
        <v>7.8449999999999998</v>
      </c>
    </row>
    <row r="41" spans="1:9" x14ac:dyDescent="0.2">
      <c r="A41" s="21" t="s">
        <v>1289</v>
      </c>
      <c r="B41" s="21" t="s">
        <v>1290</v>
      </c>
      <c r="C41" s="21" t="s">
        <v>31</v>
      </c>
      <c r="D41" s="24">
        <v>1500</v>
      </c>
      <c r="E41" s="22">
        <v>7294.2749999999996</v>
      </c>
      <c r="F41" s="23">
        <v>1.87106021505797</v>
      </c>
      <c r="G41" s="22">
        <v>7.9801000000000002</v>
      </c>
    </row>
    <row r="42" spans="1:9" x14ac:dyDescent="0.2">
      <c r="A42" s="21" t="s">
        <v>1291</v>
      </c>
      <c r="B42" s="21" t="s">
        <v>1292</v>
      </c>
      <c r="C42" s="21" t="s">
        <v>31</v>
      </c>
      <c r="D42" s="24">
        <v>1500</v>
      </c>
      <c r="E42" s="22">
        <v>7148.2725</v>
      </c>
      <c r="F42" s="23">
        <v>1.8336089989948201</v>
      </c>
      <c r="G42" s="22">
        <v>8.09</v>
      </c>
    </row>
    <row r="43" spans="1:9" x14ac:dyDescent="0.2">
      <c r="A43" s="21" t="s">
        <v>1293</v>
      </c>
      <c r="B43" s="21" t="s">
        <v>1294</v>
      </c>
      <c r="C43" s="21" t="s">
        <v>31</v>
      </c>
      <c r="D43" s="24">
        <v>1500</v>
      </c>
      <c r="E43" s="22">
        <v>6973.875</v>
      </c>
      <c r="F43" s="23">
        <v>1.78887415915734</v>
      </c>
      <c r="G43" s="22">
        <v>7.7350000000000003</v>
      </c>
    </row>
    <row r="44" spans="1:9" x14ac:dyDescent="0.2">
      <c r="A44" s="21" t="s">
        <v>1295</v>
      </c>
      <c r="B44" s="21" t="s">
        <v>1296</v>
      </c>
      <c r="C44" s="21" t="s">
        <v>32</v>
      </c>
      <c r="D44" s="24">
        <v>1000</v>
      </c>
      <c r="E44" s="22">
        <v>4965.915</v>
      </c>
      <c r="F44" s="23">
        <v>1.2738107608857101</v>
      </c>
      <c r="G44" s="22">
        <v>7.8296000000000001</v>
      </c>
    </row>
    <row r="45" spans="1:9" ht="10.5" x14ac:dyDescent="0.25">
      <c r="A45" s="20" t="s">
        <v>28</v>
      </c>
      <c r="B45" s="20"/>
      <c r="C45" s="20"/>
      <c r="D45" s="20"/>
      <c r="E45" s="25">
        <f>SUM(E37:E44)</f>
        <v>73300.08649999999</v>
      </c>
      <c r="F45" s="26">
        <f>SUM(F37:F44)</f>
        <v>18.802262817135052</v>
      </c>
      <c r="G45" s="25"/>
      <c r="H45" s="14"/>
      <c r="I45" s="14"/>
    </row>
    <row r="46" spans="1:9" x14ac:dyDescent="0.2">
      <c r="A46" s="21"/>
      <c r="B46" s="21"/>
      <c r="C46" s="21"/>
      <c r="D46" s="21"/>
      <c r="E46" s="22"/>
      <c r="F46" s="23"/>
      <c r="G46" s="22"/>
    </row>
    <row r="47" spans="1:9" ht="10.5" x14ac:dyDescent="0.25">
      <c r="A47" s="20" t="s">
        <v>60</v>
      </c>
      <c r="B47" s="21"/>
      <c r="C47" s="21"/>
      <c r="D47" s="21"/>
      <c r="E47" s="22"/>
      <c r="F47" s="23"/>
      <c r="G47" s="22"/>
    </row>
    <row r="48" spans="1:9" x14ac:dyDescent="0.2">
      <c r="A48" s="21" t="s">
        <v>1297</v>
      </c>
      <c r="B48" s="21" t="s">
        <v>1298</v>
      </c>
      <c r="C48" s="21" t="s">
        <v>37</v>
      </c>
      <c r="D48" s="24">
        <v>22500000</v>
      </c>
      <c r="E48" s="22">
        <v>22396.477500000001</v>
      </c>
      <c r="F48" s="23">
        <v>5.7449380517859501</v>
      </c>
      <c r="G48" s="22">
        <v>5.1124999999999998</v>
      </c>
    </row>
    <row r="49" spans="1:9" x14ac:dyDescent="0.2">
      <c r="A49" s="21" t="s">
        <v>1299</v>
      </c>
      <c r="B49" s="21" t="s">
        <v>1300</v>
      </c>
      <c r="C49" s="21" t="s">
        <v>37</v>
      </c>
      <c r="D49" s="24">
        <v>5000000</v>
      </c>
      <c r="E49" s="22">
        <v>4971.9799999999996</v>
      </c>
      <c r="F49" s="23">
        <v>1.2753664988040501</v>
      </c>
      <c r="G49" s="22">
        <v>5.1425000000000001</v>
      </c>
    </row>
    <row r="50" spans="1:9" ht="10.5" x14ac:dyDescent="0.25">
      <c r="A50" s="20" t="s">
        <v>28</v>
      </c>
      <c r="B50" s="20"/>
      <c r="C50" s="20"/>
      <c r="D50" s="20"/>
      <c r="E50" s="25">
        <f>SUM(E47:E49)</f>
        <v>27368.4575</v>
      </c>
      <c r="F50" s="26">
        <f>SUM(F47:F49)</f>
        <v>7.0203045505899997</v>
      </c>
      <c r="G50" s="25"/>
      <c r="H50" s="14"/>
      <c r="I50" s="14"/>
    </row>
    <row r="51" spans="1:9" x14ac:dyDescent="0.2">
      <c r="A51" s="21"/>
      <c r="B51" s="21"/>
      <c r="C51" s="21"/>
      <c r="D51" s="21"/>
      <c r="E51" s="22"/>
      <c r="F51" s="23"/>
      <c r="G51" s="22"/>
    </row>
    <row r="52" spans="1:9" ht="10.5" x14ac:dyDescent="0.25">
      <c r="A52" s="20" t="s">
        <v>36</v>
      </c>
      <c r="B52" s="21"/>
      <c r="C52" s="21"/>
      <c r="D52" s="21"/>
      <c r="E52" s="22"/>
      <c r="F52" s="23"/>
      <c r="G52" s="22"/>
    </row>
    <row r="53" spans="1:9" x14ac:dyDescent="0.2">
      <c r="A53" s="21" t="s">
        <v>1301</v>
      </c>
      <c r="B53" s="21" t="s">
        <v>1302</v>
      </c>
      <c r="C53" s="21" t="s">
        <v>37</v>
      </c>
      <c r="D53" s="24">
        <v>2860000</v>
      </c>
      <c r="E53" s="22">
        <v>2960.5819099999999</v>
      </c>
      <c r="F53" s="23">
        <v>0.75942119336347103</v>
      </c>
      <c r="G53" s="22">
        <v>5.5609000000000002</v>
      </c>
    </row>
    <row r="54" spans="1:9" x14ac:dyDescent="0.2">
      <c r="A54" s="21" t="s">
        <v>1303</v>
      </c>
      <c r="B54" s="21" t="s">
        <v>1304</v>
      </c>
      <c r="C54" s="21" t="s">
        <v>37</v>
      </c>
      <c r="D54" s="24">
        <v>500000</v>
      </c>
      <c r="E54" s="22">
        <v>510.22222219999998</v>
      </c>
      <c r="F54" s="23">
        <v>0.13087750335665799</v>
      </c>
      <c r="G54" s="22">
        <v>5.9767545000000002</v>
      </c>
    </row>
    <row r="55" spans="1:9" ht="10.5" x14ac:dyDescent="0.25">
      <c r="A55" s="20" t="s">
        <v>28</v>
      </c>
      <c r="B55" s="20"/>
      <c r="C55" s="20"/>
      <c r="D55" s="20"/>
      <c r="E55" s="25">
        <f>SUM(E53:E54)</f>
        <v>3470.8041321999999</v>
      </c>
      <c r="F55" s="26">
        <f>SUM(F53:F54)</f>
        <v>0.89029869672012896</v>
      </c>
      <c r="G55" s="25"/>
      <c r="H55" s="14"/>
      <c r="I55" s="14"/>
    </row>
    <row r="56" spans="1:9" x14ac:dyDescent="0.2">
      <c r="A56" s="21"/>
      <c r="B56" s="21"/>
      <c r="C56" s="21"/>
      <c r="D56" s="21"/>
      <c r="E56" s="22"/>
      <c r="F56" s="23"/>
      <c r="G56" s="22"/>
    </row>
    <row r="57" spans="1:9" ht="10.5" x14ac:dyDescent="0.25">
      <c r="A57" s="20" t="s">
        <v>1192</v>
      </c>
      <c r="B57" s="21"/>
      <c r="C57" s="21"/>
      <c r="D57" s="21"/>
      <c r="E57" s="22"/>
      <c r="F57" s="23"/>
      <c r="G57" s="22"/>
    </row>
    <row r="58" spans="1:9" x14ac:dyDescent="0.2">
      <c r="A58" s="21" t="s">
        <v>1193</v>
      </c>
      <c r="B58" s="21" t="s">
        <v>1194</v>
      </c>
      <c r="C58" s="21" t="s">
        <v>1195</v>
      </c>
      <c r="D58" s="24">
        <v>8992.3790000000008</v>
      </c>
      <c r="E58" s="22">
        <v>1042.868035</v>
      </c>
      <c r="F58" s="23">
        <v>0.26750689956770002</v>
      </c>
      <c r="G58" s="22">
        <v>5.59</v>
      </c>
    </row>
    <row r="59" spans="1:9" ht="10.5" x14ac:dyDescent="0.25">
      <c r="A59" s="20" t="s">
        <v>28</v>
      </c>
      <c r="B59" s="20"/>
      <c r="C59" s="20"/>
      <c r="D59" s="20"/>
      <c r="E59" s="25">
        <f>SUM(E58:E58)</f>
        <v>1042.868035</v>
      </c>
      <c r="F59" s="26">
        <f>SUM(F58:F58)</f>
        <v>0.26750689956770002</v>
      </c>
      <c r="G59" s="25"/>
      <c r="H59" s="14"/>
      <c r="I59" s="14"/>
    </row>
    <row r="60" spans="1:9" x14ac:dyDescent="0.2">
      <c r="A60" s="21"/>
      <c r="B60" s="21"/>
      <c r="C60" s="21"/>
      <c r="D60" s="21"/>
      <c r="E60" s="22"/>
      <c r="F60" s="23"/>
      <c r="G60" s="22"/>
    </row>
    <row r="61" spans="1:9" ht="10.5" x14ac:dyDescent="0.25">
      <c r="A61" s="20" t="s">
        <v>39</v>
      </c>
      <c r="B61" s="20"/>
      <c r="C61" s="20"/>
      <c r="D61" s="20"/>
      <c r="E61" s="25">
        <f>E35+E45+E50+E55+E59</f>
        <v>354695.42766719998</v>
      </c>
      <c r="F61" s="26">
        <f>F35+F45+F50+F55+F59</f>
        <v>90.983203014839688</v>
      </c>
      <c r="G61" s="25"/>
      <c r="H61" s="14"/>
      <c r="I61" s="14"/>
    </row>
    <row r="62" spans="1:9" ht="10.5" x14ac:dyDescent="0.25">
      <c r="A62" s="20"/>
      <c r="B62" s="20"/>
      <c r="C62" s="20"/>
      <c r="D62" s="20"/>
      <c r="E62" s="25"/>
      <c r="F62" s="26"/>
      <c r="G62" s="25"/>
      <c r="H62" s="14"/>
      <c r="I62" s="14"/>
    </row>
    <row r="63" spans="1:9" ht="10.5" x14ac:dyDescent="0.25">
      <c r="A63" s="20" t="s">
        <v>41</v>
      </c>
      <c r="B63" s="20"/>
      <c r="C63" s="20"/>
      <c r="D63" s="20"/>
      <c r="E63" s="25">
        <f>E65-(E35+E45+E50+E55+E59)</f>
        <v>35151.726438100042</v>
      </c>
      <c r="F63" s="26">
        <f>F65-(F35+F45+F50+F55+F59)</f>
        <v>9.0167969851603118</v>
      </c>
      <c r="G63" s="25"/>
      <c r="H63" s="14"/>
      <c r="I63" s="14"/>
    </row>
    <row r="64" spans="1:9" ht="10.5" x14ac:dyDescent="0.25">
      <c r="A64" s="20"/>
      <c r="B64" s="20"/>
      <c r="C64" s="20"/>
      <c r="D64" s="20"/>
      <c r="E64" s="25"/>
      <c r="F64" s="26"/>
      <c r="G64" s="25"/>
      <c r="H64" s="14"/>
      <c r="I64" s="14"/>
    </row>
    <row r="65" spans="1:9" ht="10.5" x14ac:dyDescent="0.25">
      <c r="A65" s="27" t="s">
        <v>40</v>
      </c>
      <c r="B65" s="27"/>
      <c r="C65" s="27"/>
      <c r="D65" s="27"/>
      <c r="E65" s="28">
        <v>389847.15410530003</v>
      </c>
      <c r="F65" s="29">
        <v>100</v>
      </c>
      <c r="G65" s="28"/>
      <c r="H65" s="14"/>
      <c r="I65" s="14"/>
    </row>
    <row r="67" spans="1:9" ht="10.5" x14ac:dyDescent="0.25">
      <c r="A67" s="14" t="s">
        <v>42</v>
      </c>
    </row>
    <row r="68" spans="1:9" ht="10.5" x14ac:dyDescent="0.25">
      <c r="A68" s="14" t="s">
        <v>43</v>
      </c>
    </row>
    <row r="69" spans="1:9" ht="10.5" x14ac:dyDescent="0.25">
      <c r="A69" s="14" t="s">
        <v>1196</v>
      </c>
    </row>
    <row r="70" spans="1:9" ht="10.5" x14ac:dyDescent="0.25">
      <c r="A70" s="14"/>
    </row>
    <row r="71" spans="1:9" ht="10.5" x14ac:dyDescent="0.25">
      <c r="A71" s="14" t="s">
        <v>1305</v>
      </c>
    </row>
    <row r="72" spans="1:9" ht="10.5" x14ac:dyDescent="0.25">
      <c r="A72" s="14" t="s">
        <v>1306</v>
      </c>
    </row>
    <row r="74" spans="1:9" ht="10.5" x14ac:dyDescent="0.25">
      <c r="A74" s="14" t="s">
        <v>44</v>
      </c>
    </row>
    <row r="75" spans="1:9" ht="10.5" x14ac:dyDescent="0.25">
      <c r="A75" s="14" t="s">
        <v>45</v>
      </c>
    </row>
    <row r="76" spans="1:9" ht="10.5" x14ac:dyDescent="0.25">
      <c r="A76" s="14" t="s">
        <v>46</v>
      </c>
      <c r="B76" s="14"/>
      <c r="C76" s="30" t="s">
        <v>1041</v>
      </c>
      <c r="D76" s="14" t="s">
        <v>47</v>
      </c>
    </row>
    <row r="77" spans="1:9" x14ac:dyDescent="0.2">
      <c r="A77" s="7" t="s">
        <v>1307</v>
      </c>
      <c r="C77" s="31">
        <v>50.576599999999999</v>
      </c>
      <c r="D77" s="31">
        <v>51.990299999999998</v>
      </c>
    </row>
    <row r="78" spans="1:9" x14ac:dyDescent="0.2">
      <c r="A78" s="7" t="s">
        <v>1308</v>
      </c>
      <c r="C78" s="31">
        <v>10.1027</v>
      </c>
      <c r="D78" s="31">
        <v>10.098699999999999</v>
      </c>
    </row>
    <row r="79" spans="1:9" x14ac:dyDescent="0.2">
      <c r="A79" s="7" t="s">
        <v>1309</v>
      </c>
      <c r="C79" s="31">
        <v>10.0936</v>
      </c>
      <c r="D79" s="31">
        <v>10.094200000000001</v>
      </c>
    </row>
    <row r="80" spans="1:9" x14ac:dyDescent="0.2">
      <c r="A80" s="7" t="s">
        <v>1310</v>
      </c>
      <c r="C80" s="31">
        <v>10.551399999999999</v>
      </c>
      <c r="D80" s="31">
        <v>10.4818</v>
      </c>
    </row>
    <row r="81" spans="1:4" x14ac:dyDescent="0.2">
      <c r="A81" s="7" t="s">
        <v>1311</v>
      </c>
      <c r="C81" s="31">
        <v>11.130800000000001</v>
      </c>
      <c r="D81" s="31">
        <v>11.128</v>
      </c>
    </row>
    <row r="82" spans="1:4" x14ac:dyDescent="0.2">
      <c r="A82" s="7" t="s">
        <v>1312</v>
      </c>
      <c r="C82" s="31">
        <v>52.264499999999998</v>
      </c>
      <c r="D82" s="31">
        <v>53.767499999999998</v>
      </c>
    </row>
    <row r="83" spans="1:4" x14ac:dyDescent="0.2">
      <c r="A83" s="7" t="s">
        <v>1313</v>
      </c>
      <c r="C83" s="31">
        <v>10.1135</v>
      </c>
      <c r="D83" s="31">
        <v>10.1097</v>
      </c>
    </row>
    <row r="84" spans="1:4" x14ac:dyDescent="0.2">
      <c r="A84" s="7" t="s">
        <v>1314</v>
      </c>
      <c r="C84" s="31">
        <v>10.104100000000001</v>
      </c>
      <c r="D84" s="31">
        <v>10.104699999999999</v>
      </c>
    </row>
    <row r="85" spans="1:4" x14ac:dyDescent="0.2">
      <c r="A85" s="7" t="s">
        <v>1315</v>
      </c>
      <c r="C85" s="31">
        <v>10.9648</v>
      </c>
      <c r="D85" s="31">
        <v>10.8849</v>
      </c>
    </row>
    <row r="86" spans="1:4" x14ac:dyDescent="0.2">
      <c r="A86" s="7" t="s">
        <v>1316</v>
      </c>
      <c r="C86" s="31">
        <v>11.668200000000001</v>
      </c>
      <c r="D86" s="31">
        <v>11.664899999999999</v>
      </c>
    </row>
    <row r="88" spans="1:4" ht="10.5" x14ac:dyDescent="0.25">
      <c r="A88" s="14" t="s">
        <v>52</v>
      </c>
    </row>
    <row r="89" spans="1:4" ht="10.5" x14ac:dyDescent="0.25">
      <c r="A89" s="106" t="s">
        <v>53</v>
      </c>
      <c r="B89" s="107"/>
      <c r="C89" s="32" t="s">
        <v>54</v>
      </c>
    </row>
    <row r="90" spans="1:4" x14ac:dyDescent="0.2">
      <c r="A90" s="102" t="s">
        <v>1308</v>
      </c>
      <c r="B90" s="103"/>
      <c r="C90" s="33">
        <v>0.28226171</v>
      </c>
    </row>
    <row r="91" spans="1:4" x14ac:dyDescent="0.2">
      <c r="A91" s="102" t="s">
        <v>1309</v>
      </c>
      <c r="B91" s="103"/>
      <c r="C91" s="33">
        <v>0.27772562000000001</v>
      </c>
    </row>
    <row r="92" spans="1:4" x14ac:dyDescent="0.2">
      <c r="A92" s="102" t="s">
        <v>1310</v>
      </c>
      <c r="B92" s="103"/>
      <c r="C92" s="33">
        <v>0.36</v>
      </c>
    </row>
    <row r="93" spans="1:4" x14ac:dyDescent="0.2">
      <c r="A93" s="102" t="s">
        <v>1311</v>
      </c>
      <c r="B93" s="103"/>
      <c r="C93" s="33">
        <v>0.31</v>
      </c>
    </row>
    <row r="94" spans="1:4" x14ac:dyDescent="0.2">
      <c r="A94" s="102" t="s">
        <v>1313</v>
      </c>
      <c r="B94" s="103"/>
      <c r="C94" s="33">
        <v>0.29097184999999998</v>
      </c>
    </row>
    <row r="95" spans="1:4" x14ac:dyDescent="0.2">
      <c r="A95" s="102" t="s">
        <v>1314</v>
      </c>
      <c r="B95" s="103"/>
      <c r="C95" s="33">
        <v>0.28562616000000002</v>
      </c>
    </row>
    <row r="96" spans="1:4" x14ac:dyDescent="0.2">
      <c r="A96" s="102" t="s">
        <v>1315</v>
      </c>
      <c r="B96" s="103"/>
      <c r="C96" s="33">
        <v>0.39</v>
      </c>
    </row>
    <row r="97" spans="1:9" x14ac:dyDescent="0.2">
      <c r="A97" s="102" t="s">
        <v>1316</v>
      </c>
      <c r="B97" s="103"/>
      <c r="C97" s="33">
        <v>0.33500000000000002</v>
      </c>
    </row>
    <row r="98" spans="1:9" x14ac:dyDescent="0.2">
      <c r="A98" s="7" t="s">
        <v>55</v>
      </c>
    </row>
    <row r="99" spans="1:9" x14ac:dyDescent="0.2">
      <c r="A99" s="7" t="s">
        <v>56</v>
      </c>
    </row>
    <row r="101" spans="1:9" ht="10.5" x14ac:dyDescent="0.25">
      <c r="A101" s="14" t="s">
        <v>1214</v>
      </c>
      <c r="D101" s="34">
        <v>0.47442137109131899</v>
      </c>
      <c r="E101" s="10" t="s">
        <v>57</v>
      </c>
    </row>
    <row r="103" spans="1:9" ht="10.5" x14ac:dyDescent="0.25">
      <c r="A103" s="14" t="s">
        <v>58</v>
      </c>
      <c r="D103" s="30" t="s">
        <v>59</v>
      </c>
    </row>
    <row r="105" spans="1:9" ht="10.5" x14ac:dyDescent="0.25">
      <c r="A105" s="63" t="s">
        <v>1215</v>
      </c>
      <c r="B105" s="64"/>
      <c r="C105" s="64"/>
      <c r="D105" s="64"/>
      <c r="E105" s="11"/>
      <c r="G105" s="11"/>
      <c r="H105" s="64"/>
      <c r="I105" s="64"/>
    </row>
    <row r="106" spans="1:9" x14ac:dyDescent="0.2">
      <c r="A106" s="64"/>
      <c r="B106" s="64"/>
      <c r="C106" s="64"/>
      <c r="D106" s="64"/>
      <c r="E106" s="11"/>
      <c r="G106" s="11"/>
      <c r="H106" s="64"/>
      <c r="I106" s="64"/>
    </row>
    <row r="107" spans="1:9" ht="10.5" x14ac:dyDescent="0.25">
      <c r="A107" s="63" t="s">
        <v>1055</v>
      </c>
      <c r="B107" s="64"/>
      <c r="C107" s="64"/>
      <c r="D107" s="64"/>
      <c r="E107" s="11"/>
      <c r="G107" s="11"/>
      <c r="H107" s="64"/>
      <c r="I107" s="64"/>
    </row>
    <row r="108" spans="1:9" x14ac:dyDescent="0.2">
      <c r="A108" s="64"/>
      <c r="B108" s="64"/>
      <c r="C108" s="64"/>
      <c r="D108" s="64"/>
      <c r="E108" s="11"/>
      <c r="G108" s="11"/>
      <c r="H108" s="64"/>
      <c r="I108" s="64"/>
    </row>
    <row r="109" spans="1:9" x14ac:dyDescent="0.2">
      <c r="A109" s="64"/>
      <c r="B109" s="64"/>
      <c r="C109" s="64"/>
      <c r="D109" s="64"/>
      <c r="E109" s="11"/>
      <c r="G109" s="11"/>
      <c r="H109" s="64"/>
      <c r="I109" s="64"/>
    </row>
    <row r="110" spans="1:9" x14ac:dyDescent="0.2">
      <c r="A110" s="64"/>
      <c r="B110" s="64"/>
      <c r="C110" s="64"/>
      <c r="D110" s="64"/>
      <c r="E110" s="11"/>
      <c r="G110" s="11"/>
      <c r="H110" s="64"/>
      <c r="I110" s="64"/>
    </row>
    <row r="111" spans="1:9" x14ac:dyDescent="0.2">
      <c r="A111" s="64"/>
      <c r="B111" s="64"/>
      <c r="C111" s="64"/>
      <c r="D111" s="64"/>
      <c r="E111" s="11"/>
      <c r="G111" s="11"/>
      <c r="H111" s="64"/>
      <c r="I111" s="64"/>
    </row>
    <row r="112" spans="1:9" x14ac:dyDescent="0.2">
      <c r="A112" s="64"/>
      <c r="B112" s="64"/>
      <c r="C112" s="64"/>
      <c r="D112" s="64"/>
      <c r="E112" s="11"/>
      <c r="G112" s="11"/>
      <c r="H112" s="64"/>
      <c r="I112" s="64"/>
    </row>
    <row r="113" spans="1:9" x14ac:dyDescent="0.2">
      <c r="A113" s="64"/>
      <c r="B113" s="64"/>
      <c r="C113" s="64"/>
      <c r="D113" s="64"/>
      <c r="E113" s="11"/>
      <c r="G113" s="11"/>
      <c r="H113" s="64"/>
      <c r="I113" s="64"/>
    </row>
    <row r="114" spans="1:9" x14ac:dyDescent="0.2">
      <c r="A114" s="64"/>
      <c r="B114" s="64"/>
      <c r="C114" s="64"/>
      <c r="D114" s="64"/>
      <c r="E114" s="11"/>
      <c r="G114" s="11"/>
      <c r="H114" s="64"/>
      <c r="I114" s="64"/>
    </row>
    <row r="115" spans="1:9" x14ac:dyDescent="0.2">
      <c r="A115" s="64"/>
      <c r="B115" s="64"/>
      <c r="C115" s="64"/>
      <c r="D115" s="64"/>
      <c r="E115" s="11"/>
      <c r="G115" s="11"/>
      <c r="H115" s="64"/>
      <c r="I115" s="64"/>
    </row>
    <row r="116" spans="1:9" x14ac:dyDescent="0.2">
      <c r="A116" s="64"/>
      <c r="B116" s="64"/>
      <c r="C116" s="64"/>
      <c r="D116" s="64"/>
      <c r="E116" s="11"/>
      <c r="G116" s="11"/>
      <c r="H116" s="64"/>
      <c r="I116" s="64"/>
    </row>
    <row r="117" spans="1:9" x14ac:dyDescent="0.2">
      <c r="A117" s="64"/>
      <c r="B117" s="64"/>
      <c r="C117" s="64"/>
      <c r="D117" s="64"/>
      <c r="E117" s="11"/>
      <c r="G117" s="11"/>
      <c r="H117" s="64"/>
      <c r="I117" s="64"/>
    </row>
    <row r="118" spans="1:9" x14ac:dyDescent="0.2">
      <c r="A118" s="64"/>
      <c r="B118" s="64"/>
      <c r="C118" s="64"/>
      <c r="D118" s="64"/>
      <c r="E118" s="11"/>
      <c r="G118" s="11"/>
      <c r="H118" s="64"/>
      <c r="I118" s="64"/>
    </row>
    <row r="119" spans="1:9" x14ac:dyDescent="0.2">
      <c r="A119" s="64"/>
      <c r="B119" s="64"/>
      <c r="C119" s="64"/>
      <c r="D119" s="64"/>
      <c r="E119" s="11"/>
      <c r="G119" s="11"/>
      <c r="H119" s="64"/>
      <c r="I119" s="64"/>
    </row>
    <row r="120" spans="1:9" x14ac:dyDescent="0.2">
      <c r="A120" s="64"/>
      <c r="B120" s="64"/>
      <c r="C120" s="64"/>
      <c r="D120" s="64"/>
      <c r="E120" s="11"/>
      <c r="G120" s="11"/>
      <c r="H120" s="64"/>
      <c r="I120" s="64"/>
    </row>
    <row r="121" spans="1:9" ht="10.5" x14ac:dyDescent="0.25">
      <c r="A121" s="63"/>
      <c r="B121" s="64"/>
      <c r="C121" s="64"/>
      <c r="D121" s="64"/>
      <c r="E121" s="11"/>
      <c r="G121" s="11"/>
      <c r="H121" s="64"/>
      <c r="I121" s="64"/>
    </row>
    <row r="122" spans="1:9" x14ac:dyDescent="0.2">
      <c r="A122" s="64"/>
      <c r="B122" s="64"/>
      <c r="C122" s="64"/>
      <c r="D122" s="64"/>
      <c r="E122" s="11"/>
      <c r="G122" s="11"/>
      <c r="H122" s="64"/>
      <c r="I122" s="64"/>
    </row>
    <row r="123" spans="1:9" ht="10.5" x14ac:dyDescent="0.25">
      <c r="A123" s="63" t="s">
        <v>1317</v>
      </c>
      <c r="B123" s="64"/>
      <c r="C123" s="64"/>
      <c r="D123" s="64"/>
      <c r="E123" s="11"/>
      <c r="G123" s="11"/>
      <c r="H123" s="64"/>
      <c r="I123" s="64"/>
    </row>
    <row r="124" spans="1:9" x14ac:dyDescent="0.2">
      <c r="A124" s="64"/>
      <c r="B124" s="64"/>
      <c r="C124" s="64"/>
      <c r="D124" s="64"/>
      <c r="E124" s="11"/>
      <c r="G124" s="11"/>
      <c r="H124" s="64"/>
      <c r="I124" s="64"/>
    </row>
    <row r="125" spans="1:9" ht="10.5" x14ac:dyDescent="0.25">
      <c r="A125" s="63" t="s">
        <v>1217</v>
      </c>
      <c r="B125" s="64"/>
      <c r="C125" s="64"/>
      <c r="D125" s="64"/>
      <c r="E125" s="11"/>
      <c r="G125" s="11"/>
      <c r="H125" s="64"/>
      <c r="I125" s="64"/>
    </row>
    <row r="126" spans="1:9" x14ac:dyDescent="0.2">
      <c r="A126" s="64"/>
      <c r="B126" s="64"/>
      <c r="C126" s="64"/>
      <c r="D126" s="64"/>
      <c r="E126" s="11"/>
      <c r="G126" s="11"/>
      <c r="H126" s="64"/>
      <c r="I126" s="64"/>
    </row>
    <row r="127" spans="1:9" x14ac:dyDescent="0.2">
      <c r="A127" s="64"/>
      <c r="B127" s="64"/>
      <c r="C127" s="64"/>
      <c r="D127" s="64"/>
      <c r="E127" s="11"/>
      <c r="G127" s="11"/>
      <c r="H127" s="64"/>
      <c r="I127" s="64"/>
    </row>
    <row r="128" spans="1:9" x14ac:dyDescent="0.2">
      <c r="A128" s="64"/>
      <c r="B128" s="64"/>
      <c r="C128" s="64"/>
      <c r="D128" s="64"/>
      <c r="E128" s="11"/>
      <c r="G128" s="11"/>
      <c r="H128" s="64"/>
      <c r="I128" s="64"/>
    </row>
    <row r="129" spans="1:9" x14ac:dyDescent="0.2">
      <c r="A129" s="64"/>
      <c r="B129" s="64"/>
      <c r="C129" s="64"/>
      <c r="D129" s="64"/>
      <c r="E129" s="11"/>
      <c r="G129" s="11"/>
      <c r="H129" s="64"/>
      <c r="I129" s="64"/>
    </row>
    <row r="130" spans="1:9" x14ac:dyDescent="0.2">
      <c r="A130" s="64"/>
      <c r="B130" s="64"/>
      <c r="C130" s="64"/>
      <c r="D130" s="64"/>
      <c r="E130" s="11"/>
      <c r="G130" s="11"/>
      <c r="H130" s="64"/>
      <c r="I130" s="64"/>
    </row>
    <row r="131" spans="1:9" x14ac:dyDescent="0.2">
      <c r="A131" s="64"/>
      <c r="B131" s="64"/>
      <c r="C131" s="64"/>
      <c r="D131" s="64"/>
      <c r="E131" s="11"/>
      <c r="G131" s="11"/>
      <c r="H131" s="64"/>
      <c r="I131" s="64"/>
    </row>
    <row r="132" spans="1:9" x14ac:dyDescent="0.2">
      <c r="A132" s="64"/>
      <c r="B132" s="64"/>
      <c r="C132" s="64"/>
      <c r="D132" s="64"/>
      <c r="E132" s="11"/>
      <c r="G132" s="11"/>
      <c r="H132" s="64"/>
      <c r="I132" s="64"/>
    </row>
    <row r="133" spans="1:9" x14ac:dyDescent="0.2">
      <c r="A133" s="64"/>
      <c r="B133" s="64"/>
      <c r="C133" s="64"/>
      <c r="D133" s="64"/>
      <c r="E133" s="11"/>
      <c r="G133" s="11"/>
      <c r="H133" s="64"/>
      <c r="I133" s="64"/>
    </row>
    <row r="134" spans="1:9" x14ac:dyDescent="0.2">
      <c r="A134" s="64"/>
      <c r="B134" s="64"/>
      <c r="C134" s="64"/>
      <c r="D134" s="64"/>
      <c r="E134" s="11"/>
      <c r="G134" s="11"/>
      <c r="H134" s="64"/>
      <c r="I134" s="64"/>
    </row>
    <row r="135" spans="1:9" x14ac:dyDescent="0.2">
      <c r="A135" s="64"/>
      <c r="B135" s="64"/>
      <c r="C135" s="64"/>
      <c r="D135" s="64"/>
      <c r="E135" s="11"/>
      <c r="G135" s="11"/>
      <c r="H135" s="64"/>
      <c r="I135" s="64"/>
    </row>
    <row r="136" spans="1:9" x14ac:dyDescent="0.2">
      <c r="A136" s="64"/>
      <c r="B136" s="64"/>
      <c r="C136" s="64"/>
      <c r="D136" s="64"/>
      <c r="E136" s="11"/>
      <c r="G136" s="11"/>
      <c r="H136" s="64"/>
      <c r="I136" s="64"/>
    </row>
    <row r="137" spans="1:9" x14ac:dyDescent="0.2">
      <c r="A137" s="64"/>
      <c r="B137" s="64"/>
      <c r="C137" s="64"/>
      <c r="D137" s="64"/>
      <c r="E137" s="11"/>
      <c r="G137" s="11"/>
      <c r="H137" s="64"/>
      <c r="I137" s="64"/>
    </row>
    <row r="138" spans="1:9" x14ac:dyDescent="0.2">
      <c r="A138" s="64"/>
      <c r="B138" s="64"/>
      <c r="C138" s="64"/>
      <c r="D138" s="64"/>
      <c r="E138" s="11"/>
      <c r="G138" s="11"/>
      <c r="H138" s="64"/>
      <c r="I138" s="64"/>
    </row>
    <row r="139" spans="1:9" ht="10.5" x14ac:dyDescent="0.25">
      <c r="A139" s="63" t="s">
        <v>1318</v>
      </c>
      <c r="B139" s="64"/>
      <c r="C139" s="64"/>
      <c r="D139" s="64"/>
      <c r="E139" s="11"/>
      <c r="G139" s="11"/>
      <c r="H139" s="64"/>
      <c r="I139" s="64"/>
    </row>
    <row r="140" spans="1:9" x14ac:dyDescent="0.2">
      <c r="A140" s="64"/>
      <c r="B140" s="64"/>
      <c r="C140" s="64"/>
      <c r="D140" s="64"/>
      <c r="E140" s="11"/>
      <c r="G140" s="11"/>
      <c r="H140" s="64"/>
      <c r="I140" s="64"/>
    </row>
    <row r="141" spans="1:9" x14ac:dyDescent="0.2">
      <c r="A141" s="64"/>
      <c r="B141" s="64"/>
      <c r="C141" s="64"/>
      <c r="D141" s="64"/>
      <c r="E141" s="11"/>
      <c r="G141" s="11"/>
      <c r="H141" s="64"/>
      <c r="I141" s="64"/>
    </row>
    <row r="142" spans="1:9" x14ac:dyDescent="0.2">
      <c r="A142" s="64" t="s">
        <v>1059</v>
      </c>
      <c r="B142" s="64"/>
      <c r="C142" s="64"/>
      <c r="D142" s="64"/>
      <c r="E142" s="11"/>
      <c r="G142" s="11"/>
      <c r="H142" s="64"/>
      <c r="I142" s="64"/>
    </row>
    <row r="145" spans="1:1" x14ac:dyDescent="0.2">
      <c r="A145" s="64"/>
    </row>
    <row r="146" spans="1:1" x14ac:dyDescent="0.2">
      <c r="A146" s="64"/>
    </row>
    <row r="147" spans="1:1" x14ac:dyDescent="0.2">
      <c r="A147" s="65"/>
    </row>
  </sheetData>
  <mergeCells count="10">
    <mergeCell ref="A94:B94"/>
    <mergeCell ref="A95:B95"/>
    <mergeCell ref="A96:B96"/>
    <mergeCell ref="A97:B97"/>
    <mergeCell ref="A1:G1"/>
    <mergeCell ref="A89:B89"/>
    <mergeCell ref="A90:B90"/>
    <mergeCell ref="A91:B91"/>
    <mergeCell ref="A92:B92"/>
    <mergeCell ref="A93:B93"/>
  </mergeCells>
  <conditionalFormatting sqref="F2:F3">
    <cfRule type="cellIs" dxfId="122" priority="2" stopIfTrue="1" operator="between">
      <formula>0.009</formula>
      <formula>-0.009</formula>
    </cfRule>
  </conditionalFormatting>
  <conditionalFormatting sqref="F5:F65536">
    <cfRule type="cellIs" dxfId="121"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I159"/>
  <sheetViews>
    <sheetView workbookViewId="0">
      <selection sqref="A1:F1"/>
    </sheetView>
  </sheetViews>
  <sheetFormatPr defaultColWidth="9.1796875" defaultRowHeight="10" x14ac:dyDescent="0.2"/>
  <cols>
    <col min="1" max="1" width="40.54296875" style="7" bestFit="1" customWidth="1"/>
    <col min="2" max="2" width="33.81640625" style="7" bestFit="1" customWidth="1"/>
    <col min="3" max="3" width="35.453125" style="7" bestFit="1" customWidth="1"/>
    <col min="4" max="4" width="15.1796875" style="7" bestFit="1" customWidth="1"/>
    <col min="5" max="5" width="27.1796875" style="10" customWidth="1"/>
    <col min="6" max="6" width="13.54296875" style="11" bestFit="1" customWidth="1"/>
    <col min="7" max="16384" width="9.1796875" style="7"/>
  </cols>
  <sheetData>
    <row r="1" spans="1:6" s="1" customFormat="1" ht="14" x14ac:dyDescent="0.25">
      <c r="A1" s="104" t="s">
        <v>1022</v>
      </c>
      <c r="B1" s="105"/>
      <c r="C1" s="105"/>
      <c r="D1" s="105"/>
      <c r="E1" s="105"/>
      <c r="F1" s="105"/>
    </row>
    <row r="2" spans="1:6" s="1" customFormat="1" ht="11.5" x14ac:dyDescent="0.25">
      <c r="E2" s="5"/>
      <c r="F2" s="9"/>
    </row>
    <row r="3" spans="1:6" s="1" customFormat="1" ht="11.5" x14ac:dyDescent="0.25">
      <c r="A3" s="8" t="s">
        <v>7</v>
      </c>
      <c r="B3" s="2"/>
      <c r="C3" s="3"/>
      <c r="D3" s="3"/>
      <c r="E3" s="4"/>
      <c r="F3" s="9"/>
    </row>
    <row r="4" spans="1:6" s="1" customFormat="1" ht="21" x14ac:dyDescent="0.25">
      <c r="A4" s="6" t="s">
        <v>2</v>
      </c>
      <c r="B4" s="6" t="s">
        <v>0</v>
      </c>
      <c r="C4" s="13" t="s">
        <v>535</v>
      </c>
      <c r="D4" s="13" t="s">
        <v>1</v>
      </c>
      <c r="E4" s="52" t="s">
        <v>6</v>
      </c>
      <c r="F4" s="12" t="s">
        <v>3</v>
      </c>
    </row>
    <row r="5" spans="1:6" ht="10.5" x14ac:dyDescent="0.25">
      <c r="A5" s="16" t="s">
        <v>109</v>
      </c>
      <c r="B5" s="17"/>
      <c r="C5" s="17"/>
      <c r="D5" s="17"/>
      <c r="E5" s="18"/>
      <c r="F5" s="19"/>
    </row>
    <row r="6" spans="1:6" ht="10.5" x14ac:dyDescent="0.25">
      <c r="A6" s="20" t="s">
        <v>21</v>
      </c>
      <c r="B6" s="21"/>
      <c r="C6" s="21"/>
      <c r="D6" s="21"/>
      <c r="E6" s="22"/>
      <c r="F6" s="23"/>
    </row>
    <row r="7" spans="1:6" x14ac:dyDescent="0.2">
      <c r="A7" s="21" t="s">
        <v>140</v>
      </c>
      <c r="B7" s="21" t="s">
        <v>139</v>
      </c>
      <c r="C7" s="21" t="s">
        <v>141</v>
      </c>
      <c r="D7" s="24">
        <v>3450000</v>
      </c>
      <c r="E7" s="22">
        <v>12282</v>
      </c>
      <c r="F7" s="23">
        <v>5.08178727832495</v>
      </c>
    </row>
    <row r="8" spans="1:6" x14ac:dyDescent="0.2">
      <c r="A8" s="21" t="s">
        <v>122</v>
      </c>
      <c r="B8" s="21" t="s">
        <v>121</v>
      </c>
      <c r="C8" s="21" t="s">
        <v>123</v>
      </c>
      <c r="D8" s="24">
        <v>720276</v>
      </c>
      <c r="E8" s="22">
        <v>11819.729160000001</v>
      </c>
      <c r="F8" s="23">
        <v>4.8905185864301002</v>
      </c>
    </row>
    <row r="9" spans="1:6" x14ac:dyDescent="0.2">
      <c r="A9" s="21" t="s">
        <v>111</v>
      </c>
      <c r="B9" s="21" t="s">
        <v>110</v>
      </c>
      <c r="C9" s="21" t="s">
        <v>112</v>
      </c>
      <c r="D9" s="24">
        <v>1140000</v>
      </c>
      <c r="E9" s="22">
        <v>10593.45</v>
      </c>
      <c r="F9" s="23">
        <v>4.3831346233163497</v>
      </c>
    </row>
    <row r="10" spans="1:6" x14ac:dyDescent="0.2">
      <c r="A10" s="21" t="s">
        <v>130</v>
      </c>
      <c r="B10" s="21" t="s">
        <v>129</v>
      </c>
      <c r="C10" s="21" t="s">
        <v>112</v>
      </c>
      <c r="D10" s="24">
        <v>950000</v>
      </c>
      <c r="E10" s="22">
        <v>10232.924999999999</v>
      </c>
      <c r="F10" s="23">
        <v>4.2339641821407996</v>
      </c>
    </row>
    <row r="11" spans="1:6" x14ac:dyDescent="0.2">
      <c r="A11" s="21" t="s">
        <v>132</v>
      </c>
      <c r="B11" s="21" t="s">
        <v>131</v>
      </c>
      <c r="C11" s="21" t="s">
        <v>123</v>
      </c>
      <c r="D11" s="24">
        <v>560000</v>
      </c>
      <c r="E11" s="22">
        <v>9495.36</v>
      </c>
      <c r="F11" s="23">
        <v>3.9287900709261998</v>
      </c>
    </row>
    <row r="12" spans="1:6" x14ac:dyDescent="0.2">
      <c r="A12" s="21" t="s">
        <v>237</v>
      </c>
      <c r="B12" s="21" t="s">
        <v>236</v>
      </c>
      <c r="C12" s="21" t="s">
        <v>238</v>
      </c>
      <c r="D12" s="24">
        <v>2957800</v>
      </c>
      <c r="E12" s="22">
        <v>7955.2988800000003</v>
      </c>
      <c r="F12" s="23">
        <v>3.2915760172330799</v>
      </c>
    </row>
    <row r="13" spans="1:6" x14ac:dyDescent="0.2">
      <c r="A13" s="21" t="s">
        <v>164</v>
      </c>
      <c r="B13" s="21" t="s">
        <v>163</v>
      </c>
      <c r="C13" s="21" t="s">
        <v>165</v>
      </c>
      <c r="D13" s="24">
        <v>1700000</v>
      </c>
      <c r="E13" s="22">
        <v>7633</v>
      </c>
      <c r="F13" s="23">
        <v>3.1582219748782201</v>
      </c>
    </row>
    <row r="14" spans="1:6" x14ac:dyDescent="0.2">
      <c r="A14" s="21" t="s">
        <v>898</v>
      </c>
      <c r="B14" s="21" t="s">
        <v>897</v>
      </c>
      <c r="C14" s="21" t="s">
        <v>899</v>
      </c>
      <c r="D14" s="24">
        <v>1713809</v>
      </c>
      <c r="E14" s="22">
        <v>7553.6131679999999</v>
      </c>
      <c r="F14" s="23">
        <v>3.12537496356703</v>
      </c>
    </row>
    <row r="15" spans="1:6" x14ac:dyDescent="0.2">
      <c r="A15" s="21" t="s">
        <v>167</v>
      </c>
      <c r="B15" s="21" t="s">
        <v>166</v>
      </c>
      <c r="C15" s="21" t="s">
        <v>168</v>
      </c>
      <c r="D15" s="24">
        <v>4200000</v>
      </c>
      <c r="E15" s="22">
        <v>7026.18</v>
      </c>
      <c r="F15" s="23">
        <v>2.9071447760316902</v>
      </c>
    </row>
    <row r="16" spans="1:6" x14ac:dyDescent="0.2">
      <c r="A16" s="21" t="s">
        <v>319</v>
      </c>
      <c r="B16" s="21" t="s">
        <v>318</v>
      </c>
      <c r="C16" s="21" t="s">
        <v>123</v>
      </c>
      <c r="D16" s="24">
        <v>222500</v>
      </c>
      <c r="E16" s="22">
        <v>6950.6774999999998</v>
      </c>
      <c r="F16" s="23">
        <v>2.8759049418042202</v>
      </c>
    </row>
    <row r="17" spans="1:6" x14ac:dyDescent="0.2">
      <c r="A17" s="21" t="s">
        <v>189</v>
      </c>
      <c r="B17" s="21" t="s">
        <v>188</v>
      </c>
      <c r="C17" s="21" t="s">
        <v>141</v>
      </c>
      <c r="D17" s="24">
        <v>4220000</v>
      </c>
      <c r="E17" s="22">
        <v>6336.7520000000004</v>
      </c>
      <c r="F17" s="23">
        <v>2.6218877788226802</v>
      </c>
    </row>
    <row r="18" spans="1:6" x14ac:dyDescent="0.2">
      <c r="A18" s="21" t="s">
        <v>901</v>
      </c>
      <c r="B18" s="21" t="s">
        <v>900</v>
      </c>
      <c r="C18" s="21" t="s">
        <v>141</v>
      </c>
      <c r="D18" s="24">
        <v>7600000</v>
      </c>
      <c r="E18" s="22">
        <v>5943.2</v>
      </c>
      <c r="F18" s="23">
        <v>2.4590521211969398</v>
      </c>
    </row>
    <row r="19" spans="1:6" x14ac:dyDescent="0.2">
      <c r="A19" s="21" t="s">
        <v>317</v>
      </c>
      <c r="B19" s="21" t="s">
        <v>316</v>
      </c>
      <c r="C19" s="21" t="s">
        <v>128</v>
      </c>
      <c r="D19" s="24">
        <v>1200000</v>
      </c>
      <c r="E19" s="22">
        <v>5124</v>
      </c>
      <c r="F19" s="23">
        <v>2.12010079906669</v>
      </c>
    </row>
    <row r="20" spans="1:6" x14ac:dyDescent="0.2">
      <c r="A20" s="21" t="s">
        <v>313</v>
      </c>
      <c r="B20" s="21" t="s">
        <v>312</v>
      </c>
      <c r="C20" s="21" t="s">
        <v>204</v>
      </c>
      <c r="D20" s="24">
        <v>1500000</v>
      </c>
      <c r="E20" s="22">
        <v>4832.25</v>
      </c>
      <c r="F20" s="23">
        <v>1.99938662886222</v>
      </c>
    </row>
    <row r="21" spans="1:6" x14ac:dyDescent="0.2">
      <c r="A21" s="21" t="s">
        <v>203</v>
      </c>
      <c r="B21" s="21" t="s">
        <v>202</v>
      </c>
      <c r="C21" s="21" t="s">
        <v>204</v>
      </c>
      <c r="D21" s="24">
        <v>200000</v>
      </c>
      <c r="E21" s="22">
        <v>4746</v>
      </c>
      <c r="F21" s="23">
        <v>1.96369992044701</v>
      </c>
    </row>
    <row r="22" spans="1:6" x14ac:dyDescent="0.2">
      <c r="A22" s="21" t="s">
        <v>487</v>
      </c>
      <c r="B22" s="21" t="s">
        <v>486</v>
      </c>
      <c r="C22" s="21" t="s">
        <v>210</v>
      </c>
      <c r="D22" s="24">
        <v>1300800</v>
      </c>
      <c r="E22" s="22">
        <v>4736.2128000000002</v>
      </c>
      <c r="F22" s="23">
        <v>1.9596503789675801</v>
      </c>
    </row>
    <row r="23" spans="1:6" x14ac:dyDescent="0.2">
      <c r="A23" s="21" t="s">
        <v>155</v>
      </c>
      <c r="B23" s="21" t="s">
        <v>154</v>
      </c>
      <c r="C23" s="21" t="s">
        <v>156</v>
      </c>
      <c r="D23" s="24">
        <v>80000</v>
      </c>
      <c r="E23" s="22">
        <v>4688.3999999999996</v>
      </c>
      <c r="F23" s="23">
        <v>1.93986740560973</v>
      </c>
    </row>
    <row r="24" spans="1:6" x14ac:dyDescent="0.2">
      <c r="A24" s="21" t="s">
        <v>307</v>
      </c>
      <c r="B24" s="21" t="s">
        <v>306</v>
      </c>
      <c r="C24" s="21" t="s">
        <v>120</v>
      </c>
      <c r="D24" s="24">
        <v>1000000</v>
      </c>
      <c r="E24" s="22">
        <v>4443</v>
      </c>
      <c r="F24" s="23">
        <v>1.8383309621883901</v>
      </c>
    </row>
    <row r="25" spans="1:6" x14ac:dyDescent="0.2">
      <c r="A25" s="21" t="s">
        <v>191</v>
      </c>
      <c r="B25" s="21" t="s">
        <v>190</v>
      </c>
      <c r="C25" s="21" t="s">
        <v>144</v>
      </c>
      <c r="D25" s="24">
        <v>29000</v>
      </c>
      <c r="E25" s="22">
        <v>4233.71</v>
      </c>
      <c r="F25" s="23">
        <v>1.7517353540235401</v>
      </c>
    </row>
    <row r="26" spans="1:6" x14ac:dyDescent="0.2">
      <c r="A26" s="21" t="s">
        <v>161</v>
      </c>
      <c r="B26" s="21" t="s">
        <v>160</v>
      </c>
      <c r="C26" s="21" t="s">
        <v>162</v>
      </c>
      <c r="D26" s="24">
        <v>2100000</v>
      </c>
      <c r="E26" s="22">
        <v>4055.73</v>
      </c>
      <c r="F26" s="23">
        <v>1.67809453821209</v>
      </c>
    </row>
    <row r="27" spans="1:6" x14ac:dyDescent="0.2">
      <c r="A27" s="21" t="s">
        <v>206</v>
      </c>
      <c r="B27" s="21" t="s">
        <v>205</v>
      </c>
      <c r="C27" s="21" t="s">
        <v>207</v>
      </c>
      <c r="D27" s="24">
        <v>2000000</v>
      </c>
      <c r="E27" s="22">
        <v>3933.8</v>
      </c>
      <c r="F27" s="23">
        <v>1.62764491088379</v>
      </c>
    </row>
    <row r="28" spans="1:6" x14ac:dyDescent="0.2">
      <c r="A28" s="21" t="s">
        <v>496</v>
      </c>
      <c r="B28" s="21" t="s">
        <v>495</v>
      </c>
      <c r="C28" s="21" t="s">
        <v>128</v>
      </c>
      <c r="D28" s="24">
        <v>965000</v>
      </c>
      <c r="E28" s="22">
        <v>3517.4250000000002</v>
      </c>
      <c r="F28" s="23">
        <v>1.4553660330127101</v>
      </c>
    </row>
    <row r="29" spans="1:6" x14ac:dyDescent="0.2">
      <c r="A29" s="21" t="s">
        <v>524</v>
      </c>
      <c r="B29" s="21" t="s">
        <v>523</v>
      </c>
      <c r="C29" s="21" t="s">
        <v>177</v>
      </c>
      <c r="D29" s="24">
        <v>115000</v>
      </c>
      <c r="E29" s="22">
        <v>3220</v>
      </c>
      <c r="F29" s="23">
        <v>1.3323037808342599</v>
      </c>
    </row>
    <row r="30" spans="1:6" x14ac:dyDescent="0.2">
      <c r="A30" s="21" t="s">
        <v>716</v>
      </c>
      <c r="B30" s="21" t="s">
        <v>715</v>
      </c>
      <c r="C30" s="21" t="s">
        <v>210</v>
      </c>
      <c r="D30" s="24">
        <v>802847</v>
      </c>
      <c r="E30" s="22">
        <v>3015.0919090000002</v>
      </c>
      <c r="F30" s="23">
        <v>1.2475212266843101</v>
      </c>
    </row>
    <row r="31" spans="1:6" x14ac:dyDescent="0.2">
      <c r="A31" s="21" t="s">
        <v>762</v>
      </c>
      <c r="B31" s="21" t="s">
        <v>761</v>
      </c>
      <c r="C31" s="21" t="s">
        <v>153</v>
      </c>
      <c r="D31" s="24">
        <v>105000</v>
      </c>
      <c r="E31" s="22">
        <v>2920.9949999999999</v>
      </c>
      <c r="F31" s="23">
        <v>1.20858778953353</v>
      </c>
    </row>
    <row r="32" spans="1:6" x14ac:dyDescent="0.2">
      <c r="A32" s="21" t="s">
        <v>500</v>
      </c>
      <c r="B32" s="21" t="s">
        <v>499</v>
      </c>
      <c r="C32" s="21" t="s">
        <v>138</v>
      </c>
      <c r="D32" s="24">
        <v>103351</v>
      </c>
      <c r="E32" s="22">
        <v>2913.4646899999998</v>
      </c>
      <c r="F32" s="23">
        <v>1.20547205646401</v>
      </c>
    </row>
    <row r="33" spans="1:9" x14ac:dyDescent="0.2">
      <c r="A33" s="21" t="s">
        <v>903</v>
      </c>
      <c r="B33" s="21" t="s">
        <v>902</v>
      </c>
      <c r="C33" s="21" t="s">
        <v>168</v>
      </c>
      <c r="D33" s="24">
        <v>275000</v>
      </c>
      <c r="E33" s="22">
        <v>2895.2</v>
      </c>
      <c r="F33" s="23">
        <v>1.1979148777240201</v>
      </c>
    </row>
    <row r="34" spans="1:9" x14ac:dyDescent="0.2">
      <c r="A34" s="21" t="s">
        <v>184</v>
      </c>
      <c r="B34" s="21" t="s">
        <v>183</v>
      </c>
      <c r="C34" s="21" t="s">
        <v>165</v>
      </c>
      <c r="D34" s="24">
        <v>60000</v>
      </c>
      <c r="E34" s="22">
        <v>2771.64</v>
      </c>
      <c r="F34" s="23">
        <v>1.14679082332654</v>
      </c>
    </row>
    <row r="35" spans="1:9" x14ac:dyDescent="0.2">
      <c r="A35" s="21" t="s">
        <v>379</v>
      </c>
      <c r="B35" s="21" t="s">
        <v>378</v>
      </c>
      <c r="C35" s="21" t="s">
        <v>123</v>
      </c>
      <c r="D35" s="24">
        <v>100000</v>
      </c>
      <c r="E35" s="22">
        <v>2759</v>
      </c>
      <c r="F35" s="23">
        <v>1.1415609103483599</v>
      </c>
    </row>
    <row r="36" spans="1:9" x14ac:dyDescent="0.2">
      <c r="A36" s="21" t="s">
        <v>905</v>
      </c>
      <c r="B36" s="21" t="s">
        <v>904</v>
      </c>
      <c r="C36" s="21" t="s">
        <v>213</v>
      </c>
      <c r="D36" s="24">
        <v>579157</v>
      </c>
      <c r="E36" s="22">
        <v>2555.819841</v>
      </c>
      <c r="F36" s="23">
        <v>1.0574933035079199</v>
      </c>
    </row>
    <row r="37" spans="1:9" x14ac:dyDescent="0.2">
      <c r="A37" s="21" t="s">
        <v>231</v>
      </c>
      <c r="B37" s="21" t="s">
        <v>230</v>
      </c>
      <c r="C37" s="21" t="s">
        <v>232</v>
      </c>
      <c r="D37" s="24">
        <v>100000</v>
      </c>
      <c r="E37" s="22">
        <v>2540.9</v>
      </c>
      <c r="F37" s="23">
        <v>1.05132008593844</v>
      </c>
    </row>
    <row r="38" spans="1:9" x14ac:dyDescent="0.2">
      <c r="A38" s="21" t="s">
        <v>491</v>
      </c>
      <c r="B38" s="21" t="s">
        <v>490</v>
      </c>
      <c r="C38" s="21" t="s">
        <v>492</v>
      </c>
      <c r="D38" s="24">
        <v>522050</v>
      </c>
      <c r="E38" s="22">
        <v>2525.6779000000001</v>
      </c>
      <c r="F38" s="23">
        <v>1.0450218060060601</v>
      </c>
    </row>
    <row r="39" spans="1:9" x14ac:dyDescent="0.2">
      <c r="A39" s="21" t="s">
        <v>792</v>
      </c>
      <c r="B39" s="21" t="s">
        <v>791</v>
      </c>
      <c r="C39" s="21" t="s">
        <v>144</v>
      </c>
      <c r="D39" s="24">
        <v>45000</v>
      </c>
      <c r="E39" s="22">
        <v>2490.3000000000002</v>
      </c>
      <c r="F39" s="23">
        <v>1.03038388366818</v>
      </c>
    </row>
    <row r="40" spans="1:9" x14ac:dyDescent="0.2">
      <c r="A40" s="21" t="s">
        <v>907</v>
      </c>
      <c r="B40" s="21" t="s">
        <v>906</v>
      </c>
      <c r="C40" s="21" t="s">
        <v>128</v>
      </c>
      <c r="D40" s="24">
        <v>1344876</v>
      </c>
      <c r="E40" s="22">
        <v>2476.5891539999998</v>
      </c>
      <c r="F40" s="23">
        <v>1.02471089858612</v>
      </c>
    </row>
    <row r="41" spans="1:9" x14ac:dyDescent="0.2">
      <c r="A41" s="21" t="s">
        <v>750</v>
      </c>
      <c r="B41" s="21" t="s">
        <v>749</v>
      </c>
      <c r="C41" s="21" t="s">
        <v>492</v>
      </c>
      <c r="D41" s="24">
        <v>17490</v>
      </c>
      <c r="E41" s="22">
        <v>2057.8733999999999</v>
      </c>
      <c r="F41" s="23">
        <v>0.851463512825542</v>
      </c>
    </row>
    <row r="42" spans="1:9" x14ac:dyDescent="0.2">
      <c r="A42" s="21" t="s">
        <v>259</v>
      </c>
      <c r="B42" s="21" t="s">
        <v>258</v>
      </c>
      <c r="C42" s="21" t="s">
        <v>177</v>
      </c>
      <c r="D42" s="24">
        <v>700000</v>
      </c>
      <c r="E42" s="22">
        <v>1550.15</v>
      </c>
      <c r="F42" s="23">
        <v>0.64138841796901302</v>
      </c>
    </row>
    <row r="43" spans="1:9" x14ac:dyDescent="0.2">
      <c r="A43" s="21" t="s">
        <v>909</v>
      </c>
      <c r="B43" s="21" t="s">
        <v>908</v>
      </c>
      <c r="C43" s="21" t="s">
        <v>135</v>
      </c>
      <c r="D43" s="24">
        <v>225000</v>
      </c>
      <c r="E43" s="22">
        <v>1504.2375</v>
      </c>
      <c r="F43" s="23">
        <v>0.62239171072132604</v>
      </c>
    </row>
    <row r="44" spans="1:9" x14ac:dyDescent="0.2">
      <c r="A44" s="21" t="s">
        <v>530</v>
      </c>
      <c r="B44" s="21" t="s">
        <v>529</v>
      </c>
      <c r="C44" s="21" t="s">
        <v>187</v>
      </c>
      <c r="D44" s="24">
        <v>2260000</v>
      </c>
      <c r="E44" s="22">
        <v>1324.36</v>
      </c>
      <c r="F44" s="23">
        <v>0.547965787324738</v>
      </c>
    </row>
    <row r="45" spans="1:9" x14ac:dyDescent="0.2">
      <c r="A45" s="21" t="s">
        <v>673</v>
      </c>
      <c r="B45" s="21" t="s">
        <v>672</v>
      </c>
      <c r="C45" s="21" t="s">
        <v>135</v>
      </c>
      <c r="D45" s="24">
        <v>216852</v>
      </c>
      <c r="E45" s="22">
        <v>1052.491182</v>
      </c>
      <c r="F45" s="23">
        <v>0.43547763387370098</v>
      </c>
    </row>
    <row r="46" spans="1:9" x14ac:dyDescent="0.2">
      <c r="A46" s="21" t="s">
        <v>233</v>
      </c>
      <c r="B46" s="21" t="s">
        <v>1042</v>
      </c>
      <c r="C46" s="21" t="s">
        <v>156</v>
      </c>
      <c r="D46" s="24">
        <v>200000</v>
      </c>
      <c r="E46" s="22">
        <v>247.2</v>
      </c>
      <c r="F46" s="23">
        <v>0.10228120951000901</v>
      </c>
    </row>
    <row r="47" spans="1:9" ht="10.5" x14ac:dyDescent="0.25">
      <c r="A47" s="20" t="s">
        <v>28</v>
      </c>
      <c r="B47" s="20"/>
      <c r="C47" s="20"/>
      <c r="D47" s="20"/>
      <c r="E47" s="25">
        <f>SUM(E7:E46)</f>
        <v>188953.70408399994</v>
      </c>
      <c r="F47" s="26">
        <f>SUM(F7:F46)</f>
        <v>78.181283960792115</v>
      </c>
      <c r="G47" s="14"/>
      <c r="H47" s="14"/>
      <c r="I47" s="14"/>
    </row>
    <row r="48" spans="1:9" x14ac:dyDescent="0.2">
      <c r="A48" s="21"/>
      <c r="B48" s="21"/>
      <c r="C48" s="21"/>
      <c r="D48" s="21"/>
      <c r="E48" s="22"/>
      <c r="F48" s="23"/>
    </row>
    <row r="49" spans="1:9" ht="10.5" x14ac:dyDescent="0.25">
      <c r="A49" s="20" t="s">
        <v>264</v>
      </c>
      <c r="B49" s="21"/>
      <c r="C49" s="21"/>
      <c r="D49" s="21"/>
      <c r="E49" s="22"/>
      <c r="F49" s="23"/>
    </row>
    <row r="50" spans="1:9" x14ac:dyDescent="0.2">
      <c r="A50" s="21" t="s">
        <v>911</v>
      </c>
      <c r="B50" s="21" t="s">
        <v>910</v>
      </c>
      <c r="C50" s="21" t="s">
        <v>171</v>
      </c>
      <c r="D50" s="24">
        <v>2166455</v>
      </c>
      <c r="E50" s="22">
        <v>9408.0474830000003</v>
      </c>
      <c r="F50" s="23">
        <v>3.8926637366053098</v>
      </c>
    </row>
    <row r="51" spans="1:9" x14ac:dyDescent="0.2">
      <c r="A51" s="21" t="s">
        <v>534</v>
      </c>
      <c r="B51" s="21" t="s">
        <v>533</v>
      </c>
      <c r="C51" s="21" t="s">
        <v>171</v>
      </c>
      <c r="D51" s="24">
        <v>1853209</v>
      </c>
      <c r="E51" s="22">
        <v>6540.3452029999999</v>
      </c>
      <c r="F51" s="23">
        <v>2.7061262863099702</v>
      </c>
    </row>
    <row r="52" spans="1:9" x14ac:dyDescent="0.2">
      <c r="A52" s="21" t="s">
        <v>266</v>
      </c>
      <c r="B52" s="21" t="s">
        <v>265</v>
      </c>
      <c r="C52" s="21" t="s">
        <v>171</v>
      </c>
      <c r="D52" s="24">
        <v>3999900</v>
      </c>
      <c r="E52" s="22">
        <v>4911.8771999999999</v>
      </c>
      <c r="F52" s="23">
        <v>2.0323330945818601</v>
      </c>
    </row>
    <row r="53" spans="1:9" x14ac:dyDescent="0.2">
      <c r="A53" s="21" t="s">
        <v>373</v>
      </c>
      <c r="B53" s="21" t="s">
        <v>372</v>
      </c>
      <c r="C53" s="21" t="s">
        <v>171</v>
      </c>
      <c r="D53" s="24">
        <v>2220483</v>
      </c>
      <c r="E53" s="22">
        <v>3427.5375589999999</v>
      </c>
      <c r="F53" s="23">
        <v>1.41817430087178</v>
      </c>
    </row>
    <row r="54" spans="1:9" ht="10.5" x14ac:dyDescent="0.25">
      <c r="A54" s="20" t="s">
        <v>28</v>
      </c>
      <c r="B54" s="20"/>
      <c r="C54" s="20"/>
      <c r="D54" s="20"/>
      <c r="E54" s="25">
        <f>SUM(E49:E53)</f>
        <v>24287.807444999999</v>
      </c>
      <c r="F54" s="26">
        <f>SUM(F49:F53)</f>
        <v>10.049297418368919</v>
      </c>
      <c r="G54" s="14"/>
      <c r="H54" s="14"/>
      <c r="I54" s="14"/>
    </row>
    <row r="55" spans="1:9" x14ac:dyDescent="0.2">
      <c r="A55" s="21"/>
      <c r="B55" s="21"/>
      <c r="C55" s="21"/>
      <c r="D55" s="21"/>
      <c r="E55" s="22"/>
      <c r="F55" s="23"/>
    </row>
    <row r="56" spans="1:9" ht="10.5" x14ac:dyDescent="0.25">
      <c r="A56" s="20" t="s">
        <v>552</v>
      </c>
      <c r="B56" s="21"/>
      <c r="C56" s="21"/>
      <c r="D56" s="21"/>
      <c r="E56" s="22"/>
      <c r="F56" s="23"/>
    </row>
    <row r="57" spans="1:9" x14ac:dyDescent="0.2">
      <c r="A57" s="21" t="s">
        <v>913</v>
      </c>
      <c r="B57" s="21" t="s">
        <v>912</v>
      </c>
      <c r="C57" s="21" t="s">
        <v>156</v>
      </c>
      <c r="D57" s="24">
        <v>77244</v>
      </c>
      <c r="E57" s="22">
        <v>4857.4662150000004</v>
      </c>
      <c r="F57" s="23">
        <v>2.0098200632047099</v>
      </c>
    </row>
    <row r="58" spans="1:9" x14ac:dyDescent="0.2">
      <c r="A58" s="21" t="s">
        <v>915</v>
      </c>
      <c r="B58" s="21" t="s">
        <v>914</v>
      </c>
      <c r="C58" s="21" t="s">
        <v>563</v>
      </c>
      <c r="D58" s="24">
        <v>80000</v>
      </c>
      <c r="E58" s="22">
        <v>4113.396342</v>
      </c>
      <c r="F58" s="23">
        <v>1.7019545026448499</v>
      </c>
    </row>
    <row r="59" spans="1:9" x14ac:dyDescent="0.2">
      <c r="A59" s="21" t="s">
        <v>917</v>
      </c>
      <c r="B59" s="21" t="s">
        <v>916</v>
      </c>
      <c r="C59" s="21" t="s">
        <v>144</v>
      </c>
      <c r="D59" s="24">
        <v>7500</v>
      </c>
      <c r="E59" s="22">
        <v>2386.272845</v>
      </c>
      <c r="F59" s="23">
        <v>0.9873417184769</v>
      </c>
    </row>
    <row r="60" spans="1:9" x14ac:dyDescent="0.2">
      <c r="A60" s="21" t="s">
        <v>919</v>
      </c>
      <c r="B60" s="21" t="s">
        <v>918</v>
      </c>
      <c r="C60" s="21" t="s">
        <v>177</v>
      </c>
      <c r="D60" s="24">
        <v>65000</v>
      </c>
      <c r="E60" s="22">
        <v>1941.9488409999999</v>
      </c>
      <c r="F60" s="23">
        <v>0.80349869038850996</v>
      </c>
    </row>
    <row r="61" spans="1:9" x14ac:dyDescent="0.2">
      <c r="A61" s="21" t="s">
        <v>554</v>
      </c>
      <c r="B61" s="21" t="s">
        <v>553</v>
      </c>
      <c r="C61" s="21" t="s">
        <v>370</v>
      </c>
      <c r="D61" s="24">
        <v>25300</v>
      </c>
      <c r="E61" s="22">
        <v>1909.8313290000001</v>
      </c>
      <c r="F61" s="23">
        <v>0.79020978272745801</v>
      </c>
    </row>
    <row r="62" spans="1:9" x14ac:dyDescent="0.2">
      <c r="A62" s="21" t="s">
        <v>921</v>
      </c>
      <c r="B62" s="21" t="s">
        <v>920</v>
      </c>
      <c r="C62" s="21" t="s">
        <v>257</v>
      </c>
      <c r="D62" s="24">
        <v>250000</v>
      </c>
      <c r="E62" s="22">
        <v>1610.4472539999999</v>
      </c>
      <c r="F62" s="23">
        <v>0.666336945757251</v>
      </c>
    </row>
    <row r="63" spans="1:9" ht="10.5" x14ac:dyDescent="0.25">
      <c r="A63" s="20" t="s">
        <v>28</v>
      </c>
      <c r="B63" s="20"/>
      <c r="C63" s="20"/>
      <c r="D63" s="20"/>
      <c r="E63" s="25">
        <f>SUM(E56:E62)</f>
        <v>16819.362826</v>
      </c>
      <c r="F63" s="26">
        <f>SUM(F56:F62)</f>
        <v>6.959161703199678</v>
      </c>
      <c r="G63" s="14"/>
      <c r="H63" s="14"/>
      <c r="I63" s="14"/>
    </row>
    <row r="64" spans="1:9" x14ac:dyDescent="0.2">
      <c r="A64" s="21"/>
      <c r="B64" s="21"/>
      <c r="C64" s="21"/>
      <c r="D64" s="21"/>
      <c r="E64" s="22"/>
      <c r="F64" s="23"/>
    </row>
    <row r="65" spans="1:9" ht="10.5" x14ac:dyDescent="0.25">
      <c r="A65" s="20" t="s">
        <v>1039</v>
      </c>
      <c r="B65" s="21"/>
      <c r="C65" s="21"/>
      <c r="D65" s="21"/>
      <c r="E65" s="22"/>
      <c r="F65" s="23"/>
    </row>
    <row r="66" spans="1:9" x14ac:dyDescent="0.2">
      <c r="A66" s="21" t="s">
        <v>922</v>
      </c>
      <c r="B66" s="21" t="s">
        <v>1040</v>
      </c>
      <c r="C66" s="21" t="s">
        <v>1039</v>
      </c>
      <c r="D66" s="24">
        <v>1981000</v>
      </c>
      <c r="E66" s="22">
        <v>2174.8993019999998</v>
      </c>
      <c r="F66" s="23">
        <v>0.89988402577279103</v>
      </c>
    </row>
    <row r="67" spans="1:9" ht="10.5" x14ac:dyDescent="0.25">
      <c r="A67" s="20" t="s">
        <v>28</v>
      </c>
      <c r="B67" s="20"/>
      <c r="C67" s="20"/>
      <c r="D67" s="20"/>
      <c r="E67" s="25">
        <f>SUM(E66:E66)</f>
        <v>2174.8993019999998</v>
      </c>
      <c r="F67" s="26">
        <f>SUM(F66:F66)</f>
        <v>0.89988402577279103</v>
      </c>
      <c r="G67" s="14"/>
      <c r="H67" s="14"/>
      <c r="I67" s="14"/>
    </row>
    <row r="68" spans="1:9" x14ac:dyDescent="0.2">
      <c r="A68" s="21"/>
      <c r="B68" s="21"/>
      <c r="C68" s="21"/>
      <c r="D68" s="21"/>
      <c r="E68" s="22"/>
      <c r="F68" s="23"/>
    </row>
    <row r="69" spans="1:9" ht="10.5" x14ac:dyDescent="0.25">
      <c r="A69" s="20" t="s">
        <v>39</v>
      </c>
      <c r="B69" s="20"/>
      <c r="C69" s="20"/>
      <c r="D69" s="20"/>
      <c r="E69" s="25">
        <f>E47+E54+E63+E67</f>
        <v>232235.77365699995</v>
      </c>
      <c r="F69" s="26">
        <f>F47+F54+F63+F67</f>
        <v>96.089627108133513</v>
      </c>
      <c r="G69" s="14"/>
      <c r="H69" s="14"/>
      <c r="I69" s="14"/>
    </row>
    <row r="70" spans="1:9" ht="10.5" x14ac:dyDescent="0.25">
      <c r="A70" s="20"/>
      <c r="B70" s="20"/>
      <c r="C70" s="20"/>
      <c r="D70" s="20"/>
      <c r="E70" s="25"/>
      <c r="F70" s="26"/>
      <c r="G70" s="14"/>
      <c r="H70" s="14"/>
      <c r="I70" s="14"/>
    </row>
    <row r="71" spans="1:9" ht="10.5" x14ac:dyDescent="0.25">
      <c r="A71" s="20" t="s">
        <v>41</v>
      </c>
      <c r="B71" s="20"/>
      <c r="C71" s="20"/>
      <c r="D71" s="20"/>
      <c r="E71" s="25">
        <f>E73-(E47+E54+E63+E67)</f>
        <v>9450.8481421000324</v>
      </c>
      <c r="F71" s="26">
        <f>F73-(F47+F54+F63+F67)</f>
        <v>3.9103728918664871</v>
      </c>
      <c r="G71" s="14"/>
      <c r="H71" s="14"/>
      <c r="I71" s="14"/>
    </row>
    <row r="72" spans="1:9" ht="10.5" x14ac:dyDescent="0.25">
      <c r="A72" s="20"/>
      <c r="B72" s="20"/>
      <c r="C72" s="20"/>
      <c r="D72" s="20"/>
      <c r="E72" s="25"/>
      <c r="F72" s="26"/>
      <c r="G72" s="14"/>
      <c r="H72" s="14"/>
      <c r="I72" s="14"/>
    </row>
    <row r="73" spans="1:9" ht="10.5" x14ac:dyDescent="0.25">
      <c r="A73" s="27" t="s">
        <v>40</v>
      </c>
      <c r="B73" s="27"/>
      <c r="C73" s="27"/>
      <c r="D73" s="27"/>
      <c r="E73" s="28">
        <v>241686.62179909999</v>
      </c>
      <c r="F73" s="29">
        <v>100</v>
      </c>
      <c r="G73" s="14"/>
      <c r="H73" s="14"/>
      <c r="I73" s="14"/>
    </row>
    <row r="75" spans="1:9" ht="10.5" x14ac:dyDescent="0.25">
      <c r="A75" s="14" t="s">
        <v>1043</v>
      </c>
    </row>
    <row r="76" spans="1:9" ht="10.5" x14ac:dyDescent="0.25">
      <c r="A76" s="14"/>
    </row>
    <row r="77" spans="1:9" ht="10.5" x14ac:dyDescent="0.25">
      <c r="A77" s="14" t="s">
        <v>44</v>
      </c>
    </row>
    <row r="78" spans="1:9" ht="10.5" x14ac:dyDescent="0.25">
      <c r="A78" s="14" t="s">
        <v>45</v>
      </c>
    </row>
    <row r="79" spans="1:9" ht="10.5" x14ac:dyDescent="0.25">
      <c r="A79" s="14" t="s">
        <v>46</v>
      </c>
      <c r="B79" s="14"/>
      <c r="C79" s="30" t="s">
        <v>1041</v>
      </c>
      <c r="D79" s="14" t="s">
        <v>47</v>
      </c>
    </row>
    <row r="80" spans="1:9" x14ac:dyDescent="0.2">
      <c r="A80" s="7" t="s">
        <v>48</v>
      </c>
      <c r="C80" s="31">
        <v>135.52199999999999</v>
      </c>
      <c r="D80" s="31">
        <v>141.36949999999999</v>
      </c>
    </row>
    <row r="81" spans="1:9" x14ac:dyDescent="0.2">
      <c r="A81" s="7" t="s">
        <v>49</v>
      </c>
      <c r="C81" s="31">
        <v>25.627700000000001</v>
      </c>
      <c r="D81" s="31">
        <v>25.708300000000001</v>
      </c>
    </row>
    <row r="82" spans="1:9" x14ac:dyDescent="0.2">
      <c r="A82" s="7" t="s">
        <v>50</v>
      </c>
      <c r="C82" s="31">
        <v>148.37219999999999</v>
      </c>
      <c r="D82" s="31">
        <v>155.4324</v>
      </c>
    </row>
    <row r="83" spans="1:9" x14ac:dyDescent="0.2">
      <c r="A83" s="7" t="s">
        <v>51</v>
      </c>
      <c r="C83" s="31">
        <v>28.971800000000002</v>
      </c>
      <c r="D83" s="31">
        <v>29.1647</v>
      </c>
    </row>
    <row r="85" spans="1:9" ht="10.5" x14ac:dyDescent="0.25">
      <c r="A85" s="14" t="s">
        <v>52</v>
      </c>
    </row>
    <row r="86" spans="1:9" ht="10.5" x14ac:dyDescent="0.25">
      <c r="A86" s="106" t="s">
        <v>53</v>
      </c>
      <c r="B86" s="107"/>
      <c r="C86" s="32" t="s">
        <v>54</v>
      </c>
    </row>
    <row r="87" spans="1:9" x14ac:dyDescent="0.2">
      <c r="A87" s="102" t="s">
        <v>49</v>
      </c>
      <c r="B87" s="103"/>
      <c r="C87" s="33">
        <v>1</v>
      </c>
    </row>
    <row r="88" spans="1:9" x14ac:dyDescent="0.2">
      <c r="A88" s="102" t="s">
        <v>51</v>
      </c>
      <c r="B88" s="103"/>
      <c r="C88" s="33">
        <v>1.1499999999999999</v>
      </c>
    </row>
    <row r="89" spans="1:9" x14ac:dyDescent="0.2">
      <c r="A89" s="7" t="s">
        <v>55</v>
      </c>
    </row>
    <row r="90" spans="1:9" x14ac:dyDescent="0.2">
      <c r="A90" s="7" t="s">
        <v>56</v>
      </c>
    </row>
    <row r="92" spans="1:9" ht="10.5" x14ac:dyDescent="0.25">
      <c r="A92" s="14" t="s">
        <v>286</v>
      </c>
      <c r="D92" s="36">
        <v>0.208083969162312</v>
      </c>
    </row>
    <row r="94" spans="1:9" ht="10.5" x14ac:dyDescent="0.25">
      <c r="A94" s="14" t="s">
        <v>58</v>
      </c>
      <c r="D94" s="30" t="s">
        <v>59</v>
      </c>
    </row>
    <row r="96" spans="1:9" ht="10.5" x14ac:dyDescent="0.25">
      <c r="A96" s="63" t="s">
        <v>1051</v>
      </c>
      <c r="B96" s="64"/>
      <c r="C96" s="64"/>
      <c r="D96" s="64"/>
      <c r="E96" s="11"/>
      <c r="G96" s="64"/>
      <c r="H96" s="64"/>
      <c r="I96" s="64"/>
    </row>
    <row r="97" spans="1:9" x14ac:dyDescent="0.2">
      <c r="A97" s="65"/>
      <c r="B97" s="64"/>
      <c r="C97" s="64"/>
      <c r="D97" s="64"/>
      <c r="E97" s="11"/>
      <c r="G97" s="64"/>
      <c r="H97" s="64"/>
      <c r="I97" s="64"/>
    </row>
    <row r="98" spans="1:9" ht="10.5" x14ac:dyDescent="0.25">
      <c r="A98" s="63" t="s">
        <v>1055</v>
      </c>
      <c r="B98" s="64"/>
      <c r="C98" s="64"/>
      <c r="D98" s="64"/>
      <c r="E98" s="11"/>
      <c r="G98" s="64"/>
      <c r="H98" s="64"/>
      <c r="I98" s="64"/>
    </row>
    <row r="99" spans="1:9" x14ac:dyDescent="0.2">
      <c r="A99" s="65"/>
      <c r="B99" s="64"/>
      <c r="C99" s="64"/>
      <c r="D99" s="64"/>
      <c r="E99" s="11"/>
      <c r="G99" s="64"/>
      <c r="H99" s="64"/>
      <c r="I99" s="64"/>
    </row>
    <row r="100" spans="1:9" x14ac:dyDescent="0.2">
      <c r="A100" s="64"/>
      <c r="B100" s="64"/>
      <c r="C100" s="64"/>
      <c r="D100" s="64"/>
      <c r="E100" s="11"/>
      <c r="G100" s="64"/>
      <c r="H100" s="64"/>
      <c r="I100" s="64"/>
    </row>
    <row r="101" spans="1:9" x14ac:dyDescent="0.2">
      <c r="A101" s="64"/>
      <c r="B101" s="64"/>
      <c r="C101" s="64"/>
      <c r="D101" s="64"/>
      <c r="E101" s="11"/>
      <c r="G101" s="64"/>
      <c r="H101" s="64"/>
      <c r="I101" s="64"/>
    </row>
    <row r="102" spans="1:9" x14ac:dyDescent="0.2">
      <c r="A102" s="64"/>
      <c r="B102" s="64"/>
      <c r="C102" s="64"/>
      <c r="D102" s="64"/>
      <c r="E102" s="11"/>
      <c r="G102" s="64"/>
      <c r="H102" s="64"/>
      <c r="I102" s="64"/>
    </row>
    <row r="103" spans="1:9" x14ac:dyDescent="0.2">
      <c r="A103" s="64"/>
      <c r="B103" s="64"/>
      <c r="C103" s="64"/>
      <c r="D103" s="64"/>
      <c r="E103" s="11"/>
      <c r="G103" s="64"/>
      <c r="H103" s="64"/>
      <c r="I103" s="64"/>
    </row>
    <row r="104" spans="1:9" x14ac:dyDescent="0.2">
      <c r="A104" s="64"/>
      <c r="B104" s="64"/>
      <c r="C104" s="64"/>
      <c r="D104" s="64"/>
      <c r="E104" s="11"/>
      <c r="G104" s="64"/>
      <c r="H104" s="64"/>
      <c r="I104" s="64"/>
    </row>
    <row r="105" spans="1:9" x14ac:dyDescent="0.2">
      <c r="A105" s="64"/>
      <c r="B105" s="64"/>
      <c r="C105" s="64"/>
      <c r="D105" s="64"/>
      <c r="E105" s="11"/>
      <c r="G105" s="64"/>
      <c r="H105" s="64"/>
      <c r="I105" s="64"/>
    </row>
    <row r="106" spans="1:9" x14ac:dyDescent="0.2">
      <c r="A106" s="64"/>
      <c r="B106" s="64"/>
      <c r="C106" s="64"/>
      <c r="D106" s="64"/>
      <c r="E106" s="11"/>
      <c r="G106" s="64"/>
      <c r="H106" s="64"/>
      <c r="I106" s="64"/>
    </row>
    <row r="107" spans="1:9" x14ac:dyDescent="0.2">
      <c r="A107" s="64"/>
      <c r="B107" s="64"/>
      <c r="C107" s="64"/>
      <c r="D107" s="64"/>
      <c r="E107" s="11"/>
      <c r="G107" s="64"/>
      <c r="H107" s="64"/>
      <c r="I107" s="64"/>
    </row>
    <row r="108" spans="1:9" x14ac:dyDescent="0.2">
      <c r="A108" s="64"/>
      <c r="B108" s="64"/>
      <c r="C108" s="64"/>
      <c r="D108" s="64"/>
      <c r="E108" s="11"/>
      <c r="G108" s="64"/>
      <c r="H108" s="64"/>
      <c r="I108" s="64"/>
    </row>
    <row r="109" spans="1:9" x14ac:dyDescent="0.2">
      <c r="A109" s="64"/>
      <c r="B109" s="64"/>
      <c r="C109" s="64"/>
      <c r="D109" s="64"/>
      <c r="E109" s="11"/>
      <c r="G109" s="64"/>
      <c r="H109" s="64"/>
      <c r="I109" s="64"/>
    </row>
    <row r="110" spans="1:9" x14ac:dyDescent="0.2">
      <c r="A110" s="64"/>
      <c r="B110" s="64"/>
      <c r="C110" s="64"/>
      <c r="D110" s="64"/>
      <c r="E110" s="11"/>
      <c r="G110" s="64"/>
      <c r="H110" s="64"/>
      <c r="I110" s="64"/>
    </row>
    <row r="111" spans="1:9" x14ac:dyDescent="0.2">
      <c r="A111" s="64"/>
      <c r="B111" s="64"/>
      <c r="C111" s="64"/>
      <c r="D111" s="64"/>
      <c r="E111" s="11"/>
      <c r="G111" s="64"/>
      <c r="H111" s="64"/>
      <c r="I111" s="64"/>
    </row>
    <row r="112" spans="1:9" x14ac:dyDescent="0.2">
      <c r="A112" s="64"/>
      <c r="B112" s="64"/>
      <c r="C112" s="64"/>
      <c r="D112" s="64"/>
      <c r="E112" s="11"/>
      <c r="G112" s="64"/>
      <c r="H112" s="64"/>
      <c r="I112" s="64"/>
    </row>
    <row r="113" spans="1:9" x14ac:dyDescent="0.2">
      <c r="A113" s="64"/>
      <c r="B113" s="64"/>
      <c r="C113" s="64"/>
      <c r="D113" s="64"/>
      <c r="E113" s="11"/>
      <c r="G113" s="64"/>
      <c r="H113" s="64"/>
      <c r="I113" s="64"/>
    </row>
    <row r="114" spans="1:9" x14ac:dyDescent="0.2">
      <c r="A114" s="64"/>
      <c r="B114" s="64"/>
      <c r="C114" s="64"/>
      <c r="D114" s="64"/>
      <c r="E114" s="11"/>
      <c r="G114" s="64"/>
      <c r="H114" s="64"/>
      <c r="I114" s="64"/>
    </row>
    <row r="115" spans="1:9" x14ac:dyDescent="0.2">
      <c r="A115" s="64"/>
      <c r="B115" s="64"/>
      <c r="C115" s="64"/>
      <c r="D115" s="64"/>
      <c r="E115" s="11"/>
      <c r="G115" s="64"/>
      <c r="H115" s="64"/>
      <c r="I115" s="64"/>
    </row>
    <row r="116" spans="1:9" ht="10.5" x14ac:dyDescent="0.25">
      <c r="A116" s="63" t="s">
        <v>1080</v>
      </c>
      <c r="B116" s="64"/>
      <c r="C116" s="64"/>
      <c r="D116" s="64"/>
      <c r="E116" s="11"/>
      <c r="G116" s="64"/>
      <c r="H116" s="64"/>
      <c r="I116" s="64"/>
    </row>
    <row r="117" spans="1:9" x14ac:dyDescent="0.2">
      <c r="A117" s="64"/>
      <c r="B117" s="64"/>
      <c r="C117" s="64"/>
      <c r="D117" s="64"/>
      <c r="E117" s="11"/>
      <c r="G117" s="64"/>
      <c r="H117" s="64"/>
      <c r="I117" s="64"/>
    </row>
    <row r="118" spans="1:9" ht="10.5" x14ac:dyDescent="0.25">
      <c r="A118" s="63" t="s">
        <v>1096</v>
      </c>
      <c r="B118" s="64"/>
      <c r="C118" s="64"/>
      <c r="D118" s="64"/>
      <c r="E118" s="11"/>
      <c r="G118" s="64"/>
      <c r="H118" s="64"/>
      <c r="I118" s="64"/>
    </row>
    <row r="119" spans="1:9" x14ac:dyDescent="0.2">
      <c r="A119" s="64"/>
      <c r="B119" s="64"/>
      <c r="C119" s="64"/>
      <c r="D119" s="64"/>
      <c r="E119" s="11"/>
      <c r="G119" s="64"/>
      <c r="H119" s="64"/>
      <c r="I119" s="64"/>
    </row>
    <row r="120" spans="1:9" x14ac:dyDescent="0.2">
      <c r="A120" s="64"/>
      <c r="B120" s="64"/>
      <c r="C120" s="64"/>
      <c r="D120" s="64"/>
      <c r="E120" s="11"/>
      <c r="G120" s="64"/>
      <c r="H120" s="64"/>
      <c r="I120" s="64"/>
    </row>
    <row r="121" spans="1:9" x14ac:dyDescent="0.2">
      <c r="A121" s="64"/>
      <c r="B121" s="64"/>
      <c r="C121" s="64"/>
      <c r="D121" s="64"/>
      <c r="E121" s="11"/>
      <c r="G121" s="64"/>
      <c r="H121" s="64"/>
      <c r="I121" s="64"/>
    </row>
    <row r="122" spans="1:9" x14ac:dyDescent="0.2">
      <c r="A122" s="64"/>
      <c r="B122" s="64"/>
      <c r="C122" s="64"/>
      <c r="D122" s="64"/>
      <c r="E122" s="11"/>
      <c r="G122" s="64"/>
      <c r="H122" s="64"/>
      <c r="I122" s="64"/>
    </row>
    <row r="123" spans="1:9" x14ac:dyDescent="0.2">
      <c r="A123" s="64"/>
      <c r="B123" s="64"/>
      <c r="C123" s="64"/>
      <c r="D123" s="64"/>
      <c r="E123" s="11"/>
      <c r="G123" s="64"/>
      <c r="H123" s="64"/>
      <c r="I123" s="64"/>
    </row>
    <row r="124" spans="1:9" x14ac:dyDescent="0.2">
      <c r="A124" s="64"/>
      <c r="B124" s="64"/>
      <c r="C124" s="64"/>
      <c r="D124" s="64"/>
      <c r="E124" s="11"/>
      <c r="G124" s="64"/>
      <c r="H124" s="64"/>
      <c r="I124" s="64"/>
    </row>
    <row r="125" spans="1:9" x14ac:dyDescent="0.2">
      <c r="A125" s="64"/>
      <c r="B125" s="64"/>
      <c r="C125" s="64"/>
      <c r="D125" s="64"/>
      <c r="E125" s="11"/>
      <c r="G125" s="64"/>
      <c r="H125" s="64"/>
      <c r="I125" s="64"/>
    </row>
    <row r="126" spans="1:9" x14ac:dyDescent="0.2">
      <c r="A126" s="64"/>
      <c r="B126" s="64"/>
      <c r="C126" s="64"/>
      <c r="D126" s="64"/>
      <c r="E126" s="11"/>
      <c r="G126" s="64"/>
      <c r="H126" s="64"/>
      <c r="I126" s="64"/>
    </row>
    <row r="127" spans="1:9" x14ac:dyDescent="0.2">
      <c r="A127" s="64"/>
      <c r="B127" s="64"/>
      <c r="C127" s="64"/>
      <c r="D127" s="64"/>
      <c r="E127" s="11"/>
      <c r="G127" s="64"/>
      <c r="H127" s="64"/>
      <c r="I127" s="64"/>
    </row>
    <row r="128" spans="1:9" x14ac:dyDescent="0.2">
      <c r="A128" s="64"/>
      <c r="B128" s="64"/>
      <c r="C128" s="64"/>
      <c r="D128" s="64"/>
      <c r="E128" s="11"/>
      <c r="G128" s="64"/>
      <c r="H128" s="64"/>
      <c r="I128" s="64"/>
    </row>
    <row r="129" spans="1:9" x14ac:dyDescent="0.2">
      <c r="A129" s="64"/>
      <c r="B129" s="64"/>
      <c r="C129" s="64"/>
      <c r="D129" s="64"/>
      <c r="E129" s="11"/>
      <c r="G129" s="64"/>
      <c r="H129" s="64"/>
      <c r="I129" s="64"/>
    </row>
    <row r="130" spans="1:9" x14ac:dyDescent="0.2">
      <c r="A130" s="64"/>
      <c r="B130" s="64"/>
      <c r="C130" s="64"/>
      <c r="D130" s="64"/>
      <c r="E130" s="11"/>
      <c r="G130" s="64"/>
      <c r="H130" s="64"/>
      <c r="I130" s="64"/>
    </row>
    <row r="131" spans="1:9" x14ac:dyDescent="0.2">
      <c r="A131" s="64"/>
      <c r="B131" s="64"/>
      <c r="C131" s="64"/>
      <c r="D131" s="64"/>
      <c r="E131" s="11"/>
      <c r="G131" s="64"/>
      <c r="H131" s="64"/>
      <c r="I131" s="64"/>
    </row>
    <row r="132" spans="1:9" x14ac:dyDescent="0.2">
      <c r="A132" s="64"/>
      <c r="B132" s="64"/>
      <c r="C132" s="64"/>
      <c r="D132" s="64"/>
      <c r="E132" s="11"/>
      <c r="G132" s="64"/>
      <c r="H132" s="64"/>
      <c r="I132" s="64"/>
    </row>
    <row r="133" spans="1:9" x14ac:dyDescent="0.2">
      <c r="A133" s="64"/>
      <c r="B133" s="64"/>
      <c r="C133" s="64"/>
      <c r="D133" s="64"/>
      <c r="E133" s="11"/>
      <c r="G133" s="64"/>
      <c r="H133" s="64"/>
      <c r="I133" s="64"/>
    </row>
    <row r="134" spans="1:9" x14ac:dyDescent="0.2">
      <c r="A134" s="64"/>
      <c r="B134" s="64"/>
      <c r="C134" s="64"/>
      <c r="D134" s="64"/>
      <c r="E134" s="11"/>
      <c r="G134" s="64"/>
      <c r="H134" s="64"/>
      <c r="I134" s="64"/>
    </row>
    <row r="135" spans="1:9" x14ac:dyDescent="0.2">
      <c r="A135" s="64"/>
      <c r="B135" s="64"/>
      <c r="C135" s="64"/>
      <c r="D135" s="64"/>
      <c r="E135" s="11"/>
      <c r="G135" s="64"/>
      <c r="H135" s="64"/>
      <c r="I135" s="64"/>
    </row>
    <row r="136" spans="1:9" x14ac:dyDescent="0.2">
      <c r="A136" s="64"/>
      <c r="B136" s="64"/>
      <c r="C136" s="64"/>
      <c r="D136" s="64"/>
      <c r="E136" s="11"/>
      <c r="G136" s="64"/>
      <c r="H136" s="64"/>
      <c r="I136" s="64"/>
    </row>
    <row r="137" spans="1:9" x14ac:dyDescent="0.2">
      <c r="A137" s="64"/>
      <c r="B137" s="64"/>
      <c r="C137" s="64"/>
      <c r="D137" s="64"/>
      <c r="E137" s="11"/>
      <c r="G137" s="64"/>
      <c r="H137" s="64"/>
      <c r="I137" s="64"/>
    </row>
    <row r="138" spans="1:9" ht="10.5" x14ac:dyDescent="0.25">
      <c r="A138" s="63" t="s">
        <v>1081</v>
      </c>
      <c r="B138" s="64"/>
      <c r="C138" s="64"/>
      <c r="D138" s="64"/>
      <c r="E138" s="11"/>
      <c r="G138" s="64"/>
      <c r="H138" s="64"/>
      <c r="I138" s="64"/>
    </row>
    <row r="139" spans="1:9" x14ac:dyDescent="0.2">
      <c r="A139" s="64"/>
      <c r="B139" s="64"/>
      <c r="C139" s="64"/>
      <c r="D139" s="64"/>
      <c r="E139" s="11"/>
      <c r="G139" s="64"/>
      <c r="H139" s="64"/>
      <c r="I139" s="64"/>
    </row>
    <row r="140" spans="1:9" ht="10.5" x14ac:dyDescent="0.25">
      <c r="A140" s="63" t="s">
        <v>1097</v>
      </c>
      <c r="B140" s="64"/>
      <c r="C140" s="64"/>
      <c r="D140" s="64"/>
      <c r="E140" s="11"/>
      <c r="G140" s="64"/>
      <c r="H140" s="64"/>
      <c r="I140" s="64"/>
    </row>
    <row r="141" spans="1:9" x14ac:dyDescent="0.2">
      <c r="A141" s="64"/>
      <c r="B141" s="64"/>
      <c r="C141" s="64"/>
      <c r="D141" s="64"/>
      <c r="E141" s="11"/>
      <c r="G141" s="64"/>
      <c r="H141" s="64"/>
      <c r="I141" s="64"/>
    </row>
    <row r="142" spans="1:9" x14ac:dyDescent="0.2">
      <c r="A142" s="64"/>
      <c r="B142" s="64"/>
      <c r="C142" s="64"/>
      <c r="D142" s="64"/>
      <c r="E142" s="11"/>
      <c r="G142" s="64"/>
      <c r="H142" s="64"/>
      <c r="I142" s="64"/>
    </row>
    <row r="143" spans="1:9" x14ac:dyDescent="0.2">
      <c r="A143" s="64"/>
      <c r="B143" s="64"/>
      <c r="C143" s="64"/>
      <c r="D143" s="64"/>
      <c r="E143" s="11"/>
      <c r="G143" s="64"/>
      <c r="H143" s="64"/>
      <c r="I143" s="64"/>
    </row>
    <row r="144" spans="1:9" x14ac:dyDescent="0.2">
      <c r="A144" s="64"/>
      <c r="B144" s="64"/>
      <c r="C144" s="64"/>
      <c r="D144" s="64"/>
      <c r="E144" s="11"/>
      <c r="G144" s="64"/>
      <c r="H144" s="64"/>
      <c r="I144" s="64"/>
    </row>
    <row r="145" spans="1:9" x14ac:dyDescent="0.2">
      <c r="A145" s="64"/>
      <c r="B145" s="64"/>
      <c r="C145" s="64"/>
      <c r="D145" s="64"/>
      <c r="E145" s="11"/>
      <c r="G145" s="64"/>
      <c r="H145" s="64"/>
      <c r="I145" s="64"/>
    </row>
    <row r="146" spans="1:9" x14ac:dyDescent="0.2">
      <c r="A146" s="64"/>
      <c r="B146" s="64"/>
      <c r="C146" s="64"/>
      <c r="D146" s="64"/>
      <c r="E146" s="11"/>
      <c r="G146" s="64"/>
      <c r="H146" s="64"/>
      <c r="I146" s="64"/>
    </row>
    <row r="147" spans="1:9" x14ac:dyDescent="0.2">
      <c r="A147" s="64"/>
      <c r="B147" s="64"/>
      <c r="C147" s="64"/>
      <c r="D147" s="64"/>
      <c r="E147" s="11"/>
      <c r="G147" s="64"/>
      <c r="H147" s="64"/>
      <c r="I147" s="64"/>
    </row>
    <row r="148" spans="1:9" x14ac:dyDescent="0.2">
      <c r="A148" s="64"/>
      <c r="B148" s="64"/>
      <c r="C148" s="64"/>
      <c r="D148" s="64"/>
      <c r="E148" s="11"/>
      <c r="G148" s="64"/>
      <c r="H148" s="64"/>
      <c r="I148" s="64"/>
    </row>
    <row r="149" spans="1:9" x14ac:dyDescent="0.2">
      <c r="A149" s="64"/>
      <c r="B149" s="64"/>
      <c r="C149" s="64"/>
      <c r="D149" s="64"/>
      <c r="E149" s="11"/>
      <c r="G149" s="64"/>
      <c r="H149" s="64"/>
      <c r="I149" s="64"/>
    </row>
    <row r="150" spans="1:9" x14ac:dyDescent="0.2">
      <c r="A150" s="64"/>
      <c r="B150" s="64"/>
      <c r="C150" s="64"/>
      <c r="D150" s="64"/>
      <c r="E150" s="11"/>
      <c r="G150" s="64"/>
      <c r="H150" s="64"/>
      <c r="I150" s="64"/>
    </row>
    <row r="151" spans="1:9" x14ac:dyDescent="0.2">
      <c r="A151" s="64"/>
      <c r="B151" s="64"/>
      <c r="C151" s="64"/>
      <c r="D151" s="64"/>
      <c r="E151" s="11"/>
      <c r="G151" s="64"/>
      <c r="H151" s="64"/>
      <c r="I151" s="64"/>
    </row>
    <row r="152" spans="1:9" x14ac:dyDescent="0.2">
      <c r="A152" s="64"/>
      <c r="B152" s="64"/>
      <c r="C152" s="64"/>
      <c r="D152" s="64"/>
      <c r="E152" s="11"/>
      <c r="G152" s="64"/>
      <c r="H152" s="64"/>
      <c r="I152" s="64"/>
    </row>
    <row r="153" spans="1:9" x14ac:dyDescent="0.2">
      <c r="A153" s="64"/>
      <c r="B153" s="64"/>
      <c r="C153" s="64"/>
      <c r="D153" s="64"/>
      <c r="E153" s="11"/>
      <c r="G153" s="64"/>
      <c r="H153" s="64"/>
      <c r="I153" s="64"/>
    </row>
    <row r="154" spans="1:9" x14ac:dyDescent="0.2">
      <c r="A154" s="64"/>
      <c r="B154" s="64"/>
      <c r="C154" s="64"/>
      <c r="D154" s="64"/>
      <c r="E154" s="11"/>
      <c r="G154" s="64"/>
      <c r="H154" s="64"/>
      <c r="I154" s="64"/>
    </row>
    <row r="155" spans="1:9" x14ac:dyDescent="0.2">
      <c r="A155" s="64"/>
      <c r="B155" s="64"/>
      <c r="C155" s="64"/>
      <c r="D155" s="64"/>
      <c r="E155" s="11"/>
      <c r="G155" s="64"/>
      <c r="H155" s="64"/>
      <c r="I155" s="64"/>
    </row>
    <row r="156" spans="1:9" x14ac:dyDescent="0.2">
      <c r="A156" s="64"/>
      <c r="B156" s="64"/>
      <c r="C156" s="64"/>
      <c r="D156" s="64"/>
      <c r="E156" s="11"/>
      <c r="G156" s="64"/>
      <c r="H156" s="64"/>
      <c r="I156" s="64"/>
    </row>
    <row r="157" spans="1:9" x14ac:dyDescent="0.2">
      <c r="A157" s="7" t="s">
        <v>1082</v>
      </c>
      <c r="B157" s="64"/>
      <c r="C157" s="64"/>
      <c r="D157" s="64"/>
      <c r="E157" s="11"/>
      <c r="G157" s="64"/>
      <c r="H157" s="64"/>
      <c r="I157" s="64"/>
    </row>
    <row r="159" spans="1:9" x14ac:dyDescent="0.2">
      <c r="A159" s="64" t="s">
        <v>1059</v>
      </c>
    </row>
  </sheetData>
  <mergeCells count="4">
    <mergeCell ref="A1:F1"/>
    <mergeCell ref="A86:B86"/>
    <mergeCell ref="A87:B87"/>
    <mergeCell ref="A88:B88"/>
  </mergeCells>
  <conditionalFormatting sqref="F2:F3">
    <cfRule type="cellIs" dxfId="37" priority="3" stopIfTrue="1" operator="between">
      <formula>0.009</formula>
      <formula>-0.009</formula>
    </cfRule>
  </conditionalFormatting>
  <conditionalFormatting sqref="F5:F154">
    <cfRule type="cellIs" dxfId="36" priority="1" stopIfTrue="1" operator="between">
      <formula>0.009</formula>
      <formula>-0.009</formula>
    </cfRule>
  </conditionalFormatting>
  <conditionalFormatting sqref="F158:F65537">
    <cfRule type="cellIs" dxfId="35" priority="2" stopIfTrue="1" operator="between">
      <formula>0.009</formula>
      <formula>-0.009</formula>
    </cfRule>
  </conditionalFormatting>
  <hyperlinks>
    <hyperlink ref="A99" r:id="rId1" tooltip="https://www.franklintempletonindia.com/downloadsServlet/pdf/product-labels-jg9o5k7l" display="https://www.franklintempletonindia.com/downloadsServlet/pdf/product-labels-jg9o5k7l" xr:uid="{00000000-0004-0000-1D00-000000000000}"/>
  </hyperlinks>
  <pageMargins left="0.7" right="0.7" top="0.75" bottom="0.75" header="0.3" footer="0.3"/>
  <pageSetup paperSize="9" orientation="portrait" r:id="rId2"/>
  <headerFooter>
    <oddFooter>&amp;C&amp;1#&amp;"Calibri"&amp;10&amp;K000000PUBLIC</oddFooter>
    <evenFooter>&amp;LPUBLIC</evenFooter>
    <firstFooter>&amp;LPUBLIC</firstFooter>
  </headerFooter>
  <drawing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I214"/>
  <sheetViews>
    <sheetView workbookViewId="0">
      <selection sqref="A1:F1"/>
    </sheetView>
  </sheetViews>
  <sheetFormatPr defaultColWidth="9.1796875" defaultRowHeight="10" x14ac:dyDescent="0.2"/>
  <cols>
    <col min="1" max="1" width="38.81640625" style="7" bestFit="1" customWidth="1"/>
    <col min="2" max="2" width="26.81640625" style="7" bestFit="1" customWidth="1"/>
    <col min="3" max="3" width="35.453125" style="7" bestFit="1" customWidth="1"/>
    <col min="4" max="4" width="15.1796875" style="7" bestFit="1" customWidth="1"/>
    <col min="5" max="5" width="27.1796875" style="10" customWidth="1"/>
    <col min="6" max="6" width="13.54296875" style="11" bestFit="1" customWidth="1"/>
    <col min="7" max="16384" width="9.1796875" style="7"/>
  </cols>
  <sheetData>
    <row r="1" spans="1:6" s="1" customFormat="1" ht="14" x14ac:dyDescent="0.25">
      <c r="A1" s="104" t="s">
        <v>18</v>
      </c>
      <c r="B1" s="105"/>
      <c r="C1" s="105"/>
      <c r="D1" s="105"/>
      <c r="E1" s="105"/>
      <c r="F1" s="105"/>
    </row>
    <row r="2" spans="1:6" s="1" customFormat="1" ht="11.5" x14ac:dyDescent="0.25">
      <c r="E2" s="5"/>
      <c r="F2" s="9"/>
    </row>
    <row r="3" spans="1:6" s="1" customFormat="1" ht="11.5" x14ac:dyDescent="0.25">
      <c r="A3" s="8" t="s">
        <v>7</v>
      </c>
      <c r="B3" s="2"/>
      <c r="C3" s="3"/>
      <c r="D3" s="3"/>
      <c r="E3" s="4"/>
      <c r="F3" s="9"/>
    </row>
    <row r="4" spans="1:6" s="1" customFormat="1" ht="21" x14ac:dyDescent="0.25">
      <c r="A4" s="6" t="s">
        <v>2</v>
      </c>
      <c r="B4" s="6" t="s">
        <v>0</v>
      </c>
      <c r="C4" s="13" t="s">
        <v>535</v>
      </c>
      <c r="D4" s="13" t="s">
        <v>1</v>
      </c>
      <c r="E4" s="52" t="s">
        <v>6</v>
      </c>
      <c r="F4" s="12" t="s">
        <v>3</v>
      </c>
    </row>
    <row r="5" spans="1:6" ht="10.5" x14ac:dyDescent="0.25">
      <c r="A5" s="16" t="s">
        <v>109</v>
      </c>
      <c r="B5" s="17"/>
      <c r="C5" s="17"/>
      <c r="D5" s="17"/>
      <c r="E5" s="18"/>
      <c r="F5" s="19"/>
    </row>
    <row r="6" spans="1:6" ht="10.5" x14ac:dyDescent="0.25">
      <c r="A6" s="20" t="s">
        <v>21</v>
      </c>
      <c r="B6" s="21"/>
      <c r="C6" s="21"/>
      <c r="D6" s="21"/>
      <c r="E6" s="22"/>
      <c r="F6" s="23"/>
    </row>
    <row r="7" spans="1:6" x14ac:dyDescent="0.2">
      <c r="A7" s="21" t="s">
        <v>116</v>
      </c>
      <c r="B7" s="21" t="s">
        <v>115</v>
      </c>
      <c r="C7" s="21" t="s">
        <v>117</v>
      </c>
      <c r="D7" s="24">
        <v>665000</v>
      </c>
      <c r="E7" s="22">
        <v>26149.794999999998</v>
      </c>
      <c r="F7" s="23">
        <v>8.7080118745849493</v>
      </c>
    </row>
    <row r="8" spans="1:6" x14ac:dyDescent="0.2">
      <c r="A8" s="21" t="s">
        <v>237</v>
      </c>
      <c r="B8" s="21" t="s">
        <v>236</v>
      </c>
      <c r="C8" s="21" t="s">
        <v>238</v>
      </c>
      <c r="D8" s="24">
        <v>6825000</v>
      </c>
      <c r="E8" s="22">
        <v>18356.52</v>
      </c>
      <c r="F8" s="23">
        <v>6.1128125148230099</v>
      </c>
    </row>
    <row r="9" spans="1:6" x14ac:dyDescent="0.2">
      <c r="A9" s="21" t="s">
        <v>127</v>
      </c>
      <c r="B9" s="21" t="s">
        <v>126</v>
      </c>
      <c r="C9" s="21" t="s">
        <v>128</v>
      </c>
      <c r="D9" s="24">
        <v>1260000</v>
      </c>
      <c r="E9" s="22">
        <v>17582.04</v>
      </c>
      <c r="F9" s="23">
        <v>5.8549068204713501</v>
      </c>
    </row>
    <row r="10" spans="1:6" x14ac:dyDescent="0.2">
      <c r="A10" s="21" t="s">
        <v>186</v>
      </c>
      <c r="B10" s="21" t="s">
        <v>185</v>
      </c>
      <c r="C10" s="21" t="s">
        <v>187</v>
      </c>
      <c r="D10" s="24">
        <v>350000</v>
      </c>
      <c r="E10" s="22">
        <v>16087.75</v>
      </c>
      <c r="F10" s="23">
        <v>5.3573008138440104</v>
      </c>
    </row>
    <row r="11" spans="1:6" x14ac:dyDescent="0.2">
      <c r="A11" s="21" t="s">
        <v>140</v>
      </c>
      <c r="B11" s="21" t="s">
        <v>139</v>
      </c>
      <c r="C11" s="21" t="s">
        <v>141</v>
      </c>
      <c r="D11" s="24">
        <v>3978727</v>
      </c>
      <c r="E11" s="22">
        <v>14164.268120000001</v>
      </c>
      <c r="F11" s="23">
        <v>4.7167717752190796</v>
      </c>
    </row>
    <row r="12" spans="1:6" x14ac:dyDescent="0.2">
      <c r="A12" s="21" t="s">
        <v>119</v>
      </c>
      <c r="B12" s="21" t="s">
        <v>118</v>
      </c>
      <c r="C12" s="21" t="s">
        <v>120</v>
      </c>
      <c r="D12" s="24">
        <v>710000</v>
      </c>
      <c r="E12" s="22">
        <v>13977.77</v>
      </c>
      <c r="F12" s="23">
        <v>4.6546669731146002</v>
      </c>
    </row>
    <row r="13" spans="1:6" x14ac:dyDescent="0.2">
      <c r="A13" s="21" t="s">
        <v>111</v>
      </c>
      <c r="B13" s="21" t="s">
        <v>110</v>
      </c>
      <c r="C13" s="21" t="s">
        <v>112</v>
      </c>
      <c r="D13" s="24">
        <v>1500000</v>
      </c>
      <c r="E13" s="22">
        <v>13938.75</v>
      </c>
      <c r="F13" s="23">
        <v>4.6416731189239204</v>
      </c>
    </row>
    <row r="14" spans="1:6" x14ac:dyDescent="0.2">
      <c r="A14" s="21" t="s">
        <v>125</v>
      </c>
      <c r="B14" s="21" t="s">
        <v>124</v>
      </c>
      <c r="C14" s="21" t="s">
        <v>112</v>
      </c>
      <c r="D14" s="24">
        <v>1000000</v>
      </c>
      <c r="E14" s="22">
        <v>13704</v>
      </c>
      <c r="F14" s="23">
        <v>4.5635002006444898</v>
      </c>
    </row>
    <row r="15" spans="1:6" x14ac:dyDescent="0.2">
      <c r="A15" s="21" t="s">
        <v>130</v>
      </c>
      <c r="B15" s="21" t="s">
        <v>129</v>
      </c>
      <c r="C15" s="21" t="s">
        <v>112</v>
      </c>
      <c r="D15" s="24">
        <v>1000000</v>
      </c>
      <c r="E15" s="22">
        <v>10771.5</v>
      </c>
      <c r="F15" s="23">
        <v>3.5869631064829299</v>
      </c>
    </row>
    <row r="16" spans="1:6" x14ac:dyDescent="0.2">
      <c r="A16" s="21" t="s">
        <v>487</v>
      </c>
      <c r="B16" s="21" t="s">
        <v>486</v>
      </c>
      <c r="C16" s="21" t="s">
        <v>210</v>
      </c>
      <c r="D16" s="24">
        <v>2700000</v>
      </c>
      <c r="E16" s="22">
        <v>9830.7000000000007</v>
      </c>
      <c r="F16" s="23">
        <v>3.2736720244071602</v>
      </c>
    </row>
    <row r="17" spans="1:6" x14ac:dyDescent="0.2">
      <c r="A17" s="21" t="s">
        <v>167</v>
      </c>
      <c r="B17" s="21" t="s">
        <v>166</v>
      </c>
      <c r="C17" s="21" t="s">
        <v>168</v>
      </c>
      <c r="D17" s="24">
        <v>5600000</v>
      </c>
      <c r="E17" s="22">
        <v>9368.24</v>
      </c>
      <c r="F17" s="23">
        <v>3.1196705428842502</v>
      </c>
    </row>
    <row r="18" spans="1:6" x14ac:dyDescent="0.2">
      <c r="A18" s="21" t="s">
        <v>315</v>
      </c>
      <c r="B18" s="21" t="s">
        <v>314</v>
      </c>
      <c r="C18" s="21" t="s">
        <v>141</v>
      </c>
      <c r="D18" s="24">
        <v>3600000</v>
      </c>
      <c r="E18" s="22">
        <v>9234</v>
      </c>
      <c r="F18" s="23">
        <v>3.0749679548125499</v>
      </c>
    </row>
    <row r="19" spans="1:6" x14ac:dyDescent="0.2">
      <c r="A19" s="21" t="s">
        <v>587</v>
      </c>
      <c r="B19" s="21" t="s">
        <v>586</v>
      </c>
      <c r="C19" s="21" t="s">
        <v>171</v>
      </c>
      <c r="D19" s="24">
        <v>547553</v>
      </c>
      <c r="E19" s="22">
        <v>7940.6136059999999</v>
      </c>
      <c r="F19" s="23">
        <v>2.6442638488194201</v>
      </c>
    </row>
    <row r="20" spans="1:6" x14ac:dyDescent="0.2">
      <c r="A20" s="21" t="s">
        <v>161</v>
      </c>
      <c r="B20" s="21" t="s">
        <v>160</v>
      </c>
      <c r="C20" s="21" t="s">
        <v>162</v>
      </c>
      <c r="D20" s="24">
        <v>3950000</v>
      </c>
      <c r="E20" s="22">
        <v>7628.6350000000002</v>
      </c>
      <c r="F20" s="23">
        <v>2.5403734203986801</v>
      </c>
    </row>
    <row r="21" spans="1:6" x14ac:dyDescent="0.2">
      <c r="A21" s="21" t="s">
        <v>636</v>
      </c>
      <c r="B21" s="21" t="s">
        <v>635</v>
      </c>
      <c r="C21" s="21" t="s">
        <v>187</v>
      </c>
      <c r="D21" s="24">
        <v>1800000</v>
      </c>
      <c r="E21" s="22">
        <v>7613.1</v>
      </c>
      <c r="F21" s="23">
        <v>2.5352001880857098</v>
      </c>
    </row>
    <row r="22" spans="1:6" x14ac:dyDescent="0.2">
      <c r="A22" s="21" t="s">
        <v>242</v>
      </c>
      <c r="B22" s="21" t="s">
        <v>241</v>
      </c>
      <c r="C22" s="21" t="s">
        <v>141</v>
      </c>
      <c r="D22" s="24">
        <v>2000000</v>
      </c>
      <c r="E22" s="22">
        <v>7326</v>
      </c>
      <c r="F22" s="23">
        <v>2.43959445927623</v>
      </c>
    </row>
    <row r="23" spans="1:6" x14ac:dyDescent="0.2">
      <c r="A23" s="21" t="s">
        <v>377</v>
      </c>
      <c r="B23" s="21" t="s">
        <v>376</v>
      </c>
      <c r="C23" s="21" t="s">
        <v>174</v>
      </c>
      <c r="D23" s="24">
        <v>335000</v>
      </c>
      <c r="E23" s="22">
        <v>6853.0950000000003</v>
      </c>
      <c r="F23" s="23">
        <v>2.2821147407717302</v>
      </c>
    </row>
    <row r="24" spans="1:6" x14ac:dyDescent="0.2">
      <c r="A24" s="21" t="s">
        <v>173</v>
      </c>
      <c r="B24" s="21" t="s">
        <v>172</v>
      </c>
      <c r="C24" s="21" t="s">
        <v>174</v>
      </c>
      <c r="D24" s="24">
        <v>560000</v>
      </c>
      <c r="E24" s="22">
        <v>6574.4</v>
      </c>
      <c r="F24" s="23">
        <v>2.1893079187913802</v>
      </c>
    </row>
    <row r="25" spans="1:6" x14ac:dyDescent="0.2">
      <c r="A25" s="21" t="s">
        <v>307</v>
      </c>
      <c r="B25" s="21" t="s">
        <v>306</v>
      </c>
      <c r="C25" s="21" t="s">
        <v>120</v>
      </c>
      <c r="D25" s="24">
        <v>1425000</v>
      </c>
      <c r="E25" s="22">
        <v>6331.2749999999996</v>
      </c>
      <c r="F25" s="23">
        <v>2.10834608383212</v>
      </c>
    </row>
    <row r="26" spans="1:6" x14ac:dyDescent="0.2">
      <c r="A26" s="21" t="s">
        <v>893</v>
      </c>
      <c r="B26" s="21" t="s">
        <v>892</v>
      </c>
      <c r="C26" s="21" t="s">
        <v>174</v>
      </c>
      <c r="D26" s="24">
        <v>156000</v>
      </c>
      <c r="E26" s="22">
        <v>6272.9160000000002</v>
      </c>
      <c r="F26" s="23">
        <v>2.0889122463971099</v>
      </c>
    </row>
    <row r="27" spans="1:6" x14ac:dyDescent="0.2">
      <c r="A27" s="21" t="s">
        <v>206</v>
      </c>
      <c r="B27" s="21" t="s">
        <v>205</v>
      </c>
      <c r="C27" s="21" t="s">
        <v>207</v>
      </c>
      <c r="D27" s="24">
        <v>2825000</v>
      </c>
      <c r="E27" s="22">
        <v>5556.4925000000003</v>
      </c>
      <c r="F27" s="23">
        <v>1.85033965547501</v>
      </c>
    </row>
    <row r="28" spans="1:6" x14ac:dyDescent="0.2">
      <c r="A28" s="21" t="s">
        <v>496</v>
      </c>
      <c r="B28" s="21" t="s">
        <v>495</v>
      </c>
      <c r="C28" s="21" t="s">
        <v>128</v>
      </c>
      <c r="D28" s="24">
        <v>1400000</v>
      </c>
      <c r="E28" s="22">
        <v>5103</v>
      </c>
      <c r="F28" s="23">
        <v>1.6993243960806199</v>
      </c>
    </row>
    <row r="29" spans="1:6" x14ac:dyDescent="0.2">
      <c r="A29" s="21" t="s">
        <v>346</v>
      </c>
      <c r="B29" s="21" t="s">
        <v>345</v>
      </c>
      <c r="C29" s="21" t="s">
        <v>347</v>
      </c>
      <c r="D29" s="24">
        <v>85000</v>
      </c>
      <c r="E29" s="22">
        <v>4741.7250000000004</v>
      </c>
      <c r="F29" s="23">
        <v>1.57901802312471</v>
      </c>
    </row>
    <row r="30" spans="1:6" x14ac:dyDescent="0.2">
      <c r="A30" s="21" t="s">
        <v>924</v>
      </c>
      <c r="B30" s="21" t="s">
        <v>923</v>
      </c>
      <c r="C30" s="21" t="s">
        <v>117</v>
      </c>
      <c r="D30" s="24">
        <v>3100000</v>
      </c>
      <c r="E30" s="22">
        <v>4539.33</v>
      </c>
      <c r="F30" s="23">
        <v>1.51161948086628</v>
      </c>
    </row>
    <row r="31" spans="1:6" x14ac:dyDescent="0.2">
      <c r="A31" s="21" t="s">
        <v>620</v>
      </c>
      <c r="B31" s="21" t="s">
        <v>619</v>
      </c>
      <c r="C31" s="21" t="s">
        <v>174</v>
      </c>
      <c r="D31" s="24">
        <v>375000</v>
      </c>
      <c r="E31" s="22">
        <v>4278.75</v>
      </c>
      <c r="F31" s="23">
        <v>1.4248450440387901</v>
      </c>
    </row>
    <row r="32" spans="1:6" x14ac:dyDescent="0.2">
      <c r="A32" s="21" t="s">
        <v>502</v>
      </c>
      <c r="B32" s="21" t="s">
        <v>501</v>
      </c>
      <c r="C32" s="21" t="s">
        <v>135</v>
      </c>
      <c r="D32" s="24">
        <v>180000</v>
      </c>
      <c r="E32" s="22">
        <v>3963.42</v>
      </c>
      <c r="F32" s="23">
        <v>1.3198385847371801</v>
      </c>
    </row>
    <row r="33" spans="1:9" x14ac:dyDescent="0.2">
      <c r="A33" s="21" t="s">
        <v>728</v>
      </c>
      <c r="B33" s="21" t="s">
        <v>727</v>
      </c>
      <c r="C33" s="21" t="s">
        <v>174</v>
      </c>
      <c r="D33" s="24">
        <v>92000</v>
      </c>
      <c r="E33" s="22">
        <v>3783.5</v>
      </c>
      <c r="F33" s="23">
        <v>1.25992432933001</v>
      </c>
    </row>
    <row r="34" spans="1:9" x14ac:dyDescent="0.2">
      <c r="A34" s="21" t="s">
        <v>176</v>
      </c>
      <c r="B34" s="21" t="s">
        <v>175</v>
      </c>
      <c r="C34" s="21" t="s">
        <v>177</v>
      </c>
      <c r="D34" s="24">
        <v>65905</v>
      </c>
      <c r="E34" s="22">
        <v>3767.1298000000002</v>
      </c>
      <c r="F34" s="23">
        <v>1.2544729712605001</v>
      </c>
    </row>
    <row r="35" spans="1:9" x14ac:dyDescent="0.2">
      <c r="A35" s="21" t="s">
        <v>256</v>
      </c>
      <c r="B35" s="21" t="s">
        <v>255</v>
      </c>
      <c r="C35" s="21" t="s">
        <v>257</v>
      </c>
      <c r="D35" s="24">
        <v>457971</v>
      </c>
      <c r="E35" s="22">
        <v>3485.15931</v>
      </c>
      <c r="F35" s="23">
        <v>1.16057539480903</v>
      </c>
    </row>
    <row r="36" spans="1:9" x14ac:dyDescent="0.2">
      <c r="A36" s="21" t="s">
        <v>189</v>
      </c>
      <c r="B36" s="21" t="s">
        <v>188</v>
      </c>
      <c r="C36" s="21" t="s">
        <v>141</v>
      </c>
      <c r="D36" s="24">
        <v>2250000</v>
      </c>
      <c r="E36" s="22">
        <v>3378.6</v>
      </c>
      <c r="F36" s="23">
        <v>1.12509061426572</v>
      </c>
    </row>
    <row r="37" spans="1:9" x14ac:dyDescent="0.2">
      <c r="A37" s="21" t="s">
        <v>638</v>
      </c>
      <c r="B37" s="21" t="s">
        <v>637</v>
      </c>
      <c r="C37" s="21" t="s">
        <v>639</v>
      </c>
      <c r="D37" s="24">
        <v>950000</v>
      </c>
      <c r="E37" s="22">
        <v>3364.9</v>
      </c>
      <c r="F37" s="23">
        <v>1.12052844608499</v>
      </c>
    </row>
    <row r="38" spans="1:9" x14ac:dyDescent="0.2">
      <c r="A38" s="21" t="s">
        <v>770</v>
      </c>
      <c r="B38" s="21" t="s">
        <v>769</v>
      </c>
      <c r="C38" s="21" t="s">
        <v>187</v>
      </c>
      <c r="D38" s="24">
        <v>606250</v>
      </c>
      <c r="E38" s="22">
        <v>3044.890625</v>
      </c>
      <c r="F38" s="23">
        <v>1.0139637316205501</v>
      </c>
    </row>
    <row r="39" spans="1:9" x14ac:dyDescent="0.2">
      <c r="A39" s="21" t="s">
        <v>704</v>
      </c>
      <c r="B39" s="21" t="s">
        <v>703</v>
      </c>
      <c r="C39" s="21" t="s">
        <v>174</v>
      </c>
      <c r="D39" s="24">
        <v>100000</v>
      </c>
      <c r="E39" s="22">
        <v>2720.9</v>
      </c>
      <c r="F39" s="23">
        <v>0.90607324109264398</v>
      </c>
    </row>
    <row r="40" spans="1:9" x14ac:dyDescent="0.2">
      <c r="A40" s="21" t="s">
        <v>514</v>
      </c>
      <c r="B40" s="21" t="s">
        <v>513</v>
      </c>
      <c r="C40" s="21" t="s">
        <v>138</v>
      </c>
      <c r="D40" s="24">
        <v>293904</v>
      </c>
      <c r="E40" s="22">
        <v>2280.9889440000002</v>
      </c>
      <c r="F40" s="23">
        <v>0.75958067014096997</v>
      </c>
    </row>
    <row r="41" spans="1:9" x14ac:dyDescent="0.2">
      <c r="A41" s="21" t="s">
        <v>530</v>
      </c>
      <c r="B41" s="21" t="s">
        <v>529</v>
      </c>
      <c r="C41" s="21" t="s">
        <v>187</v>
      </c>
      <c r="D41" s="24">
        <v>3500000</v>
      </c>
      <c r="E41" s="22">
        <v>2051</v>
      </c>
      <c r="F41" s="23">
        <v>0.68299320720387102</v>
      </c>
    </row>
    <row r="42" spans="1:9" x14ac:dyDescent="0.2">
      <c r="A42" s="21" t="s">
        <v>926</v>
      </c>
      <c r="B42" s="21" t="s">
        <v>925</v>
      </c>
      <c r="C42" s="21" t="s">
        <v>117</v>
      </c>
      <c r="D42" s="24">
        <v>180000</v>
      </c>
      <c r="E42" s="22">
        <v>1754.1</v>
      </c>
      <c r="F42" s="23">
        <v>0.58412402962277399</v>
      </c>
    </row>
    <row r="43" spans="1:9" x14ac:dyDescent="0.2">
      <c r="A43" s="21" t="s">
        <v>928</v>
      </c>
      <c r="B43" s="21" t="s">
        <v>927</v>
      </c>
      <c r="C43" s="21" t="s">
        <v>218</v>
      </c>
      <c r="D43" s="24">
        <v>100000</v>
      </c>
      <c r="E43" s="22">
        <v>1690</v>
      </c>
      <c r="F43" s="23">
        <v>0.56277841061654899</v>
      </c>
    </row>
    <row r="44" spans="1:9" x14ac:dyDescent="0.2">
      <c r="A44" s="21" t="s">
        <v>895</v>
      </c>
      <c r="B44" s="21" t="s">
        <v>894</v>
      </c>
      <c r="C44" s="21" t="s">
        <v>177</v>
      </c>
      <c r="D44" s="24">
        <v>317957</v>
      </c>
      <c r="E44" s="22">
        <v>1298.0594530000001</v>
      </c>
      <c r="F44" s="23">
        <v>0.432260257896525</v>
      </c>
    </row>
    <row r="45" spans="1:9" ht="10.5" x14ac:dyDescent="0.25">
      <c r="A45" s="20" t="s">
        <v>28</v>
      </c>
      <c r="B45" s="20"/>
      <c r="C45" s="20"/>
      <c r="D45" s="20"/>
      <c r="E45" s="25">
        <f>SUM(E7:E44)</f>
        <v>290507.31335800007</v>
      </c>
      <c r="F45" s="26">
        <f>SUM(F7:F44)</f>
        <v>96.740381114851402</v>
      </c>
      <c r="G45" s="14"/>
      <c r="H45" s="14"/>
      <c r="I45" s="14"/>
    </row>
    <row r="46" spans="1:9" x14ac:dyDescent="0.2">
      <c r="A46" s="21"/>
      <c r="B46" s="21"/>
      <c r="C46" s="21"/>
      <c r="D46" s="21"/>
      <c r="E46" s="22"/>
      <c r="F46" s="23"/>
    </row>
    <row r="47" spans="1:9" ht="10.5" x14ac:dyDescent="0.25">
      <c r="A47" s="20" t="s">
        <v>39</v>
      </c>
      <c r="B47" s="20"/>
      <c r="C47" s="20"/>
      <c r="D47" s="20"/>
      <c r="E47" s="25">
        <f>E45</f>
        <v>290507.31335800007</v>
      </c>
      <c r="F47" s="26">
        <f>F45</f>
        <v>96.740381114851402</v>
      </c>
      <c r="G47" s="14"/>
      <c r="H47" s="14"/>
      <c r="I47" s="14"/>
    </row>
    <row r="48" spans="1:9" ht="10.5" x14ac:dyDescent="0.25">
      <c r="A48" s="20"/>
      <c r="B48" s="20"/>
      <c r="C48" s="20"/>
      <c r="D48" s="20"/>
      <c r="E48" s="25"/>
      <c r="F48" s="26"/>
      <c r="G48" s="14"/>
      <c r="H48" s="14"/>
      <c r="I48" s="14"/>
    </row>
    <row r="49" spans="1:9" ht="10.5" x14ac:dyDescent="0.25">
      <c r="A49" s="20" t="s">
        <v>41</v>
      </c>
      <c r="B49" s="20"/>
      <c r="C49" s="20"/>
      <c r="D49" s="20"/>
      <c r="E49" s="25">
        <f>E51-(E45)</f>
        <v>9788.4990112999221</v>
      </c>
      <c r="F49" s="26">
        <f>F51-(F45)</f>
        <v>3.2596188851485977</v>
      </c>
      <c r="G49" s="14"/>
      <c r="H49" s="14"/>
      <c r="I49" s="14"/>
    </row>
    <row r="50" spans="1:9" ht="10.5" x14ac:dyDescent="0.25">
      <c r="A50" s="20"/>
      <c r="B50" s="20"/>
      <c r="C50" s="20"/>
      <c r="D50" s="20"/>
      <c r="E50" s="25"/>
      <c r="F50" s="26"/>
      <c r="G50" s="14"/>
      <c r="H50" s="14"/>
      <c r="I50" s="14"/>
    </row>
    <row r="51" spans="1:9" ht="10.5" x14ac:dyDescent="0.25">
      <c r="A51" s="27" t="s">
        <v>40</v>
      </c>
      <c r="B51" s="27"/>
      <c r="C51" s="27"/>
      <c r="D51" s="27"/>
      <c r="E51" s="28">
        <v>300295.81236929999</v>
      </c>
      <c r="F51" s="29">
        <v>100</v>
      </c>
      <c r="G51" s="14"/>
      <c r="H51" s="14"/>
      <c r="I51" s="14"/>
    </row>
    <row r="53" spans="1:9" ht="10.5" x14ac:dyDescent="0.25">
      <c r="A53" s="14" t="s">
        <v>44</v>
      </c>
    </row>
    <row r="54" spans="1:9" ht="10.5" x14ac:dyDescent="0.25">
      <c r="A54" s="14" t="s">
        <v>45</v>
      </c>
    </row>
    <row r="55" spans="1:9" ht="10.5" x14ac:dyDescent="0.25">
      <c r="A55" s="14" t="s">
        <v>46</v>
      </c>
      <c r="B55" s="14"/>
      <c r="C55" s="30" t="s">
        <v>1041</v>
      </c>
      <c r="D55" s="14" t="s">
        <v>47</v>
      </c>
    </row>
    <row r="56" spans="1:9" x14ac:dyDescent="0.2">
      <c r="A56" s="7" t="s">
        <v>48</v>
      </c>
      <c r="C56" s="31">
        <v>141.7081</v>
      </c>
      <c r="D56" s="31">
        <v>141.6576</v>
      </c>
    </row>
    <row r="57" spans="1:9" x14ac:dyDescent="0.2">
      <c r="A57" s="7" t="s">
        <v>49</v>
      </c>
      <c r="C57" s="31">
        <v>44.309699999999999</v>
      </c>
      <c r="D57" s="31">
        <v>40.3262</v>
      </c>
    </row>
    <row r="58" spans="1:9" x14ac:dyDescent="0.2">
      <c r="A58" s="7" t="s">
        <v>50</v>
      </c>
      <c r="C58" s="31">
        <v>163.0153</v>
      </c>
      <c r="D58" s="31">
        <v>163.78649999999999</v>
      </c>
    </row>
    <row r="59" spans="1:9" x14ac:dyDescent="0.2">
      <c r="A59" s="7" t="s">
        <v>51</v>
      </c>
      <c r="C59" s="31">
        <v>53.525599999999997</v>
      </c>
      <c r="D59" s="31">
        <v>48.961500000000001</v>
      </c>
    </row>
    <row r="61" spans="1:9" ht="10.5" x14ac:dyDescent="0.25">
      <c r="A61" s="14" t="s">
        <v>52</v>
      </c>
    </row>
    <row r="62" spans="1:9" ht="10.5" x14ac:dyDescent="0.25">
      <c r="A62" s="106" t="s">
        <v>53</v>
      </c>
      <c r="B62" s="107"/>
      <c r="C62" s="32" t="s">
        <v>54</v>
      </c>
    </row>
    <row r="63" spans="1:9" x14ac:dyDescent="0.2">
      <c r="A63" s="102" t="s">
        <v>49</v>
      </c>
      <c r="B63" s="103"/>
      <c r="C63" s="33">
        <v>4</v>
      </c>
    </row>
    <row r="64" spans="1:9" x14ac:dyDescent="0.2">
      <c r="A64" s="102" t="s">
        <v>51</v>
      </c>
      <c r="B64" s="103"/>
      <c r="C64" s="33">
        <v>4.8499999999999996</v>
      </c>
    </row>
    <row r="65" spans="1:9" x14ac:dyDescent="0.2">
      <c r="A65" s="7" t="s">
        <v>55</v>
      </c>
    </row>
    <row r="66" spans="1:9" x14ac:dyDescent="0.2">
      <c r="A66" s="7" t="s">
        <v>56</v>
      </c>
    </row>
    <row r="68" spans="1:9" ht="10.5" x14ac:dyDescent="0.25">
      <c r="A68" s="14" t="s">
        <v>286</v>
      </c>
      <c r="D68" s="36">
        <v>0.121665103913076</v>
      </c>
    </row>
    <row r="70" spans="1:9" ht="10.5" x14ac:dyDescent="0.25">
      <c r="A70" s="14" t="s">
        <v>58</v>
      </c>
      <c r="D70" s="30" t="s">
        <v>59</v>
      </c>
    </row>
    <row r="72" spans="1:9" ht="10.5" x14ac:dyDescent="0.25">
      <c r="A72" s="63" t="s">
        <v>1051</v>
      </c>
      <c r="B72" s="64"/>
      <c r="C72" s="64"/>
      <c r="D72" s="64"/>
      <c r="E72" s="11"/>
      <c r="G72" s="64"/>
      <c r="H72" s="64"/>
      <c r="I72" s="64"/>
    </row>
    <row r="73" spans="1:9" x14ac:dyDescent="0.2">
      <c r="A73" s="65"/>
      <c r="B73" s="64"/>
      <c r="C73" s="64"/>
      <c r="D73" s="64"/>
      <c r="E73" s="11"/>
      <c r="G73" s="64"/>
      <c r="H73" s="64"/>
      <c r="I73" s="64"/>
    </row>
    <row r="74" spans="1:9" ht="10.5" x14ac:dyDescent="0.25">
      <c r="A74" s="63" t="s">
        <v>1055</v>
      </c>
      <c r="B74" s="64"/>
      <c r="C74" s="64"/>
      <c r="D74" s="64"/>
      <c r="E74" s="11"/>
      <c r="G74" s="64"/>
      <c r="H74" s="64"/>
      <c r="I74" s="64"/>
    </row>
    <row r="75" spans="1:9" x14ac:dyDescent="0.2">
      <c r="A75" s="65"/>
      <c r="B75" s="64"/>
      <c r="C75" s="64"/>
      <c r="D75" s="64"/>
      <c r="E75" s="11"/>
      <c r="G75" s="64"/>
      <c r="H75" s="64"/>
      <c r="I75" s="64"/>
    </row>
    <row r="76" spans="1:9" x14ac:dyDescent="0.2">
      <c r="A76" s="64"/>
      <c r="B76" s="64"/>
      <c r="C76" s="64"/>
      <c r="D76" s="64"/>
      <c r="E76" s="11"/>
      <c r="G76" s="64"/>
      <c r="H76" s="64"/>
      <c r="I76" s="64"/>
    </row>
    <row r="77" spans="1:9" x14ac:dyDescent="0.2">
      <c r="A77" s="64"/>
      <c r="B77" s="64"/>
      <c r="C77" s="64"/>
      <c r="D77" s="64"/>
      <c r="E77" s="11"/>
      <c r="G77" s="64"/>
      <c r="H77" s="64"/>
      <c r="I77" s="64"/>
    </row>
    <row r="78" spans="1:9" x14ac:dyDescent="0.2">
      <c r="A78" s="64"/>
      <c r="B78" s="64"/>
      <c r="C78" s="64"/>
      <c r="D78" s="64"/>
      <c r="E78" s="11"/>
      <c r="G78" s="64"/>
      <c r="H78" s="64"/>
      <c r="I78" s="64"/>
    </row>
    <row r="79" spans="1:9" x14ac:dyDescent="0.2">
      <c r="A79" s="64"/>
      <c r="B79" s="64"/>
      <c r="C79" s="64"/>
      <c r="D79" s="64"/>
      <c r="E79" s="11"/>
      <c r="G79" s="64"/>
      <c r="H79" s="64"/>
      <c r="I79" s="64"/>
    </row>
    <row r="80" spans="1:9" x14ac:dyDescent="0.2">
      <c r="A80" s="64"/>
      <c r="B80" s="64"/>
      <c r="C80" s="64"/>
      <c r="D80" s="64"/>
      <c r="E80" s="11"/>
      <c r="G80" s="64"/>
      <c r="H80" s="64"/>
      <c r="I80" s="64"/>
    </row>
    <row r="81" spans="1:9" x14ac:dyDescent="0.2">
      <c r="A81" s="64"/>
      <c r="B81" s="64"/>
      <c r="C81" s="64"/>
      <c r="D81" s="64"/>
      <c r="E81" s="11"/>
      <c r="G81" s="64"/>
      <c r="H81" s="64"/>
      <c r="I81" s="64"/>
    </row>
    <row r="82" spans="1:9" x14ac:dyDescent="0.2">
      <c r="A82" s="64"/>
      <c r="B82" s="64"/>
      <c r="C82" s="64"/>
      <c r="D82" s="64"/>
      <c r="E82" s="11"/>
      <c r="G82" s="64"/>
      <c r="H82" s="64"/>
      <c r="I82" s="64"/>
    </row>
    <row r="83" spans="1:9" x14ac:dyDescent="0.2">
      <c r="A83" s="64"/>
      <c r="B83" s="64"/>
      <c r="C83" s="64"/>
      <c r="D83" s="64"/>
      <c r="E83" s="11"/>
      <c r="G83" s="64"/>
      <c r="H83" s="64"/>
      <c r="I83" s="64"/>
    </row>
    <row r="84" spans="1:9" x14ac:dyDescent="0.2">
      <c r="A84" s="64"/>
      <c r="B84" s="64"/>
      <c r="C84" s="64"/>
      <c r="D84" s="64"/>
      <c r="E84" s="11"/>
      <c r="G84" s="64"/>
      <c r="H84" s="64"/>
      <c r="I84" s="64"/>
    </row>
    <row r="85" spans="1:9" x14ac:dyDescent="0.2">
      <c r="A85" s="64"/>
      <c r="B85" s="64"/>
      <c r="C85" s="64"/>
      <c r="D85" s="64"/>
      <c r="E85" s="11"/>
      <c r="G85" s="64"/>
      <c r="H85" s="64"/>
      <c r="I85" s="64"/>
    </row>
    <row r="86" spans="1:9" x14ac:dyDescent="0.2">
      <c r="A86" s="64"/>
      <c r="B86" s="64"/>
      <c r="C86" s="64"/>
      <c r="D86" s="64"/>
      <c r="E86" s="11"/>
      <c r="G86" s="64"/>
      <c r="H86" s="64"/>
      <c r="I86" s="64"/>
    </row>
    <row r="87" spans="1:9" x14ac:dyDescent="0.2">
      <c r="A87" s="64"/>
      <c r="B87" s="64"/>
      <c r="C87" s="64"/>
      <c r="D87" s="64"/>
      <c r="E87" s="11"/>
      <c r="G87" s="64"/>
      <c r="H87" s="64"/>
      <c r="I87" s="64"/>
    </row>
    <row r="88" spans="1:9" x14ac:dyDescent="0.2">
      <c r="A88" s="64"/>
      <c r="B88" s="64"/>
      <c r="C88" s="64"/>
      <c r="D88" s="64"/>
      <c r="E88" s="11"/>
      <c r="G88" s="64"/>
      <c r="H88" s="64"/>
      <c r="I88" s="64"/>
    </row>
    <row r="89" spans="1:9" x14ac:dyDescent="0.2">
      <c r="A89" s="64"/>
      <c r="B89" s="64"/>
      <c r="C89" s="64"/>
      <c r="D89" s="64"/>
      <c r="E89" s="11"/>
      <c r="G89" s="64"/>
      <c r="H89" s="64"/>
      <c r="I89" s="64"/>
    </row>
    <row r="90" spans="1:9" x14ac:dyDescent="0.2">
      <c r="A90" s="64"/>
      <c r="B90" s="64"/>
      <c r="C90" s="64"/>
      <c r="D90" s="64"/>
      <c r="E90" s="11"/>
      <c r="G90" s="64"/>
      <c r="H90" s="64"/>
      <c r="I90" s="64"/>
    </row>
    <row r="91" spans="1:9" x14ac:dyDescent="0.2">
      <c r="A91" s="64"/>
      <c r="B91" s="64"/>
      <c r="C91" s="64"/>
      <c r="D91" s="64"/>
      <c r="E91" s="11"/>
      <c r="G91" s="64"/>
      <c r="H91" s="64"/>
      <c r="I91" s="64"/>
    </row>
    <row r="92" spans="1:9" ht="10.5" x14ac:dyDescent="0.25">
      <c r="A92" s="63" t="s">
        <v>1083</v>
      </c>
      <c r="B92" s="64"/>
      <c r="C92" s="64"/>
      <c r="D92" s="64"/>
      <c r="E92" s="11"/>
      <c r="G92" s="64"/>
      <c r="H92" s="64"/>
      <c r="I92" s="64"/>
    </row>
    <row r="93" spans="1:9" x14ac:dyDescent="0.2">
      <c r="A93" s="64"/>
      <c r="B93" s="64"/>
      <c r="C93" s="64"/>
      <c r="D93" s="64"/>
      <c r="E93" s="11"/>
      <c r="G93" s="64"/>
      <c r="H93" s="64"/>
      <c r="I93" s="64"/>
    </row>
    <row r="94" spans="1:9" ht="10.5" x14ac:dyDescent="0.25">
      <c r="A94" s="63" t="s">
        <v>1056</v>
      </c>
      <c r="B94" s="64"/>
      <c r="C94" s="64"/>
      <c r="D94" s="64"/>
      <c r="E94" s="11"/>
      <c r="G94" s="64"/>
      <c r="H94" s="64"/>
      <c r="I94" s="64"/>
    </row>
    <row r="95" spans="1:9" x14ac:dyDescent="0.2">
      <c r="A95" s="64"/>
      <c r="B95" s="64"/>
      <c r="C95" s="64"/>
      <c r="D95" s="64"/>
      <c r="E95" s="11"/>
      <c r="G95" s="64"/>
      <c r="H95" s="64"/>
      <c r="I95" s="64"/>
    </row>
    <row r="96" spans="1:9" x14ac:dyDescent="0.2">
      <c r="A96" s="64"/>
      <c r="B96" s="64"/>
      <c r="C96" s="64"/>
      <c r="D96" s="64"/>
      <c r="E96" s="11"/>
      <c r="G96" s="64"/>
      <c r="H96" s="64"/>
      <c r="I96" s="64"/>
    </row>
    <row r="97" spans="1:9" x14ac:dyDescent="0.2">
      <c r="A97" s="64"/>
      <c r="B97" s="64"/>
      <c r="C97" s="64"/>
      <c r="D97" s="64"/>
      <c r="E97" s="11"/>
      <c r="G97" s="64"/>
      <c r="H97" s="64"/>
      <c r="I97" s="64"/>
    </row>
    <row r="98" spans="1:9" x14ac:dyDescent="0.2">
      <c r="A98" s="64"/>
      <c r="B98" s="64"/>
      <c r="C98" s="64"/>
      <c r="D98" s="64"/>
      <c r="E98" s="11"/>
      <c r="G98" s="64"/>
      <c r="H98" s="64"/>
      <c r="I98" s="64"/>
    </row>
    <row r="99" spans="1:9" x14ac:dyDescent="0.2">
      <c r="A99" s="64"/>
      <c r="B99" s="64"/>
      <c r="C99" s="64"/>
      <c r="D99" s="64"/>
      <c r="E99" s="11"/>
      <c r="G99" s="64"/>
      <c r="H99" s="64"/>
      <c r="I99" s="64"/>
    </row>
    <row r="100" spans="1:9" x14ac:dyDescent="0.2">
      <c r="A100" s="64"/>
      <c r="B100" s="64"/>
      <c r="C100" s="64"/>
      <c r="D100" s="64"/>
      <c r="E100" s="11"/>
      <c r="G100" s="64"/>
      <c r="H100" s="64"/>
      <c r="I100" s="64"/>
    </row>
    <row r="101" spans="1:9" x14ac:dyDescent="0.2">
      <c r="A101" s="64"/>
      <c r="B101" s="64"/>
      <c r="C101" s="64"/>
      <c r="D101" s="64"/>
      <c r="E101" s="11"/>
      <c r="G101" s="64"/>
      <c r="H101" s="64"/>
      <c r="I101" s="64"/>
    </row>
    <row r="102" spans="1:9" x14ac:dyDescent="0.2">
      <c r="A102" s="64"/>
      <c r="B102" s="64"/>
      <c r="C102" s="64"/>
      <c r="D102" s="64"/>
      <c r="E102" s="11"/>
      <c r="G102" s="64"/>
      <c r="H102" s="64"/>
      <c r="I102" s="64"/>
    </row>
    <row r="103" spans="1:9" x14ac:dyDescent="0.2">
      <c r="A103" s="64"/>
      <c r="B103" s="64"/>
      <c r="C103" s="64"/>
      <c r="D103" s="64"/>
      <c r="E103" s="11"/>
      <c r="G103" s="64"/>
      <c r="H103" s="64"/>
      <c r="I103" s="64"/>
    </row>
    <row r="104" spans="1:9" x14ac:dyDescent="0.2">
      <c r="A104" s="64"/>
      <c r="B104" s="64"/>
      <c r="C104" s="64"/>
      <c r="D104" s="64"/>
      <c r="E104" s="11"/>
      <c r="G104" s="64"/>
      <c r="H104" s="64"/>
      <c r="I104" s="64"/>
    </row>
    <row r="105" spans="1:9" x14ac:dyDescent="0.2">
      <c r="A105" s="64"/>
      <c r="B105" s="64"/>
      <c r="C105" s="64"/>
      <c r="D105" s="64"/>
      <c r="E105" s="11"/>
      <c r="G105" s="64"/>
      <c r="H105" s="64"/>
      <c r="I105" s="64"/>
    </row>
    <row r="106" spans="1:9" x14ac:dyDescent="0.2">
      <c r="A106" s="64"/>
      <c r="B106" s="64"/>
      <c r="C106" s="64"/>
      <c r="D106" s="64"/>
      <c r="E106" s="11"/>
      <c r="G106" s="64"/>
      <c r="H106" s="64"/>
      <c r="I106" s="64"/>
    </row>
    <row r="107" spans="1:9" x14ac:dyDescent="0.2">
      <c r="A107" s="64"/>
      <c r="B107" s="64"/>
      <c r="C107" s="64"/>
      <c r="D107" s="64"/>
      <c r="E107" s="11"/>
      <c r="G107" s="64"/>
      <c r="H107" s="64"/>
      <c r="I107" s="64"/>
    </row>
    <row r="108" spans="1:9" x14ac:dyDescent="0.2">
      <c r="A108" s="64"/>
      <c r="B108" s="64"/>
      <c r="C108" s="64"/>
      <c r="D108" s="64"/>
      <c r="E108" s="11"/>
      <c r="G108" s="64"/>
      <c r="H108" s="64"/>
      <c r="I108" s="64"/>
    </row>
    <row r="109" spans="1:9" x14ac:dyDescent="0.2">
      <c r="A109" s="64"/>
      <c r="B109" s="64"/>
      <c r="C109" s="64"/>
      <c r="D109" s="64"/>
      <c r="E109" s="11"/>
      <c r="G109" s="64"/>
      <c r="H109" s="64"/>
      <c r="I109" s="64"/>
    </row>
    <row r="110" spans="1:9" x14ac:dyDescent="0.2">
      <c r="A110" s="64"/>
      <c r="B110" s="64"/>
      <c r="C110" s="64"/>
      <c r="D110" s="64"/>
      <c r="E110" s="11"/>
      <c r="G110" s="64"/>
      <c r="H110" s="64"/>
      <c r="I110" s="64"/>
    </row>
    <row r="111" spans="1:9" x14ac:dyDescent="0.2">
      <c r="A111" s="64"/>
      <c r="B111" s="64"/>
      <c r="C111" s="64"/>
      <c r="D111" s="64"/>
      <c r="E111" s="11"/>
      <c r="G111" s="64"/>
      <c r="H111" s="64"/>
      <c r="I111" s="64"/>
    </row>
    <row r="112" spans="1:9" x14ac:dyDescent="0.2">
      <c r="A112" s="64" t="s">
        <v>1059</v>
      </c>
      <c r="B112" s="64"/>
      <c r="C112" s="64"/>
      <c r="D112" s="64"/>
      <c r="E112" s="11"/>
      <c r="G112" s="64"/>
      <c r="H112" s="64"/>
      <c r="I112" s="64"/>
    </row>
    <row r="113" spans="1:9" x14ac:dyDescent="0.2">
      <c r="A113" s="64"/>
      <c r="B113" s="64"/>
      <c r="C113" s="64"/>
      <c r="D113" s="64"/>
      <c r="E113" s="11"/>
      <c r="G113" s="64"/>
      <c r="H113" s="64"/>
      <c r="I113" s="64"/>
    </row>
    <row r="114" spans="1:9" x14ac:dyDescent="0.2">
      <c r="A114" s="64"/>
      <c r="B114" s="64"/>
      <c r="C114" s="64"/>
      <c r="D114" s="64"/>
      <c r="E114" s="11"/>
      <c r="G114" s="64"/>
      <c r="H114" s="64"/>
      <c r="I114" s="64"/>
    </row>
    <row r="115" spans="1:9" x14ac:dyDescent="0.2">
      <c r="A115" s="64"/>
      <c r="B115" s="64"/>
      <c r="C115" s="64"/>
      <c r="D115" s="64"/>
      <c r="E115" s="11"/>
      <c r="G115" s="64"/>
      <c r="H115" s="64"/>
      <c r="I115" s="64"/>
    </row>
    <row r="116" spans="1:9" x14ac:dyDescent="0.2">
      <c r="A116" s="64"/>
      <c r="B116" s="64"/>
      <c r="C116" s="64"/>
      <c r="D116" s="64"/>
      <c r="E116" s="11"/>
      <c r="G116" s="64"/>
      <c r="H116" s="64"/>
      <c r="I116" s="64"/>
    </row>
    <row r="117" spans="1:9" x14ac:dyDescent="0.2">
      <c r="A117" s="64"/>
      <c r="B117" s="64"/>
      <c r="C117" s="64"/>
      <c r="D117" s="64"/>
      <c r="E117" s="11"/>
      <c r="G117" s="64"/>
      <c r="H117" s="64"/>
      <c r="I117" s="64"/>
    </row>
    <row r="118" spans="1:9" x14ac:dyDescent="0.2">
      <c r="A118" s="64"/>
      <c r="B118" s="64"/>
      <c r="C118" s="64"/>
      <c r="D118" s="64"/>
      <c r="E118" s="11"/>
      <c r="G118" s="64"/>
      <c r="H118" s="64"/>
      <c r="I118" s="64"/>
    </row>
    <row r="119" spans="1:9" x14ac:dyDescent="0.2">
      <c r="A119" s="64"/>
      <c r="B119" s="64"/>
      <c r="C119" s="64"/>
      <c r="D119" s="64"/>
      <c r="E119" s="11"/>
      <c r="G119" s="64"/>
      <c r="H119" s="64"/>
      <c r="I119" s="64"/>
    </row>
    <row r="120" spans="1:9" x14ac:dyDescent="0.2">
      <c r="A120" s="64"/>
      <c r="B120" s="64"/>
      <c r="C120" s="64"/>
      <c r="D120" s="64"/>
      <c r="E120" s="11"/>
      <c r="G120" s="64"/>
      <c r="H120" s="64"/>
      <c r="I120" s="64"/>
    </row>
    <row r="121" spans="1:9" x14ac:dyDescent="0.2">
      <c r="A121" s="64"/>
      <c r="B121" s="64"/>
      <c r="C121" s="64"/>
      <c r="D121" s="64"/>
      <c r="E121" s="11"/>
      <c r="G121" s="64"/>
      <c r="H121" s="64"/>
      <c r="I121" s="64"/>
    </row>
    <row r="122" spans="1:9" x14ac:dyDescent="0.2">
      <c r="A122" s="64"/>
      <c r="B122" s="64"/>
      <c r="C122" s="64"/>
      <c r="D122" s="64"/>
      <c r="E122" s="11"/>
      <c r="G122" s="64"/>
      <c r="H122" s="64"/>
      <c r="I122" s="64"/>
    </row>
    <row r="123" spans="1:9" x14ac:dyDescent="0.2">
      <c r="A123" s="64"/>
      <c r="B123" s="64"/>
      <c r="C123" s="64"/>
      <c r="D123" s="64"/>
      <c r="E123" s="11"/>
      <c r="G123" s="64"/>
      <c r="H123" s="64"/>
      <c r="I123" s="64"/>
    </row>
    <row r="124" spans="1:9" x14ac:dyDescent="0.2">
      <c r="A124" s="64"/>
      <c r="B124" s="64"/>
      <c r="C124" s="64"/>
      <c r="D124" s="64"/>
      <c r="E124" s="11"/>
      <c r="G124" s="64"/>
      <c r="H124" s="64"/>
      <c r="I124" s="64"/>
    </row>
    <row r="125" spans="1:9" x14ac:dyDescent="0.2">
      <c r="A125" s="64"/>
      <c r="B125" s="64"/>
      <c r="C125" s="64"/>
      <c r="D125" s="64"/>
      <c r="E125" s="11"/>
      <c r="G125" s="64"/>
      <c r="H125" s="64"/>
      <c r="I125" s="64"/>
    </row>
    <row r="126" spans="1:9" x14ac:dyDescent="0.2">
      <c r="A126" s="64"/>
      <c r="B126" s="64"/>
      <c r="C126" s="64"/>
      <c r="D126" s="64"/>
      <c r="E126" s="11"/>
      <c r="G126" s="64"/>
      <c r="H126" s="64"/>
      <c r="I126" s="64"/>
    </row>
    <row r="127" spans="1:9" x14ac:dyDescent="0.2">
      <c r="A127" s="64"/>
      <c r="B127" s="64"/>
      <c r="C127" s="64"/>
      <c r="D127" s="64"/>
      <c r="E127" s="11"/>
      <c r="G127" s="64"/>
      <c r="H127" s="64"/>
      <c r="I127" s="64"/>
    </row>
    <row r="128" spans="1:9" x14ac:dyDescent="0.2">
      <c r="A128" s="64"/>
      <c r="B128" s="64"/>
      <c r="C128" s="64"/>
      <c r="D128" s="64"/>
      <c r="E128" s="11"/>
      <c r="G128" s="64"/>
      <c r="H128" s="64"/>
      <c r="I128" s="64"/>
    </row>
    <row r="129" spans="1:9" x14ac:dyDescent="0.2">
      <c r="A129" s="64"/>
      <c r="B129" s="64"/>
      <c r="C129" s="64"/>
      <c r="D129" s="64"/>
      <c r="E129" s="11"/>
      <c r="G129" s="64"/>
      <c r="H129" s="64"/>
      <c r="I129" s="64"/>
    </row>
    <row r="130" spans="1:9" x14ac:dyDescent="0.2">
      <c r="A130" s="64"/>
      <c r="B130" s="64"/>
      <c r="C130" s="64"/>
      <c r="D130" s="64"/>
      <c r="E130" s="11"/>
      <c r="G130" s="64"/>
      <c r="H130" s="64"/>
      <c r="I130" s="64"/>
    </row>
    <row r="131" spans="1:9" x14ac:dyDescent="0.2">
      <c r="A131" s="64"/>
      <c r="B131" s="64"/>
      <c r="C131" s="64"/>
      <c r="D131" s="64"/>
      <c r="E131" s="11"/>
      <c r="G131" s="64"/>
      <c r="H131" s="64"/>
      <c r="I131" s="64"/>
    </row>
    <row r="132" spans="1:9" x14ac:dyDescent="0.2">
      <c r="A132" s="64"/>
      <c r="B132" s="64"/>
      <c r="C132" s="64"/>
      <c r="D132" s="64"/>
      <c r="E132" s="11"/>
      <c r="G132" s="64"/>
      <c r="H132" s="64"/>
      <c r="I132" s="64"/>
    </row>
    <row r="133" spans="1:9" x14ac:dyDescent="0.2">
      <c r="A133" s="64"/>
      <c r="B133" s="64"/>
      <c r="C133" s="64"/>
      <c r="D133" s="64"/>
      <c r="E133" s="11"/>
      <c r="G133" s="64"/>
      <c r="H133" s="64"/>
      <c r="I133" s="64"/>
    </row>
    <row r="134" spans="1:9" x14ac:dyDescent="0.2">
      <c r="A134" s="64"/>
      <c r="B134" s="64"/>
      <c r="C134" s="64"/>
      <c r="D134" s="64"/>
      <c r="E134" s="11"/>
      <c r="G134" s="64"/>
      <c r="H134" s="64"/>
      <c r="I134" s="64"/>
    </row>
    <row r="135" spans="1:9" x14ac:dyDescent="0.2">
      <c r="A135" s="64"/>
      <c r="B135" s="64"/>
      <c r="C135" s="64"/>
      <c r="D135" s="64"/>
      <c r="E135" s="11"/>
      <c r="G135" s="64"/>
      <c r="H135" s="64"/>
      <c r="I135" s="64"/>
    </row>
    <row r="136" spans="1:9" x14ac:dyDescent="0.2">
      <c r="A136" s="64"/>
      <c r="B136" s="64"/>
      <c r="C136" s="64"/>
      <c r="D136" s="64"/>
      <c r="E136" s="11"/>
      <c r="G136" s="64"/>
      <c r="H136" s="64"/>
      <c r="I136" s="64"/>
    </row>
    <row r="137" spans="1:9" x14ac:dyDescent="0.2">
      <c r="A137" s="64"/>
      <c r="B137" s="64"/>
      <c r="C137" s="64"/>
      <c r="D137" s="64"/>
      <c r="E137" s="11"/>
      <c r="G137" s="64"/>
      <c r="H137" s="64"/>
      <c r="I137" s="64"/>
    </row>
    <row r="138" spans="1:9" x14ac:dyDescent="0.2">
      <c r="A138" s="64"/>
      <c r="B138" s="64"/>
      <c r="C138" s="64"/>
      <c r="D138" s="64"/>
      <c r="E138" s="11"/>
      <c r="G138" s="64"/>
      <c r="H138" s="64"/>
      <c r="I138" s="64"/>
    </row>
    <row r="139" spans="1:9" x14ac:dyDescent="0.2">
      <c r="A139" s="64"/>
      <c r="B139" s="64"/>
      <c r="C139" s="64"/>
      <c r="D139" s="64"/>
      <c r="E139" s="11"/>
      <c r="G139" s="64"/>
      <c r="H139" s="64"/>
      <c r="I139" s="64"/>
    </row>
    <row r="140" spans="1:9" x14ac:dyDescent="0.2">
      <c r="A140" s="64"/>
      <c r="B140" s="64"/>
      <c r="C140" s="64"/>
      <c r="D140" s="64"/>
      <c r="E140" s="11"/>
      <c r="G140" s="64"/>
      <c r="H140" s="64"/>
      <c r="I140" s="64"/>
    </row>
    <row r="141" spans="1:9" x14ac:dyDescent="0.2">
      <c r="A141" s="64"/>
      <c r="B141" s="64"/>
      <c r="C141" s="64"/>
      <c r="D141" s="64"/>
      <c r="E141" s="11"/>
      <c r="G141" s="64"/>
      <c r="H141" s="64"/>
      <c r="I141" s="64"/>
    </row>
    <row r="142" spans="1:9" x14ac:dyDescent="0.2">
      <c r="A142" s="64"/>
      <c r="B142" s="64"/>
      <c r="C142" s="64"/>
      <c r="D142" s="64"/>
      <c r="E142" s="11"/>
      <c r="G142" s="64"/>
      <c r="H142" s="64"/>
      <c r="I142" s="64"/>
    </row>
    <row r="143" spans="1:9" x14ac:dyDescent="0.2">
      <c r="A143" s="64"/>
      <c r="B143" s="64"/>
      <c r="C143" s="64"/>
      <c r="D143" s="64"/>
      <c r="E143" s="11"/>
      <c r="G143" s="64"/>
      <c r="H143" s="64"/>
      <c r="I143" s="64"/>
    </row>
    <row r="144" spans="1:9" x14ac:dyDescent="0.2">
      <c r="A144" s="64"/>
      <c r="B144" s="64"/>
      <c r="C144" s="64"/>
      <c r="D144" s="64"/>
      <c r="E144" s="11"/>
      <c r="G144" s="64"/>
      <c r="H144" s="64"/>
      <c r="I144" s="64"/>
    </row>
    <row r="145" spans="1:9" x14ac:dyDescent="0.2">
      <c r="A145" s="64"/>
      <c r="B145" s="64"/>
      <c r="C145" s="64"/>
      <c r="D145" s="64"/>
      <c r="E145" s="11"/>
      <c r="G145" s="64"/>
      <c r="H145" s="64"/>
      <c r="I145" s="64"/>
    </row>
    <row r="146" spans="1:9" x14ac:dyDescent="0.2">
      <c r="A146" s="64"/>
      <c r="B146" s="64"/>
      <c r="C146" s="64"/>
      <c r="D146" s="64"/>
      <c r="E146" s="11"/>
      <c r="G146" s="64"/>
      <c r="H146" s="64"/>
      <c r="I146" s="64"/>
    </row>
    <row r="147" spans="1:9" x14ac:dyDescent="0.2">
      <c r="A147" s="64"/>
      <c r="B147" s="64"/>
      <c r="C147" s="64"/>
      <c r="D147" s="64"/>
      <c r="E147" s="11"/>
      <c r="G147" s="64"/>
      <c r="H147" s="64"/>
      <c r="I147" s="64"/>
    </row>
    <row r="148" spans="1:9" x14ac:dyDescent="0.2">
      <c r="A148" s="64"/>
      <c r="B148" s="64"/>
      <c r="C148" s="64"/>
      <c r="D148" s="64"/>
      <c r="E148" s="11"/>
      <c r="G148" s="64"/>
      <c r="H148" s="64"/>
      <c r="I148" s="64"/>
    </row>
    <row r="149" spans="1:9" x14ac:dyDescent="0.2">
      <c r="A149" s="64"/>
      <c r="B149" s="64"/>
      <c r="C149" s="64"/>
      <c r="D149" s="64"/>
      <c r="E149" s="11"/>
      <c r="G149" s="64"/>
      <c r="H149" s="64"/>
      <c r="I149" s="64"/>
    </row>
    <row r="150" spans="1:9" x14ac:dyDescent="0.2">
      <c r="A150" s="64"/>
      <c r="B150" s="64"/>
      <c r="C150" s="64"/>
      <c r="D150" s="64"/>
      <c r="E150" s="11"/>
      <c r="G150" s="64"/>
      <c r="H150" s="64"/>
      <c r="I150" s="64"/>
    </row>
    <row r="151" spans="1:9" x14ac:dyDescent="0.2">
      <c r="A151" s="64"/>
      <c r="B151" s="64"/>
      <c r="C151" s="64"/>
      <c r="D151" s="64"/>
      <c r="E151" s="11"/>
      <c r="G151" s="64"/>
      <c r="H151" s="64"/>
      <c r="I151" s="64"/>
    </row>
    <row r="152" spans="1:9" x14ac:dyDescent="0.2">
      <c r="A152" s="64"/>
      <c r="B152" s="64"/>
      <c r="C152" s="64"/>
      <c r="D152" s="64"/>
      <c r="E152" s="11"/>
      <c r="G152" s="64"/>
      <c r="H152" s="64"/>
      <c r="I152" s="64"/>
    </row>
    <row r="153" spans="1:9" x14ac:dyDescent="0.2">
      <c r="A153" s="64"/>
      <c r="B153" s="64"/>
      <c r="C153" s="64"/>
      <c r="D153" s="64"/>
      <c r="E153" s="11"/>
      <c r="G153" s="64"/>
      <c r="H153" s="64"/>
      <c r="I153" s="64"/>
    </row>
    <row r="154" spans="1:9" x14ac:dyDescent="0.2">
      <c r="A154" s="64"/>
      <c r="B154" s="64"/>
      <c r="C154" s="64"/>
      <c r="D154" s="64"/>
      <c r="E154" s="11"/>
      <c r="G154" s="64"/>
      <c r="H154" s="64"/>
      <c r="I154" s="64"/>
    </row>
    <row r="155" spans="1:9" x14ac:dyDescent="0.2">
      <c r="A155" s="64"/>
      <c r="B155" s="64"/>
      <c r="C155" s="64"/>
      <c r="D155" s="64"/>
      <c r="E155" s="11"/>
      <c r="G155" s="64"/>
      <c r="H155" s="64"/>
      <c r="I155" s="64"/>
    </row>
    <row r="156" spans="1:9" x14ac:dyDescent="0.2">
      <c r="A156" s="64"/>
      <c r="B156" s="64"/>
      <c r="C156" s="64"/>
      <c r="D156" s="64"/>
      <c r="E156" s="11"/>
      <c r="G156" s="64"/>
      <c r="H156" s="64"/>
      <c r="I156" s="64"/>
    </row>
    <row r="157" spans="1:9" x14ac:dyDescent="0.2">
      <c r="A157" s="64"/>
      <c r="B157" s="64"/>
      <c r="C157" s="64"/>
      <c r="D157" s="64"/>
      <c r="E157" s="11"/>
      <c r="G157" s="64"/>
      <c r="H157" s="64"/>
      <c r="I157" s="64"/>
    </row>
    <row r="158" spans="1:9" x14ac:dyDescent="0.2">
      <c r="A158" s="64"/>
      <c r="B158" s="64"/>
      <c r="C158" s="64"/>
      <c r="D158" s="64"/>
      <c r="E158" s="11"/>
      <c r="G158" s="64"/>
      <c r="H158" s="64"/>
      <c r="I158" s="64"/>
    </row>
    <row r="159" spans="1:9" x14ac:dyDescent="0.2">
      <c r="A159" s="64"/>
      <c r="B159" s="64"/>
      <c r="C159" s="64"/>
      <c r="D159" s="64"/>
      <c r="E159" s="11"/>
      <c r="G159" s="64"/>
      <c r="H159" s="64"/>
      <c r="I159" s="64"/>
    </row>
    <row r="160" spans="1:9" x14ac:dyDescent="0.2">
      <c r="A160" s="64"/>
      <c r="B160" s="64"/>
      <c r="C160" s="64"/>
      <c r="D160" s="64"/>
      <c r="E160" s="11"/>
      <c r="G160" s="64"/>
      <c r="H160" s="64"/>
      <c r="I160" s="64"/>
    </row>
    <row r="161" spans="1:9" x14ac:dyDescent="0.2">
      <c r="A161" s="64"/>
      <c r="B161" s="64"/>
      <c r="C161" s="64"/>
      <c r="D161" s="64"/>
      <c r="E161" s="11"/>
      <c r="G161" s="64"/>
      <c r="H161" s="64"/>
      <c r="I161" s="64"/>
    </row>
    <row r="162" spans="1:9" x14ac:dyDescent="0.2">
      <c r="A162" s="64"/>
      <c r="B162" s="64"/>
      <c r="C162" s="64"/>
      <c r="D162" s="64"/>
      <c r="E162" s="11"/>
      <c r="G162" s="64"/>
      <c r="H162" s="64"/>
      <c r="I162" s="64"/>
    </row>
    <row r="163" spans="1:9" x14ac:dyDescent="0.2">
      <c r="A163" s="64"/>
      <c r="B163" s="64"/>
      <c r="C163" s="64"/>
      <c r="D163" s="64"/>
      <c r="E163" s="11"/>
      <c r="G163" s="64"/>
      <c r="H163" s="64"/>
      <c r="I163" s="64"/>
    </row>
    <row r="164" spans="1:9" x14ac:dyDescent="0.2">
      <c r="A164" s="64"/>
      <c r="B164" s="64"/>
      <c r="C164" s="64"/>
      <c r="D164" s="64"/>
      <c r="E164" s="11"/>
      <c r="G164" s="64"/>
      <c r="H164" s="64"/>
      <c r="I164" s="64"/>
    </row>
    <row r="165" spans="1:9" x14ac:dyDescent="0.2">
      <c r="A165" s="64"/>
      <c r="B165" s="64"/>
      <c r="C165" s="64"/>
      <c r="D165" s="64"/>
      <c r="E165" s="11"/>
      <c r="G165" s="64"/>
      <c r="H165" s="64"/>
      <c r="I165" s="64"/>
    </row>
    <row r="166" spans="1:9" x14ac:dyDescent="0.2">
      <c r="A166" s="64"/>
      <c r="B166" s="64"/>
      <c r="C166" s="64"/>
      <c r="D166" s="64"/>
      <c r="E166" s="11"/>
      <c r="G166" s="64"/>
      <c r="H166" s="64"/>
      <c r="I166" s="64"/>
    </row>
    <row r="167" spans="1:9" x14ac:dyDescent="0.2">
      <c r="A167" s="64"/>
      <c r="B167" s="64"/>
      <c r="C167" s="64"/>
      <c r="D167" s="64"/>
      <c r="E167" s="11"/>
      <c r="G167" s="64"/>
      <c r="H167" s="64"/>
      <c r="I167" s="64"/>
    </row>
    <row r="168" spans="1:9" x14ac:dyDescent="0.2">
      <c r="A168" s="64"/>
      <c r="B168" s="64"/>
      <c r="C168" s="64"/>
      <c r="D168" s="64"/>
      <c r="E168" s="11"/>
      <c r="G168" s="64"/>
      <c r="H168" s="64"/>
      <c r="I168" s="64"/>
    </row>
    <row r="169" spans="1:9" x14ac:dyDescent="0.2">
      <c r="A169" s="64"/>
      <c r="B169" s="64"/>
      <c r="C169" s="64"/>
      <c r="D169" s="64"/>
      <c r="E169" s="11"/>
      <c r="G169" s="64"/>
      <c r="H169" s="64"/>
      <c r="I169" s="64"/>
    </row>
    <row r="170" spans="1:9" x14ac:dyDescent="0.2">
      <c r="A170" s="64"/>
      <c r="B170" s="64"/>
      <c r="C170" s="64"/>
      <c r="D170" s="64"/>
      <c r="E170" s="11"/>
      <c r="G170" s="64"/>
      <c r="H170" s="64"/>
      <c r="I170" s="64"/>
    </row>
    <row r="171" spans="1:9" x14ac:dyDescent="0.2">
      <c r="A171" s="64"/>
      <c r="B171" s="64"/>
      <c r="C171" s="64"/>
      <c r="D171" s="64"/>
      <c r="E171" s="11"/>
      <c r="G171" s="64"/>
      <c r="H171" s="64"/>
      <c r="I171" s="64"/>
    </row>
    <row r="172" spans="1:9" x14ac:dyDescent="0.2">
      <c r="A172" s="64"/>
      <c r="B172" s="64"/>
      <c r="C172" s="64"/>
      <c r="D172" s="64"/>
      <c r="E172" s="11"/>
      <c r="G172" s="64"/>
      <c r="H172" s="64"/>
      <c r="I172" s="64"/>
    </row>
    <row r="173" spans="1:9" x14ac:dyDescent="0.2">
      <c r="A173" s="64"/>
      <c r="B173" s="64"/>
      <c r="C173" s="64"/>
      <c r="D173" s="64"/>
      <c r="E173" s="11"/>
      <c r="G173" s="64"/>
      <c r="H173" s="64"/>
      <c r="I173" s="64"/>
    </row>
    <row r="174" spans="1:9" x14ac:dyDescent="0.2">
      <c r="A174" s="64"/>
      <c r="B174" s="64"/>
      <c r="C174" s="64"/>
      <c r="D174" s="64"/>
      <c r="E174" s="11"/>
      <c r="G174" s="64"/>
      <c r="H174" s="64"/>
      <c r="I174" s="64"/>
    </row>
    <row r="175" spans="1:9" x14ac:dyDescent="0.2">
      <c r="A175" s="64"/>
      <c r="B175" s="64"/>
      <c r="C175" s="64"/>
      <c r="D175" s="64"/>
      <c r="E175" s="11"/>
      <c r="G175" s="64"/>
      <c r="H175" s="64"/>
      <c r="I175" s="64"/>
    </row>
    <row r="176" spans="1:9" x14ac:dyDescent="0.2">
      <c r="A176" s="64"/>
      <c r="B176" s="64"/>
      <c r="C176" s="64"/>
      <c r="D176" s="64"/>
      <c r="E176" s="11"/>
      <c r="G176" s="64"/>
      <c r="H176" s="64"/>
      <c r="I176" s="64"/>
    </row>
    <row r="177" spans="1:9" x14ac:dyDescent="0.2">
      <c r="A177" s="64"/>
      <c r="B177" s="64"/>
      <c r="C177" s="64"/>
      <c r="D177" s="64"/>
      <c r="E177" s="11"/>
      <c r="G177" s="64"/>
      <c r="H177" s="64"/>
      <c r="I177" s="64"/>
    </row>
    <row r="178" spans="1:9" x14ac:dyDescent="0.2">
      <c r="A178" s="64"/>
      <c r="B178" s="64"/>
      <c r="C178" s="64"/>
      <c r="D178" s="64"/>
      <c r="E178" s="11"/>
      <c r="G178" s="64"/>
      <c r="H178" s="64"/>
      <c r="I178" s="64"/>
    </row>
    <row r="179" spans="1:9" x14ac:dyDescent="0.2">
      <c r="A179" s="64"/>
      <c r="B179" s="64"/>
      <c r="C179" s="64"/>
      <c r="D179" s="64"/>
      <c r="E179" s="11"/>
      <c r="G179" s="64"/>
      <c r="H179" s="64"/>
      <c r="I179" s="64"/>
    </row>
    <row r="180" spans="1:9" x14ac:dyDescent="0.2">
      <c r="A180" s="64"/>
      <c r="B180" s="64"/>
      <c r="C180" s="64"/>
      <c r="D180" s="64"/>
      <c r="E180" s="11"/>
      <c r="G180" s="64"/>
      <c r="H180" s="64"/>
      <c r="I180" s="64"/>
    </row>
    <row r="181" spans="1:9" x14ac:dyDescent="0.2">
      <c r="A181" s="64"/>
      <c r="B181" s="64"/>
      <c r="C181" s="64"/>
      <c r="D181" s="64"/>
      <c r="E181" s="11"/>
      <c r="G181" s="64"/>
      <c r="H181" s="64"/>
      <c r="I181" s="64"/>
    </row>
    <row r="182" spans="1:9" x14ac:dyDescent="0.2">
      <c r="A182" s="64"/>
      <c r="B182" s="64"/>
      <c r="C182" s="64"/>
      <c r="D182" s="64"/>
      <c r="E182" s="11"/>
      <c r="G182" s="64"/>
      <c r="H182" s="64"/>
      <c r="I182" s="64"/>
    </row>
    <row r="183" spans="1:9" x14ac:dyDescent="0.2">
      <c r="A183" s="64"/>
      <c r="B183" s="64"/>
      <c r="C183" s="64"/>
      <c r="D183" s="64"/>
      <c r="E183" s="11"/>
      <c r="G183" s="64"/>
      <c r="H183" s="64"/>
      <c r="I183" s="64"/>
    </row>
    <row r="184" spans="1:9" x14ac:dyDescent="0.2">
      <c r="A184" s="64"/>
      <c r="B184" s="64"/>
      <c r="C184" s="64"/>
      <c r="D184" s="64"/>
      <c r="E184" s="11"/>
      <c r="G184" s="64"/>
      <c r="H184" s="64"/>
      <c r="I184" s="64"/>
    </row>
    <row r="185" spans="1:9" x14ac:dyDescent="0.2">
      <c r="A185" s="64"/>
      <c r="B185" s="64"/>
      <c r="C185" s="64"/>
      <c r="D185" s="64"/>
      <c r="E185" s="11"/>
      <c r="G185" s="64"/>
      <c r="H185" s="64"/>
      <c r="I185" s="64"/>
    </row>
    <row r="186" spans="1:9" x14ac:dyDescent="0.2">
      <c r="A186" s="64"/>
      <c r="B186" s="64"/>
      <c r="C186" s="64"/>
      <c r="D186" s="64"/>
      <c r="E186" s="11"/>
      <c r="G186" s="64"/>
      <c r="H186" s="64"/>
      <c r="I186" s="64"/>
    </row>
    <row r="187" spans="1:9" x14ac:dyDescent="0.2">
      <c r="A187" s="64"/>
      <c r="B187" s="64"/>
      <c r="C187" s="64"/>
      <c r="D187" s="64"/>
      <c r="E187" s="11"/>
      <c r="G187" s="64"/>
      <c r="H187" s="64"/>
      <c r="I187" s="64"/>
    </row>
    <row r="188" spans="1:9" x14ac:dyDescent="0.2">
      <c r="A188" s="64"/>
      <c r="B188" s="64"/>
      <c r="C188" s="64"/>
      <c r="D188" s="64"/>
      <c r="E188" s="11"/>
      <c r="G188" s="64"/>
      <c r="H188" s="64"/>
      <c r="I188" s="64"/>
    </row>
    <row r="189" spans="1:9" x14ac:dyDescent="0.2">
      <c r="A189" s="64"/>
      <c r="B189" s="64"/>
      <c r="C189" s="64"/>
      <c r="D189" s="64"/>
      <c r="E189" s="11"/>
      <c r="G189" s="64"/>
      <c r="H189" s="64"/>
      <c r="I189" s="64"/>
    </row>
    <row r="190" spans="1:9" x14ac:dyDescent="0.2">
      <c r="A190" s="64"/>
      <c r="B190" s="64"/>
      <c r="C190" s="64"/>
      <c r="D190" s="64"/>
      <c r="E190" s="11"/>
      <c r="G190" s="64"/>
      <c r="H190" s="64"/>
      <c r="I190" s="64"/>
    </row>
    <row r="191" spans="1:9" x14ac:dyDescent="0.2">
      <c r="A191" s="64"/>
      <c r="B191" s="64"/>
      <c r="C191" s="64"/>
      <c r="D191" s="64"/>
      <c r="E191" s="11"/>
      <c r="G191" s="64"/>
      <c r="H191" s="64"/>
      <c r="I191" s="64"/>
    </row>
    <row r="192" spans="1:9" x14ac:dyDescent="0.2">
      <c r="A192" s="64"/>
      <c r="B192" s="64"/>
      <c r="C192" s="64"/>
      <c r="D192" s="64"/>
      <c r="E192" s="11"/>
      <c r="G192" s="64"/>
      <c r="H192" s="64"/>
      <c r="I192" s="64"/>
    </row>
    <row r="193" spans="1:9" x14ac:dyDescent="0.2">
      <c r="A193" s="64"/>
      <c r="B193" s="64"/>
      <c r="C193" s="64"/>
      <c r="D193" s="64"/>
      <c r="E193" s="11"/>
      <c r="G193" s="64"/>
      <c r="H193" s="64"/>
      <c r="I193" s="64"/>
    </row>
    <row r="194" spans="1:9" x14ac:dyDescent="0.2">
      <c r="A194" s="64"/>
      <c r="B194" s="64"/>
      <c r="C194" s="64"/>
      <c r="D194" s="64"/>
      <c r="E194" s="11"/>
      <c r="G194" s="64"/>
      <c r="H194" s="64"/>
      <c r="I194" s="64"/>
    </row>
    <row r="195" spans="1:9" x14ac:dyDescent="0.2">
      <c r="A195" s="64"/>
      <c r="B195" s="64"/>
      <c r="C195" s="64"/>
      <c r="D195" s="64"/>
      <c r="E195" s="11"/>
      <c r="G195" s="64"/>
      <c r="H195" s="64"/>
      <c r="I195" s="64"/>
    </row>
    <row r="196" spans="1:9" x14ac:dyDescent="0.2">
      <c r="A196" s="64"/>
      <c r="B196" s="64"/>
      <c r="C196" s="64"/>
      <c r="D196" s="64"/>
      <c r="E196" s="11"/>
      <c r="G196" s="64"/>
      <c r="H196" s="64"/>
      <c r="I196" s="64"/>
    </row>
    <row r="197" spans="1:9" x14ac:dyDescent="0.2">
      <c r="A197" s="64"/>
      <c r="B197" s="64"/>
      <c r="C197" s="64"/>
      <c r="D197" s="64"/>
      <c r="E197" s="11"/>
      <c r="G197" s="64"/>
      <c r="H197" s="64"/>
      <c r="I197" s="64"/>
    </row>
    <row r="198" spans="1:9" x14ac:dyDescent="0.2">
      <c r="A198" s="64"/>
      <c r="B198" s="64"/>
      <c r="C198" s="64"/>
      <c r="D198" s="64"/>
      <c r="E198" s="11"/>
      <c r="G198" s="64"/>
      <c r="H198" s="64"/>
      <c r="I198" s="64"/>
    </row>
    <row r="199" spans="1:9" x14ac:dyDescent="0.2">
      <c r="A199" s="64"/>
      <c r="B199" s="64"/>
      <c r="C199" s="64"/>
      <c r="D199" s="64"/>
      <c r="E199" s="11"/>
      <c r="G199" s="64"/>
      <c r="H199" s="64"/>
      <c r="I199" s="64"/>
    </row>
    <row r="200" spans="1:9" x14ac:dyDescent="0.2">
      <c r="A200" s="64"/>
      <c r="B200" s="64"/>
      <c r="C200" s="64"/>
      <c r="D200" s="64"/>
      <c r="E200" s="11"/>
      <c r="G200" s="64"/>
      <c r="H200" s="64"/>
      <c r="I200" s="64"/>
    </row>
    <row r="201" spans="1:9" x14ac:dyDescent="0.2">
      <c r="A201" s="64"/>
      <c r="B201" s="64"/>
      <c r="C201" s="64"/>
      <c r="D201" s="64"/>
      <c r="E201" s="11"/>
      <c r="G201" s="64"/>
      <c r="H201" s="64"/>
      <c r="I201" s="64"/>
    </row>
    <row r="202" spans="1:9" x14ac:dyDescent="0.2">
      <c r="A202" s="64"/>
      <c r="B202" s="64"/>
      <c r="C202" s="64"/>
      <c r="D202" s="64"/>
      <c r="E202" s="11"/>
      <c r="G202" s="64"/>
      <c r="H202" s="64"/>
      <c r="I202" s="64"/>
    </row>
    <row r="203" spans="1:9" x14ac:dyDescent="0.2">
      <c r="A203" s="64"/>
      <c r="B203" s="64"/>
      <c r="C203" s="64"/>
      <c r="D203" s="64"/>
      <c r="E203" s="11"/>
      <c r="G203" s="64"/>
      <c r="H203" s="64"/>
      <c r="I203" s="64"/>
    </row>
    <row r="204" spans="1:9" x14ac:dyDescent="0.2">
      <c r="A204" s="64"/>
      <c r="B204" s="64"/>
      <c r="C204" s="64"/>
      <c r="D204" s="64"/>
      <c r="E204" s="11"/>
      <c r="G204" s="64"/>
      <c r="H204" s="64"/>
      <c r="I204" s="64"/>
    </row>
    <row r="205" spans="1:9" x14ac:dyDescent="0.2">
      <c r="A205" s="64"/>
      <c r="B205" s="64"/>
      <c r="C205" s="64"/>
      <c r="D205" s="64"/>
      <c r="E205" s="11"/>
      <c r="G205" s="64"/>
      <c r="H205" s="64"/>
      <c r="I205" s="64"/>
    </row>
    <row r="206" spans="1:9" x14ac:dyDescent="0.2">
      <c r="A206" s="64"/>
      <c r="B206" s="64"/>
      <c r="C206" s="64"/>
      <c r="D206" s="64"/>
      <c r="E206" s="11"/>
      <c r="G206" s="64"/>
      <c r="H206" s="64"/>
      <c r="I206" s="64"/>
    </row>
    <row r="207" spans="1:9" x14ac:dyDescent="0.2">
      <c r="A207" s="64"/>
      <c r="B207" s="64"/>
      <c r="C207" s="64"/>
      <c r="D207" s="64"/>
      <c r="E207" s="11"/>
      <c r="G207" s="64"/>
      <c r="H207" s="64"/>
      <c r="I207" s="64"/>
    </row>
    <row r="208" spans="1:9" x14ac:dyDescent="0.2">
      <c r="A208" s="64"/>
      <c r="B208" s="64"/>
      <c r="C208" s="64"/>
      <c r="D208" s="64"/>
      <c r="E208" s="11"/>
      <c r="G208" s="64"/>
      <c r="H208" s="64"/>
      <c r="I208" s="64"/>
    </row>
    <row r="209" spans="1:9" x14ac:dyDescent="0.2">
      <c r="A209" s="64"/>
      <c r="B209" s="64"/>
      <c r="C209" s="64"/>
      <c r="D209" s="64"/>
      <c r="E209" s="11"/>
      <c r="G209" s="64"/>
      <c r="H209" s="64"/>
      <c r="I209" s="64"/>
    </row>
    <row r="210" spans="1:9" x14ac:dyDescent="0.2">
      <c r="A210" s="64"/>
      <c r="B210" s="64"/>
      <c r="C210" s="64"/>
      <c r="D210" s="64"/>
      <c r="E210" s="11"/>
      <c r="G210" s="64"/>
      <c r="H210" s="64"/>
      <c r="I210" s="64"/>
    </row>
    <row r="211" spans="1:9" x14ac:dyDescent="0.2">
      <c r="A211" s="64"/>
      <c r="B211" s="64"/>
      <c r="C211" s="64"/>
      <c r="D211" s="64"/>
      <c r="E211" s="11"/>
      <c r="G211" s="64"/>
      <c r="H211" s="64"/>
      <c r="I211" s="64"/>
    </row>
    <row r="212" spans="1:9" x14ac:dyDescent="0.2">
      <c r="A212" s="64"/>
      <c r="B212" s="64"/>
      <c r="C212" s="64"/>
      <c r="D212" s="64"/>
      <c r="E212" s="11"/>
      <c r="G212" s="64"/>
      <c r="H212" s="64"/>
      <c r="I212" s="64"/>
    </row>
    <row r="213" spans="1:9" x14ac:dyDescent="0.2">
      <c r="A213" s="64"/>
      <c r="B213" s="64"/>
      <c r="C213" s="64"/>
      <c r="D213" s="64"/>
      <c r="E213" s="11"/>
      <c r="G213" s="64"/>
      <c r="H213" s="64"/>
      <c r="I213" s="64"/>
    </row>
    <row r="214" spans="1:9" x14ac:dyDescent="0.2">
      <c r="A214" s="64"/>
      <c r="B214" s="64"/>
      <c r="C214" s="64"/>
      <c r="D214" s="64"/>
      <c r="E214" s="11"/>
      <c r="G214" s="64"/>
      <c r="H214" s="64"/>
      <c r="I214" s="64"/>
    </row>
  </sheetData>
  <mergeCells count="4">
    <mergeCell ref="A1:F1"/>
    <mergeCell ref="A62:B62"/>
    <mergeCell ref="A63:B63"/>
    <mergeCell ref="A64:B64"/>
  </mergeCells>
  <conditionalFormatting sqref="F2:F3">
    <cfRule type="cellIs" dxfId="34" priority="3" stopIfTrue="1" operator="between">
      <formula>0.009</formula>
      <formula>-0.009</formula>
    </cfRule>
  </conditionalFormatting>
  <conditionalFormatting sqref="F5:F108">
    <cfRule type="cellIs" dxfId="33" priority="1" stopIfTrue="1" operator="between">
      <formula>0.009</formula>
      <formula>-0.009</formula>
    </cfRule>
  </conditionalFormatting>
  <conditionalFormatting sqref="F209:F65536">
    <cfRule type="cellIs" dxfId="32" priority="2" stopIfTrue="1" operator="between">
      <formula>0.009</formula>
      <formula>-0.009</formula>
    </cfRule>
  </conditionalFormatting>
  <hyperlinks>
    <hyperlink ref="A73" r:id="rId1" tooltip="https://www.franklintempletonindia.com/downloadsServlet/pdf/product-labels-jg9o5k7l" display="https://www.franklintempletonindia.com/downloadsServlet/pdf/product-labels-jg9o5k7l" xr:uid="{00000000-0004-0000-1E00-000000000000}"/>
  </hyperlinks>
  <pageMargins left="0.7" right="0.7" top="0.75" bottom="0.75" header="0.3" footer="0.3"/>
  <pageSetup paperSize="9" orientation="portrait" r:id="rId2"/>
  <headerFooter>
    <oddFooter>&amp;C&amp;1#&amp;"Calibri"&amp;10&amp;K000000PUBLIC</oddFooter>
    <evenFooter>&amp;LPUBLIC</evenFooter>
    <firstFooter>&amp;LPUBLIC</firstFooter>
  </headerFooter>
  <drawing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I226"/>
  <sheetViews>
    <sheetView workbookViewId="0">
      <selection sqref="A1:F1"/>
    </sheetView>
  </sheetViews>
  <sheetFormatPr defaultColWidth="9.1796875" defaultRowHeight="10" x14ac:dyDescent="0.2"/>
  <cols>
    <col min="1" max="1" width="38.81640625" style="7" bestFit="1" customWidth="1"/>
    <col min="2" max="2" width="33.1796875" style="7" bestFit="1" customWidth="1"/>
    <col min="3" max="3" width="35.453125" style="7" bestFit="1" customWidth="1"/>
    <col min="4" max="4" width="15.1796875" style="7" bestFit="1" customWidth="1"/>
    <col min="5" max="5" width="27.1796875" style="10" customWidth="1"/>
    <col min="6" max="6" width="13.54296875" style="11" bestFit="1" customWidth="1"/>
    <col min="7" max="16384" width="9.1796875" style="7"/>
  </cols>
  <sheetData>
    <row r="1" spans="1:6" s="1" customFormat="1" ht="14" x14ac:dyDescent="0.25">
      <c r="A1" s="104" t="s">
        <v>19</v>
      </c>
      <c r="B1" s="105"/>
      <c r="C1" s="105"/>
      <c r="D1" s="105"/>
      <c r="E1" s="105"/>
      <c r="F1" s="105"/>
    </row>
    <row r="2" spans="1:6" s="1" customFormat="1" ht="11.5" x14ac:dyDescent="0.25">
      <c r="E2" s="5"/>
      <c r="F2" s="9"/>
    </row>
    <row r="3" spans="1:6" s="1" customFormat="1" ht="11.5" x14ac:dyDescent="0.25">
      <c r="A3" s="8" t="s">
        <v>7</v>
      </c>
      <c r="B3" s="2"/>
      <c r="C3" s="3"/>
      <c r="D3" s="3"/>
      <c r="E3" s="4"/>
      <c r="F3" s="9"/>
    </row>
    <row r="4" spans="1:6" s="1" customFormat="1" ht="21" x14ac:dyDescent="0.25">
      <c r="A4" s="6" t="s">
        <v>2</v>
      </c>
      <c r="B4" s="6" t="s">
        <v>0</v>
      </c>
      <c r="C4" s="13" t="s">
        <v>535</v>
      </c>
      <c r="D4" s="13" t="s">
        <v>1</v>
      </c>
      <c r="E4" s="52" t="s">
        <v>6</v>
      </c>
      <c r="F4" s="12" t="s">
        <v>3</v>
      </c>
    </row>
    <row r="5" spans="1:6" ht="10.5" x14ac:dyDescent="0.25">
      <c r="A5" s="16" t="s">
        <v>109</v>
      </c>
      <c r="B5" s="17"/>
      <c r="C5" s="17"/>
      <c r="D5" s="17"/>
      <c r="E5" s="18"/>
      <c r="F5" s="19"/>
    </row>
    <row r="6" spans="1:6" ht="10.5" x14ac:dyDescent="0.25">
      <c r="A6" s="20" t="s">
        <v>21</v>
      </c>
      <c r="B6" s="21"/>
      <c r="C6" s="21"/>
      <c r="D6" s="21"/>
      <c r="E6" s="22"/>
      <c r="F6" s="23"/>
    </row>
    <row r="7" spans="1:6" x14ac:dyDescent="0.2">
      <c r="A7" s="21" t="s">
        <v>111</v>
      </c>
      <c r="B7" s="21" t="s">
        <v>110</v>
      </c>
      <c r="C7" s="21" t="s">
        <v>112</v>
      </c>
      <c r="D7" s="24">
        <v>187442</v>
      </c>
      <c r="E7" s="22">
        <v>1741.804785</v>
      </c>
      <c r="F7" s="23">
        <v>4.6876423494544897</v>
      </c>
    </row>
    <row r="8" spans="1:6" x14ac:dyDescent="0.2">
      <c r="A8" s="21" t="s">
        <v>114</v>
      </c>
      <c r="B8" s="21" t="s">
        <v>113</v>
      </c>
      <c r="C8" s="21" t="s">
        <v>112</v>
      </c>
      <c r="D8" s="24">
        <v>93555</v>
      </c>
      <c r="E8" s="22">
        <v>1267.6702499999999</v>
      </c>
      <c r="F8" s="23">
        <v>3.4116249996658299</v>
      </c>
    </row>
    <row r="9" spans="1:6" x14ac:dyDescent="0.2">
      <c r="A9" s="21" t="s">
        <v>116</v>
      </c>
      <c r="B9" s="21" t="s">
        <v>115</v>
      </c>
      <c r="C9" s="21" t="s">
        <v>117</v>
      </c>
      <c r="D9" s="24">
        <v>24471</v>
      </c>
      <c r="E9" s="22">
        <v>962.27313300000003</v>
      </c>
      <c r="F9" s="23">
        <v>2.5897232163092601</v>
      </c>
    </row>
    <row r="10" spans="1:6" x14ac:dyDescent="0.2">
      <c r="A10" s="21" t="s">
        <v>134</v>
      </c>
      <c r="B10" s="21" t="s">
        <v>133</v>
      </c>
      <c r="C10" s="21" t="s">
        <v>135</v>
      </c>
      <c r="D10" s="24">
        <v>334629</v>
      </c>
      <c r="E10" s="22">
        <v>915.54494399999999</v>
      </c>
      <c r="F10" s="23">
        <v>2.46396570343751</v>
      </c>
    </row>
    <row r="11" spans="1:6" x14ac:dyDescent="0.2">
      <c r="A11" s="21" t="s">
        <v>149</v>
      </c>
      <c r="B11" s="21" t="s">
        <v>148</v>
      </c>
      <c r="C11" s="21" t="s">
        <v>150</v>
      </c>
      <c r="D11" s="24">
        <v>104661</v>
      </c>
      <c r="E11" s="22">
        <v>765.07191</v>
      </c>
      <c r="F11" s="23">
        <v>2.0590042676303901</v>
      </c>
    </row>
    <row r="12" spans="1:6" x14ac:dyDescent="0.2">
      <c r="A12" s="21" t="s">
        <v>473</v>
      </c>
      <c r="B12" s="21" t="s">
        <v>472</v>
      </c>
      <c r="C12" s="21" t="s">
        <v>198</v>
      </c>
      <c r="D12" s="24">
        <v>111697</v>
      </c>
      <c r="E12" s="22">
        <v>753.00532550000003</v>
      </c>
      <c r="F12" s="23">
        <v>2.0265300012817198</v>
      </c>
    </row>
    <row r="13" spans="1:6" x14ac:dyDescent="0.2">
      <c r="A13" s="21" t="s">
        <v>445</v>
      </c>
      <c r="B13" s="21" t="s">
        <v>444</v>
      </c>
      <c r="C13" s="21" t="s">
        <v>147</v>
      </c>
      <c r="D13" s="24">
        <v>77145</v>
      </c>
      <c r="E13" s="22">
        <v>738.12336000000005</v>
      </c>
      <c r="F13" s="23">
        <v>1.98647882429468</v>
      </c>
    </row>
    <row r="14" spans="1:6" x14ac:dyDescent="0.2">
      <c r="A14" s="21" t="s">
        <v>528</v>
      </c>
      <c r="B14" s="21" t="s">
        <v>527</v>
      </c>
      <c r="C14" s="21" t="s">
        <v>207</v>
      </c>
      <c r="D14" s="24">
        <v>157878</v>
      </c>
      <c r="E14" s="22">
        <v>723.87063000000001</v>
      </c>
      <c r="F14" s="23">
        <v>1.9481210810396901</v>
      </c>
    </row>
    <row r="15" spans="1:6" x14ac:dyDescent="0.2">
      <c r="A15" s="21" t="s">
        <v>143</v>
      </c>
      <c r="B15" s="21" t="s">
        <v>142</v>
      </c>
      <c r="C15" s="21" t="s">
        <v>144</v>
      </c>
      <c r="D15" s="24">
        <v>18958</v>
      </c>
      <c r="E15" s="22">
        <v>650.60064399999999</v>
      </c>
      <c r="F15" s="23">
        <v>1.7509328012305201</v>
      </c>
    </row>
    <row r="16" spans="1:6" x14ac:dyDescent="0.2">
      <c r="A16" s="21" t="s">
        <v>869</v>
      </c>
      <c r="B16" s="21" t="s">
        <v>868</v>
      </c>
      <c r="C16" s="21" t="s">
        <v>218</v>
      </c>
      <c r="D16" s="24">
        <v>26000</v>
      </c>
      <c r="E16" s="22">
        <v>630.96799999999996</v>
      </c>
      <c r="F16" s="23">
        <v>1.69809633285087</v>
      </c>
    </row>
    <row r="17" spans="1:9" x14ac:dyDescent="0.2">
      <c r="A17" s="21" t="s">
        <v>738</v>
      </c>
      <c r="B17" s="21" t="s">
        <v>737</v>
      </c>
      <c r="C17" s="21" t="s">
        <v>171</v>
      </c>
      <c r="D17" s="24">
        <v>38397</v>
      </c>
      <c r="E17" s="22">
        <v>572.46087299999999</v>
      </c>
      <c r="F17" s="23">
        <v>1.5406386839616399</v>
      </c>
    </row>
    <row r="18" spans="1:9" x14ac:dyDescent="0.2">
      <c r="A18" s="21" t="s">
        <v>885</v>
      </c>
      <c r="B18" s="21" t="s">
        <v>884</v>
      </c>
      <c r="C18" s="21" t="s">
        <v>153</v>
      </c>
      <c r="D18" s="24">
        <v>14427</v>
      </c>
      <c r="E18" s="22">
        <v>571.42461600000001</v>
      </c>
      <c r="F18" s="23">
        <v>1.5378498512290899</v>
      </c>
    </row>
    <row r="19" spans="1:9" x14ac:dyDescent="0.2">
      <c r="A19" s="21" t="s">
        <v>863</v>
      </c>
      <c r="B19" s="21" t="s">
        <v>862</v>
      </c>
      <c r="C19" s="21" t="s">
        <v>232</v>
      </c>
      <c r="D19" s="24">
        <v>49265</v>
      </c>
      <c r="E19" s="22">
        <v>558.81289500000003</v>
      </c>
      <c r="F19" s="23">
        <v>1.5039084830756499</v>
      </c>
    </row>
    <row r="20" spans="1:9" x14ac:dyDescent="0.2">
      <c r="A20" s="21" t="s">
        <v>122</v>
      </c>
      <c r="B20" s="21" t="s">
        <v>121</v>
      </c>
      <c r="C20" s="21" t="s">
        <v>123</v>
      </c>
      <c r="D20" s="24">
        <v>26749</v>
      </c>
      <c r="E20" s="22">
        <v>438.95109000000002</v>
      </c>
      <c r="F20" s="23">
        <v>1.18132969695752</v>
      </c>
    </row>
    <row r="21" spans="1:9" x14ac:dyDescent="0.2">
      <c r="A21" s="21" t="s">
        <v>215</v>
      </c>
      <c r="B21" s="21" t="s">
        <v>214</v>
      </c>
      <c r="C21" s="21" t="s">
        <v>210</v>
      </c>
      <c r="D21" s="24">
        <v>127331</v>
      </c>
      <c r="E21" s="22">
        <v>435.59935100000001</v>
      </c>
      <c r="F21" s="23">
        <v>1.17230930970401</v>
      </c>
    </row>
    <row r="22" spans="1:9" x14ac:dyDescent="0.2">
      <c r="A22" s="21" t="s">
        <v>930</v>
      </c>
      <c r="B22" s="21" t="s">
        <v>929</v>
      </c>
      <c r="C22" s="21" t="s">
        <v>171</v>
      </c>
      <c r="D22" s="24">
        <v>38033</v>
      </c>
      <c r="E22" s="22">
        <v>369.49059499999998</v>
      </c>
      <c r="F22" s="23">
        <v>0.99439373215818705</v>
      </c>
    </row>
    <row r="23" spans="1:9" x14ac:dyDescent="0.2">
      <c r="A23" s="21" t="s">
        <v>465</v>
      </c>
      <c r="B23" s="21" t="s">
        <v>464</v>
      </c>
      <c r="C23" s="21" t="s">
        <v>439</v>
      </c>
      <c r="D23" s="24">
        <v>38068</v>
      </c>
      <c r="E23" s="22">
        <v>366.44256799999999</v>
      </c>
      <c r="F23" s="23">
        <v>0.98619071160701699</v>
      </c>
    </row>
    <row r="24" spans="1:9" x14ac:dyDescent="0.2">
      <c r="A24" s="21" t="s">
        <v>242</v>
      </c>
      <c r="B24" s="21" t="s">
        <v>241</v>
      </c>
      <c r="C24" s="21" t="s">
        <v>141</v>
      </c>
      <c r="D24" s="24">
        <v>93653</v>
      </c>
      <c r="E24" s="22">
        <v>343.05093900000003</v>
      </c>
      <c r="F24" s="23">
        <v>0.92323785278643</v>
      </c>
    </row>
    <row r="25" spans="1:9" x14ac:dyDescent="0.2">
      <c r="A25" s="21" t="s">
        <v>518</v>
      </c>
      <c r="B25" s="21" t="s">
        <v>517</v>
      </c>
      <c r="C25" s="21" t="s">
        <v>135</v>
      </c>
      <c r="D25" s="24">
        <v>176153</v>
      </c>
      <c r="E25" s="22">
        <v>306.77044949999998</v>
      </c>
      <c r="F25" s="23">
        <v>0.82559777250663002</v>
      </c>
    </row>
    <row r="26" spans="1:9" ht="10.5" x14ac:dyDescent="0.25">
      <c r="A26" s="20" t="s">
        <v>28</v>
      </c>
      <c r="B26" s="20"/>
      <c r="C26" s="20"/>
      <c r="D26" s="20"/>
      <c r="E26" s="25">
        <f>SUM(E7:E25)</f>
        <v>13111.936358000003</v>
      </c>
      <c r="F26" s="26">
        <f>SUM(F7:F25)</f>
        <v>35.287575671181131</v>
      </c>
      <c r="G26" s="14"/>
      <c r="H26" s="14"/>
      <c r="I26" s="14"/>
    </row>
    <row r="27" spans="1:9" x14ac:dyDescent="0.2">
      <c r="A27" s="21"/>
      <c r="B27" s="21"/>
      <c r="C27" s="21"/>
      <c r="D27" s="21"/>
      <c r="E27" s="22"/>
      <c r="F27" s="23"/>
    </row>
    <row r="28" spans="1:9" ht="10.5" x14ac:dyDescent="0.25">
      <c r="A28" s="20" t="s">
        <v>552</v>
      </c>
      <c r="B28" s="21"/>
      <c r="C28" s="21"/>
      <c r="D28" s="21"/>
      <c r="E28" s="22"/>
      <c r="F28" s="23"/>
    </row>
    <row r="29" spans="1:9" x14ac:dyDescent="0.2">
      <c r="A29" s="21" t="s">
        <v>932</v>
      </c>
      <c r="B29" s="21" t="s">
        <v>931</v>
      </c>
      <c r="C29" s="21" t="s">
        <v>563</v>
      </c>
      <c r="D29" s="24">
        <v>70000</v>
      </c>
      <c r="E29" s="22">
        <v>3629.8969849999999</v>
      </c>
      <c r="F29" s="23">
        <v>9.7689815630189507</v>
      </c>
    </row>
    <row r="30" spans="1:9" x14ac:dyDescent="0.2">
      <c r="A30" s="21" t="s">
        <v>934</v>
      </c>
      <c r="B30" s="21" t="s">
        <v>933</v>
      </c>
      <c r="C30" s="21" t="s">
        <v>563</v>
      </c>
      <c r="D30" s="24">
        <v>20911</v>
      </c>
      <c r="E30" s="22">
        <v>2135.6922420000001</v>
      </c>
      <c r="F30" s="23">
        <v>5.74769427964375</v>
      </c>
    </row>
    <row r="31" spans="1:9" x14ac:dyDescent="0.2">
      <c r="A31" s="21" t="s">
        <v>936</v>
      </c>
      <c r="B31" s="21" t="s">
        <v>935</v>
      </c>
      <c r="C31" s="21" t="s">
        <v>563</v>
      </c>
      <c r="D31" s="24">
        <v>3567</v>
      </c>
      <c r="E31" s="22">
        <v>2063.2688619999999</v>
      </c>
      <c r="F31" s="23">
        <v>5.5527844332003999</v>
      </c>
    </row>
    <row r="32" spans="1:9" x14ac:dyDescent="0.2">
      <c r="A32" s="21" t="s">
        <v>938</v>
      </c>
      <c r="B32" s="21" t="s">
        <v>937</v>
      </c>
      <c r="C32" s="21" t="s">
        <v>123</v>
      </c>
      <c r="D32" s="24">
        <v>25200</v>
      </c>
      <c r="E32" s="22">
        <v>1799.129541</v>
      </c>
      <c r="F32" s="23">
        <v>4.8419179354511996</v>
      </c>
    </row>
    <row r="33" spans="1:6" x14ac:dyDescent="0.2">
      <c r="A33" s="21" t="s">
        <v>917</v>
      </c>
      <c r="B33" s="21" t="s">
        <v>916</v>
      </c>
      <c r="C33" s="21" t="s">
        <v>144</v>
      </c>
      <c r="D33" s="24">
        <v>3275</v>
      </c>
      <c r="E33" s="22">
        <v>1042.005809</v>
      </c>
      <c r="F33" s="23">
        <v>2.8043042485073801</v>
      </c>
    </row>
    <row r="34" spans="1:6" x14ac:dyDescent="0.2">
      <c r="A34" s="21" t="s">
        <v>940</v>
      </c>
      <c r="B34" s="21" t="s">
        <v>939</v>
      </c>
      <c r="C34" s="21" t="s">
        <v>135</v>
      </c>
      <c r="D34" s="24">
        <v>52104</v>
      </c>
      <c r="E34" s="22">
        <v>1038.6295950000001</v>
      </c>
      <c r="F34" s="23">
        <v>2.79521799276649</v>
      </c>
    </row>
    <row r="35" spans="1:6" x14ac:dyDescent="0.2">
      <c r="A35" s="21" t="s">
        <v>915</v>
      </c>
      <c r="B35" s="21" t="s">
        <v>914</v>
      </c>
      <c r="C35" s="21" t="s">
        <v>563</v>
      </c>
      <c r="D35" s="24">
        <v>19000</v>
      </c>
      <c r="E35" s="22">
        <v>976.9316311</v>
      </c>
      <c r="F35" s="23">
        <v>2.62917298534463</v>
      </c>
    </row>
    <row r="36" spans="1:6" x14ac:dyDescent="0.2">
      <c r="A36" s="21" t="s">
        <v>942</v>
      </c>
      <c r="B36" s="21" t="s">
        <v>941</v>
      </c>
      <c r="C36" s="21" t="s">
        <v>218</v>
      </c>
      <c r="D36" s="24">
        <v>18100</v>
      </c>
      <c r="E36" s="22">
        <v>838.17168389999995</v>
      </c>
      <c r="F36" s="23">
        <v>2.2557344631265499</v>
      </c>
    </row>
    <row r="37" spans="1:6" x14ac:dyDescent="0.2">
      <c r="A37" s="21" t="s">
        <v>944</v>
      </c>
      <c r="B37" s="21" t="s">
        <v>943</v>
      </c>
      <c r="C37" s="21" t="s">
        <v>174</v>
      </c>
      <c r="D37" s="24">
        <v>213000</v>
      </c>
      <c r="E37" s="22">
        <v>668.00071009999999</v>
      </c>
      <c r="F37" s="23">
        <v>1.7977608312348501</v>
      </c>
    </row>
    <row r="38" spans="1:6" x14ac:dyDescent="0.2">
      <c r="A38" s="21" t="s">
        <v>946</v>
      </c>
      <c r="B38" s="21" t="s">
        <v>945</v>
      </c>
      <c r="C38" s="21" t="s">
        <v>156</v>
      </c>
      <c r="D38" s="24">
        <v>12853</v>
      </c>
      <c r="E38" s="22">
        <v>584.3192957</v>
      </c>
      <c r="F38" s="23">
        <v>1.57255273364445</v>
      </c>
    </row>
    <row r="39" spans="1:6" x14ac:dyDescent="0.2">
      <c r="A39" s="21" t="s">
        <v>948</v>
      </c>
      <c r="B39" s="21" t="s">
        <v>947</v>
      </c>
      <c r="C39" s="21" t="s">
        <v>150</v>
      </c>
      <c r="D39" s="24">
        <v>50400</v>
      </c>
      <c r="E39" s="22">
        <v>536.47311549999995</v>
      </c>
      <c r="F39" s="23">
        <v>1.4437864203947499</v>
      </c>
    </row>
    <row r="40" spans="1:6" x14ac:dyDescent="0.2">
      <c r="A40" s="21" t="s">
        <v>950</v>
      </c>
      <c r="B40" s="21" t="s">
        <v>949</v>
      </c>
      <c r="C40" s="21" t="s">
        <v>123</v>
      </c>
      <c r="D40" s="24">
        <v>5000</v>
      </c>
      <c r="E40" s="22">
        <v>522.20851990000006</v>
      </c>
      <c r="F40" s="23">
        <v>1.4053967437741199</v>
      </c>
    </row>
    <row r="41" spans="1:6" x14ac:dyDescent="0.2">
      <c r="A41" s="21" t="s">
        <v>952</v>
      </c>
      <c r="B41" s="21" t="s">
        <v>951</v>
      </c>
      <c r="C41" s="21" t="s">
        <v>117</v>
      </c>
      <c r="D41" s="24">
        <v>2628</v>
      </c>
      <c r="E41" s="22">
        <v>504.19845290000001</v>
      </c>
      <c r="F41" s="23">
        <v>1.3569270452678599</v>
      </c>
    </row>
    <row r="42" spans="1:6" x14ac:dyDescent="0.2">
      <c r="A42" s="21" t="s">
        <v>954</v>
      </c>
      <c r="B42" s="21" t="s">
        <v>953</v>
      </c>
      <c r="C42" s="21" t="s">
        <v>563</v>
      </c>
      <c r="D42" s="24">
        <v>59000</v>
      </c>
      <c r="E42" s="22">
        <v>478.3137898</v>
      </c>
      <c r="F42" s="23">
        <v>1.28726479379522</v>
      </c>
    </row>
    <row r="43" spans="1:6" x14ac:dyDescent="0.2">
      <c r="A43" s="21" t="s">
        <v>956</v>
      </c>
      <c r="B43" s="21" t="s">
        <v>955</v>
      </c>
      <c r="C43" s="21" t="s">
        <v>112</v>
      </c>
      <c r="D43" s="24">
        <v>10540</v>
      </c>
      <c r="E43" s="22">
        <v>452.29997479999997</v>
      </c>
      <c r="F43" s="23">
        <v>1.21725496151377</v>
      </c>
    </row>
    <row r="44" spans="1:6" x14ac:dyDescent="0.2">
      <c r="A44" s="21" t="s">
        <v>958</v>
      </c>
      <c r="B44" s="21" t="s">
        <v>957</v>
      </c>
      <c r="C44" s="21" t="s">
        <v>153</v>
      </c>
      <c r="D44" s="24">
        <v>57500</v>
      </c>
      <c r="E44" s="22">
        <v>442.46467960000001</v>
      </c>
      <c r="F44" s="23">
        <v>1.1907856655881099</v>
      </c>
    </row>
    <row r="45" spans="1:6" x14ac:dyDescent="0.2">
      <c r="A45" s="21" t="s">
        <v>960</v>
      </c>
      <c r="B45" s="21" t="s">
        <v>959</v>
      </c>
      <c r="C45" s="21" t="s">
        <v>112</v>
      </c>
      <c r="D45" s="24">
        <v>68500</v>
      </c>
      <c r="E45" s="22">
        <v>386.2358084</v>
      </c>
      <c r="F45" s="23">
        <v>1.03945938599062</v>
      </c>
    </row>
    <row r="46" spans="1:6" x14ac:dyDescent="0.2">
      <c r="A46" s="21" t="s">
        <v>962</v>
      </c>
      <c r="B46" s="21" t="s">
        <v>961</v>
      </c>
      <c r="C46" s="21" t="s">
        <v>257</v>
      </c>
      <c r="D46" s="24">
        <v>53900</v>
      </c>
      <c r="E46" s="22">
        <v>382.89446370000002</v>
      </c>
      <c r="F46" s="23">
        <v>1.03046697245799</v>
      </c>
    </row>
    <row r="47" spans="1:6" x14ac:dyDescent="0.2">
      <c r="A47" s="21" t="s">
        <v>964</v>
      </c>
      <c r="B47" s="21" t="s">
        <v>963</v>
      </c>
      <c r="C47" s="21" t="s">
        <v>123</v>
      </c>
      <c r="D47" s="24">
        <v>75000</v>
      </c>
      <c r="E47" s="22">
        <v>359.33789059999998</v>
      </c>
      <c r="F47" s="23">
        <v>0.96707020686029699</v>
      </c>
    </row>
    <row r="48" spans="1:6" x14ac:dyDescent="0.2">
      <c r="A48" s="21" t="s">
        <v>966</v>
      </c>
      <c r="B48" s="21" t="s">
        <v>965</v>
      </c>
      <c r="C48" s="21" t="s">
        <v>404</v>
      </c>
      <c r="D48" s="24">
        <v>40100</v>
      </c>
      <c r="E48" s="22">
        <v>356.32100589999999</v>
      </c>
      <c r="F48" s="23">
        <v>0.958950998206762</v>
      </c>
    </row>
    <row r="49" spans="1:9" x14ac:dyDescent="0.2">
      <c r="A49" s="21" t="s">
        <v>556</v>
      </c>
      <c r="B49" s="21" t="s">
        <v>555</v>
      </c>
      <c r="C49" s="21" t="s">
        <v>198</v>
      </c>
      <c r="D49" s="24">
        <v>6102</v>
      </c>
      <c r="E49" s="22">
        <v>350.1551781</v>
      </c>
      <c r="F49" s="23">
        <v>0.94235717795570295</v>
      </c>
    </row>
    <row r="50" spans="1:9" x14ac:dyDescent="0.2">
      <c r="A50" s="21" t="s">
        <v>968</v>
      </c>
      <c r="B50" s="21" t="s">
        <v>967</v>
      </c>
      <c r="C50" s="21" t="s">
        <v>439</v>
      </c>
      <c r="D50" s="24">
        <v>13400</v>
      </c>
      <c r="E50" s="22">
        <v>345.09941689999999</v>
      </c>
      <c r="F50" s="23">
        <v>0.92875083095634703</v>
      </c>
    </row>
    <row r="51" spans="1:9" x14ac:dyDescent="0.2">
      <c r="A51" s="21" t="s">
        <v>970</v>
      </c>
      <c r="B51" s="21" t="s">
        <v>969</v>
      </c>
      <c r="C51" s="21" t="s">
        <v>135</v>
      </c>
      <c r="D51" s="24">
        <v>27500</v>
      </c>
      <c r="E51" s="22">
        <v>345.04168909999999</v>
      </c>
      <c r="F51" s="23">
        <v>0.92859547067582004</v>
      </c>
    </row>
    <row r="52" spans="1:9" x14ac:dyDescent="0.2">
      <c r="A52" s="21" t="s">
        <v>972</v>
      </c>
      <c r="B52" s="21" t="s">
        <v>971</v>
      </c>
      <c r="C52" s="21" t="s">
        <v>563</v>
      </c>
      <c r="D52" s="24">
        <v>39000</v>
      </c>
      <c r="E52" s="22">
        <v>319.02193219999998</v>
      </c>
      <c r="F52" s="23">
        <v>0.85856964722112605</v>
      </c>
    </row>
    <row r="53" spans="1:9" x14ac:dyDescent="0.2">
      <c r="A53" s="21" t="s">
        <v>974</v>
      </c>
      <c r="B53" s="21" t="s">
        <v>973</v>
      </c>
      <c r="C53" s="21" t="s">
        <v>975</v>
      </c>
      <c r="D53" s="24">
        <v>12800</v>
      </c>
      <c r="E53" s="22">
        <v>309.13850350000001</v>
      </c>
      <c r="F53" s="23">
        <v>0.83197081173111198</v>
      </c>
    </row>
    <row r="54" spans="1:9" x14ac:dyDescent="0.2">
      <c r="A54" s="21" t="s">
        <v>977</v>
      </c>
      <c r="B54" s="21" t="s">
        <v>976</v>
      </c>
      <c r="C54" s="21" t="s">
        <v>563</v>
      </c>
      <c r="D54" s="24">
        <v>7000</v>
      </c>
      <c r="E54" s="22">
        <v>298.57180829999999</v>
      </c>
      <c r="F54" s="23">
        <v>0.80353313126320802</v>
      </c>
    </row>
    <row r="55" spans="1:9" x14ac:dyDescent="0.2">
      <c r="A55" s="21" t="s">
        <v>979</v>
      </c>
      <c r="B55" s="21" t="s">
        <v>978</v>
      </c>
      <c r="C55" s="21" t="s">
        <v>144</v>
      </c>
      <c r="D55" s="24">
        <v>25400</v>
      </c>
      <c r="E55" s="22">
        <v>292.50934960000001</v>
      </c>
      <c r="F55" s="23">
        <v>0.787217503709148</v>
      </c>
    </row>
    <row r="56" spans="1:9" x14ac:dyDescent="0.2">
      <c r="A56" s="21" t="s">
        <v>981</v>
      </c>
      <c r="B56" s="21" t="s">
        <v>980</v>
      </c>
      <c r="C56" s="21" t="s">
        <v>218</v>
      </c>
      <c r="D56" s="24">
        <v>35600</v>
      </c>
      <c r="E56" s="22">
        <v>280.375899</v>
      </c>
      <c r="F56" s="23">
        <v>0.75456328357645197</v>
      </c>
    </row>
    <row r="57" spans="1:9" x14ac:dyDescent="0.2">
      <c r="A57" s="21" t="s">
        <v>983</v>
      </c>
      <c r="B57" s="21" t="s">
        <v>982</v>
      </c>
      <c r="C57" s="21" t="s">
        <v>563</v>
      </c>
      <c r="D57" s="24">
        <v>31600</v>
      </c>
      <c r="E57" s="22">
        <v>233.05084679999999</v>
      </c>
      <c r="F57" s="23">
        <v>0.62719945911499497</v>
      </c>
    </row>
    <row r="58" spans="1:9" x14ac:dyDescent="0.2">
      <c r="A58" s="21" t="s">
        <v>985</v>
      </c>
      <c r="B58" s="21" t="s">
        <v>984</v>
      </c>
      <c r="C58" s="21" t="s">
        <v>210</v>
      </c>
      <c r="D58" s="24">
        <v>4500</v>
      </c>
      <c r="E58" s="22">
        <v>229.13242210000001</v>
      </c>
      <c r="F58" s="23">
        <v>0.61665397564575097</v>
      </c>
    </row>
    <row r="59" spans="1:9" x14ac:dyDescent="0.2">
      <c r="A59" s="21" t="s">
        <v>987</v>
      </c>
      <c r="B59" s="21" t="s">
        <v>986</v>
      </c>
      <c r="C59" s="21" t="s">
        <v>177</v>
      </c>
      <c r="D59" s="24">
        <v>14200</v>
      </c>
      <c r="E59" s="22">
        <v>145.77413129999999</v>
      </c>
      <c r="F59" s="23">
        <v>0.39231548634011798</v>
      </c>
    </row>
    <row r="60" spans="1:9" x14ac:dyDescent="0.2">
      <c r="A60" s="21" t="s">
        <v>989</v>
      </c>
      <c r="B60" s="21" t="s">
        <v>988</v>
      </c>
      <c r="C60" s="21" t="s">
        <v>198</v>
      </c>
      <c r="D60" s="24">
        <v>1550</v>
      </c>
      <c r="E60" s="22">
        <v>87.980771000000004</v>
      </c>
      <c r="F60" s="23">
        <v>0.23677876627101899</v>
      </c>
    </row>
    <row r="61" spans="1:9" ht="10.5" x14ac:dyDescent="0.25">
      <c r="A61" s="20" t="s">
        <v>28</v>
      </c>
      <c r="B61" s="20"/>
      <c r="C61" s="20"/>
      <c r="D61" s="20"/>
      <c r="E61" s="25">
        <f>SUM(E28:E60)</f>
        <v>22432.646003799997</v>
      </c>
      <c r="F61" s="26">
        <f>SUM(F28:F60)</f>
        <v>60.371990204248938</v>
      </c>
      <c r="G61" s="14"/>
      <c r="H61" s="14"/>
      <c r="I61" s="14"/>
    </row>
    <row r="62" spans="1:9" x14ac:dyDescent="0.2">
      <c r="A62" s="21"/>
      <c r="B62" s="21"/>
      <c r="C62" s="21"/>
      <c r="D62" s="21"/>
      <c r="E62" s="22"/>
      <c r="F62" s="23"/>
    </row>
    <row r="63" spans="1:9" ht="10.5" x14ac:dyDescent="0.25">
      <c r="A63" s="20" t="s">
        <v>39</v>
      </c>
      <c r="B63" s="20"/>
      <c r="C63" s="20"/>
      <c r="D63" s="20"/>
      <c r="E63" s="25">
        <f>E26+E61</f>
        <v>35544.582361799999</v>
      </c>
      <c r="F63" s="26">
        <f>F26+F61</f>
        <v>95.659565875430076</v>
      </c>
      <c r="G63" s="14"/>
      <c r="H63" s="14"/>
      <c r="I63" s="14"/>
    </row>
    <row r="64" spans="1:9" ht="10.5" x14ac:dyDescent="0.25">
      <c r="A64" s="20"/>
      <c r="B64" s="20"/>
      <c r="C64" s="20"/>
      <c r="D64" s="20"/>
      <c r="E64" s="25"/>
      <c r="F64" s="26"/>
      <c r="G64" s="14"/>
      <c r="H64" s="14"/>
      <c r="I64" s="14"/>
    </row>
    <row r="65" spans="1:9" ht="10.5" x14ac:dyDescent="0.25">
      <c r="A65" s="20" t="s">
        <v>41</v>
      </c>
      <c r="B65" s="20"/>
      <c r="C65" s="20"/>
      <c r="D65" s="20"/>
      <c r="E65" s="25">
        <f>E67-(E26+E61)</f>
        <v>1612.791327400002</v>
      </c>
      <c r="F65" s="26">
        <f>F67-(F26+F61)</f>
        <v>4.3404341245699243</v>
      </c>
      <c r="G65" s="14"/>
      <c r="H65" s="14"/>
      <c r="I65" s="14"/>
    </row>
    <row r="66" spans="1:9" ht="10.5" x14ac:dyDescent="0.25">
      <c r="A66" s="20"/>
      <c r="B66" s="20"/>
      <c r="C66" s="20"/>
      <c r="D66" s="20"/>
      <c r="E66" s="25"/>
      <c r="F66" s="26"/>
      <c r="G66" s="14"/>
      <c r="H66" s="14"/>
      <c r="I66" s="14"/>
    </row>
    <row r="67" spans="1:9" ht="10.5" x14ac:dyDescent="0.25">
      <c r="A67" s="27" t="s">
        <v>40</v>
      </c>
      <c r="B67" s="27"/>
      <c r="C67" s="27"/>
      <c r="D67" s="27"/>
      <c r="E67" s="28">
        <v>37157.373689200002</v>
      </c>
      <c r="F67" s="29">
        <v>100</v>
      </c>
      <c r="G67" s="14"/>
      <c r="H67" s="14"/>
      <c r="I67" s="14"/>
    </row>
    <row r="69" spans="1:9" ht="10.5" x14ac:dyDescent="0.25">
      <c r="A69" s="14" t="s">
        <v>44</v>
      </c>
    </row>
    <row r="70" spans="1:9" ht="10.5" x14ac:dyDescent="0.25">
      <c r="A70" s="14" t="s">
        <v>45</v>
      </c>
    </row>
    <row r="71" spans="1:9" ht="10.5" x14ac:dyDescent="0.25">
      <c r="A71" s="14" t="s">
        <v>46</v>
      </c>
      <c r="B71" s="14"/>
      <c r="C71" s="30" t="s">
        <v>1041</v>
      </c>
      <c r="D71" s="14" t="s">
        <v>47</v>
      </c>
    </row>
    <row r="72" spans="1:9" x14ac:dyDescent="0.2">
      <c r="A72" s="7" t="s">
        <v>48</v>
      </c>
      <c r="C72" s="31">
        <v>31.575199999999999</v>
      </c>
      <c r="D72" s="31">
        <v>38.668100000000003</v>
      </c>
    </row>
    <row r="73" spans="1:9" x14ac:dyDescent="0.2">
      <c r="A73" s="7" t="s">
        <v>49</v>
      </c>
      <c r="C73" s="31">
        <v>14.9041</v>
      </c>
      <c r="D73" s="31">
        <v>18.252099999999999</v>
      </c>
    </row>
    <row r="74" spans="1:9" x14ac:dyDescent="0.2">
      <c r="A74" s="7" t="s">
        <v>50</v>
      </c>
      <c r="C74" s="31">
        <v>34.536000000000001</v>
      </c>
      <c r="D74" s="31">
        <v>42.470100000000002</v>
      </c>
    </row>
    <row r="75" spans="1:9" x14ac:dyDescent="0.2">
      <c r="A75" s="7" t="s">
        <v>51</v>
      </c>
      <c r="C75" s="31">
        <v>15.8149</v>
      </c>
      <c r="D75" s="31">
        <v>19.4468</v>
      </c>
    </row>
    <row r="77" spans="1:9" x14ac:dyDescent="0.2">
      <c r="A77" s="7" t="s">
        <v>56</v>
      </c>
    </row>
    <row r="79" spans="1:9" ht="10.5" x14ac:dyDescent="0.25">
      <c r="A79" s="14" t="s">
        <v>52</v>
      </c>
      <c r="D79" s="30" t="s">
        <v>59</v>
      </c>
    </row>
    <row r="81" spans="1:9" ht="10.5" x14ac:dyDescent="0.25">
      <c r="A81" s="14" t="s">
        <v>286</v>
      </c>
      <c r="D81" s="36">
        <v>0.37066432458823501</v>
      </c>
    </row>
    <row r="83" spans="1:9" ht="10.5" x14ac:dyDescent="0.25">
      <c r="A83" s="14" t="s">
        <v>58</v>
      </c>
      <c r="D83" s="30" t="s">
        <v>59</v>
      </c>
    </row>
    <row r="85" spans="1:9" ht="10.5" x14ac:dyDescent="0.25">
      <c r="A85" s="63" t="s">
        <v>1051</v>
      </c>
      <c r="B85" s="64"/>
      <c r="C85" s="64"/>
      <c r="D85" s="64"/>
      <c r="E85" s="11"/>
      <c r="G85" s="64"/>
      <c r="H85" s="64"/>
      <c r="I85" s="64"/>
    </row>
    <row r="86" spans="1:9" x14ac:dyDescent="0.2">
      <c r="A86" s="65"/>
      <c r="B86" s="64"/>
      <c r="C86" s="64"/>
      <c r="D86" s="64"/>
      <c r="E86" s="11"/>
      <c r="G86" s="64"/>
      <c r="H86" s="64"/>
      <c r="I86" s="64"/>
    </row>
    <row r="87" spans="1:9" ht="10.5" x14ac:dyDescent="0.25">
      <c r="A87" s="63" t="s">
        <v>1055</v>
      </c>
      <c r="B87" s="64"/>
      <c r="C87" s="64"/>
      <c r="D87" s="64"/>
      <c r="E87" s="11"/>
      <c r="G87" s="64"/>
      <c r="H87" s="64"/>
      <c r="I87" s="64"/>
    </row>
    <row r="88" spans="1:9" x14ac:dyDescent="0.2">
      <c r="A88" s="65"/>
      <c r="B88" s="64"/>
      <c r="C88" s="64"/>
      <c r="D88" s="64"/>
      <c r="E88" s="11"/>
      <c r="G88" s="64"/>
      <c r="H88" s="64"/>
      <c r="I88" s="64"/>
    </row>
    <row r="89" spans="1:9" x14ac:dyDescent="0.2">
      <c r="A89" s="64"/>
      <c r="B89" s="64"/>
      <c r="C89" s="64"/>
      <c r="D89" s="64"/>
      <c r="E89" s="11"/>
      <c r="G89" s="64"/>
      <c r="H89" s="64"/>
      <c r="I89" s="64"/>
    </row>
    <row r="90" spans="1:9" x14ac:dyDescent="0.2">
      <c r="A90" s="64"/>
      <c r="B90" s="64"/>
      <c r="C90" s="64"/>
      <c r="D90" s="64"/>
      <c r="E90" s="11"/>
      <c r="G90" s="64"/>
      <c r="H90" s="64"/>
      <c r="I90" s="64"/>
    </row>
    <row r="91" spans="1:9" x14ac:dyDescent="0.2">
      <c r="A91" s="64"/>
      <c r="B91" s="64"/>
      <c r="C91" s="64"/>
      <c r="D91" s="64"/>
      <c r="E91" s="11"/>
      <c r="G91" s="64"/>
      <c r="H91" s="64"/>
      <c r="I91" s="64"/>
    </row>
    <row r="92" spans="1:9" x14ac:dyDescent="0.2">
      <c r="A92" s="64"/>
      <c r="B92" s="64"/>
      <c r="C92" s="64"/>
      <c r="D92" s="64"/>
      <c r="E92" s="11"/>
      <c r="G92" s="64"/>
      <c r="H92" s="64"/>
      <c r="I92" s="64"/>
    </row>
    <row r="93" spans="1:9" x14ac:dyDescent="0.2">
      <c r="A93" s="64"/>
      <c r="B93" s="64"/>
      <c r="C93" s="64"/>
      <c r="D93" s="64"/>
      <c r="E93" s="11"/>
      <c r="G93" s="64"/>
      <c r="H93" s="64"/>
      <c r="I93" s="64"/>
    </row>
    <row r="94" spans="1:9" x14ac:dyDescent="0.2">
      <c r="A94" s="64"/>
      <c r="B94" s="64"/>
      <c r="C94" s="64"/>
      <c r="D94" s="64"/>
      <c r="E94" s="11"/>
      <c r="G94" s="64"/>
      <c r="H94" s="64"/>
      <c r="I94" s="64"/>
    </row>
    <row r="95" spans="1:9" x14ac:dyDescent="0.2">
      <c r="A95" s="64"/>
      <c r="B95" s="64"/>
      <c r="C95" s="64"/>
      <c r="D95" s="64"/>
      <c r="E95" s="11"/>
      <c r="G95" s="64"/>
      <c r="H95" s="64"/>
      <c r="I95" s="64"/>
    </row>
    <row r="96" spans="1:9" x14ac:dyDescent="0.2">
      <c r="A96" s="64"/>
      <c r="B96" s="64"/>
      <c r="C96" s="64"/>
      <c r="D96" s="64"/>
      <c r="E96" s="11"/>
      <c r="G96" s="64"/>
      <c r="H96" s="64"/>
      <c r="I96" s="64"/>
    </row>
    <row r="97" spans="1:9" x14ac:dyDescent="0.2">
      <c r="A97" s="64"/>
      <c r="B97" s="64"/>
      <c r="C97" s="64"/>
      <c r="D97" s="64"/>
      <c r="E97" s="11"/>
      <c r="G97" s="64"/>
      <c r="H97" s="64"/>
      <c r="I97" s="64"/>
    </row>
    <row r="98" spans="1:9" x14ac:dyDescent="0.2">
      <c r="A98" s="64"/>
      <c r="B98" s="64"/>
      <c r="C98" s="64"/>
      <c r="D98" s="64"/>
      <c r="E98" s="11"/>
      <c r="G98" s="64"/>
      <c r="H98" s="64"/>
      <c r="I98" s="64"/>
    </row>
    <row r="99" spans="1:9" x14ac:dyDescent="0.2">
      <c r="A99" s="64"/>
      <c r="B99" s="64"/>
      <c r="C99" s="64"/>
      <c r="D99" s="64"/>
      <c r="E99" s="11"/>
      <c r="G99" s="64"/>
      <c r="H99" s="64"/>
      <c r="I99" s="64"/>
    </row>
    <row r="100" spans="1:9" x14ac:dyDescent="0.2">
      <c r="A100" s="64"/>
      <c r="B100" s="64"/>
      <c r="C100" s="64"/>
      <c r="D100" s="64"/>
      <c r="E100" s="11"/>
      <c r="G100" s="64"/>
      <c r="H100" s="64"/>
      <c r="I100" s="64"/>
    </row>
    <row r="101" spans="1:9" x14ac:dyDescent="0.2">
      <c r="A101" s="64"/>
      <c r="B101" s="64"/>
      <c r="C101" s="64"/>
      <c r="D101" s="64"/>
      <c r="E101" s="11"/>
      <c r="G101" s="64"/>
      <c r="H101" s="64"/>
      <c r="I101" s="64"/>
    </row>
    <row r="102" spans="1:9" x14ac:dyDescent="0.2">
      <c r="A102" s="64"/>
      <c r="B102" s="64"/>
      <c r="C102" s="64"/>
      <c r="D102" s="64"/>
      <c r="E102" s="11"/>
      <c r="G102" s="64"/>
      <c r="H102" s="64"/>
      <c r="I102" s="64"/>
    </row>
    <row r="103" spans="1:9" x14ac:dyDescent="0.2">
      <c r="A103" s="64"/>
      <c r="B103" s="64"/>
      <c r="C103" s="64"/>
      <c r="D103" s="64"/>
      <c r="E103" s="11"/>
      <c r="G103" s="64"/>
      <c r="H103" s="64"/>
      <c r="I103" s="64"/>
    </row>
    <row r="104" spans="1:9" x14ac:dyDescent="0.2">
      <c r="A104" s="64"/>
      <c r="B104" s="64"/>
      <c r="C104" s="64"/>
      <c r="D104" s="64"/>
      <c r="E104" s="11"/>
      <c r="G104" s="64"/>
      <c r="H104" s="64"/>
      <c r="I104" s="64"/>
    </row>
    <row r="105" spans="1:9" ht="10.5" x14ac:dyDescent="0.25">
      <c r="A105" s="63" t="s">
        <v>1084</v>
      </c>
      <c r="B105" s="64"/>
      <c r="C105" s="64"/>
      <c r="D105" s="64"/>
      <c r="E105" s="11"/>
      <c r="G105" s="64"/>
      <c r="H105" s="64"/>
      <c r="I105" s="64"/>
    </row>
    <row r="106" spans="1:9" x14ac:dyDescent="0.2">
      <c r="A106" s="64"/>
      <c r="B106" s="64"/>
      <c r="C106" s="64"/>
      <c r="D106" s="64"/>
      <c r="E106" s="11"/>
      <c r="G106" s="64"/>
      <c r="H106" s="64"/>
      <c r="I106" s="64"/>
    </row>
    <row r="107" spans="1:9" ht="10.5" x14ac:dyDescent="0.25">
      <c r="A107" s="63" t="s">
        <v>1056</v>
      </c>
      <c r="B107" s="64"/>
      <c r="C107" s="64"/>
      <c r="D107" s="64"/>
      <c r="E107" s="11"/>
      <c r="G107" s="64"/>
      <c r="H107" s="64"/>
      <c r="I107" s="64"/>
    </row>
    <row r="108" spans="1:9" x14ac:dyDescent="0.2">
      <c r="A108" s="64"/>
      <c r="B108" s="64"/>
      <c r="C108" s="64"/>
      <c r="D108" s="64"/>
      <c r="E108" s="11"/>
      <c r="G108" s="64"/>
      <c r="H108" s="64"/>
      <c r="I108" s="64"/>
    </row>
    <row r="109" spans="1:9" x14ac:dyDescent="0.2">
      <c r="A109" s="64"/>
      <c r="B109" s="64"/>
      <c r="C109" s="64"/>
      <c r="D109" s="64"/>
      <c r="E109" s="11"/>
      <c r="G109" s="64"/>
      <c r="H109" s="64"/>
      <c r="I109" s="64"/>
    </row>
    <row r="110" spans="1:9" x14ac:dyDescent="0.2">
      <c r="A110" s="64"/>
      <c r="B110" s="64"/>
      <c r="C110" s="64"/>
      <c r="D110" s="64"/>
      <c r="E110" s="11"/>
      <c r="G110" s="64"/>
      <c r="H110" s="64"/>
      <c r="I110" s="64"/>
    </row>
    <row r="111" spans="1:9" x14ac:dyDescent="0.2">
      <c r="A111" s="64"/>
      <c r="B111" s="64"/>
      <c r="C111" s="64"/>
      <c r="D111" s="64"/>
      <c r="E111" s="11"/>
      <c r="G111" s="64"/>
      <c r="H111" s="64"/>
      <c r="I111" s="64"/>
    </row>
    <row r="112" spans="1:9" x14ac:dyDescent="0.2">
      <c r="A112" s="64"/>
      <c r="B112" s="64"/>
      <c r="C112" s="64"/>
      <c r="D112" s="64"/>
      <c r="E112" s="11"/>
      <c r="G112" s="64"/>
      <c r="H112" s="64"/>
      <c r="I112" s="64"/>
    </row>
    <row r="113" spans="1:9" x14ac:dyDescent="0.2">
      <c r="A113" s="64"/>
      <c r="B113" s="64"/>
      <c r="C113" s="64"/>
      <c r="D113" s="64"/>
      <c r="E113" s="11"/>
      <c r="G113" s="64"/>
      <c r="H113" s="64"/>
      <c r="I113" s="64"/>
    </row>
    <row r="114" spans="1:9" x14ac:dyDescent="0.2">
      <c r="A114" s="64"/>
      <c r="B114" s="64"/>
      <c r="C114" s="64"/>
      <c r="D114" s="64"/>
      <c r="E114" s="11"/>
      <c r="G114" s="64"/>
      <c r="H114" s="64"/>
      <c r="I114" s="64"/>
    </row>
    <row r="115" spans="1:9" x14ac:dyDescent="0.2">
      <c r="A115" s="64"/>
      <c r="B115" s="64"/>
      <c r="C115" s="64"/>
      <c r="D115" s="64"/>
      <c r="E115" s="11"/>
      <c r="G115" s="64"/>
      <c r="H115" s="64"/>
      <c r="I115" s="64"/>
    </row>
    <row r="116" spans="1:9" x14ac:dyDescent="0.2">
      <c r="A116" s="64"/>
      <c r="B116" s="64"/>
      <c r="C116" s="64"/>
      <c r="D116" s="64"/>
      <c r="E116" s="11"/>
      <c r="G116" s="64"/>
      <c r="H116" s="64"/>
      <c r="I116" s="64"/>
    </row>
    <row r="117" spans="1:9" x14ac:dyDescent="0.2">
      <c r="A117" s="64"/>
      <c r="B117" s="64"/>
      <c r="C117" s="64"/>
      <c r="D117" s="64"/>
      <c r="E117" s="11"/>
      <c r="G117" s="64"/>
      <c r="H117" s="64"/>
      <c r="I117" s="64"/>
    </row>
    <row r="118" spans="1:9" x14ac:dyDescent="0.2">
      <c r="A118" s="64"/>
      <c r="B118" s="64"/>
      <c r="C118" s="64"/>
      <c r="D118" s="64"/>
      <c r="E118" s="11"/>
      <c r="G118" s="64"/>
      <c r="H118" s="64"/>
      <c r="I118" s="64"/>
    </row>
    <row r="119" spans="1:9" x14ac:dyDescent="0.2">
      <c r="A119" s="64"/>
      <c r="B119" s="64"/>
      <c r="C119" s="64"/>
      <c r="D119" s="64"/>
      <c r="E119" s="11"/>
      <c r="G119" s="64"/>
      <c r="H119" s="64"/>
      <c r="I119" s="64"/>
    </row>
    <row r="120" spans="1:9" x14ac:dyDescent="0.2">
      <c r="A120" s="64"/>
      <c r="B120" s="64"/>
      <c r="C120" s="64"/>
      <c r="D120" s="64"/>
      <c r="E120" s="11"/>
      <c r="G120" s="64"/>
      <c r="H120" s="64"/>
      <c r="I120" s="64"/>
    </row>
    <row r="121" spans="1:9" x14ac:dyDescent="0.2">
      <c r="A121" s="64"/>
      <c r="B121" s="64"/>
      <c r="C121" s="64"/>
      <c r="D121" s="64"/>
      <c r="E121" s="11"/>
      <c r="G121" s="64"/>
      <c r="H121" s="64"/>
      <c r="I121" s="64"/>
    </row>
    <row r="122" spans="1:9" x14ac:dyDescent="0.2">
      <c r="A122" s="64"/>
      <c r="B122" s="64"/>
      <c r="C122" s="64"/>
      <c r="D122" s="64"/>
      <c r="E122" s="11"/>
      <c r="G122" s="64"/>
      <c r="H122" s="64"/>
      <c r="I122" s="64"/>
    </row>
    <row r="123" spans="1:9" x14ac:dyDescent="0.2">
      <c r="A123" s="64"/>
      <c r="B123" s="64"/>
      <c r="C123" s="64"/>
      <c r="D123" s="64"/>
      <c r="E123" s="11"/>
      <c r="G123" s="64"/>
      <c r="H123" s="64"/>
      <c r="I123" s="64"/>
    </row>
    <row r="124" spans="1:9" x14ac:dyDescent="0.2">
      <c r="A124" s="64" t="s">
        <v>1059</v>
      </c>
      <c r="B124" s="64"/>
      <c r="C124" s="64"/>
      <c r="D124" s="64"/>
      <c r="E124" s="11"/>
      <c r="G124" s="64"/>
      <c r="H124" s="64"/>
      <c r="I124" s="64"/>
    </row>
    <row r="125" spans="1:9" x14ac:dyDescent="0.2">
      <c r="A125" s="64"/>
      <c r="B125" s="64"/>
      <c r="C125" s="64"/>
      <c r="D125" s="64"/>
      <c r="E125" s="11"/>
      <c r="G125" s="64"/>
      <c r="H125" s="64"/>
      <c r="I125" s="64"/>
    </row>
    <row r="126" spans="1:9" x14ac:dyDescent="0.2">
      <c r="A126" s="64"/>
      <c r="B126" s="64"/>
      <c r="C126" s="64"/>
      <c r="D126" s="64"/>
      <c r="E126" s="11"/>
      <c r="G126" s="64"/>
      <c r="H126" s="64"/>
      <c r="I126" s="64"/>
    </row>
    <row r="127" spans="1:9" x14ac:dyDescent="0.2">
      <c r="A127" s="64"/>
      <c r="B127" s="64"/>
      <c r="C127" s="64"/>
      <c r="D127" s="64"/>
      <c r="E127" s="11"/>
      <c r="G127" s="64"/>
      <c r="H127" s="64"/>
      <c r="I127" s="64"/>
    </row>
    <row r="128" spans="1:9" x14ac:dyDescent="0.2">
      <c r="A128" s="64"/>
      <c r="B128" s="64"/>
      <c r="C128" s="64"/>
      <c r="D128" s="64"/>
      <c r="E128" s="11"/>
      <c r="G128" s="64"/>
      <c r="H128" s="64"/>
      <c r="I128" s="64"/>
    </row>
    <row r="129" spans="1:9" x14ac:dyDescent="0.2">
      <c r="A129" s="64"/>
      <c r="B129" s="64"/>
      <c r="C129" s="64"/>
      <c r="D129" s="64"/>
      <c r="E129" s="11"/>
      <c r="G129" s="64"/>
      <c r="H129" s="64"/>
      <c r="I129" s="64"/>
    </row>
    <row r="130" spans="1:9" x14ac:dyDescent="0.2">
      <c r="A130" s="64"/>
      <c r="B130" s="64"/>
      <c r="C130" s="64"/>
      <c r="D130" s="64"/>
      <c r="E130" s="11"/>
      <c r="G130" s="64"/>
      <c r="H130" s="64"/>
      <c r="I130" s="64"/>
    </row>
    <row r="131" spans="1:9" x14ac:dyDescent="0.2">
      <c r="A131" s="64"/>
      <c r="B131" s="64"/>
      <c r="C131" s="64"/>
      <c r="D131" s="64"/>
      <c r="E131" s="11"/>
      <c r="G131" s="64"/>
      <c r="H131" s="64"/>
      <c r="I131" s="64"/>
    </row>
    <row r="132" spans="1:9" x14ac:dyDescent="0.2">
      <c r="A132" s="64"/>
      <c r="B132" s="64"/>
      <c r="C132" s="64"/>
      <c r="D132" s="64"/>
      <c r="E132" s="11"/>
      <c r="G132" s="64"/>
      <c r="H132" s="64"/>
      <c r="I132" s="64"/>
    </row>
    <row r="133" spans="1:9" x14ac:dyDescent="0.2">
      <c r="A133" s="64"/>
      <c r="B133" s="64"/>
      <c r="C133" s="64"/>
      <c r="D133" s="64"/>
      <c r="E133" s="11"/>
      <c r="G133" s="64"/>
      <c r="H133" s="64"/>
      <c r="I133" s="64"/>
    </row>
    <row r="134" spans="1:9" x14ac:dyDescent="0.2">
      <c r="A134" s="64"/>
      <c r="B134" s="64"/>
      <c r="C134" s="64"/>
      <c r="D134" s="64"/>
      <c r="E134" s="11"/>
      <c r="G134" s="64"/>
      <c r="H134" s="64"/>
      <c r="I134" s="64"/>
    </row>
    <row r="135" spans="1:9" x14ac:dyDescent="0.2">
      <c r="A135" s="64"/>
      <c r="B135" s="64"/>
      <c r="C135" s="64"/>
      <c r="D135" s="64"/>
      <c r="E135" s="11"/>
      <c r="G135" s="64"/>
      <c r="H135" s="64"/>
      <c r="I135" s="64"/>
    </row>
    <row r="136" spans="1:9" x14ac:dyDescent="0.2">
      <c r="A136" s="64"/>
      <c r="B136" s="64"/>
      <c r="C136" s="64"/>
      <c r="D136" s="64"/>
      <c r="E136" s="11"/>
      <c r="G136" s="64"/>
      <c r="H136" s="64"/>
      <c r="I136" s="64"/>
    </row>
    <row r="137" spans="1:9" x14ac:dyDescent="0.2">
      <c r="A137" s="64"/>
      <c r="B137" s="64"/>
      <c r="C137" s="64"/>
      <c r="D137" s="64"/>
      <c r="E137" s="11"/>
      <c r="G137" s="64"/>
      <c r="H137" s="64"/>
      <c r="I137" s="64"/>
    </row>
    <row r="138" spans="1:9" x14ac:dyDescent="0.2">
      <c r="A138" s="64"/>
      <c r="B138" s="64"/>
      <c r="C138" s="64"/>
      <c r="D138" s="64"/>
      <c r="E138" s="11"/>
      <c r="G138" s="64"/>
      <c r="H138" s="64"/>
      <c r="I138" s="64"/>
    </row>
    <row r="139" spans="1:9" x14ac:dyDescent="0.2">
      <c r="A139" s="64"/>
      <c r="B139" s="64"/>
      <c r="C139" s="64"/>
      <c r="D139" s="64"/>
      <c r="E139" s="11"/>
      <c r="G139" s="64"/>
      <c r="H139" s="64"/>
      <c r="I139" s="64"/>
    </row>
    <row r="140" spans="1:9" x14ac:dyDescent="0.2">
      <c r="A140" s="64"/>
      <c r="B140" s="64"/>
      <c r="C140" s="64"/>
      <c r="D140" s="64"/>
      <c r="E140" s="11"/>
      <c r="G140" s="64"/>
      <c r="H140" s="64"/>
      <c r="I140" s="64"/>
    </row>
    <row r="141" spans="1:9" x14ac:dyDescent="0.2">
      <c r="A141" s="64"/>
      <c r="B141" s="64"/>
      <c r="C141" s="64"/>
      <c r="D141" s="64"/>
      <c r="E141" s="11"/>
      <c r="G141" s="64"/>
      <c r="H141" s="64"/>
      <c r="I141" s="64"/>
    </row>
    <row r="142" spans="1:9" x14ac:dyDescent="0.2">
      <c r="A142" s="64"/>
      <c r="B142" s="64"/>
      <c r="C142" s="64"/>
      <c r="D142" s="64"/>
      <c r="E142" s="11"/>
      <c r="G142" s="64"/>
      <c r="H142" s="64"/>
      <c r="I142" s="64"/>
    </row>
    <row r="143" spans="1:9" x14ac:dyDescent="0.2">
      <c r="A143" s="64"/>
      <c r="B143" s="64"/>
      <c r="C143" s="64"/>
      <c r="D143" s="64"/>
      <c r="E143" s="11"/>
      <c r="G143" s="64"/>
      <c r="H143" s="64"/>
      <c r="I143" s="64"/>
    </row>
    <row r="144" spans="1:9" x14ac:dyDescent="0.2">
      <c r="A144" s="64"/>
      <c r="B144" s="64"/>
      <c r="C144" s="64"/>
      <c r="D144" s="64"/>
      <c r="E144" s="11"/>
      <c r="G144" s="64"/>
      <c r="H144" s="64"/>
      <c r="I144" s="64"/>
    </row>
    <row r="145" spans="1:9" x14ac:dyDescent="0.2">
      <c r="A145" s="64"/>
      <c r="B145" s="64"/>
      <c r="C145" s="64"/>
      <c r="D145" s="64"/>
      <c r="E145" s="11"/>
      <c r="G145" s="64"/>
      <c r="H145" s="64"/>
      <c r="I145" s="64"/>
    </row>
    <row r="146" spans="1:9" x14ac:dyDescent="0.2">
      <c r="A146" s="64"/>
      <c r="B146" s="64"/>
      <c r="C146" s="64"/>
      <c r="D146" s="64"/>
      <c r="E146" s="11"/>
      <c r="G146" s="64"/>
      <c r="H146" s="64"/>
      <c r="I146" s="64"/>
    </row>
    <row r="147" spans="1:9" x14ac:dyDescent="0.2">
      <c r="A147" s="64"/>
      <c r="B147" s="64"/>
      <c r="C147" s="64"/>
      <c r="D147" s="64"/>
      <c r="E147" s="11"/>
      <c r="G147" s="64"/>
      <c r="H147" s="64"/>
      <c r="I147" s="64"/>
    </row>
    <row r="148" spans="1:9" x14ac:dyDescent="0.2">
      <c r="A148" s="64"/>
      <c r="B148" s="64"/>
      <c r="C148" s="64"/>
      <c r="D148" s="64"/>
      <c r="E148" s="11"/>
      <c r="G148" s="64"/>
      <c r="H148" s="64"/>
      <c r="I148" s="64"/>
    </row>
    <row r="149" spans="1:9" x14ac:dyDescent="0.2">
      <c r="A149" s="64"/>
      <c r="B149" s="64"/>
      <c r="C149" s="64"/>
      <c r="D149" s="64"/>
      <c r="E149" s="11"/>
      <c r="G149" s="64"/>
      <c r="H149" s="64"/>
      <c r="I149" s="64"/>
    </row>
    <row r="150" spans="1:9" x14ac:dyDescent="0.2">
      <c r="A150" s="64"/>
      <c r="B150" s="64"/>
      <c r="C150" s="64"/>
      <c r="D150" s="64"/>
      <c r="E150" s="11"/>
      <c r="G150" s="64"/>
      <c r="H150" s="64"/>
      <c r="I150" s="64"/>
    </row>
    <row r="151" spans="1:9" x14ac:dyDescent="0.2">
      <c r="A151" s="64"/>
      <c r="B151" s="64"/>
      <c r="C151" s="64"/>
      <c r="D151" s="64"/>
      <c r="E151" s="11"/>
      <c r="G151" s="64"/>
      <c r="H151" s="64"/>
      <c r="I151" s="64"/>
    </row>
    <row r="152" spans="1:9" x14ac:dyDescent="0.2">
      <c r="A152" s="64"/>
      <c r="B152" s="64"/>
      <c r="C152" s="64"/>
      <c r="D152" s="64"/>
      <c r="E152" s="11"/>
      <c r="G152" s="64"/>
      <c r="H152" s="64"/>
      <c r="I152" s="64"/>
    </row>
    <row r="153" spans="1:9" x14ac:dyDescent="0.2">
      <c r="A153" s="64"/>
      <c r="B153" s="64"/>
      <c r="C153" s="64"/>
      <c r="D153" s="64"/>
      <c r="E153" s="11"/>
      <c r="G153" s="64"/>
      <c r="H153" s="64"/>
      <c r="I153" s="64"/>
    </row>
    <row r="154" spans="1:9" x14ac:dyDescent="0.2">
      <c r="A154" s="64"/>
      <c r="B154" s="64"/>
      <c r="C154" s="64"/>
      <c r="D154" s="64"/>
      <c r="E154" s="11"/>
      <c r="G154" s="64"/>
      <c r="H154" s="64"/>
      <c r="I154" s="64"/>
    </row>
    <row r="155" spans="1:9" x14ac:dyDescent="0.2">
      <c r="A155" s="64"/>
      <c r="B155" s="64"/>
      <c r="C155" s="64"/>
      <c r="D155" s="64"/>
      <c r="E155" s="11"/>
      <c r="G155" s="64"/>
      <c r="H155" s="64"/>
      <c r="I155" s="64"/>
    </row>
    <row r="156" spans="1:9" x14ac:dyDescent="0.2">
      <c r="A156" s="64"/>
      <c r="B156" s="64"/>
      <c r="C156" s="64"/>
      <c r="D156" s="64"/>
      <c r="E156" s="11"/>
      <c r="G156" s="64"/>
      <c r="H156" s="64"/>
      <c r="I156" s="64"/>
    </row>
    <row r="157" spans="1:9" x14ac:dyDescent="0.2">
      <c r="A157" s="64"/>
      <c r="B157" s="64"/>
      <c r="C157" s="64"/>
      <c r="D157" s="64"/>
      <c r="E157" s="11"/>
      <c r="G157" s="64"/>
      <c r="H157" s="64"/>
      <c r="I157" s="64"/>
    </row>
    <row r="158" spans="1:9" x14ac:dyDescent="0.2">
      <c r="A158" s="64"/>
      <c r="B158" s="64"/>
      <c r="C158" s="64"/>
      <c r="D158" s="64"/>
      <c r="E158" s="11"/>
      <c r="G158" s="64"/>
      <c r="H158" s="64"/>
      <c r="I158" s="64"/>
    </row>
    <row r="159" spans="1:9" x14ac:dyDescent="0.2">
      <c r="A159" s="64"/>
      <c r="B159" s="64"/>
      <c r="C159" s="64"/>
      <c r="D159" s="64"/>
      <c r="E159" s="11"/>
      <c r="G159" s="64"/>
      <c r="H159" s="64"/>
      <c r="I159" s="64"/>
    </row>
    <row r="160" spans="1:9" x14ac:dyDescent="0.2">
      <c r="A160" s="64"/>
      <c r="B160" s="64"/>
      <c r="C160" s="64"/>
      <c r="D160" s="64"/>
      <c r="E160" s="11"/>
      <c r="G160" s="64"/>
      <c r="H160" s="64"/>
      <c r="I160" s="64"/>
    </row>
    <row r="161" spans="1:9" x14ac:dyDescent="0.2">
      <c r="A161" s="64"/>
      <c r="B161" s="64"/>
      <c r="C161" s="64"/>
      <c r="D161" s="64"/>
      <c r="E161" s="11"/>
      <c r="G161" s="64"/>
      <c r="H161" s="64"/>
      <c r="I161" s="64"/>
    </row>
    <row r="162" spans="1:9" x14ac:dyDescent="0.2">
      <c r="A162" s="64"/>
      <c r="B162" s="64"/>
      <c r="C162" s="64"/>
      <c r="D162" s="64"/>
      <c r="E162" s="11"/>
      <c r="G162" s="64"/>
      <c r="H162" s="64"/>
      <c r="I162" s="64"/>
    </row>
    <row r="163" spans="1:9" x14ac:dyDescent="0.2">
      <c r="A163" s="64"/>
      <c r="B163" s="64"/>
      <c r="C163" s="64"/>
      <c r="D163" s="64"/>
      <c r="E163" s="11"/>
      <c r="G163" s="64"/>
      <c r="H163" s="64"/>
      <c r="I163" s="64"/>
    </row>
    <row r="164" spans="1:9" x14ac:dyDescent="0.2">
      <c r="A164" s="64"/>
      <c r="B164" s="64"/>
      <c r="C164" s="64"/>
      <c r="D164" s="64"/>
      <c r="E164" s="11"/>
      <c r="G164" s="64"/>
      <c r="H164" s="64"/>
      <c r="I164" s="64"/>
    </row>
    <row r="165" spans="1:9" x14ac:dyDescent="0.2">
      <c r="A165" s="64"/>
      <c r="B165" s="64"/>
      <c r="C165" s="64"/>
      <c r="D165" s="64"/>
      <c r="E165" s="11"/>
      <c r="G165" s="64"/>
      <c r="H165" s="64"/>
      <c r="I165" s="64"/>
    </row>
    <row r="166" spans="1:9" x14ac:dyDescent="0.2">
      <c r="A166" s="64"/>
      <c r="B166" s="64"/>
      <c r="C166" s="64"/>
      <c r="D166" s="64"/>
      <c r="E166" s="11"/>
      <c r="G166" s="64"/>
      <c r="H166" s="64"/>
      <c r="I166" s="64"/>
    </row>
    <row r="167" spans="1:9" x14ac:dyDescent="0.2">
      <c r="A167" s="64"/>
      <c r="B167" s="64"/>
      <c r="C167" s="64"/>
      <c r="D167" s="64"/>
      <c r="E167" s="11"/>
      <c r="G167" s="64"/>
      <c r="H167" s="64"/>
      <c r="I167" s="64"/>
    </row>
    <row r="168" spans="1:9" x14ac:dyDescent="0.2">
      <c r="A168" s="64"/>
      <c r="B168" s="64"/>
      <c r="C168" s="64"/>
      <c r="D168" s="64"/>
      <c r="E168" s="11"/>
      <c r="G168" s="64"/>
      <c r="H168" s="64"/>
      <c r="I168" s="64"/>
    </row>
    <row r="169" spans="1:9" x14ac:dyDescent="0.2">
      <c r="A169" s="64"/>
      <c r="B169" s="64"/>
      <c r="C169" s="64"/>
      <c r="D169" s="64"/>
      <c r="E169" s="11"/>
      <c r="G169" s="64"/>
      <c r="H169" s="64"/>
      <c r="I169" s="64"/>
    </row>
    <row r="170" spans="1:9" x14ac:dyDescent="0.2">
      <c r="A170" s="64"/>
      <c r="B170" s="64"/>
      <c r="C170" s="64"/>
      <c r="D170" s="64"/>
      <c r="E170" s="11"/>
      <c r="G170" s="64"/>
      <c r="H170" s="64"/>
      <c r="I170" s="64"/>
    </row>
    <row r="171" spans="1:9" x14ac:dyDescent="0.2">
      <c r="A171" s="64"/>
      <c r="B171" s="64"/>
      <c r="C171" s="64"/>
      <c r="D171" s="64"/>
      <c r="E171" s="11"/>
      <c r="G171" s="64"/>
      <c r="H171" s="64"/>
      <c r="I171" s="64"/>
    </row>
    <row r="172" spans="1:9" x14ac:dyDescent="0.2">
      <c r="A172" s="64"/>
      <c r="B172" s="64"/>
      <c r="C172" s="64"/>
      <c r="D172" s="64"/>
      <c r="E172" s="11"/>
      <c r="G172" s="64"/>
      <c r="H172" s="64"/>
      <c r="I172" s="64"/>
    </row>
    <row r="173" spans="1:9" x14ac:dyDescent="0.2">
      <c r="A173" s="64"/>
      <c r="B173" s="64"/>
      <c r="C173" s="64"/>
      <c r="D173" s="64"/>
      <c r="E173" s="11"/>
      <c r="G173" s="64"/>
      <c r="H173" s="64"/>
      <c r="I173" s="64"/>
    </row>
    <row r="174" spans="1:9" x14ac:dyDescent="0.2">
      <c r="A174" s="64"/>
      <c r="B174" s="64"/>
      <c r="C174" s="64"/>
      <c r="D174" s="64"/>
      <c r="E174" s="11"/>
      <c r="G174" s="64"/>
      <c r="H174" s="64"/>
      <c r="I174" s="64"/>
    </row>
    <row r="175" spans="1:9" x14ac:dyDescent="0.2">
      <c r="A175" s="64"/>
      <c r="B175" s="64"/>
      <c r="C175" s="64"/>
      <c r="D175" s="64"/>
      <c r="E175" s="11"/>
      <c r="G175" s="64"/>
      <c r="H175" s="64"/>
      <c r="I175" s="64"/>
    </row>
    <row r="176" spans="1:9" x14ac:dyDescent="0.2">
      <c r="A176" s="64"/>
      <c r="B176" s="64"/>
      <c r="C176" s="64"/>
      <c r="D176" s="64"/>
      <c r="E176" s="11"/>
      <c r="G176" s="64"/>
      <c r="H176" s="64"/>
      <c r="I176" s="64"/>
    </row>
    <row r="177" spans="1:9" x14ac:dyDescent="0.2">
      <c r="A177" s="64"/>
      <c r="B177" s="64"/>
      <c r="C177" s="64"/>
      <c r="D177" s="64"/>
      <c r="E177" s="11"/>
      <c r="G177" s="64"/>
      <c r="H177" s="64"/>
      <c r="I177" s="64"/>
    </row>
    <row r="178" spans="1:9" x14ac:dyDescent="0.2">
      <c r="A178" s="64"/>
      <c r="B178" s="64"/>
      <c r="C178" s="64"/>
      <c r="D178" s="64"/>
      <c r="E178" s="11"/>
      <c r="G178" s="64"/>
      <c r="H178" s="64"/>
      <c r="I178" s="64"/>
    </row>
    <row r="179" spans="1:9" x14ac:dyDescent="0.2">
      <c r="A179" s="64"/>
      <c r="B179" s="64"/>
      <c r="C179" s="64"/>
      <c r="D179" s="64"/>
      <c r="E179" s="11"/>
      <c r="G179" s="64"/>
      <c r="H179" s="64"/>
      <c r="I179" s="64"/>
    </row>
    <row r="180" spans="1:9" x14ac:dyDescent="0.2">
      <c r="A180" s="64"/>
      <c r="B180" s="64"/>
      <c r="C180" s="64"/>
      <c r="D180" s="64"/>
      <c r="E180" s="11"/>
      <c r="G180" s="64"/>
      <c r="H180" s="64"/>
      <c r="I180" s="64"/>
    </row>
    <row r="181" spans="1:9" x14ac:dyDescent="0.2">
      <c r="A181" s="64"/>
      <c r="B181" s="64"/>
      <c r="C181" s="64"/>
      <c r="D181" s="64"/>
      <c r="E181" s="11"/>
      <c r="G181" s="64"/>
      <c r="H181" s="64"/>
      <c r="I181" s="64"/>
    </row>
    <row r="182" spans="1:9" x14ac:dyDescent="0.2">
      <c r="A182" s="64"/>
      <c r="B182" s="64"/>
      <c r="C182" s="64"/>
      <c r="D182" s="64"/>
      <c r="E182" s="11"/>
      <c r="G182" s="64"/>
      <c r="H182" s="64"/>
      <c r="I182" s="64"/>
    </row>
    <row r="183" spans="1:9" x14ac:dyDescent="0.2">
      <c r="A183" s="64"/>
      <c r="B183" s="64"/>
      <c r="C183" s="64"/>
      <c r="D183" s="64"/>
      <c r="E183" s="11"/>
      <c r="G183" s="64"/>
      <c r="H183" s="64"/>
      <c r="I183" s="64"/>
    </row>
    <row r="184" spans="1:9" x14ac:dyDescent="0.2">
      <c r="A184" s="64"/>
      <c r="B184" s="64"/>
      <c r="C184" s="64"/>
      <c r="D184" s="64"/>
      <c r="E184" s="11"/>
      <c r="G184" s="64"/>
      <c r="H184" s="64"/>
      <c r="I184" s="64"/>
    </row>
    <row r="185" spans="1:9" x14ac:dyDescent="0.2">
      <c r="A185" s="64"/>
      <c r="B185" s="64"/>
      <c r="C185" s="64"/>
      <c r="D185" s="64"/>
      <c r="E185" s="11"/>
      <c r="G185" s="64"/>
      <c r="H185" s="64"/>
      <c r="I185" s="64"/>
    </row>
    <row r="186" spans="1:9" x14ac:dyDescent="0.2">
      <c r="A186" s="64"/>
      <c r="B186" s="64"/>
      <c r="C186" s="64"/>
      <c r="D186" s="64"/>
      <c r="E186" s="11"/>
      <c r="G186" s="64"/>
      <c r="H186" s="64"/>
      <c r="I186" s="64"/>
    </row>
    <row r="187" spans="1:9" x14ac:dyDescent="0.2">
      <c r="A187" s="64"/>
      <c r="B187" s="64"/>
      <c r="C187" s="64"/>
      <c r="D187" s="64"/>
      <c r="E187" s="11"/>
      <c r="G187" s="64"/>
      <c r="H187" s="64"/>
      <c r="I187" s="64"/>
    </row>
    <row r="188" spans="1:9" x14ac:dyDescent="0.2">
      <c r="A188" s="64"/>
      <c r="B188" s="64"/>
      <c r="C188" s="64"/>
      <c r="D188" s="64"/>
      <c r="E188" s="11"/>
      <c r="G188" s="64"/>
      <c r="H188" s="64"/>
      <c r="I188" s="64"/>
    </row>
    <row r="189" spans="1:9" x14ac:dyDescent="0.2">
      <c r="A189" s="64"/>
      <c r="B189" s="64"/>
      <c r="C189" s="64"/>
      <c r="D189" s="64"/>
      <c r="E189" s="11"/>
      <c r="G189" s="64"/>
      <c r="H189" s="64"/>
      <c r="I189" s="64"/>
    </row>
    <row r="190" spans="1:9" x14ac:dyDescent="0.2">
      <c r="A190" s="64"/>
      <c r="B190" s="64"/>
      <c r="C190" s="64"/>
      <c r="D190" s="64"/>
      <c r="E190" s="11"/>
      <c r="G190" s="64"/>
      <c r="H190" s="64"/>
      <c r="I190" s="64"/>
    </row>
    <row r="191" spans="1:9" x14ac:dyDescent="0.2">
      <c r="A191" s="64"/>
      <c r="B191" s="64"/>
      <c r="C191" s="64"/>
      <c r="D191" s="64"/>
      <c r="E191" s="11"/>
      <c r="G191" s="64"/>
      <c r="H191" s="64"/>
      <c r="I191" s="64"/>
    </row>
    <row r="192" spans="1:9" x14ac:dyDescent="0.2">
      <c r="A192" s="64"/>
      <c r="B192" s="64"/>
      <c r="C192" s="64"/>
      <c r="D192" s="64"/>
      <c r="E192" s="11"/>
      <c r="G192" s="64"/>
      <c r="H192" s="64"/>
      <c r="I192" s="64"/>
    </row>
    <row r="193" spans="1:9" x14ac:dyDescent="0.2">
      <c r="A193" s="64"/>
      <c r="B193" s="64"/>
      <c r="C193" s="64"/>
      <c r="D193" s="64"/>
      <c r="E193" s="11"/>
      <c r="G193" s="64"/>
      <c r="H193" s="64"/>
      <c r="I193" s="64"/>
    </row>
    <row r="194" spans="1:9" x14ac:dyDescent="0.2">
      <c r="A194" s="64"/>
      <c r="B194" s="64"/>
      <c r="C194" s="64"/>
      <c r="D194" s="64"/>
      <c r="E194" s="11"/>
      <c r="G194" s="64"/>
      <c r="H194" s="64"/>
      <c r="I194" s="64"/>
    </row>
    <row r="195" spans="1:9" x14ac:dyDescent="0.2">
      <c r="A195" s="64"/>
      <c r="B195" s="64"/>
      <c r="C195" s="64"/>
      <c r="D195" s="64"/>
      <c r="E195" s="11"/>
      <c r="G195" s="64"/>
      <c r="H195" s="64"/>
      <c r="I195" s="64"/>
    </row>
    <row r="196" spans="1:9" x14ac:dyDescent="0.2">
      <c r="A196" s="64"/>
      <c r="B196" s="64"/>
      <c r="C196" s="64"/>
      <c r="D196" s="64"/>
      <c r="E196" s="11"/>
      <c r="G196" s="64"/>
      <c r="H196" s="64"/>
      <c r="I196" s="64"/>
    </row>
    <row r="197" spans="1:9" x14ac:dyDescent="0.2">
      <c r="A197" s="64"/>
      <c r="B197" s="64"/>
      <c r="C197" s="64"/>
      <c r="D197" s="64"/>
      <c r="E197" s="11"/>
      <c r="G197" s="64"/>
      <c r="H197" s="64"/>
      <c r="I197" s="64"/>
    </row>
    <row r="198" spans="1:9" x14ac:dyDescent="0.2">
      <c r="A198" s="64"/>
      <c r="B198" s="64"/>
      <c r="C198" s="64"/>
      <c r="D198" s="64"/>
      <c r="E198" s="11"/>
      <c r="G198" s="64"/>
      <c r="H198" s="64"/>
      <c r="I198" s="64"/>
    </row>
    <row r="199" spans="1:9" x14ac:dyDescent="0.2">
      <c r="A199" s="64"/>
      <c r="B199" s="64"/>
      <c r="C199" s="64"/>
      <c r="D199" s="64"/>
      <c r="E199" s="11"/>
      <c r="G199" s="64"/>
      <c r="H199" s="64"/>
      <c r="I199" s="64"/>
    </row>
    <row r="200" spans="1:9" x14ac:dyDescent="0.2">
      <c r="A200" s="64"/>
      <c r="B200" s="64"/>
      <c r="C200" s="64"/>
      <c r="D200" s="64"/>
      <c r="E200" s="11"/>
      <c r="G200" s="64"/>
      <c r="H200" s="64"/>
      <c r="I200" s="64"/>
    </row>
    <row r="201" spans="1:9" x14ac:dyDescent="0.2">
      <c r="A201" s="64"/>
      <c r="B201" s="64"/>
      <c r="C201" s="64"/>
      <c r="D201" s="64"/>
      <c r="E201" s="11"/>
      <c r="G201" s="64"/>
      <c r="H201" s="64"/>
      <c r="I201" s="64"/>
    </row>
    <row r="202" spans="1:9" x14ac:dyDescent="0.2">
      <c r="A202" s="64"/>
      <c r="B202" s="64"/>
      <c r="C202" s="64"/>
      <c r="D202" s="64"/>
      <c r="E202" s="11"/>
      <c r="G202" s="64"/>
      <c r="H202" s="64"/>
      <c r="I202" s="64"/>
    </row>
    <row r="203" spans="1:9" x14ac:dyDescent="0.2">
      <c r="A203" s="64"/>
      <c r="B203" s="64"/>
      <c r="C203" s="64"/>
      <c r="D203" s="64"/>
      <c r="E203" s="11"/>
      <c r="G203" s="64"/>
      <c r="H203" s="64"/>
      <c r="I203" s="64"/>
    </row>
    <row r="204" spans="1:9" x14ac:dyDescent="0.2">
      <c r="A204" s="64"/>
      <c r="B204" s="64"/>
      <c r="C204" s="64"/>
      <c r="D204" s="64"/>
      <c r="E204" s="11"/>
      <c r="G204" s="64"/>
      <c r="H204" s="64"/>
      <c r="I204" s="64"/>
    </row>
    <row r="205" spans="1:9" x14ac:dyDescent="0.2">
      <c r="A205" s="64"/>
      <c r="B205" s="64"/>
      <c r="C205" s="64"/>
      <c r="D205" s="64"/>
      <c r="E205" s="11"/>
      <c r="G205" s="64"/>
      <c r="H205" s="64"/>
      <c r="I205" s="64"/>
    </row>
    <row r="206" spans="1:9" x14ac:dyDescent="0.2">
      <c r="A206" s="64"/>
      <c r="B206" s="64"/>
      <c r="C206" s="64"/>
      <c r="D206" s="64"/>
      <c r="E206" s="11"/>
      <c r="G206" s="64"/>
      <c r="H206" s="64"/>
      <c r="I206" s="64"/>
    </row>
    <row r="207" spans="1:9" x14ac:dyDescent="0.2">
      <c r="A207" s="64"/>
      <c r="B207" s="64"/>
      <c r="C207" s="64"/>
      <c r="D207" s="64"/>
      <c r="E207" s="11"/>
      <c r="G207" s="64"/>
      <c r="H207" s="64"/>
      <c r="I207" s="64"/>
    </row>
    <row r="208" spans="1:9" x14ac:dyDescent="0.2">
      <c r="A208" s="64"/>
      <c r="B208" s="64"/>
      <c r="C208" s="64"/>
      <c r="D208" s="64"/>
      <c r="E208" s="11"/>
      <c r="G208" s="64"/>
      <c r="H208" s="64"/>
      <c r="I208" s="64"/>
    </row>
    <row r="209" spans="1:9" x14ac:dyDescent="0.2">
      <c r="A209" s="64"/>
      <c r="B209" s="64"/>
      <c r="C209" s="64"/>
      <c r="D209" s="64"/>
      <c r="E209" s="11"/>
      <c r="G209" s="64"/>
      <c r="H209" s="64"/>
      <c r="I209" s="64"/>
    </row>
    <row r="210" spans="1:9" x14ac:dyDescent="0.2">
      <c r="A210" s="64"/>
      <c r="B210" s="64"/>
      <c r="C210" s="64"/>
      <c r="D210" s="64"/>
      <c r="E210" s="11"/>
      <c r="G210" s="64"/>
      <c r="H210" s="64"/>
      <c r="I210" s="64"/>
    </row>
    <row r="211" spans="1:9" x14ac:dyDescent="0.2">
      <c r="A211" s="64"/>
      <c r="B211" s="64"/>
      <c r="C211" s="64"/>
      <c r="D211" s="64"/>
      <c r="E211" s="11"/>
      <c r="G211" s="64"/>
      <c r="H211" s="64"/>
      <c r="I211" s="64"/>
    </row>
    <row r="212" spans="1:9" x14ac:dyDescent="0.2">
      <c r="A212" s="64"/>
      <c r="B212" s="64"/>
      <c r="C212" s="64"/>
      <c r="D212" s="64"/>
      <c r="E212" s="11"/>
      <c r="G212" s="64"/>
      <c r="H212" s="64"/>
      <c r="I212" s="64"/>
    </row>
    <row r="213" spans="1:9" x14ac:dyDescent="0.2">
      <c r="A213" s="64"/>
      <c r="B213" s="64"/>
      <c r="C213" s="64"/>
      <c r="D213" s="64"/>
      <c r="E213" s="11"/>
      <c r="G213" s="64"/>
      <c r="H213" s="64"/>
      <c r="I213" s="64"/>
    </row>
    <row r="214" spans="1:9" x14ac:dyDescent="0.2">
      <c r="A214" s="64"/>
      <c r="B214" s="64"/>
      <c r="C214" s="64"/>
      <c r="D214" s="64"/>
      <c r="E214" s="11"/>
      <c r="G214" s="64"/>
      <c r="H214" s="64"/>
      <c r="I214" s="64"/>
    </row>
    <row r="215" spans="1:9" x14ac:dyDescent="0.2">
      <c r="A215" s="64"/>
      <c r="B215" s="64"/>
      <c r="C215" s="64"/>
      <c r="D215" s="64"/>
      <c r="E215" s="11"/>
      <c r="G215" s="64"/>
      <c r="H215" s="64"/>
      <c r="I215" s="64"/>
    </row>
    <row r="216" spans="1:9" x14ac:dyDescent="0.2">
      <c r="A216" s="64"/>
      <c r="B216" s="64"/>
      <c r="C216" s="64"/>
      <c r="D216" s="64"/>
      <c r="E216" s="11"/>
      <c r="G216" s="64"/>
      <c r="H216" s="64"/>
      <c r="I216" s="64"/>
    </row>
    <row r="217" spans="1:9" x14ac:dyDescent="0.2">
      <c r="A217" s="64"/>
      <c r="B217" s="64"/>
      <c r="C217" s="64"/>
      <c r="D217" s="64"/>
      <c r="E217" s="11"/>
      <c r="G217" s="64"/>
      <c r="H217" s="64"/>
      <c r="I217" s="64"/>
    </row>
    <row r="218" spans="1:9" x14ac:dyDescent="0.2">
      <c r="A218" s="64"/>
      <c r="B218" s="64"/>
      <c r="C218" s="64"/>
      <c r="D218" s="64"/>
      <c r="E218" s="11"/>
      <c r="G218" s="64"/>
      <c r="H218" s="64"/>
      <c r="I218" s="64"/>
    </row>
    <row r="219" spans="1:9" x14ac:dyDescent="0.2">
      <c r="A219" s="64"/>
      <c r="B219" s="64"/>
      <c r="C219" s="64"/>
      <c r="D219" s="64"/>
      <c r="E219" s="11"/>
      <c r="G219" s="64"/>
      <c r="H219" s="64"/>
      <c r="I219" s="64"/>
    </row>
    <row r="220" spans="1:9" x14ac:dyDescent="0.2">
      <c r="A220" s="64"/>
      <c r="B220" s="64"/>
      <c r="C220" s="64"/>
      <c r="D220" s="64"/>
      <c r="E220" s="11"/>
      <c r="G220" s="64"/>
      <c r="H220" s="64"/>
      <c r="I220" s="64"/>
    </row>
    <row r="221" spans="1:9" x14ac:dyDescent="0.2">
      <c r="A221" s="64"/>
      <c r="B221" s="64"/>
      <c r="C221" s="64"/>
      <c r="D221" s="64"/>
      <c r="E221" s="11"/>
      <c r="G221" s="64"/>
      <c r="H221" s="64"/>
      <c r="I221" s="64"/>
    </row>
    <row r="222" spans="1:9" x14ac:dyDescent="0.2">
      <c r="A222" s="64"/>
      <c r="B222" s="64"/>
      <c r="C222" s="64"/>
      <c r="D222" s="64"/>
      <c r="E222" s="11"/>
      <c r="G222" s="64"/>
      <c r="H222" s="64"/>
      <c r="I222" s="64"/>
    </row>
    <row r="223" spans="1:9" x14ac:dyDescent="0.2">
      <c r="A223" s="64"/>
      <c r="B223" s="64"/>
      <c r="C223" s="64"/>
      <c r="D223" s="64"/>
      <c r="E223" s="11"/>
      <c r="G223" s="64"/>
      <c r="H223" s="64"/>
      <c r="I223" s="64"/>
    </row>
    <row r="224" spans="1:9" x14ac:dyDescent="0.2">
      <c r="A224" s="64"/>
      <c r="B224" s="64"/>
      <c r="C224" s="64"/>
      <c r="D224" s="64"/>
      <c r="E224" s="11"/>
      <c r="G224" s="64"/>
      <c r="H224" s="64"/>
      <c r="I224" s="64"/>
    </row>
    <row r="225" spans="1:9" x14ac:dyDescent="0.2">
      <c r="A225" s="64"/>
      <c r="B225" s="64"/>
      <c r="C225" s="64"/>
      <c r="D225" s="64"/>
      <c r="E225" s="11"/>
      <c r="G225" s="64"/>
      <c r="H225" s="64"/>
      <c r="I225" s="64"/>
    </row>
    <row r="226" spans="1:9" x14ac:dyDescent="0.2">
      <c r="A226" s="64"/>
      <c r="B226" s="64"/>
      <c r="C226" s="64"/>
      <c r="D226" s="64"/>
      <c r="E226" s="11"/>
      <c r="G226" s="64"/>
      <c r="H226" s="64"/>
      <c r="I226" s="64"/>
    </row>
  </sheetData>
  <mergeCells count="1">
    <mergeCell ref="A1:F1"/>
  </mergeCells>
  <conditionalFormatting sqref="F2:F3">
    <cfRule type="cellIs" dxfId="31" priority="3" stopIfTrue="1" operator="between">
      <formula>0.009</formula>
      <formula>-0.009</formula>
    </cfRule>
  </conditionalFormatting>
  <conditionalFormatting sqref="F5:F121">
    <cfRule type="cellIs" dxfId="30" priority="1" stopIfTrue="1" operator="between">
      <formula>0.009</formula>
      <formula>-0.009</formula>
    </cfRule>
  </conditionalFormatting>
  <conditionalFormatting sqref="F222:F65536">
    <cfRule type="cellIs" dxfId="29" priority="2" stopIfTrue="1" operator="between">
      <formula>0.009</formula>
      <formula>-0.009</formula>
    </cfRule>
  </conditionalFormatting>
  <hyperlinks>
    <hyperlink ref="A88" r:id="rId1" tooltip="https://www.franklintempletonindia.com/downloadsServlet/pdf/product-labels-jg9o5k7l" display="https://www.franklintempletonindia.com/downloadsServlet/pdf/product-labels-jg9o5k7l" xr:uid="{00000000-0004-0000-1F00-000000000000}"/>
  </hyperlinks>
  <pageMargins left="0.7" right="0.7" top="0.75" bottom="0.75" header="0.3" footer="0.3"/>
  <pageSetup paperSize="9" orientation="portrait" r:id="rId2"/>
  <headerFooter>
    <oddFooter>&amp;C&amp;1#&amp;"Calibri"&amp;10&amp;K000000PUBLIC</oddFooter>
    <evenFooter>&amp;LPUBLIC</evenFooter>
    <firstFooter>&amp;LPUBLIC</firstFooter>
  </headerFooter>
  <drawing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I228"/>
  <sheetViews>
    <sheetView workbookViewId="0">
      <selection sqref="A1:F1"/>
    </sheetView>
  </sheetViews>
  <sheetFormatPr defaultColWidth="9.1796875" defaultRowHeight="10" x14ac:dyDescent="0.2"/>
  <cols>
    <col min="1" max="1" width="38.81640625" style="7" bestFit="1" customWidth="1"/>
    <col min="2" max="2" width="31.81640625" style="7" bestFit="1" customWidth="1"/>
    <col min="3" max="3" width="25.54296875" style="7" bestFit="1" customWidth="1"/>
    <col min="4" max="4" width="15.1796875" style="7" bestFit="1" customWidth="1"/>
    <col min="5" max="5" width="27.1796875" style="10" customWidth="1"/>
    <col min="6" max="6" width="13.54296875" style="11" bestFit="1" customWidth="1"/>
    <col min="7" max="16384" width="9.1796875" style="7"/>
  </cols>
  <sheetData>
    <row r="1" spans="1:6" s="1" customFormat="1" ht="14" x14ac:dyDescent="0.25">
      <c r="A1" s="104" t="s">
        <v>1023</v>
      </c>
      <c r="B1" s="105"/>
      <c r="C1" s="105"/>
      <c r="D1" s="105"/>
      <c r="E1" s="105"/>
      <c r="F1" s="105"/>
    </row>
    <row r="2" spans="1:6" s="1" customFormat="1" ht="11.5" x14ac:dyDescent="0.25">
      <c r="E2" s="5"/>
      <c r="F2" s="9"/>
    </row>
    <row r="3" spans="1:6" s="1" customFormat="1" ht="11.5" x14ac:dyDescent="0.25">
      <c r="A3" s="8" t="s">
        <v>7</v>
      </c>
      <c r="B3" s="2"/>
      <c r="C3" s="3"/>
      <c r="D3" s="3"/>
      <c r="E3" s="4"/>
      <c r="F3" s="9"/>
    </row>
    <row r="4" spans="1:6" s="1" customFormat="1" ht="21" x14ac:dyDescent="0.25">
      <c r="A4" s="6" t="s">
        <v>2</v>
      </c>
      <c r="B4" s="6" t="s">
        <v>0</v>
      </c>
      <c r="C4" s="13" t="s">
        <v>535</v>
      </c>
      <c r="D4" s="13" t="s">
        <v>1</v>
      </c>
      <c r="E4" s="52" t="s">
        <v>6</v>
      </c>
      <c r="F4" s="12" t="s">
        <v>3</v>
      </c>
    </row>
    <row r="5" spans="1:6" ht="10.5" x14ac:dyDescent="0.25">
      <c r="A5" s="16" t="s">
        <v>109</v>
      </c>
      <c r="B5" s="17"/>
      <c r="C5" s="17"/>
      <c r="D5" s="17"/>
      <c r="E5" s="18"/>
      <c r="F5" s="19"/>
    </row>
    <row r="6" spans="1:6" ht="10.5" x14ac:dyDescent="0.25">
      <c r="A6" s="20" t="s">
        <v>21</v>
      </c>
      <c r="B6" s="21"/>
      <c r="C6" s="21"/>
      <c r="D6" s="21"/>
      <c r="E6" s="22"/>
      <c r="F6" s="23"/>
    </row>
    <row r="7" spans="1:6" x14ac:dyDescent="0.2">
      <c r="A7" s="21" t="s">
        <v>111</v>
      </c>
      <c r="B7" s="21" t="s">
        <v>110</v>
      </c>
      <c r="C7" s="21" t="s">
        <v>112</v>
      </c>
      <c r="D7" s="24">
        <v>1010405</v>
      </c>
      <c r="E7" s="22">
        <v>9389.1884630000004</v>
      </c>
      <c r="F7" s="23">
        <v>12.259096119289699</v>
      </c>
    </row>
    <row r="8" spans="1:6" x14ac:dyDescent="0.2">
      <c r="A8" s="21" t="s">
        <v>114</v>
      </c>
      <c r="B8" s="21" t="s">
        <v>113</v>
      </c>
      <c r="C8" s="21" t="s">
        <v>112</v>
      </c>
      <c r="D8" s="24">
        <v>471797</v>
      </c>
      <c r="E8" s="22">
        <v>6392.8493500000004</v>
      </c>
      <c r="F8" s="23">
        <v>8.3468933408487498</v>
      </c>
    </row>
    <row r="9" spans="1:6" x14ac:dyDescent="0.2">
      <c r="A9" s="21" t="s">
        <v>127</v>
      </c>
      <c r="B9" s="21" t="s">
        <v>126</v>
      </c>
      <c r="C9" s="21" t="s">
        <v>128</v>
      </c>
      <c r="D9" s="24">
        <v>445990</v>
      </c>
      <c r="E9" s="22">
        <v>6223.3444600000003</v>
      </c>
      <c r="F9" s="23">
        <v>8.1255774361368207</v>
      </c>
    </row>
    <row r="10" spans="1:6" x14ac:dyDescent="0.2">
      <c r="A10" s="21" t="s">
        <v>122</v>
      </c>
      <c r="B10" s="21" t="s">
        <v>121</v>
      </c>
      <c r="C10" s="21" t="s">
        <v>123</v>
      </c>
      <c r="D10" s="24">
        <v>231373</v>
      </c>
      <c r="E10" s="22">
        <v>3796.8309300000001</v>
      </c>
      <c r="F10" s="23">
        <v>4.9573736327676103</v>
      </c>
    </row>
    <row r="11" spans="1:6" x14ac:dyDescent="0.2">
      <c r="A11" s="21" t="s">
        <v>119</v>
      </c>
      <c r="B11" s="21" t="s">
        <v>118</v>
      </c>
      <c r="C11" s="21" t="s">
        <v>120</v>
      </c>
      <c r="D11" s="24">
        <v>184054</v>
      </c>
      <c r="E11" s="22">
        <v>3623.471098</v>
      </c>
      <c r="F11" s="23">
        <v>4.7310244810718203</v>
      </c>
    </row>
    <row r="12" spans="1:6" x14ac:dyDescent="0.2">
      <c r="A12" s="21" t="s">
        <v>116</v>
      </c>
      <c r="B12" s="21" t="s">
        <v>115</v>
      </c>
      <c r="C12" s="21" t="s">
        <v>117</v>
      </c>
      <c r="D12" s="24">
        <v>77573</v>
      </c>
      <c r="E12" s="22">
        <v>3050.4030790000002</v>
      </c>
      <c r="F12" s="23">
        <v>3.98279198414235</v>
      </c>
    </row>
    <row r="13" spans="1:6" x14ac:dyDescent="0.2">
      <c r="A13" s="21" t="s">
        <v>130</v>
      </c>
      <c r="B13" s="21" t="s">
        <v>129</v>
      </c>
      <c r="C13" s="21" t="s">
        <v>112</v>
      </c>
      <c r="D13" s="24">
        <v>274059</v>
      </c>
      <c r="E13" s="22">
        <v>2952.026519</v>
      </c>
      <c r="F13" s="23">
        <v>3.8543455577363201</v>
      </c>
    </row>
    <row r="14" spans="1:6" x14ac:dyDescent="0.2">
      <c r="A14" s="21" t="s">
        <v>125</v>
      </c>
      <c r="B14" s="21" t="s">
        <v>124</v>
      </c>
      <c r="C14" s="21" t="s">
        <v>112</v>
      </c>
      <c r="D14" s="24">
        <v>189309</v>
      </c>
      <c r="E14" s="22">
        <v>2594.290536</v>
      </c>
      <c r="F14" s="23">
        <v>3.3872636775282898</v>
      </c>
    </row>
    <row r="15" spans="1:6" x14ac:dyDescent="0.2">
      <c r="A15" s="21" t="s">
        <v>319</v>
      </c>
      <c r="B15" s="21" t="s">
        <v>318</v>
      </c>
      <c r="C15" s="21" t="s">
        <v>123</v>
      </c>
      <c r="D15" s="24">
        <v>67451</v>
      </c>
      <c r="E15" s="22">
        <v>2107.1017889999998</v>
      </c>
      <c r="F15" s="23">
        <v>2.7511603868929901</v>
      </c>
    </row>
    <row r="16" spans="1:6" x14ac:dyDescent="0.2">
      <c r="A16" s="21" t="s">
        <v>313</v>
      </c>
      <c r="B16" s="21" t="s">
        <v>312</v>
      </c>
      <c r="C16" s="21" t="s">
        <v>204</v>
      </c>
      <c r="D16" s="24">
        <v>636552</v>
      </c>
      <c r="E16" s="22">
        <v>2050.6522679999998</v>
      </c>
      <c r="F16" s="23">
        <v>2.6774564553387399</v>
      </c>
    </row>
    <row r="17" spans="1:6" x14ac:dyDescent="0.2">
      <c r="A17" s="21" t="s">
        <v>143</v>
      </c>
      <c r="B17" s="21" t="s">
        <v>142</v>
      </c>
      <c r="C17" s="21" t="s">
        <v>144</v>
      </c>
      <c r="D17" s="24">
        <v>58965</v>
      </c>
      <c r="E17" s="22">
        <v>2023.56087</v>
      </c>
      <c r="F17" s="23">
        <v>2.6420842766465502</v>
      </c>
    </row>
    <row r="18" spans="1:6" x14ac:dyDescent="0.2">
      <c r="A18" s="21" t="s">
        <v>293</v>
      </c>
      <c r="B18" s="21" t="s">
        <v>292</v>
      </c>
      <c r="C18" s="21" t="s">
        <v>112</v>
      </c>
      <c r="D18" s="24">
        <v>485706</v>
      </c>
      <c r="E18" s="22">
        <v>1981.68048</v>
      </c>
      <c r="F18" s="23">
        <v>2.58740268956939</v>
      </c>
    </row>
    <row r="19" spans="1:6" x14ac:dyDescent="0.2">
      <c r="A19" s="21" t="s">
        <v>321</v>
      </c>
      <c r="B19" s="21" t="s">
        <v>320</v>
      </c>
      <c r="C19" s="21" t="s">
        <v>210</v>
      </c>
      <c r="D19" s="24">
        <v>175377</v>
      </c>
      <c r="E19" s="22">
        <v>1630.743035</v>
      </c>
      <c r="F19" s="23">
        <v>2.1291973945040601</v>
      </c>
    </row>
    <row r="20" spans="1:6" x14ac:dyDescent="0.2">
      <c r="A20" s="21" t="s">
        <v>203</v>
      </c>
      <c r="B20" s="21" t="s">
        <v>202</v>
      </c>
      <c r="C20" s="21" t="s">
        <v>204</v>
      </c>
      <c r="D20" s="24">
        <v>58620</v>
      </c>
      <c r="E20" s="22">
        <v>1391.0526</v>
      </c>
      <c r="F20" s="23">
        <v>1.81624296898383</v>
      </c>
    </row>
    <row r="21" spans="1:6" x14ac:dyDescent="0.2">
      <c r="A21" s="21" t="s">
        <v>134</v>
      </c>
      <c r="B21" s="21" t="s">
        <v>133</v>
      </c>
      <c r="C21" s="21" t="s">
        <v>135</v>
      </c>
      <c r="D21" s="24">
        <v>474572</v>
      </c>
      <c r="E21" s="22">
        <v>1298.4289920000001</v>
      </c>
      <c r="F21" s="23">
        <v>1.6953079469782499</v>
      </c>
    </row>
    <row r="22" spans="1:6" x14ac:dyDescent="0.2">
      <c r="A22" s="21" t="s">
        <v>191</v>
      </c>
      <c r="B22" s="21" t="s">
        <v>190</v>
      </c>
      <c r="C22" s="21" t="s">
        <v>144</v>
      </c>
      <c r="D22" s="24">
        <v>8668</v>
      </c>
      <c r="E22" s="22">
        <v>1265.4413199999999</v>
      </c>
      <c r="F22" s="23">
        <v>1.6522372339562199</v>
      </c>
    </row>
    <row r="23" spans="1:6" x14ac:dyDescent="0.2">
      <c r="A23" s="21" t="s">
        <v>132</v>
      </c>
      <c r="B23" s="21" t="s">
        <v>131</v>
      </c>
      <c r="C23" s="21" t="s">
        <v>123</v>
      </c>
      <c r="D23" s="24">
        <v>69692</v>
      </c>
      <c r="E23" s="22">
        <v>1181.6975520000001</v>
      </c>
      <c r="F23" s="23">
        <v>1.5428962717049</v>
      </c>
    </row>
    <row r="24" spans="1:6" x14ac:dyDescent="0.2">
      <c r="A24" s="21" t="s">
        <v>152</v>
      </c>
      <c r="B24" s="21" t="s">
        <v>151</v>
      </c>
      <c r="C24" s="21" t="s">
        <v>153</v>
      </c>
      <c r="D24" s="24">
        <v>69942</v>
      </c>
      <c r="E24" s="22">
        <v>1115.7847260000001</v>
      </c>
      <c r="F24" s="23">
        <v>1.4568364729680601</v>
      </c>
    </row>
    <row r="25" spans="1:6" x14ac:dyDescent="0.2">
      <c r="A25" s="21" t="s">
        <v>140</v>
      </c>
      <c r="B25" s="21" t="s">
        <v>139</v>
      </c>
      <c r="C25" s="21" t="s">
        <v>141</v>
      </c>
      <c r="D25" s="24">
        <v>313151</v>
      </c>
      <c r="E25" s="22">
        <v>1114.81756</v>
      </c>
      <c r="F25" s="23">
        <v>1.4555736821524301</v>
      </c>
    </row>
    <row r="26" spans="1:6" x14ac:dyDescent="0.2">
      <c r="A26" s="21" t="s">
        <v>240</v>
      </c>
      <c r="B26" s="21" t="s">
        <v>239</v>
      </c>
      <c r="C26" s="21" t="s">
        <v>177</v>
      </c>
      <c r="D26" s="24">
        <v>27263</v>
      </c>
      <c r="E26" s="22">
        <v>1084.3585619999999</v>
      </c>
      <c r="F26" s="23">
        <v>1.4158045598634501</v>
      </c>
    </row>
    <row r="27" spans="1:6" x14ac:dyDescent="0.2">
      <c r="A27" s="21" t="s">
        <v>164</v>
      </c>
      <c r="B27" s="21" t="s">
        <v>163</v>
      </c>
      <c r="C27" s="21" t="s">
        <v>165</v>
      </c>
      <c r="D27" s="24">
        <v>236585</v>
      </c>
      <c r="E27" s="22">
        <v>1062.26665</v>
      </c>
      <c r="F27" s="23">
        <v>1.3869600144872301</v>
      </c>
    </row>
    <row r="28" spans="1:6" x14ac:dyDescent="0.2">
      <c r="A28" s="21" t="s">
        <v>161</v>
      </c>
      <c r="B28" s="21" t="s">
        <v>160</v>
      </c>
      <c r="C28" s="21" t="s">
        <v>162</v>
      </c>
      <c r="D28" s="24">
        <v>545969</v>
      </c>
      <c r="E28" s="22">
        <v>1054.42993</v>
      </c>
      <c r="F28" s="23">
        <v>1.3767279157154899</v>
      </c>
    </row>
    <row r="29" spans="1:6" x14ac:dyDescent="0.2">
      <c r="A29" s="21" t="s">
        <v>137</v>
      </c>
      <c r="B29" s="21" t="s">
        <v>136</v>
      </c>
      <c r="C29" s="21" t="s">
        <v>138</v>
      </c>
      <c r="D29" s="24">
        <v>7830</v>
      </c>
      <c r="E29" s="22">
        <v>993.9402</v>
      </c>
      <c r="F29" s="23">
        <v>1.29774884130218</v>
      </c>
    </row>
    <row r="30" spans="1:6" x14ac:dyDescent="0.2">
      <c r="A30" s="21" t="s">
        <v>426</v>
      </c>
      <c r="B30" s="21" t="s">
        <v>425</v>
      </c>
      <c r="C30" s="21" t="s">
        <v>210</v>
      </c>
      <c r="D30" s="24">
        <v>92509</v>
      </c>
      <c r="E30" s="22">
        <v>943.59180000000003</v>
      </c>
      <c r="F30" s="23">
        <v>1.2320109047931</v>
      </c>
    </row>
    <row r="31" spans="1:6" x14ac:dyDescent="0.2">
      <c r="A31" s="21" t="s">
        <v>465</v>
      </c>
      <c r="B31" s="21" t="s">
        <v>464</v>
      </c>
      <c r="C31" s="21" t="s">
        <v>439</v>
      </c>
      <c r="D31" s="24">
        <v>95565</v>
      </c>
      <c r="E31" s="22">
        <v>919.90868999999998</v>
      </c>
      <c r="F31" s="23">
        <v>1.2010887944277799</v>
      </c>
    </row>
    <row r="32" spans="1:6" x14ac:dyDescent="0.2">
      <c r="A32" s="21" t="s">
        <v>315</v>
      </c>
      <c r="B32" s="21" t="s">
        <v>314</v>
      </c>
      <c r="C32" s="21" t="s">
        <v>141</v>
      </c>
      <c r="D32" s="24">
        <v>299185</v>
      </c>
      <c r="E32" s="22">
        <v>767.40952500000003</v>
      </c>
      <c r="F32" s="23">
        <v>1.0019765996716901</v>
      </c>
    </row>
    <row r="33" spans="1:6" x14ac:dyDescent="0.2">
      <c r="A33" s="21" t="s">
        <v>331</v>
      </c>
      <c r="B33" s="21" t="s">
        <v>330</v>
      </c>
      <c r="C33" s="21" t="s">
        <v>162</v>
      </c>
      <c r="D33" s="24">
        <v>62055</v>
      </c>
      <c r="E33" s="22">
        <v>753.59591999999998</v>
      </c>
      <c r="F33" s="23">
        <v>0.98394071594050403</v>
      </c>
    </row>
    <row r="34" spans="1:6" x14ac:dyDescent="0.2">
      <c r="A34" s="21" t="s">
        <v>305</v>
      </c>
      <c r="B34" s="21" t="s">
        <v>304</v>
      </c>
      <c r="C34" s="21" t="s">
        <v>210</v>
      </c>
      <c r="D34" s="24">
        <v>37770</v>
      </c>
      <c r="E34" s="22">
        <v>737.49702000000002</v>
      </c>
      <c r="F34" s="23">
        <v>0.962921011916822</v>
      </c>
    </row>
    <row r="35" spans="1:6" x14ac:dyDescent="0.2">
      <c r="A35" s="21" t="s">
        <v>301</v>
      </c>
      <c r="B35" s="21" t="s">
        <v>300</v>
      </c>
      <c r="C35" s="21" t="s">
        <v>123</v>
      </c>
      <c r="D35" s="24">
        <v>41934</v>
      </c>
      <c r="E35" s="22">
        <v>730.95155399999999</v>
      </c>
      <c r="F35" s="23">
        <v>0.95437485298564795</v>
      </c>
    </row>
    <row r="36" spans="1:6" x14ac:dyDescent="0.2">
      <c r="A36" s="21" t="s">
        <v>790</v>
      </c>
      <c r="B36" s="21" t="s">
        <v>789</v>
      </c>
      <c r="C36" s="21" t="s">
        <v>177</v>
      </c>
      <c r="D36" s="24">
        <v>29868</v>
      </c>
      <c r="E36" s="22">
        <v>725.28464399999996</v>
      </c>
      <c r="F36" s="23">
        <v>0.94697579025907397</v>
      </c>
    </row>
    <row r="37" spans="1:6" x14ac:dyDescent="0.2">
      <c r="A37" s="21" t="s">
        <v>500</v>
      </c>
      <c r="B37" s="21" t="s">
        <v>499</v>
      </c>
      <c r="C37" s="21" t="s">
        <v>138</v>
      </c>
      <c r="D37" s="24">
        <v>25234</v>
      </c>
      <c r="E37" s="22">
        <v>711.34645999999998</v>
      </c>
      <c r="F37" s="23">
        <v>0.92877724860047395</v>
      </c>
    </row>
    <row r="38" spans="1:6" x14ac:dyDescent="0.2">
      <c r="A38" s="21" t="s">
        <v>991</v>
      </c>
      <c r="B38" s="21" t="s">
        <v>990</v>
      </c>
      <c r="C38" s="21" t="s">
        <v>144</v>
      </c>
      <c r="D38" s="24">
        <v>7323</v>
      </c>
      <c r="E38" s="22">
        <v>702.82492500000001</v>
      </c>
      <c r="F38" s="23">
        <v>0.91765101366967505</v>
      </c>
    </row>
    <row r="39" spans="1:6" x14ac:dyDescent="0.2">
      <c r="A39" s="21" t="s">
        <v>237</v>
      </c>
      <c r="B39" s="21" t="s">
        <v>236</v>
      </c>
      <c r="C39" s="21" t="s">
        <v>238</v>
      </c>
      <c r="D39" s="24">
        <v>256583</v>
      </c>
      <c r="E39" s="22">
        <v>690.10563679999996</v>
      </c>
      <c r="F39" s="23">
        <v>0.901043936580189</v>
      </c>
    </row>
    <row r="40" spans="1:6" x14ac:dyDescent="0.2">
      <c r="A40" s="21" t="s">
        <v>186</v>
      </c>
      <c r="B40" s="21" t="s">
        <v>185</v>
      </c>
      <c r="C40" s="21" t="s">
        <v>187</v>
      </c>
      <c r="D40" s="24">
        <v>14933</v>
      </c>
      <c r="E40" s="22">
        <v>686.39534500000002</v>
      </c>
      <c r="F40" s="23">
        <v>0.896199553704496</v>
      </c>
    </row>
    <row r="41" spans="1:6" x14ac:dyDescent="0.2">
      <c r="A41" s="21" t="s">
        <v>898</v>
      </c>
      <c r="B41" s="21" t="s">
        <v>897</v>
      </c>
      <c r="C41" s="21" t="s">
        <v>899</v>
      </c>
      <c r="D41" s="24">
        <v>149981</v>
      </c>
      <c r="E41" s="22">
        <v>661.04125750000003</v>
      </c>
      <c r="F41" s="23">
        <v>0.86309571337748403</v>
      </c>
    </row>
    <row r="42" spans="1:6" x14ac:dyDescent="0.2">
      <c r="A42" s="21" t="s">
        <v>993</v>
      </c>
      <c r="B42" s="21" t="s">
        <v>992</v>
      </c>
      <c r="C42" s="21" t="s">
        <v>994</v>
      </c>
      <c r="D42" s="24">
        <v>45706</v>
      </c>
      <c r="E42" s="22">
        <v>648.93378800000005</v>
      </c>
      <c r="F42" s="23">
        <v>0.84728746403338195</v>
      </c>
    </row>
    <row r="43" spans="1:6" x14ac:dyDescent="0.2">
      <c r="A43" s="21" t="s">
        <v>788</v>
      </c>
      <c r="B43" s="21" t="s">
        <v>787</v>
      </c>
      <c r="C43" s="21" t="s">
        <v>144</v>
      </c>
      <c r="D43" s="24">
        <v>9092</v>
      </c>
      <c r="E43" s="22">
        <v>647.57770000000005</v>
      </c>
      <c r="F43" s="23">
        <v>0.84551687297498201</v>
      </c>
    </row>
    <row r="44" spans="1:6" x14ac:dyDescent="0.2">
      <c r="A44" s="21" t="s">
        <v>406</v>
      </c>
      <c r="B44" s="21" t="s">
        <v>405</v>
      </c>
      <c r="C44" s="21" t="s">
        <v>156</v>
      </c>
      <c r="D44" s="24">
        <v>47360</v>
      </c>
      <c r="E44" s="22">
        <v>631.02463999999998</v>
      </c>
      <c r="F44" s="23">
        <v>0.82390419000370796</v>
      </c>
    </row>
    <row r="45" spans="1:6" x14ac:dyDescent="0.2">
      <c r="A45" s="21" t="s">
        <v>428</v>
      </c>
      <c r="B45" s="21" t="s">
        <v>427</v>
      </c>
      <c r="C45" s="21" t="s">
        <v>150</v>
      </c>
      <c r="D45" s="24">
        <v>29651</v>
      </c>
      <c r="E45" s="22">
        <v>592.57523500000002</v>
      </c>
      <c r="F45" s="23">
        <v>0.77370230583853505</v>
      </c>
    </row>
    <row r="46" spans="1:6" x14ac:dyDescent="0.2">
      <c r="A46" s="21" t="s">
        <v>248</v>
      </c>
      <c r="B46" s="21" t="s">
        <v>247</v>
      </c>
      <c r="C46" s="21" t="s">
        <v>135</v>
      </c>
      <c r="D46" s="24">
        <v>14655</v>
      </c>
      <c r="E46" s="22">
        <v>554.76502500000004</v>
      </c>
      <c r="F46" s="23">
        <v>0.72433499358283604</v>
      </c>
    </row>
    <row r="47" spans="1:6" x14ac:dyDescent="0.2">
      <c r="A47" s="21" t="s">
        <v>297</v>
      </c>
      <c r="B47" s="21" t="s">
        <v>296</v>
      </c>
      <c r="C47" s="21" t="s">
        <v>210</v>
      </c>
      <c r="D47" s="24">
        <v>216527</v>
      </c>
      <c r="E47" s="22">
        <v>551.06121499999995</v>
      </c>
      <c r="F47" s="23">
        <v>0.71949907373986799</v>
      </c>
    </row>
    <row r="48" spans="1:6" x14ac:dyDescent="0.2">
      <c r="A48" s="21" t="s">
        <v>149</v>
      </c>
      <c r="B48" s="21" t="s">
        <v>148</v>
      </c>
      <c r="C48" s="21" t="s">
        <v>150</v>
      </c>
      <c r="D48" s="24">
        <v>70991</v>
      </c>
      <c r="E48" s="22">
        <v>518.94421</v>
      </c>
      <c r="F48" s="23">
        <v>0.67756515656371796</v>
      </c>
    </row>
    <row r="49" spans="1:9" x14ac:dyDescent="0.2">
      <c r="A49" s="21" t="s">
        <v>244</v>
      </c>
      <c r="B49" s="21" t="s">
        <v>243</v>
      </c>
      <c r="C49" s="21" t="s">
        <v>153</v>
      </c>
      <c r="D49" s="24">
        <v>37164</v>
      </c>
      <c r="E49" s="22">
        <v>492.05135999999999</v>
      </c>
      <c r="F49" s="23">
        <v>0.64245221422894505</v>
      </c>
    </row>
    <row r="50" spans="1:9" x14ac:dyDescent="0.2">
      <c r="A50" s="21" t="s">
        <v>494</v>
      </c>
      <c r="B50" s="21" t="s">
        <v>493</v>
      </c>
      <c r="C50" s="21" t="s">
        <v>153</v>
      </c>
      <c r="D50" s="24">
        <v>40252</v>
      </c>
      <c r="E50" s="22">
        <v>490.30961200000002</v>
      </c>
      <c r="F50" s="23">
        <v>0.64017808199358495</v>
      </c>
    </row>
    <row r="51" spans="1:9" x14ac:dyDescent="0.2">
      <c r="A51" s="21" t="s">
        <v>430</v>
      </c>
      <c r="B51" s="21" t="s">
        <v>429</v>
      </c>
      <c r="C51" s="21" t="s">
        <v>182</v>
      </c>
      <c r="D51" s="24">
        <v>43008</v>
      </c>
      <c r="E51" s="22">
        <v>487.66771199999999</v>
      </c>
      <c r="F51" s="23">
        <v>0.63672865650114896</v>
      </c>
    </row>
    <row r="52" spans="1:9" x14ac:dyDescent="0.2">
      <c r="A52" s="21" t="s">
        <v>698</v>
      </c>
      <c r="B52" s="21" t="s">
        <v>697</v>
      </c>
      <c r="C52" s="21" t="s">
        <v>144</v>
      </c>
      <c r="D52" s="24">
        <v>138122</v>
      </c>
      <c r="E52" s="22">
        <v>483.496061</v>
      </c>
      <c r="F52" s="23">
        <v>0.63128189496401999</v>
      </c>
    </row>
    <row r="53" spans="1:9" x14ac:dyDescent="0.2">
      <c r="A53" s="21" t="s">
        <v>146</v>
      </c>
      <c r="B53" s="21" t="s">
        <v>145</v>
      </c>
      <c r="C53" s="21" t="s">
        <v>147</v>
      </c>
      <c r="D53" s="24">
        <v>6799</v>
      </c>
      <c r="E53" s="22">
        <v>473.244395</v>
      </c>
      <c r="F53" s="23">
        <v>0.61789669566036198</v>
      </c>
    </row>
    <row r="54" spans="1:9" x14ac:dyDescent="0.2">
      <c r="A54" s="21" t="s">
        <v>445</v>
      </c>
      <c r="B54" s="21" t="s">
        <v>444</v>
      </c>
      <c r="C54" s="21" t="s">
        <v>147</v>
      </c>
      <c r="D54" s="24">
        <v>49121</v>
      </c>
      <c r="E54" s="22">
        <v>469.98972800000001</v>
      </c>
      <c r="F54" s="23">
        <v>0.61364720426432595</v>
      </c>
    </row>
    <row r="55" spans="1:9" x14ac:dyDescent="0.2">
      <c r="A55" s="21" t="s">
        <v>832</v>
      </c>
      <c r="B55" s="21" t="s">
        <v>831</v>
      </c>
      <c r="C55" s="21" t="s">
        <v>123</v>
      </c>
      <c r="D55" s="24">
        <v>188596</v>
      </c>
      <c r="E55" s="22">
        <v>446.78392400000001</v>
      </c>
      <c r="F55" s="23">
        <v>0.58334829367344199</v>
      </c>
    </row>
    <row r="56" spans="1:9" x14ac:dyDescent="0.2">
      <c r="A56" s="21" t="s">
        <v>995</v>
      </c>
      <c r="B56" s="21" t="s">
        <v>387</v>
      </c>
      <c r="C56" s="21" t="s">
        <v>389</v>
      </c>
      <c r="D56" s="24">
        <v>17204</v>
      </c>
      <c r="E56" s="22">
        <v>347.58961599999998</v>
      </c>
      <c r="F56" s="23">
        <v>0.45383416568991602</v>
      </c>
    </row>
    <row r="57" spans="1:9" x14ac:dyDescent="0.2">
      <c r="A57" s="21" t="s">
        <v>233</v>
      </c>
      <c r="B57" s="21" t="s">
        <v>1042</v>
      </c>
      <c r="C57" s="21" t="s">
        <v>156</v>
      </c>
      <c r="D57" s="24">
        <v>58455</v>
      </c>
      <c r="E57" s="22">
        <v>72.250380000000007</v>
      </c>
      <c r="F57" s="23">
        <v>9.4334495102061405E-2</v>
      </c>
    </row>
    <row r="58" spans="1:9" ht="10.5" x14ac:dyDescent="0.25">
      <c r="A58" s="20" t="s">
        <v>28</v>
      </c>
      <c r="B58" s="20"/>
      <c r="C58" s="20"/>
      <c r="D58" s="20"/>
      <c r="E58" s="25">
        <f>SUM(E7:E57)</f>
        <v>76316.578347299961</v>
      </c>
      <c r="F58" s="26">
        <f>SUM(F7:F57)</f>
        <v>99.643571235327187</v>
      </c>
      <c r="G58" s="14"/>
      <c r="H58" s="14"/>
      <c r="I58" s="14"/>
    </row>
    <row r="59" spans="1:9" x14ac:dyDescent="0.2">
      <c r="A59" s="21"/>
      <c r="B59" s="21"/>
      <c r="C59" s="21"/>
      <c r="D59" s="21"/>
      <c r="E59" s="22"/>
      <c r="F59" s="23"/>
    </row>
    <row r="60" spans="1:9" ht="10.5" x14ac:dyDescent="0.25">
      <c r="A60" s="20" t="s">
        <v>39</v>
      </c>
      <c r="B60" s="20"/>
      <c r="C60" s="20"/>
      <c r="D60" s="20"/>
      <c r="E60" s="25">
        <f>E58</f>
        <v>76316.578347299961</v>
      </c>
      <c r="F60" s="26">
        <f>F58</f>
        <v>99.643571235327187</v>
      </c>
      <c r="G60" s="14"/>
      <c r="H60" s="14"/>
      <c r="I60" s="14"/>
    </row>
    <row r="61" spans="1:9" ht="10.5" x14ac:dyDescent="0.25">
      <c r="A61" s="20"/>
      <c r="B61" s="20"/>
      <c r="C61" s="20"/>
      <c r="D61" s="20"/>
      <c r="E61" s="25"/>
      <c r="F61" s="26"/>
      <c r="G61" s="14"/>
      <c r="H61" s="14"/>
      <c r="I61" s="14"/>
    </row>
    <row r="62" spans="1:9" ht="10.5" x14ac:dyDescent="0.25">
      <c r="A62" s="20" t="s">
        <v>41</v>
      </c>
      <c r="B62" s="20"/>
      <c r="C62" s="20"/>
      <c r="D62" s="20"/>
      <c r="E62" s="25">
        <f>E64-(E58)</f>
        <v>272.98724250003579</v>
      </c>
      <c r="F62" s="26">
        <f>F64-(F58)</f>
        <v>0.35642876467281326</v>
      </c>
      <c r="G62" s="14"/>
      <c r="H62" s="14"/>
      <c r="I62" s="14"/>
    </row>
    <row r="63" spans="1:9" ht="10.5" x14ac:dyDescent="0.25">
      <c r="A63" s="20"/>
      <c r="B63" s="20"/>
      <c r="C63" s="20"/>
      <c r="D63" s="20"/>
      <c r="E63" s="25"/>
      <c r="F63" s="26"/>
      <c r="G63" s="14"/>
      <c r="H63" s="14"/>
      <c r="I63" s="14"/>
    </row>
    <row r="64" spans="1:9" ht="10.5" x14ac:dyDescent="0.25">
      <c r="A64" s="27" t="s">
        <v>40</v>
      </c>
      <c r="B64" s="27"/>
      <c r="C64" s="27"/>
      <c r="D64" s="27"/>
      <c r="E64" s="28">
        <v>76589.565589799997</v>
      </c>
      <c r="F64" s="29">
        <v>100</v>
      </c>
      <c r="G64" s="14"/>
      <c r="H64" s="14"/>
      <c r="I64" s="14"/>
    </row>
    <row r="66" spans="1:4" ht="10.5" x14ac:dyDescent="0.25">
      <c r="A66" s="14" t="s">
        <v>1043</v>
      </c>
    </row>
    <row r="67" spans="1:4" ht="10.5" x14ac:dyDescent="0.25">
      <c r="A67" s="14"/>
    </row>
    <row r="68" spans="1:4" ht="10.5" x14ac:dyDescent="0.25">
      <c r="A68" s="14" t="s">
        <v>44</v>
      </c>
    </row>
    <row r="69" spans="1:4" ht="10.5" x14ac:dyDescent="0.25">
      <c r="A69" s="14" t="s">
        <v>45</v>
      </c>
    </row>
    <row r="70" spans="1:4" ht="10.5" x14ac:dyDescent="0.25">
      <c r="A70" s="14" t="s">
        <v>46</v>
      </c>
      <c r="B70" s="14"/>
      <c r="C70" s="30" t="s">
        <v>1041</v>
      </c>
      <c r="D70" s="14" t="s">
        <v>47</v>
      </c>
    </row>
    <row r="71" spans="1:4" x14ac:dyDescent="0.2">
      <c r="A71" s="7" t="s">
        <v>48</v>
      </c>
      <c r="C71" s="31">
        <v>199.66640000000001</v>
      </c>
      <c r="D71" s="31">
        <v>204.47819999999999</v>
      </c>
    </row>
    <row r="72" spans="1:4" x14ac:dyDescent="0.2">
      <c r="A72" s="7" t="s">
        <v>49</v>
      </c>
      <c r="C72" s="31">
        <v>180.8921</v>
      </c>
      <c r="D72" s="31">
        <v>185.25139999999999</v>
      </c>
    </row>
    <row r="73" spans="1:4" x14ac:dyDescent="0.2">
      <c r="A73" s="7" t="s">
        <v>50</v>
      </c>
      <c r="C73" s="31">
        <v>209.77799999999999</v>
      </c>
      <c r="D73" s="31">
        <v>215.23410000000001</v>
      </c>
    </row>
    <row r="74" spans="1:4" x14ac:dyDescent="0.2">
      <c r="A74" s="7" t="s">
        <v>51</v>
      </c>
      <c r="C74" s="31">
        <v>190.95169999999999</v>
      </c>
      <c r="D74" s="31">
        <v>195.91720000000001</v>
      </c>
    </row>
    <row r="76" spans="1:4" x14ac:dyDescent="0.2">
      <c r="A76" s="7" t="s">
        <v>56</v>
      </c>
    </row>
    <row r="78" spans="1:4" ht="10.5" x14ac:dyDescent="0.25">
      <c r="A78" s="14" t="s">
        <v>52</v>
      </c>
      <c r="D78" s="30" t="s">
        <v>59</v>
      </c>
    </row>
    <row r="80" spans="1:4" ht="10.5" x14ac:dyDescent="0.25">
      <c r="A80" s="14" t="s">
        <v>286</v>
      </c>
      <c r="D80" s="36">
        <v>3.5401164636618902E-2</v>
      </c>
    </row>
    <row r="82" spans="1:9" ht="10.5" x14ac:dyDescent="0.25">
      <c r="A82" s="14" t="s">
        <v>58</v>
      </c>
      <c r="D82" s="30" t="s">
        <v>59</v>
      </c>
    </row>
    <row r="84" spans="1:9" ht="10.5" x14ac:dyDescent="0.25">
      <c r="A84" s="63" t="s">
        <v>1051</v>
      </c>
      <c r="B84" s="64"/>
      <c r="C84" s="64"/>
      <c r="D84" s="64"/>
      <c r="E84" s="11"/>
      <c r="G84" s="64"/>
      <c r="H84" s="64"/>
      <c r="I84" s="64"/>
    </row>
    <row r="85" spans="1:9" ht="10.5" x14ac:dyDescent="0.25">
      <c r="A85" s="63"/>
      <c r="B85" s="64"/>
      <c r="C85" s="64"/>
      <c r="D85" s="64"/>
      <c r="E85" s="11"/>
      <c r="G85" s="64"/>
      <c r="H85" s="64"/>
      <c r="I85" s="64"/>
    </row>
    <row r="86" spans="1:9" ht="10.5" x14ac:dyDescent="0.25">
      <c r="A86" s="63" t="s">
        <v>1055</v>
      </c>
      <c r="B86" s="64"/>
      <c r="C86" s="64"/>
      <c r="D86" s="64"/>
      <c r="E86" s="11"/>
      <c r="G86" s="64"/>
      <c r="H86" s="64"/>
      <c r="I86" s="64"/>
    </row>
    <row r="87" spans="1:9" x14ac:dyDescent="0.2">
      <c r="A87" s="65"/>
      <c r="B87" s="64"/>
      <c r="C87" s="64"/>
      <c r="D87" s="64"/>
      <c r="E87" s="11"/>
      <c r="G87" s="64"/>
      <c r="H87" s="64"/>
      <c r="I87" s="64"/>
    </row>
    <row r="88" spans="1:9" x14ac:dyDescent="0.2">
      <c r="A88" s="64"/>
      <c r="B88" s="64"/>
      <c r="C88" s="64"/>
      <c r="D88" s="64"/>
      <c r="E88" s="11"/>
      <c r="G88" s="64"/>
      <c r="H88" s="64"/>
      <c r="I88" s="64"/>
    </row>
    <row r="89" spans="1:9" x14ac:dyDescent="0.2">
      <c r="A89" s="64"/>
      <c r="B89" s="64"/>
      <c r="C89" s="64"/>
      <c r="D89" s="64"/>
      <c r="E89" s="11"/>
      <c r="G89" s="64"/>
      <c r="H89" s="64"/>
      <c r="I89" s="64"/>
    </row>
    <row r="90" spans="1:9" x14ac:dyDescent="0.2">
      <c r="A90" s="64"/>
      <c r="B90" s="64"/>
      <c r="C90" s="64"/>
      <c r="D90" s="64"/>
      <c r="E90" s="11"/>
      <c r="G90" s="64"/>
      <c r="H90" s="64"/>
      <c r="I90" s="64"/>
    </row>
    <row r="91" spans="1:9" x14ac:dyDescent="0.2">
      <c r="A91" s="64"/>
      <c r="B91" s="64"/>
      <c r="C91" s="64"/>
      <c r="D91" s="64"/>
      <c r="E91" s="11"/>
      <c r="G91" s="64"/>
      <c r="H91" s="64"/>
      <c r="I91" s="64"/>
    </row>
    <row r="92" spans="1:9" x14ac:dyDescent="0.2">
      <c r="A92" s="64"/>
      <c r="B92" s="64"/>
      <c r="C92" s="64"/>
      <c r="D92" s="64"/>
      <c r="E92" s="11"/>
      <c r="G92" s="64"/>
      <c r="H92" s="64"/>
      <c r="I92" s="64"/>
    </row>
    <row r="93" spans="1:9" x14ac:dyDescent="0.2">
      <c r="A93" s="64"/>
      <c r="B93" s="64"/>
      <c r="C93" s="64"/>
      <c r="D93" s="64"/>
      <c r="E93" s="11"/>
      <c r="G93" s="64"/>
      <c r="H93" s="64"/>
      <c r="I93" s="64"/>
    </row>
    <row r="94" spans="1:9" x14ac:dyDescent="0.2">
      <c r="A94" s="64"/>
      <c r="B94" s="64"/>
      <c r="C94" s="64"/>
      <c r="D94" s="64"/>
      <c r="E94" s="11"/>
      <c r="G94" s="64"/>
      <c r="H94" s="64"/>
      <c r="I94" s="64"/>
    </row>
    <row r="95" spans="1:9" x14ac:dyDescent="0.2">
      <c r="A95" s="64"/>
      <c r="B95" s="64"/>
      <c r="C95" s="64"/>
      <c r="D95" s="64"/>
      <c r="E95" s="11"/>
      <c r="G95" s="64"/>
      <c r="H95" s="64"/>
      <c r="I95" s="64"/>
    </row>
    <row r="96" spans="1:9" x14ac:dyDescent="0.2">
      <c r="A96" s="64"/>
      <c r="B96" s="64"/>
      <c r="C96" s="64"/>
      <c r="D96" s="64"/>
      <c r="E96" s="11"/>
      <c r="G96" s="64"/>
      <c r="H96" s="64"/>
      <c r="I96" s="64"/>
    </row>
    <row r="97" spans="1:9" x14ac:dyDescent="0.2">
      <c r="A97" s="64"/>
      <c r="B97" s="64"/>
      <c r="C97" s="64"/>
      <c r="D97" s="64"/>
      <c r="E97" s="11"/>
      <c r="G97" s="64"/>
      <c r="H97" s="64"/>
      <c r="I97" s="64"/>
    </row>
    <row r="98" spans="1:9" x14ac:dyDescent="0.2">
      <c r="A98" s="64"/>
      <c r="B98" s="64"/>
      <c r="C98" s="64"/>
      <c r="D98" s="64"/>
      <c r="E98" s="11"/>
      <c r="G98" s="64"/>
      <c r="H98" s="64"/>
      <c r="I98" s="64"/>
    </row>
    <row r="99" spans="1:9" x14ac:dyDescent="0.2">
      <c r="A99" s="64"/>
      <c r="B99" s="64"/>
      <c r="C99" s="64"/>
      <c r="D99" s="64"/>
      <c r="E99" s="11"/>
      <c r="G99" s="64"/>
      <c r="H99" s="64"/>
      <c r="I99" s="64"/>
    </row>
    <row r="100" spans="1:9" x14ac:dyDescent="0.2">
      <c r="A100" s="64"/>
      <c r="B100" s="64"/>
      <c r="C100" s="64"/>
      <c r="D100" s="64"/>
      <c r="E100" s="11"/>
      <c r="G100" s="64"/>
      <c r="H100" s="64"/>
      <c r="I100" s="64"/>
    </row>
    <row r="101" spans="1:9" x14ac:dyDescent="0.2">
      <c r="A101" s="64"/>
      <c r="B101" s="64"/>
      <c r="C101" s="64"/>
      <c r="D101" s="64"/>
      <c r="E101" s="11"/>
      <c r="G101" s="64"/>
      <c r="H101" s="64"/>
      <c r="I101" s="64"/>
    </row>
    <row r="102" spans="1:9" x14ac:dyDescent="0.2">
      <c r="A102" s="64"/>
      <c r="B102" s="64"/>
      <c r="C102" s="64"/>
      <c r="D102" s="64"/>
      <c r="E102" s="11"/>
      <c r="G102" s="64"/>
      <c r="H102" s="64"/>
      <c r="I102" s="64"/>
    </row>
    <row r="103" spans="1:9" x14ac:dyDescent="0.2">
      <c r="A103" s="64"/>
      <c r="B103" s="64"/>
      <c r="C103" s="64"/>
      <c r="D103" s="64"/>
      <c r="E103" s="11"/>
      <c r="G103" s="64"/>
      <c r="H103" s="64"/>
      <c r="I103" s="64"/>
    </row>
    <row r="104" spans="1:9" ht="10.5" x14ac:dyDescent="0.25">
      <c r="A104" s="63" t="s">
        <v>1085</v>
      </c>
      <c r="B104" s="64"/>
      <c r="C104" s="64"/>
      <c r="D104" s="64"/>
      <c r="E104" s="11"/>
      <c r="G104" s="64"/>
      <c r="H104" s="64"/>
      <c r="I104" s="64"/>
    </row>
    <row r="105" spans="1:9" x14ac:dyDescent="0.2">
      <c r="A105" s="64"/>
      <c r="B105" s="64"/>
      <c r="C105" s="64"/>
      <c r="D105" s="64"/>
      <c r="E105" s="11"/>
      <c r="G105" s="64"/>
      <c r="H105" s="64"/>
      <c r="I105" s="64"/>
    </row>
    <row r="106" spans="1:9" ht="10.5" x14ac:dyDescent="0.25">
      <c r="A106" s="63" t="s">
        <v>1056</v>
      </c>
      <c r="B106" s="64"/>
      <c r="C106" s="64"/>
      <c r="D106" s="64"/>
      <c r="E106" s="11"/>
      <c r="G106" s="64"/>
      <c r="H106" s="64"/>
      <c r="I106" s="64"/>
    </row>
    <row r="107" spans="1:9" x14ac:dyDescent="0.2">
      <c r="A107" s="64"/>
      <c r="B107" s="64"/>
      <c r="C107" s="64"/>
      <c r="D107" s="64"/>
      <c r="E107" s="11"/>
      <c r="G107" s="64"/>
      <c r="H107" s="64"/>
      <c r="I107" s="64"/>
    </row>
    <row r="108" spans="1:9" x14ac:dyDescent="0.2">
      <c r="A108" s="64"/>
      <c r="B108" s="64"/>
      <c r="C108" s="64"/>
      <c r="D108" s="64"/>
      <c r="E108" s="11"/>
      <c r="G108" s="64"/>
      <c r="H108" s="64"/>
      <c r="I108" s="64"/>
    </row>
    <row r="109" spans="1:9" x14ac:dyDescent="0.2">
      <c r="A109" s="64"/>
      <c r="B109" s="64"/>
      <c r="C109" s="64"/>
      <c r="D109" s="64"/>
      <c r="E109" s="11"/>
      <c r="G109" s="64"/>
      <c r="H109" s="64"/>
      <c r="I109" s="64"/>
    </row>
    <row r="110" spans="1:9" x14ac:dyDescent="0.2">
      <c r="A110" s="64"/>
      <c r="B110" s="64"/>
      <c r="C110" s="64"/>
      <c r="D110" s="64"/>
      <c r="E110" s="11"/>
      <c r="G110" s="64"/>
      <c r="H110" s="64"/>
      <c r="I110" s="64"/>
    </row>
    <row r="111" spans="1:9" x14ac:dyDescent="0.2">
      <c r="A111" s="64"/>
      <c r="B111" s="64"/>
      <c r="C111" s="64"/>
      <c r="D111" s="64"/>
      <c r="E111" s="11"/>
      <c r="G111" s="64"/>
      <c r="H111" s="64"/>
      <c r="I111" s="64"/>
    </row>
    <row r="112" spans="1:9" x14ac:dyDescent="0.2">
      <c r="A112" s="64"/>
      <c r="B112" s="64"/>
      <c r="C112" s="64"/>
      <c r="D112" s="64"/>
      <c r="E112" s="11"/>
      <c r="G112" s="64"/>
      <c r="H112" s="64"/>
      <c r="I112" s="64"/>
    </row>
    <row r="113" spans="1:9" x14ac:dyDescent="0.2">
      <c r="A113" s="64"/>
      <c r="B113" s="64"/>
      <c r="C113" s="64"/>
      <c r="D113" s="64"/>
      <c r="E113" s="11"/>
      <c r="G113" s="64"/>
      <c r="H113" s="64"/>
      <c r="I113" s="64"/>
    </row>
    <row r="114" spans="1:9" x14ac:dyDescent="0.2">
      <c r="A114" s="64"/>
      <c r="B114" s="64"/>
      <c r="C114" s="64"/>
      <c r="D114" s="64"/>
      <c r="E114" s="11"/>
      <c r="G114" s="64"/>
      <c r="H114" s="64"/>
      <c r="I114" s="64"/>
    </row>
    <row r="115" spans="1:9" x14ac:dyDescent="0.2">
      <c r="A115" s="64"/>
      <c r="B115" s="64"/>
      <c r="C115" s="64"/>
      <c r="D115" s="64"/>
      <c r="E115" s="11"/>
      <c r="G115" s="64"/>
      <c r="H115" s="64"/>
      <c r="I115" s="64"/>
    </row>
    <row r="116" spans="1:9" x14ac:dyDescent="0.2">
      <c r="A116" s="64"/>
      <c r="B116" s="64"/>
      <c r="C116" s="64"/>
      <c r="D116" s="64"/>
      <c r="E116" s="11"/>
      <c r="G116" s="64"/>
      <c r="H116" s="64"/>
      <c r="I116" s="64"/>
    </row>
    <row r="117" spans="1:9" x14ac:dyDescent="0.2">
      <c r="A117" s="64"/>
      <c r="B117" s="64"/>
      <c r="C117" s="64"/>
      <c r="D117" s="64"/>
      <c r="E117" s="11"/>
      <c r="G117" s="64"/>
      <c r="H117" s="64"/>
      <c r="I117" s="64"/>
    </row>
    <row r="118" spans="1:9" x14ac:dyDescent="0.2">
      <c r="A118" s="64"/>
      <c r="B118" s="64"/>
      <c r="C118" s="64"/>
      <c r="D118" s="64"/>
      <c r="E118" s="11"/>
      <c r="G118" s="64"/>
      <c r="H118" s="64"/>
      <c r="I118" s="64"/>
    </row>
    <row r="119" spans="1:9" x14ac:dyDescent="0.2">
      <c r="A119" s="64"/>
      <c r="B119" s="64"/>
      <c r="C119" s="64"/>
      <c r="D119" s="64"/>
      <c r="E119" s="11"/>
      <c r="G119" s="64"/>
      <c r="H119" s="64"/>
      <c r="I119" s="64"/>
    </row>
    <row r="120" spans="1:9" x14ac:dyDescent="0.2">
      <c r="A120" s="64"/>
      <c r="B120" s="64"/>
      <c r="C120" s="64"/>
      <c r="D120" s="64"/>
      <c r="E120" s="11"/>
      <c r="G120" s="64"/>
      <c r="H120" s="64"/>
      <c r="I120" s="64"/>
    </row>
    <row r="121" spans="1:9" x14ac:dyDescent="0.2">
      <c r="A121" s="64"/>
      <c r="B121" s="64"/>
      <c r="C121" s="64"/>
      <c r="D121" s="64"/>
      <c r="E121" s="11"/>
      <c r="G121" s="64"/>
      <c r="H121" s="64"/>
      <c r="I121" s="64"/>
    </row>
    <row r="122" spans="1:9" x14ac:dyDescent="0.2">
      <c r="A122" s="64"/>
      <c r="B122" s="64"/>
      <c r="C122" s="64"/>
      <c r="D122" s="64"/>
      <c r="E122" s="11"/>
      <c r="G122" s="64"/>
      <c r="H122" s="64"/>
      <c r="I122" s="64"/>
    </row>
    <row r="123" spans="1:9" x14ac:dyDescent="0.2">
      <c r="A123" s="64"/>
      <c r="B123" s="64"/>
      <c r="C123" s="64"/>
      <c r="D123" s="64"/>
      <c r="E123" s="11"/>
      <c r="G123" s="64"/>
      <c r="H123" s="64"/>
      <c r="I123" s="64"/>
    </row>
    <row r="124" spans="1:9" ht="10.5" x14ac:dyDescent="0.25">
      <c r="A124" s="63" t="s">
        <v>1086</v>
      </c>
      <c r="B124" s="64"/>
      <c r="C124" s="64"/>
      <c r="D124" s="64"/>
      <c r="E124" s="11"/>
      <c r="G124" s="64"/>
      <c r="H124" s="64"/>
      <c r="I124" s="64"/>
    </row>
    <row r="125" spans="1:9" x14ac:dyDescent="0.2">
      <c r="A125" s="64"/>
      <c r="B125" s="64"/>
      <c r="C125" s="64"/>
      <c r="D125" s="64"/>
      <c r="E125" s="11"/>
      <c r="G125" s="64"/>
      <c r="H125" s="64"/>
      <c r="I125" s="64"/>
    </row>
    <row r="126" spans="1:9" x14ac:dyDescent="0.2">
      <c r="A126" s="64" t="s">
        <v>1059</v>
      </c>
      <c r="B126" s="64"/>
      <c r="C126" s="64"/>
      <c r="D126" s="64"/>
      <c r="E126" s="11"/>
      <c r="G126" s="64"/>
      <c r="H126" s="64"/>
      <c r="I126" s="64"/>
    </row>
    <row r="127" spans="1:9" x14ac:dyDescent="0.2">
      <c r="A127" s="64"/>
      <c r="B127" s="64"/>
      <c r="C127" s="64"/>
      <c r="D127" s="64"/>
      <c r="E127" s="11"/>
      <c r="G127" s="64"/>
      <c r="H127" s="64"/>
      <c r="I127" s="64"/>
    </row>
    <row r="128" spans="1:9" x14ac:dyDescent="0.2">
      <c r="A128" s="64"/>
      <c r="B128" s="64"/>
      <c r="C128" s="64"/>
      <c r="D128" s="64"/>
      <c r="E128" s="11"/>
      <c r="G128" s="64"/>
      <c r="H128" s="64"/>
      <c r="I128" s="64"/>
    </row>
    <row r="129" spans="1:9" x14ac:dyDescent="0.2">
      <c r="A129" s="64"/>
      <c r="B129" s="64"/>
      <c r="C129" s="64"/>
      <c r="D129" s="64"/>
      <c r="E129" s="11"/>
      <c r="G129" s="64"/>
      <c r="H129" s="64"/>
      <c r="I129" s="64"/>
    </row>
    <row r="130" spans="1:9" x14ac:dyDescent="0.2">
      <c r="A130" s="64"/>
      <c r="B130" s="64"/>
      <c r="C130" s="64"/>
      <c r="D130" s="64"/>
      <c r="E130" s="11"/>
      <c r="G130" s="64"/>
      <c r="H130" s="64"/>
      <c r="I130" s="64"/>
    </row>
    <row r="131" spans="1:9" x14ac:dyDescent="0.2">
      <c r="A131" s="64"/>
      <c r="B131" s="64"/>
      <c r="C131" s="64"/>
      <c r="D131" s="64"/>
      <c r="E131" s="11"/>
      <c r="G131" s="64"/>
      <c r="H131" s="64"/>
      <c r="I131" s="64"/>
    </row>
    <row r="132" spans="1:9" x14ac:dyDescent="0.2">
      <c r="A132" s="64"/>
      <c r="B132" s="64"/>
      <c r="C132" s="64"/>
      <c r="D132" s="64"/>
      <c r="E132" s="11"/>
      <c r="G132" s="64"/>
      <c r="H132" s="64"/>
      <c r="I132" s="64"/>
    </row>
    <row r="133" spans="1:9" x14ac:dyDescent="0.2">
      <c r="A133" s="64"/>
      <c r="B133" s="64"/>
      <c r="C133" s="64"/>
      <c r="D133" s="64"/>
      <c r="E133" s="11"/>
      <c r="G133" s="64"/>
      <c r="H133" s="64"/>
      <c r="I133" s="64"/>
    </row>
    <row r="134" spans="1:9" x14ac:dyDescent="0.2">
      <c r="A134" s="64"/>
      <c r="B134" s="64"/>
      <c r="C134" s="64"/>
      <c r="D134" s="64"/>
      <c r="E134" s="11"/>
      <c r="G134" s="64"/>
      <c r="H134" s="64"/>
      <c r="I134" s="64"/>
    </row>
    <row r="135" spans="1:9" x14ac:dyDescent="0.2">
      <c r="A135" s="64"/>
      <c r="B135" s="64"/>
      <c r="C135" s="64"/>
      <c r="D135" s="64"/>
      <c r="E135" s="11"/>
      <c r="G135" s="64"/>
      <c r="H135" s="64"/>
      <c r="I135" s="64"/>
    </row>
    <row r="136" spans="1:9" x14ac:dyDescent="0.2">
      <c r="A136" s="64"/>
      <c r="B136" s="64"/>
      <c r="C136" s="64"/>
      <c r="D136" s="64"/>
      <c r="E136" s="11"/>
      <c r="G136" s="64"/>
      <c r="H136" s="64"/>
      <c r="I136" s="64"/>
    </row>
    <row r="137" spans="1:9" x14ac:dyDescent="0.2">
      <c r="A137" s="64"/>
      <c r="B137" s="64"/>
      <c r="C137" s="64"/>
      <c r="D137" s="64"/>
      <c r="E137" s="11"/>
      <c r="G137" s="64"/>
      <c r="H137" s="64"/>
      <c r="I137" s="64"/>
    </row>
    <row r="138" spans="1:9" x14ac:dyDescent="0.2">
      <c r="A138" s="64"/>
      <c r="B138" s="64"/>
      <c r="C138" s="64"/>
      <c r="D138" s="64"/>
      <c r="E138" s="11"/>
      <c r="G138" s="64"/>
      <c r="H138" s="64"/>
      <c r="I138" s="64"/>
    </row>
    <row r="139" spans="1:9" x14ac:dyDescent="0.2">
      <c r="A139" s="64"/>
      <c r="B139" s="64"/>
      <c r="C139" s="64"/>
      <c r="D139" s="64"/>
      <c r="E139" s="11"/>
      <c r="G139" s="64"/>
      <c r="H139" s="64"/>
      <c r="I139" s="64"/>
    </row>
    <row r="140" spans="1:9" x14ac:dyDescent="0.2">
      <c r="A140" s="64"/>
      <c r="B140" s="64"/>
      <c r="C140" s="64"/>
      <c r="D140" s="64"/>
      <c r="E140" s="11"/>
      <c r="G140" s="64"/>
      <c r="H140" s="64"/>
      <c r="I140" s="64"/>
    </row>
    <row r="141" spans="1:9" x14ac:dyDescent="0.2">
      <c r="A141" s="64"/>
      <c r="B141" s="64"/>
      <c r="C141" s="64"/>
      <c r="D141" s="64"/>
      <c r="E141" s="11"/>
      <c r="G141" s="64"/>
      <c r="H141" s="64"/>
      <c r="I141" s="64"/>
    </row>
    <row r="142" spans="1:9" x14ac:dyDescent="0.2">
      <c r="A142" s="64"/>
      <c r="B142" s="64"/>
      <c r="C142" s="64"/>
      <c r="D142" s="64"/>
      <c r="E142" s="11"/>
      <c r="G142" s="64"/>
      <c r="H142" s="64"/>
      <c r="I142" s="64"/>
    </row>
    <row r="143" spans="1:9" x14ac:dyDescent="0.2">
      <c r="A143" s="64"/>
      <c r="B143" s="64"/>
      <c r="C143" s="64"/>
      <c r="D143" s="64"/>
      <c r="E143" s="11"/>
      <c r="G143" s="64"/>
      <c r="H143" s="64"/>
      <c r="I143" s="64"/>
    </row>
    <row r="144" spans="1:9" x14ac:dyDescent="0.2">
      <c r="A144" s="64"/>
      <c r="B144" s="64"/>
      <c r="C144" s="64"/>
      <c r="D144" s="64"/>
      <c r="E144" s="11"/>
      <c r="G144" s="64"/>
      <c r="H144" s="64"/>
      <c r="I144" s="64"/>
    </row>
    <row r="145" spans="1:9" x14ac:dyDescent="0.2">
      <c r="A145" s="64"/>
      <c r="B145" s="64"/>
      <c r="C145" s="64"/>
      <c r="D145" s="64"/>
      <c r="E145" s="11"/>
      <c r="G145" s="64"/>
      <c r="H145" s="64"/>
      <c r="I145" s="64"/>
    </row>
    <row r="146" spans="1:9" x14ac:dyDescent="0.2">
      <c r="A146" s="64"/>
      <c r="B146" s="64"/>
      <c r="C146" s="64"/>
      <c r="D146" s="64"/>
      <c r="E146" s="11"/>
      <c r="G146" s="64"/>
      <c r="H146" s="64"/>
      <c r="I146" s="64"/>
    </row>
    <row r="147" spans="1:9" x14ac:dyDescent="0.2">
      <c r="A147" s="64"/>
      <c r="B147" s="64"/>
      <c r="C147" s="64"/>
      <c r="D147" s="64"/>
      <c r="E147" s="11"/>
      <c r="G147" s="64"/>
      <c r="H147" s="64"/>
      <c r="I147" s="64"/>
    </row>
    <row r="148" spans="1:9" x14ac:dyDescent="0.2">
      <c r="A148" s="64"/>
      <c r="B148" s="64"/>
      <c r="C148" s="64"/>
      <c r="D148" s="64"/>
      <c r="E148" s="11"/>
      <c r="G148" s="64"/>
      <c r="H148" s="64"/>
      <c r="I148" s="64"/>
    </row>
    <row r="149" spans="1:9" x14ac:dyDescent="0.2">
      <c r="A149" s="64"/>
      <c r="B149" s="64"/>
      <c r="C149" s="64"/>
      <c r="D149" s="64"/>
      <c r="E149" s="11"/>
      <c r="G149" s="64"/>
      <c r="H149" s="64"/>
      <c r="I149" s="64"/>
    </row>
    <row r="150" spans="1:9" x14ac:dyDescent="0.2">
      <c r="A150" s="64"/>
      <c r="B150" s="64"/>
      <c r="C150" s="64"/>
      <c r="D150" s="64"/>
      <c r="E150" s="11"/>
      <c r="G150" s="64"/>
      <c r="H150" s="64"/>
      <c r="I150" s="64"/>
    </row>
    <row r="151" spans="1:9" x14ac:dyDescent="0.2">
      <c r="A151" s="64"/>
      <c r="B151" s="64"/>
      <c r="C151" s="64"/>
      <c r="D151" s="64"/>
      <c r="E151" s="11"/>
      <c r="G151" s="64"/>
      <c r="H151" s="64"/>
      <c r="I151" s="64"/>
    </row>
    <row r="152" spans="1:9" x14ac:dyDescent="0.2">
      <c r="A152" s="64"/>
      <c r="B152" s="64"/>
      <c r="C152" s="64"/>
      <c r="D152" s="64"/>
      <c r="E152" s="11"/>
      <c r="G152" s="64"/>
      <c r="H152" s="64"/>
      <c r="I152" s="64"/>
    </row>
    <row r="153" spans="1:9" x14ac:dyDescent="0.2">
      <c r="A153" s="64"/>
      <c r="B153" s="64"/>
      <c r="C153" s="64"/>
      <c r="D153" s="64"/>
      <c r="E153" s="11"/>
      <c r="G153" s="64"/>
      <c r="H153" s="64"/>
      <c r="I153" s="64"/>
    </row>
    <row r="154" spans="1:9" x14ac:dyDescent="0.2">
      <c r="A154" s="64"/>
      <c r="B154" s="64"/>
      <c r="C154" s="64"/>
      <c r="D154" s="64"/>
      <c r="E154" s="11"/>
      <c r="G154" s="64"/>
      <c r="H154" s="64"/>
      <c r="I154" s="64"/>
    </row>
    <row r="155" spans="1:9" x14ac:dyDescent="0.2">
      <c r="A155" s="64"/>
      <c r="B155" s="64"/>
      <c r="C155" s="64"/>
      <c r="D155" s="64"/>
      <c r="E155" s="11"/>
      <c r="G155" s="64"/>
      <c r="H155" s="64"/>
      <c r="I155" s="64"/>
    </row>
    <row r="156" spans="1:9" x14ac:dyDescent="0.2">
      <c r="A156" s="64"/>
      <c r="B156" s="64"/>
      <c r="C156" s="64"/>
      <c r="D156" s="64"/>
      <c r="E156" s="11"/>
      <c r="G156" s="64"/>
      <c r="H156" s="64"/>
      <c r="I156" s="64"/>
    </row>
    <row r="157" spans="1:9" x14ac:dyDescent="0.2">
      <c r="A157" s="64"/>
      <c r="B157" s="64"/>
      <c r="C157" s="64"/>
      <c r="D157" s="64"/>
      <c r="E157" s="11"/>
      <c r="G157" s="64"/>
      <c r="H157" s="64"/>
      <c r="I157" s="64"/>
    </row>
    <row r="158" spans="1:9" x14ac:dyDescent="0.2">
      <c r="A158" s="64"/>
      <c r="B158" s="64"/>
      <c r="C158" s="64"/>
      <c r="D158" s="64"/>
      <c r="E158" s="11"/>
      <c r="G158" s="64"/>
      <c r="H158" s="64"/>
      <c r="I158" s="64"/>
    </row>
    <row r="159" spans="1:9" x14ac:dyDescent="0.2">
      <c r="A159" s="64"/>
      <c r="B159" s="64"/>
      <c r="C159" s="64"/>
      <c r="D159" s="64"/>
      <c r="E159" s="11"/>
      <c r="G159" s="64"/>
      <c r="H159" s="64"/>
      <c r="I159" s="64"/>
    </row>
    <row r="160" spans="1:9" x14ac:dyDescent="0.2">
      <c r="A160" s="64"/>
      <c r="B160" s="64"/>
      <c r="C160" s="64"/>
      <c r="D160" s="64"/>
      <c r="E160" s="11"/>
      <c r="G160" s="64"/>
      <c r="H160" s="64"/>
      <c r="I160" s="64"/>
    </row>
    <row r="161" spans="1:9" x14ac:dyDescent="0.2">
      <c r="A161" s="64"/>
      <c r="B161" s="64"/>
      <c r="C161" s="64"/>
      <c r="D161" s="64"/>
      <c r="E161" s="11"/>
      <c r="G161" s="64"/>
      <c r="H161" s="64"/>
      <c r="I161" s="64"/>
    </row>
    <row r="162" spans="1:9" x14ac:dyDescent="0.2">
      <c r="A162" s="64"/>
      <c r="B162" s="64"/>
      <c r="C162" s="64"/>
      <c r="D162" s="64"/>
      <c r="E162" s="11"/>
      <c r="G162" s="64"/>
      <c r="H162" s="64"/>
      <c r="I162" s="64"/>
    </row>
    <row r="163" spans="1:9" x14ac:dyDescent="0.2">
      <c r="A163" s="64"/>
      <c r="B163" s="64"/>
      <c r="C163" s="64"/>
      <c r="D163" s="64"/>
      <c r="E163" s="11"/>
      <c r="G163" s="64"/>
      <c r="H163" s="64"/>
      <c r="I163" s="64"/>
    </row>
    <row r="164" spans="1:9" x14ac:dyDescent="0.2">
      <c r="A164" s="64"/>
      <c r="B164" s="64"/>
      <c r="C164" s="64"/>
      <c r="D164" s="64"/>
      <c r="E164" s="11"/>
      <c r="G164" s="64"/>
      <c r="H164" s="64"/>
      <c r="I164" s="64"/>
    </row>
    <row r="165" spans="1:9" x14ac:dyDescent="0.2">
      <c r="A165" s="64"/>
      <c r="B165" s="64"/>
      <c r="C165" s="64"/>
      <c r="D165" s="64"/>
      <c r="E165" s="11"/>
      <c r="G165" s="64"/>
      <c r="H165" s="64"/>
      <c r="I165" s="64"/>
    </row>
    <row r="166" spans="1:9" x14ac:dyDescent="0.2">
      <c r="A166" s="64"/>
      <c r="B166" s="64"/>
      <c r="C166" s="64"/>
      <c r="D166" s="64"/>
      <c r="E166" s="11"/>
      <c r="G166" s="64"/>
      <c r="H166" s="64"/>
      <c r="I166" s="64"/>
    </row>
    <row r="167" spans="1:9" x14ac:dyDescent="0.2">
      <c r="A167" s="64"/>
      <c r="B167" s="64"/>
      <c r="C167" s="64"/>
      <c r="D167" s="64"/>
      <c r="E167" s="11"/>
      <c r="G167" s="64"/>
      <c r="H167" s="64"/>
      <c r="I167" s="64"/>
    </row>
    <row r="168" spans="1:9" x14ac:dyDescent="0.2">
      <c r="A168" s="64"/>
      <c r="B168" s="64"/>
      <c r="C168" s="64"/>
      <c r="D168" s="64"/>
      <c r="E168" s="11"/>
      <c r="G168" s="64"/>
      <c r="H168" s="64"/>
      <c r="I168" s="64"/>
    </row>
    <row r="169" spans="1:9" x14ac:dyDescent="0.2">
      <c r="A169" s="64"/>
      <c r="B169" s="64"/>
      <c r="C169" s="64"/>
      <c r="D169" s="64"/>
      <c r="E169" s="11"/>
      <c r="G169" s="64"/>
      <c r="H169" s="64"/>
      <c r="I169" s="64"/>
    </row>
    <row r="170" spans="1:9" x14ac:dyDescent="0.2">
      <c r="A170" s="64"/>
      <c r="B170" s="64"/>
      <c r="C170" s="64"/>
      <c r="D170" s="64"/>
      <c r="E170" s="11"/>
      <c r="G170" s="64"/>
      <c r="H170" s="64"/>
      <c r="I170" s="64"/>
    </row>
    <row r="171" spans="1:9" x14ac:dyDescent="0.2">
      <c r="A171" s="64"/>
      <c r="B171" s="64"/>
      <c r="C171" s="64"/>
      <c r="D171" s="64"/>
      <c r="E171" s="11"/>
      <c r="G171" s="64"/>
      <c r="H171" s="64"/>
      <c r="I171" s="64"/>
    </row>
    <row r="172" spans="1:9" x14ac:dyDescent="0.2">
      <c r="A172" s="64"/>
      <c r="B172" s="64"/>
      <c r="C172" s="64"/>
      <c r="D172" s="64"/>
      <c r="E172" s="11"/>
      <c r="G172" s="64"/>
      <c r="H172" s="64"/>
      <c r="I172" s="64"/>
    </row>
    <row r="173" spans="1:9" x14ac:dyDescent="0.2">
      <c r="A173" s="64"/>
      <c r="B173" s="64"/>
      <c r="C173" s="64"/>
      <c r="D173" s="64"/>
      <c r="E173" s="11"/>
      <c r="G173" s="64"/>
      <c r="H173" s="64"/>
      <c r="I173" s="64"/>
    </row>
    <row r="174" spans="1:9" x14ac:dyDescent="0.2">
      <c r="A174" s="64"/>
      <c r="B174" s="64"/>
      <c r="C174" s="64"/>
      <c r="D174" s="64"/>
      <c r="E174" s="11"/>
      <c r="G174" s="64"/>
      <c r="H174" s="64"/>
      <c r="I174" s="64"/>
    </row>
    <row r="175" spans="1:9" x14ac:dyDescent="0.2">
      <c r="A175" s="64"/>
      <c r="B175" s="64"/>
      <c r="C175" s="64"/>
      <c r="D175" s="64"/>
      <c r="E175" s="11"/>
      <c r="G175" s="64"/>
      <c r="H175" s="64"/>
      <c r="I175" s="64"/>
    </row>
    <row r="176" spans="1:9" x14ac:dyDescent="0.2">
      <c r="A176" s="64"/>
      <c r="B176" s="64"/>
      <c r="C176" s="64"/>
      <c r="D176" s="64"/>
      <c r="E176" s="11"/>
      <c r="G176" s="64"/>
      <c r="H176" s="64"/>
      <c r="I176" s="64"/>
    </row>
    <row r="177" spans="1:9" x14ac:dyDescent="0.2">
      <c r="A177" s="64"/>
      <c r="B177" s="64"/>
      <c r="C177" s="64"/>
      <c r="D177" s="64"/>
      <c r="E177" s="11"/>
      <c r="G177" s="64"/>
      <c r="H177" s="64"/>
      <c r="I177" s="64"/>
    </row>
    <row r="178" spans="1:9" x14ac:dyDescent="0.2">
      <c r="A178" s="64"/>
      <c r="B178" s="64"/>
      <c r="C178" s="64"/>
      <c r="D178" s="64"/>
      <c r="E178" s="11"/>
      <c r="G178" s="64"/>
      <c r="H178" s="64"/>
      <c r="I178" s="64"/>
    </row>
    <row r="179" spans="1:9" x14ac:dyDescent="0.2">
      <c r="A179" s="64"/>
      <c r="B179" s="64"/>
      <c r="C179" s="64"/>
      <c r="D179" s="64"/>
      <c r="E179" s="11"/>
      <c r="G179" s="64"/>
      <c r="H179" s="64"/>
      <c r="I179" s="64"/>
    </row>
    <row r="180" spans="1:9" x14ac:dyDescent="0.2">
      <c r="A180" s="64"/>
      <c r="B180" s="64"/>
      <c r="C180" s="64"/>
      <c r="D180" s="64"/>
      <c r="E180" s="11"/>
      <c r="G180" s="64"/>
      <c r="H180" s="64"/>
      <c r="I180" s="64"/>
    </row>
    <row r="181" spans="1:9" x14ac:dyDescent="0.2">
      <c r="A181" s="64"/>
      <c r="B181" s="64"/>
      <c r="C181" s="64"/>
      <c r="D181" s="64"/>
      <c r="E181" s="11"/>
      <c r="G181" s="64"/>
      <c r="H181" s="64"/>
      <c r="I181" s="64"/>
    </row>
    <row r="182" spans="1:9" x14ac:dyDescent="0.2">
      <c r="A182" s="64"/>
      <c r="B182" s="64"/>
      <c r="C182" s="64"/>
      <c r="D182" s="64"/>
      <c r="E182" s="11"/>
      <c r="G182" s="64"/>
      <c r="H182" s="64"/>
      <c r="I182" s="64"/>
    </row>
    <row r="183" spans="1:9" x14ac:dyDescent="0.2">
      <c r="A183" s="64"/>
      <c r="B183" s="64"/>
      <c r="C183" s="64"/>
      <c r="D183" s="64"/>
      <c r="E183" s="11"/>
      <c r="G183" s="64"/>
      <c r="H183" s="64"/>
      <c r="I183" s="64"/>
    </row>
    <row r="184" spans="1:9" x14ac:dyDescent="0.2">
      <c r="A184" s="64"/>
      <c r="B184" s="64"/>
      <c r="C184" s="64"/>
      <c r="D184" s="64"/>
      <c r="E184" s="11"/>
      <c r="G184" s="64"/>
      <c r="H184" s="64"/>
      <c r="I184" s="64"/>
    </row>
    <row r="185" spans="1:9" x14ac:dyDescent="0.2">
      <c r="A185" s="64"/>
      <c r="B185" s="64"/>
      <c r="C185" s="64"/>
      <c r="D185" s="64"/>
      <c r="E185" s="11"/>
      <c r="G185" s="64"/>
      <c r="H185" s="64"/>
      <c r="I185" s="64"/>
    </row>
    <row r="186" spans="1:9" x14ac:dyDescent="0.2">
      <c r="A186" s="64"/>
      <c r="B186" s="64"/>
      <c r="C186" s="64"/>
      <c r="D186" s="64"/>
      <c r="E186" s="11"/>
      <c r="G186" s="64"/>
      <c r="H186" s="64"/>
      <c r="I186" s="64"/>
    </row>
    <row r="187" spans="1:9" x14ac:dyDescent="0.2">
      <c r="A187" s="64"/>
      <c r="B187" s="64"/>
      <c r="C187" s="64"/>
      <c r="D187" s="64"/>
      <c r="E187" s="11"/>
      <c r="G187" s="64"/>
      <c r="H187" s="64"/>
      <c r="I187" s="64"/>
    </row>
    <row r="188" spans="1:9" x14ac:dyDescent="0.2">
      <c r="A188" s="64"/>
      <c r="B188" s="64"/>
      <c r="C188" s="64"/>
      <c r="D188" s="64"/>
      <c r="E188" s="11"/>
      <c r="G188" s="64"/>
      <c r="H188" s="64"/>
      <c r="I188" s="64"/>
    </row>
    <row r="189" spans="1:9" x14ac:dyDescent="0.2">
      <c r="A189" s="64"/>
      <c r="B189" s="64"/>
      <c r="C189" s="64"/>
      <c r="D189" s="64"/>
      <c r="E189" s="11"/>
      <c r="G189" s="64"/>
      <c r="H189" s="64"/>
      <c r="I189" s="64"/>
    </row>
    <row r="190" spans="1:9" x14ac:dyDescent="0.2">
      <c r="A190" s="64"/>
      <c r="B190" s="64"/>
      <c r="C190" s="64"/>
      <c r="D190" s="64"/>
      <c r="E190" s="11"/>
      <c r="G190" s="64"/>
      <c r="H190" s="64"/>
      <c r="I190" s="64"/>
    </row>
    <row r="191" spans="1:9" x14ac:dyDescent="0.2">
      <c r="A191" s="64"/>
      <c r="B191" s="64"/>
      <c r="C191" s="64"/>
      <c r="D191" s="64"/>
      <c r="E191" s="11"/>
      <c r="G191" s="64"/>
      <c r="H191" s="64"/>
      <c r="I191" s="64"/>
    </row>
    <row r="192" spans="1:9" x14ac:dyDescent="0.2">
      <c r="A192" s="64"/>
      <c r="B192" s="64"/>
      <c r="C192" s="64"/>
      <c r="D192" s="64"/>
      <c r="E192" s="11"/>
      <c r="G192" s="64"/>
      <c r="H192" s="64"/>
      <c r="I192" s="64"/>
    </row>
    <row r="193" spans="1:9" x14ac:dyDescent="0.2">
      <c r="A193" s="64"/>
      <c r="B193" s="64"/>
      <c r="C193" s="64"/>
      <c r="D193" s="64"/>
      <c r="E193" s="11"/>
      <c r="G193" s="64"/>
      <c r="H193" s="64"/>
      <c r="I193" s="64"/>
    </row>
    <row r="194" spans="1:9" x14ac:dyDescent="0.2">
      <c r="A194" s="64"/>
      <c r="B194" s="64"/>
      <c r="C194" s="64"/>
      <c r="D194" s="64"/>
      <c r="E194" s="11"/>
      <c r="G194" s="64"/>
      <c r="H194" s="64"/>
      <c r="I194" s="64"/>
    </row>
    <row r="195" spans="1:9" x14ac:dyDescent="0.2">
      <c r="A195" s="64"/>
      <c r="B195" s="64"/>
      <c r="C195" s="64"/>
      <c r="D195" s="64"/>
      <c r="E195" s="11"/>
      <c r="G195" s="64"/>
      <c r="H195" s="64"/>
      <c r="I195" s="64"/>
    </row>
    <row r="196" spans="1:9" x14ac:dyDescent="0.2">
      <c r="A196" s="64"/>
      <c r="B196" s="64"/>
      <c r="C196" s="64"/>
      <c r="D196" s="64"/>
      <c r="E196" s="11"/>
      <c r="G196" s="64"/>
      <c r="H196" s="64"/>
      <c r="I196" s="64"/>
    </row>
    <row r="197" spans="1:9" x14ac:dyDescent="0.2">
      <c r="A197" s="64"/>
      <c r="B197" s="64"/>
      <c r="C197" s="64"/>
      <c r="D197" s="64"/>
      <c r="E197" s="11"/>
      <c r="G197" s="64"/>
      <c r="H197" s="64"/>
      <c r="I197" s="64"/>
    </row>
    <row r="198" spans="1:9" x14ac:dyDescent="0.2">
      <c r="A198" s="64"/>
      <c r="B198" s="64"/>
      <c r="C198" s="64"/>
      <c r="D198" s="64"/>
      <c r="E198" s="11"/>
      <c r="G198" s="64"/>
      <c r="H198" s="64"/>
      <c r="I198" s="64"/>
    </row>
    <row r="199" spans="1:9" x14ac:dyDescent="0.2">
      <c r="A199" s="64"/>
      <c r="B199" s="64"/>
      <c r="C199" s="64"/>
      <c r="D199" s="64"/>
      <c r="E199" s="11"/>
      <c r="G199" s="64"/>
      <c r="H199" s="64"/>
      <c r="I199" s="64"/>
    </row>
    <row r="200" spans="1:9" x14ac:dyDescent="0.2">
      <c r="A200" s="64"/>
      <c r="B200" s="64"/>
      <c r="C200" s="64"/>
      <c r="D200" s="64"/>
      <c r="E200" s="11"/>
      <c r="G200" s="64"/>
      <c r="H200" s="64"/>
      <c r="I200" s="64"/>
    </row>
    <row r="201" spans="1:9" x14ac:dyDescent="0.2">
      <c r="A201" s="64"/>
      <c r="B201" s="64"/>
      <c r="C201" s="64"/>
      <c r="D201" s="64"/>
      <c r="E201" s="11"/>
      <c r="G201" s="64"/>
      <c r="H201" s="64"/>
      <c r="I201" s="64"/>
    </row>
    <row r="202" spans="1:9" x14ac:dyDescent="0.2">
      <c r="A202" s="64"/>
      <c r="B202" s="64"/>
      <c r="C202" s="64"/>
      <c r="D202" s="64"/>
      <c r="E202" s="11"/>
      <c r="G202" s="64"/>
      <c r="H202" s="64"/>
      <c r="I202" s="64"/>
    </row>
    <row r="203" spans="1:9" x14ac:dyDescent="0.2">
      <c r="A203" s="64"/>
      <c r="B203" s="64"/>
      <c r="C203" s="64"/>
      <c r="D203" s="64"/>
      <c r="E203" s="11"/>
      <c r="G203" s="64"/>
      <c r="H203" s="64"/>
      <c r="I203" s="64"/>
    </row>
    <row r="204" spans="1:9" x14ac:dyDescent="0.2">
      <c r="A204" s="64"/>
      <c r="B204" s="64"/>
      <c r="C204" s="64"/>
      <c r="D204" s="64"/>
      <c r="E204" s="11"/>
      <c r="G204" s="64"/>
      <c r="H204" s="64"/>
      <c r="I204" s="64"/>
    </row>
    <row r="205" spans="1:9" x14ac:dyDescent="0.2">
      <c r="A205" s="64"/>
      <c r="B205" s="64"/>
      <c r="C205" s="64"/>
      <c r="D205" s="64"/>
      <c r="E205" s="11"/>
      <c r="G205" s="64"/>
      <c r="H205" s="64"/>
      <c r="I205" s="64"/>
    </row>
    <row r="206" spans="1:9" x14ac:dyDescent="0.2">
      <c r="A206" s="64"/>
      <c r="B206" s="64"/>
      <c r="C206" s="64"/>
      <c r="D206" s="64"/>
      <c r="E206" s="11"/>
      <c r="G206" s="64"/>
      <c r="H206" s="64"/>
      <c r="I206" s="64"/>
    </row>
    <row r="207" spans="1:9" x14ac:dyDescent="0.2">
      <c r="A207" s="64"/>
      <c r="B207" s="64"/>
      <c r="C207" s="64"/>
      <c r="D207" s="64"/>
      <c r="E207" s="11"/>
      <c r="G207" s="64"/>
      <c r="H207" s="64"/>
      <c r="I207" s="64"/>
    </row>
    <row r="208" spans="1:9" x14ac:dyDescent="0.2">
      <c r="A208" s="64"/>
      <c r="B208" s="64"/>
      <c r="C208" s="64"/>
      <c r="D208" s="64"/>
      <c r="E208" s="11"/>
      <c r="G208" s="64"/>
      <c r="H208" s="64"/>
      <c r="I208" s="64"/>
    </row>
    <row r="209" spans="1:9" x14ac:dyDescent="0.2">
      <c r="A209" s="64"/>
      <c r="B209" s="64"/>
      <c r="C209" s="64"/>
      <c r="D209" s="64"/>
      <c r="E209" s="11"/>
      <c r="G209" s="64"/>
      <c r="H209" s="64"/>
      <c r="I209" s="64"/>
    </row>
    <row r="210" spans="1:9" x14ac:dyDescent="0.2">
      <c r="A210" s="64"/>
      <c r="B210" s="64"/>
      <c r="C210" s="64"/>
      <c r="D210" s="64"/>
      <c r="E210" s="11"/>
      <c r="G210" s="64"/>
      <c r="H210" s="64"/>
      <c r="I210" s="64"/>
    </row>
    <row r="211" spans="1:9" x14ac:dyDescent="0.2">
      <c r="A211" s="64"/>
      <c r="B211" s="64"/>
      <c r="C211" s="64"/>
      <c r="D211" s="64"/>
      <c r="E211" s="11"/>
      <c r="G211" s="64"/>
      <c r="H211" s="64"/>
      <c r="I211" s="64"/>
    </row>
    <row r="212" spans="1:9" x14ac:dyDescent="0.2">
      <c r="A212" s="64"/>
      <c r="B212" s="64"/>
      <c r="C212" s="64"/>
      <c r="D212" s="64"/>
      <c r="E212" s="11"/>
      <c r="G212" s="64"/>
      <c r="H212" s="64"/>
      <c r="I212" s="64"/>
    </row>
    <row r="213" spans="1:9" x14ac:dyDescent="0.2">
      <c r="A213" s="64"/>
      <c r="B213" s="64"/>
      <c r="C213" s="64"/>
      <c r="D213" s="64"/>
      <c r="E213" s="11"/>
      <c r="G213" s="64"/>
      <c r="H213" s="64"/>
      <c r="I213" s="64"/>
    </row>
    <row r="214" spans="1:9" x14ac:dyDescent="0.2">
      <c r="A214" s="64"/>
      <c r="B214" s="64"/>
      <c r="C214" s="64"/>
      <c r="D214" s="64"/>
      <c r="E214" s="11"/>
      <c r="G214" s="64"/>
      <c r="H214" s="64"/>
      <c r="I214" s="64"/>
    </row>
    <row r="215" spans="1:9" x14ac:dyDescent="0.2">
      <c r="A215" s="64"/>
      <c r="B215" s="64"/>
      <c r="C215" s="64"/>
      <c r="D215" s="64"/>
      <c r="E215" s="11"/>
      <c r="G215" s="64"/>
      <c r="H215" s="64"/>
      <c r="I215" s="64"/>
    </row>
    <row r="216" spans="1:9" x14ac:dyDescent="0.2">
      <c r="A216" s="64"/>
      <c r="B216" s="64"/>
      <c r="C216" s="64"/>
      <c r="D216" s="64"/>
      <c r="E216" s="11"/>
      <c r="G216" s="64"/>
      <c r="H216" s="64"/>
      <c r="I216" s="64"/>
    </row>
    <row r="217" spans="1:9" x14ac:dyDescent="0.2">
      <c r="A217" s="64"/>
      <c r="B217" s="64"/>
      <c r="C217" s="64"/>
      <c r="D217" s="64"/>
      <c r="E217" s="11"/>
      <c r="G217" s="64"/>
      <c r="H217" s="64"/>
      <c r="I217" s="64"/>
    </row>
    <row r="218" spans="1:9" x14ac:dyDescent="0.2">
      <c r="A218" s="64"/>
      <c r="B218" s="64"/>
      <c r="C218" s="64"/>
      <c r="D218" s="64"/>
      <c r="E218" s="11"/>
      <c r="G218" s="64"/>
      <c r="H218" s="64"/>
      <c r="I218" s="64"/>
    </row>
    <row r="219" spans="1:9" x14ac:dyDescent="0.2">
      <c r="A219" s="64"/>
      <c r="B219" s="64"/>
      <c r="C219" s="64"/>
      <c r="D219" s="64"/>
      <c r="E219" s="11"/>
      <c r="G219" s="64"/>
      <c r="H219" s="64"/>
      <c r="I219" s="64"/>
    </row>
    <row r="220" spans="1:9" x14ac:dyDescent="0.2">
      <c r="A220" s="64"/>
      <c r="B220" s="64"/>
      <c r="C220" s="64"/>
      <c r="D220" s="64"/>
      <c r="E220" s="11"/>
      <c r="G220" s="64"/>
      <c r="H220" s="64"/>
      <c r="I220" s="64"/>
    </row>
    <row r="221" spans="1:9" x14ac:dyDescent="0.2">
      <c r="A221" s="64"/>
      <c r="B221" s="64"/>
      <c r="C221" s="64"/>
      <c r="D221" s="64"/>
      <c r="E221" s="11"/>
      <c r="G221" s="64"/>
      <c r="H221" s="64"/>
      <c r="I221" s="64"/>
    </row>
    <row r="222" spans="1:9" x14ac:dyDescent="0.2">
      <c r="A222" s="64"/>
      <c r="B222" s="64"/>
      <c r="C222" s="64"/>
      <c r="D222" s="64"/>
      <c r="E222" s="11"/>
      <c r="G222" s="64"/>
      <c r="H222" s="64"/>
      <c r="I222" s="64"/>
    </row>
    <row r="223" spans="1:9" x14ac:dyDescent="0.2">
      <c r="A223" s="64"/>
      <c r="B223" s="64"/>
      <c r="C223" s="64"/>
      <c r="D223" s="64"/>
      <c r="E223" s="11"/>
      <c r="G223" s="64"/>
      <c r="H223" s="64"/>
      <c r="I223" s="64"/>
    </row>
    <row r="224" spans="1:9" x14ac:dyDescent="0.2">
      <c r="A224" s="64"/>
      <c r="B224" s="64"/>
      <c r="C224" s="64"/>
      <c r="D224" s="64"/>
      <c r="E224" s="11"/>
      <c r="G224" s="64"/>
      <c r="H224" s="64"/>
      <c r="I224" s="64"/>
    </row>
    <row r="225" spans="1:9" x14ac:dyDescent="0.2">
      <c r="A225" s="64"/>
      <c r="B225" s="64"/>
      <c r="C225" s="64"/>
      <c r="D225" s="64"/>
      <c r="E225" s="11"/>
      <c r="G225" s="64"/>
      <c r="H225" s="64"/>
      <c r="I225" s="64"/>
    </row>
    <row r="226" spans="1:9" x14ac:dyDescent="0.2">
      <c r="A226" s="64"/>
      <c r="B226" s="64"/>
      <c r="C226" s="64"/>
      <c r="D226" s="64"/>
      <c r="E226" s="11"/>
      <c r="G226" s="64"/>
      <c r="H226" s="64"/>
      <c r="I226" s="64"/>
    </row>
    <row r="227" spans="1:9" x14ac:dyDescent="0.2">
      <c r="A227" s="64"/>
      <c r="B227" s="64"/>
      <c r="C227" s="64"/>
      <c r="D227" s="64"/>
      <c r="E227" s="11"/>
      <c r="G227" s="64"/>
      <c r="H227" s="64"/>
      <c r="I227" s="64"/>
    </row>
    <row r="228" spans="1:9" x14ac:dyDescent="0.2">
      <c r="A228" s="64"/>
      <c r="B228" s="64"/>
      <c r="C228" s="64"/>
      <c r="D228" s="64"/>
      <c r="E228" s="11"/>
      <c r="G228" s="64"/>
      <c r="H228" s="64"/>
      <c r="I228" s="64"/>
    </row>
  </sheetData>
  <mergeCells count="1">
    <mergeCell ref="A1:F1"/>
  </mergeCells>
  <conditionalFormatting sqref="F2:F3">
    <cfRule type="cellIs" dxfId="28" priority="3" stopIfTrue="1" operator="between">
      <formula>0.009</formula>
      <formula>-0.009</formula>
    </cfRule>
  </conditionalFormatting>
  <conditionalFormatting sqref="F5:F123">
    <cfRule type="cellIs" dxfId="27" priority="1" stopIfTrue="1" operator="between">
      <formula>0.009</formula>
      <formula>-0.009</formula>
    </cfRule>
  </conditionalFormatting>
  <conditionalFormatting sqref="F224:F65537">
    <cfRule type="cellIs" dxfId="26" priority="2" stopIfTrue="1" operator="between">
      <formula>0.009</formula>
      <formula>-0.009</formula>
    </cfRule>
  </conditionalFormatting>
  <hyperlinks>
    <hyperlink ref="A87" r:id="rId1" tooltip="https://www.franklintempletonindia.com/downloadsServlet/pdf/product-labels-jg9o5k7l" display="https://www.franklintempletonindia.com/downloadsServlet/pdf/product-labels-jg9o5k7l" xr:uid="{00000000-0004-0000-2000-000000000000}"/>
  </hyperlinks>
  <pageMargins left="0.7" right="0.7" top="0.75" bottom="0.75" header="0.3" footer="0.3"/>
  <pageSetup paperSize="9" orientation="portrait" r:id="rId2"/>
  <headerFooter>
    <oddFooter>&amp;C&amp;1#&amp;"Calibri"&amp;10&amp;K000000PUBLIC</oddFooter>
    <evenFooter>&amp;LPUBLIC</evenFooter>
    <firstFooter>&amp;LPUBLIC</firstFooter>
  </headerFooter>
  <drawing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I241"/>
  <sheetViews>
    <sheetView workbookViewId="0">
      <selection sqref="A1:F1"/>
    </sheetView>
  </sheetViews>
  <sheetFormatPr defaultColWidth="9.1796875" defaultRowHeight="10" x14ac:dyDescent="0.2"/>
  <cols>
    <col min="1" max="1" width="38.81640625" style="7" bestFit="1" customWidth="1"/>
    <col min="2" max="2" width="34.1796875" style="7" bestFit="1" customWidth="1"/>
    <col min="3" max="3" width="25.54296875" style="7" bestFit="1" customWidth="1"/>
    <col min="4" max="4" width="15.1796875" style="7" bestFit="1" customWidth="1"/>
    <col min="5" max="5" width="27.1796875" style="10" customWidth="1"/>
    <col min="6" max="6" width="13.54296875" style="11" bestFit="1" customWidth="1"/>
    <col min="7" max="16384" width="9.1796875" style="7"/>
  </cols>
  <sheetData>
    <row r="1" spans="1:7" s="1" customFormat="1" ht="14" x14ac:dyDescent="0.25">
      <c r="A1" s="104" t="s">
        <v>1024</v>
      </c>
      <c r="B1" s="105"/>
      <c r="C1" s="105"/>
      <c r="D1" s="105"/>
      <c r="E1" s="105"/>
      <c r="F1" s="105"/>
    </row>
    <row r="2" spans="1:7" s="1" customFormat="1" ht="11.5" x14ac:dyDescent="0.25">
      <c r="E2" s="5"/>
      <c r="F2" s="9"/>
    </row>
    <row r="3" spans="1:7" s="1" customFormat="1" ht="11.5" x14ac:dyDescent="0.25">
      <c r="A3" s="8" t="s">
        <v>7</v>
      </c>
      <c r="B3" s="2"/>
      <c r="C3" s="3"/>
      <c r="D3" s="3"/>
      <c r="E3" s="4"/>
      <c r="F3" s="9"/>
    </row>
    <row r="4" spans="1:7" s="1" customFormat="1" ht="21" x14ac:dyDescent="0.25">
      <c r="A4" s="6" t="s">
        <v>2</v>
      </c>
      <c r="B4" s="6" t="s">
        <v>0</v>
      </c>
      <c r="C4" s="13" t="s">
        <v>4</v>
      </c>
      <c r="D4" s="13" t="s">
        <v>1</v>
      </c>
      <c r="E4" s="52" t="s">
        <v>6</v>
      </c>
      <c r="F4" s="12" t="s">
        <v>3</v>
      </c>
      <c r="G4" s="56" t="s">
        <v>5</v>
      </c>
    </row>
    <row r="5" spans="1:7" ht="10.5" x14ac:dyDescent="0.25">
      <c r="A5" s="16" t="s">
        <v>109</v>
      </c>
      <c r="B5" s="17"/>
      <c r="C5" s="17"/>
      <c r="D5" s="17"/>
      <c r="E5" s="18"/>
      <c r="F5" s="19"/>
      <c r="G5" s="19"/>
    </row>
    <row r="6" spans="1:7" ht="10.5" x14ac:dyDescent="0.25">
      <c r="A6" s="20" t="s">
        <v>21</v>
      </c>
      <c r="B6" s="21"/>
      <c r="C6" s="21"/>
      <c r="D6" s="21"/>
      <c r="E6" s="22"/>
      <c r="F6" s="23"/>
      <c r="G6" s="23"/>
    </row>
    <row r="7" spans="1:7" x14ac:dyDescent="0.2">
      <c r="A7" s="21" t="s">
        <v>111</v>
      </c>
      <c r="B7" s="21" t="s">
        <v>110</v>
      </c>
      <c r="C7" s="21" t="s">
        <v>112</v>
      </c>
      <c r="D7" s="24">
        <v>6520834</v>
      </c>
      <c r="E7" s="22">
        <v>60594.849950000003</v>
      </c>
      <c r="F7" s="23">
        <v>9.4089175469274</v>
      </c>
      <c r="G7" s="23"/>
    </row>
    <row r="8" spans="1:7" x14ac:dyDescent="0.2">
      <c r="A8" s="21" t="s">
        <v>114</v>
      </c>
      <c r="B8" s="21" t="s">
        <v>113</v>
      </c>
      <c r="C8" s="21" t="s">
        <v>112</v>
      </c>
      <c r="D8" s="24">
        <v>3297903</v>
      </c>
      <c r="E8" s="22">
        <v>44686.585650000001</v>
      </c>
      <c r="F8" s="23">
        <v>6.9387480979241101</v>
      </c>
      <c r="G8" s="23"/>
    </row>
    <row r="9" spans="1:7" x14ac:dyDescent="0.2">
      <c r="A9" s="21" t="s">
        <v>116</v>
      </c>
      <c r="B9" s="21" t="s">
        <v>115</v>
      </c>
      <c r="C9" s="21" t="s">
        <v>117</v>
      </c>
      <c r="D9" s="24">
        <v>883853</v>
      </c>
      <c r="E9" s="22">
        <v>34755.751519999998</v>
      </c>
      <c r="F9" s="23">
        <v>5.3967292699464302</v>
      </c>
      <c r="G9" s="23"/>
    </row>
    <row r="10" spans="1:7" x14ac:dyDescent="0.2">
      <c r="A10" s="21" t="s">
        <v>125</v>
      </c>
      <c r="B10" s="21" t="s">
        <v>124</v>
      </c>
      <c r="C10" s="21" t="s">
        <v>112</v>
      </c>
      <c r="D10" s="24">
        <v>2477634</v>
      </c>
      <c r="E10" s="22">
        <v>33953.496339999998</v>
      </c>
      <c r="F10" s="23">
        <v>5.2721584054844497</v>
      </c>
      <c r="G10" s="23"/>
    </row>
    <row r="11" spans="1:7" x14ac:dyDescent="0.2">
      <c r="A11" s="21" t="s">
        <v>122</v>
      </c>
      <c r="B11" s="21" t="s">
        <v>121</v>
      </c>
      <c r="C11" s="21" t="s">
        <v>123</v>
      </c>
      <c r="D11" s="24">
        <v>1876441</v>
      </c>
      <c r="E11" s="22">
        <v>30792.396809999998</v>
      </c>
      <c r="F11" s="23">
        <v>4.7813159517125001</v>
      </c>
      <c r="G11" s="23"/>
    </row>
    <row r="12" spans="1:7" x14ac:dyDescent="0.2">
      <c r="A12" s="21" t="s">
        <v>130</v>
      </c>
      <c r="B12" s="21" t="s">
        <v>129</v>
      </c>
      <c r="C12" s="21" t="s">
        <v>112</v>
      </c>
      <c r="D12" s="24">
        <v>2833344</v>
      </c>
      <c r="E12" s="22">
        <v>30519.3649</v>
      </c>
      <c r="F12" s="23">
        <v>4.7389206865869999</v>
      </c>
      <c r="G12" s="23"/>
    </row>
    <row r="13" spans="1:7" x14ac:dyDescent="0.2">
      <c r="A13" s="21" t="s">
        <v>119</v>
      </c>
      <c r="B13" s="21" t="s">
        <v>118</v>
      </c>
      <c r="C13" s="21" t="s">
        <v>120</v>
      </c>
      <c r="D13" s="24">
        <v>1421571</v>
      </c>
      <c r="E13" s="22">
        <v>27986.468280000001</v>
      </c>
      <c r="F13" s="23">
        <v>4.3456229810536797</v>
      </c>
      <c r="G13" s="23"/>
    </row>
    <row r="14" spans="1:7" x14ac:dyDescent="0.2">
      <c r="A14" s="21" t="s">
        <v>132</v>
      </c>
      <c r="B14" s="21" t="s">
        <v>131</v>
      </c>
      <c r="C14" s="21" t="s">
        <v>123</v>
      </c>
      <c r="D14" s="24">
        <v>1462587</v>
      </c>
      <c r="E14" s="22">
        <v>24799.625169999999</v>
      </c>
      <c r="F14" s="23">
        <v>3.8507831707112801</v>
      </c>
      <c r="G14" s="23"/>
    </row>
    <row r="15" spans="1:7" x14ac:dyDescent="0.2">
      <c r="A15" s="21" t="s">
        <v>127</v>
      </c>
      <c r="B15" s="21" t="s">
        <v>126</v>
      </c>
      <c r="C15" s="21" t="s">
        <v>128</v>
      </c>
      <c r="D15" s="24">
        <v>1472922</v>
      </c>
      <c r="E15" s="22">
        <v>20553.153590000002</v>
      </c>
      <c r="F15" s="23">
        <v>3.1914086364965901</v>
      </c>
      <c r="G15" s="23"/>
    </row>
    <row r="16" spans="1:7" x14ac:dyDescent="0.2">
      <c r="A16" s="21" t="s">
        <v>134</v>
      </c>
      <c r="B16" s="21" t="s">
        <v>133</v>
      </c>
      <c r="C16" s="21" t="s">
        <v>135</v>
      </c>
      <c r="D16" s="24">
        <v>7500000</v>
      </c>
      <c r="E16" s="22">
        <v>20520</v>
      </c>
      <c r="F16" s="23">
        <v>3.1862606842374102</v>
      </c>
      <c r="G16" s="23"/>
    </row>
    <row r="17" spans="1:7" x14ac:dyDescent="0.2">
      <c r="A17" s="21" t="s">
        <v>293</v>
      </c>
      <c r="B17" s="21" t="s">
        <v>292</v>
      </c>
      <c r="C17" s="21" t="s">
        <v>112</v>
      </c>
      <c r="D17" s="24">
        <v>4981055</v>
      </c>
      <c r="E17" s="22">
        <v>20322.704399999999</v>
      </c>
      <c r="F17" s="23">
        <v>3.15562543991709</v>
      </c>
      <c r="G17" s="23"/>
    </row>
    <row r="18" spans="1:7" x14ac:dyDescent="0.2">
      <c r="A18" s="21" t="s">
        <v>500</v>
      </c>
      <c r="B18" s="21" t="s">
        <v>499</v>
      </c>
      <c r="C18" s="21" t="s">
        <v>138</v>
      </c>
      <c r="D18" s="24">
        <v>685013</v>
      </c>
      <c r="E18" s="22">
        <v>19310.516469999999</v>
      </c>
      <c r="F18" s="23">
        <v>2.9984570867777798</v>
      </c>
      <c r="G18" s="23"/>
    </row>
    <row r="19" spans="1:7" x14ac:dyDescent="0.2">
      <c r="A19" s="21" t="s">
        <v>164</v>
      </c>
      <c r="B19" s="21" t="s">
        <v>163</v>
      </c>
      <c r="C19" s="21" t="s">
        <v>165</v>
      </c>
      <c r="D19" s="24">
        <v>4232579</v>
      </c>
      <c r="E19" s="22">
        <v>19004.279709999999</v>
      </c>
      <c r="F19" s="23">
        <v>2.95090590995243</v>
      </c>
      <c r="G19" s="23"/>
    </row>
    <row r="20" spans="1:7" x14ac:dyDescent="0.2">
      <c r="A20" s="21" t="s">
        <v>143</v>
      </c>
      <c r="B20" s="21" t="s">
        <v>142</v>
      </c>
      <c r="C20" s="21" t="s">
        <v>144</v>
      </c>
      <c r="D20" s="24">
        <v>517937</v>
      </c>
      <c r="E20" s="22">
        <v>17774.561969999999</v>
      </c>
      <c r="F20" s="23">
        <v>2.7599604280971</v>
      </c>
      <c r="G20" s="23"/>
    </row>
    <row r="21" spans="1:7" x14ac:dyDescent="0.2">
      <c r="A21" s="21" t="s">
        <v>146</v>
      </c>
      <c r="B21" s="21" t="s">
        <v>145</v>
      </c>
      <c r="C21" s="21" t="s">
        <v>147</v>
      </c>
      <c r="D21" s="24">
        <v>194847</v>
      </c>
      <c r="E21" s="22">
        <v>13562.325440000001</v>
      </c>
      <c r="F21" s="23">
        <v>2.1059017707750902</v>
      </c>
      <c r="G21" s="23"/>
    </row>
    <row r="22" spans="1:7" x14ac:dyDescent="0.2">
      <c r="A22" s="21" t="s">
        <v>140</v>
      </c>
      <c r="B22" s="21" t="s">
        <v>139</v>
      </c>
      <c r="C22" s="21" t="s">
        <v>141</v>
      </c>
      <c r="D22" s="24">
        <v>3581067</v>
      </c>
      <c r="E22" s="22">
        <v>12748.59852</v>
      </c>
      <c r="F22" s="23">
        <v>1.9795496219982101</v>
      </c>
      <c r="G22" s="23"/>
    </row>
    <row r="23" spans="1:7" x14ac:dyDescent="0.2">
      <c r="A23" s="21" t="s">
        <v>181</v>
      </c>
      <c r="B23" s="21" t="s">
        <v>180</v>
      </c>
      <c r="C23" s="21" t="s">
        <v>182</v>
      </c>
      <c r="D23" s="24">
        <v>1733734</v>
      </c>
      <c r="E23" s="22">
        <v>12652.790730000001</v>
      </c>
      <c r="F23" s="23">
        <v>1.96467298483833</v>
      </c>
      <c r="G23" s="23"/>
    </row>
    <row r="24" spans="1:7" x14ac:dyDescent="0.2">
      <c r="A24" s="21" t="s">
        <v>200</v>
      </c>
      <c r="B24" s="21" t="s">
        <v>199</v>
      </c>
      <c r="C24" s="21" t="s">
        <v>201</v>
      </c>
      <c r="D24" s="24">
        <v>911101</v>
      </c>
      <c r="E24" s="22">
        <v>12414.66223</v>
      </c>
      <c r="F24" s="23">
        <v>1.9276973767805099</v>
      </c>
      <c r="G24" s="23"/>
    </row>
    <row r="25" spans="1:7" x14ac:dyDescent="0.2">
      <c r="A25" s="21" t="s">
        <v>173</v>
      </c>
      <c r="B25" s="21" t="s">
        <v>172</v>
      </c>
      <c r="C25" s="21" t="s">
        <v>174</v>
      </c>
      <c r="D25" s="24">
        <v>1012130</v>
      </c>
      <c r="E25" s="22">
        <v>11882.406199999999</v>
      </c>
      <c r="F25" s="23">
        <v>1.84505086302139</v>
      </c>
      <c r="G25" s="23"/>
    </row>
    <row r="26" spans="1:7" x14ac:dyDescent="0.2">
      <c r="A26" s="21" t="s">
        <v>242</v>
      </c>
      <c r="B26" s="21" t="s">
        <v>241</v>
      </c>
      <c r="C26" s="21" t="s">
        <v>141</v>
      </c>
      <c r="D26" s="24">
        <v>2901618</v>
      </c>
      <c r="E26" s="22">
        <v>10628.62673</v>
      </c>
      <c r="F26" s="23">
        <v>1.6503691753037899</v>
      </c>
      <c r="G26" s="23"/>
    </row>
    <row r="27" spans="1:7" x14ac:dyDescent="0.2">
      <c r="A27" s="21" t="s">
        <v>155</v>
      </c>
      <c r="B27" s="21" t="s">
        <v>154</v>
      </c>
      <c r="C27" s="21" t="s">
        <v>156</v>
      </c>
      <c r="D27" s="24">
        <v>167038</v>
      </c>
      <c r="E27" s="22">
        <v>9789.2619900000009</v>
      </c>
      <c r="F27" s="23">
        <v>1.52003609193161</v>
      </c>
      <c r="G27" s="23"/>
    </row>
    <row r="28" spans="1:7" x14ac:dyDescent="0.2">
      <c r="A28" s="21" t="s">
        <v>158</v>
      </c>
      <c r="B28" s="21" t="s">
        <v>157</v>
      </c>
      <c r="C28" s="21" t="s">
        <v>159</v>
      </c>
      <c r="D28" s="24">
        <v>563385</v>
      </c>
      <c r="E28" s="22">
        <v>9321.2048250000007</v>
      </c>
      <c r="F28" s="23">
        <v>1.4473581122622601</v>
      </c>
      <c r="G28" s="23"/>
    </row>
    <row r="29" spans="1:7" x14ac:dyDescent="0.2">
      <c r="A29" s="21" t="s">
        <v>167</v>
      </c>
      <c r="B29" s="21" t="s">
        <v>166</v>
      </c>
      <c r="C29" s="21" t="s">
        <v>168</v>
      </c>
      <c r="D29" s="24">
        <v>5478497</v>
      </c>
      <c r="E29" s="22">
        <v>9164.9776309999997</v>
      </c>
      <c r="F29" s="23">
        <v>1.42309980007654</v>
      </c>
      <c r="G29" s="23"/>
    </row>
    <row r="30" spans="1:7" x14ac:dyDescent="0.2">
      <c r="A30" s="21" t="s">
        <v>161</v>
      </c>
      <c r="B30" s="21" t="s">
        <v>160</v>
      </c>
      <c r="C30" s="21" t="s">
        <v>162</v>
      </c>
      <c r="D30" s="24">
        <v>4728993</v>
      </c>
      <c r="E30" s="22">
        <v>9133.1041810000006</v>
      </c>
      <c r="F30" s="23">
        <v>1.4181506226591001</v>
      </c>
      <c r="G30" s="23"/>
    </row>
    <row r="31" spans="1:7" x14ac:dyDescent="0.2">
      <c r="A31" s="21" t="s">
        <v>209</v>
      </c>
      <c r="B31" s="21" t="s">
        <v>208</v>
      </c>
      <c r="C31" s="21" t="s">
        <v>210</v>
      </c>
      <c r="D31" s="24">
        <v>534037</v>
      </c>
      <c r="E31" s="22">
        <v>8713.3476919999994</v>
      </c>
      <c r="F31" s="23">
        <v>1.3529725720814001</v>
      </c>
      <c r="G31" s="23"/>
    </row>
    <row r="32" spans="1:7" x14ac:dyDescent="0.2">
      <c r="A32" s="21" t="s">
        <v>186</v>
      </c>
      <c r="B32" s="21" t="s">
        <v>185</v>
      </c>
      <c r="C32" s="21" t="s">
        <v>187</v>
      </c>
      <c r="D32" s="24">
        <v>169073</v>
      </c>
      <c r="E32" s="22">
        <v>7771.4404450000002</v>
      </c>
      <c r="F32" s="23">
        <v>1.2067171125631599</v>
      </c>
      <c r="G32" s="23"/>
    </row>
    <row r="33" spans="1:7" x14ac:dyDescent="0.2">
      <c r="A33" s="21" t="s">
        <v>215</v>
      </c>
      <c r="B33" s="21" t="s">
        <v>214</v>
      </c>
      <c r="C33" s="21" t="s">
        <v>210</v>
      </c>
      <c r="D33" s="24">
        <v>1963573</v>
      </c>
      <c r="E33" s="22">
        <v>6717.3832329999996</v>
      </c>
      <c r="F33" s="23">
        <v>1.0430474705781401</v>
      </c>
      <c r="G33" s="23"/>
    </row>
    <row r="34" spans="1:7" x14ac:dyDescent="0.2">
      <c r="A34" s="21" t="s">
        <v>758</v>
      </c>
      <c r="B34" s="21" t="s">
        <v>757</v>
      </c>
      <c r="C34" s="21" t="s">
        <v>138</v>
      </c>
      <c r="D34" s="24">
        <v>24310</v>
      </c>
      <c r="E34" s="22">
        <v>6560.0535</v>
      </c>
      <c r="F34" s="23">
        <v>1.01861796069903</v>
      </c>
      <c r="G34" s="23"/>
    </row>
    <row r="35" spans="1:7" x14ac:dyDescent="0.2">
      <c r="A35" s="21" t="s">
        <v>469</v>
      </c>
      <c r="B35" s="21" t="s">
        <v>468</v>
      </c>
      <c r="C35" s="21" t="s">
        <v>218</v>
      </c>
      <c r="D35" s="24">
        <v>266214</v>
      </c>
      <c r="E35" s="22">
        <v>6216.3631139999998</v>
      </c>
      <c r="F35" s="23">
        <v>0.96525113981880395</v>
      </c>
      <c r="G35" s="23"/>
    </row>
    <row r="36" spans="1:7" x14ac:dyDescent="0.2">
      <c r="A36" s="21" t="s">
        <v>195</v>
      </c>
      <c r="B36" s="21" t="s">
        <v>194</v>
      </c>
      <c r="C36" s="21" t="s">
        <v>153</v>
      </c>
      <c r="D36" s="24">
        <v>443906</v>
      </c>
      <c r="E36" s="22">
        <v>6105.9270299999998</v>
      </c>
      <c r="F36" s="23">
        <v>0.94810308170134105</v>
      </c>
      <c r="G36" s="23"/>
    </row>
    <row r="37" spans="1:7" x14ac:dyDescent="0.2">
      <c r="A37" s="21" t="s">
        <v>244</v>
      </c>
      <c r="B37" s="21" t="s">
        <v>243</v>
      </c>
      <c r="C37" s="21" t="s">
        <v>153</v>
      </c>
      <c r="D37" s="24">
        <v>425000</v>
      </c>
      <c r="E37" s="22">
        <v>5627</v>
      </c>
      <c r="F37" s="23">
        <v>0.87373727437640902</v>
      </c>
      <c r="G37" s="23"/>
    </row>
    <row r="38" spans="1:7" x14ac:dyDescent="0.2">
      <c r="A38" s="21" t="s">
        <v>457</v>
      </c>
      <c r="B38" s="21" t="s">
        <v>456</v>
      </c>
      <c r="C38" s="21" t="s">
        <v>177</v>
      </c>
      <c r="D38" s="24">
        <v>1436020</v>
      </c>
      <c r="E38" s="22">
        <v>5193.3663299999998</v>
      </c>
      <c r="F38" s="23">
        <v>0.80640443255951899</v>
      </c>
      <c r="G38" s="23"/>
    </row>
    <row r="39" spans="1:7" x14ac:dyDescent="0.2">
      <c r="A39" s="21" t="s">
        <v>212</v>
      </c>
      <c r="B39" s="21" t="s">
        <v>211</v>
      </c>
      <c r="C39" s="21" t="s">
        <v>213</v>
      </c>
      <c r="D39" s="24">
        <v>150449</v>
      </c>
      <c r="E39" s="22">
        <v>4807.4473459999999</v>
      </c>
      <c r="F39" s="23">
        <v>0.74648052973203205</v>
      </c>
      <c r="G39" s="23"/>
    </row>
    <row r="40" spans="1:7" x14ac:dyDescent="0.2">
      <c r="A40" s="21" t="s">
        <v>543</v>
      </c>
      <c r="B40" s="21" t="s">
        <v>542</v>
      </c>
      <c r="C40" s="21" t="s">
        <v>123</v>
      </c>
      <c r="D40" s="24">
        <v>506717</v>
      </c>
      <c r="E40" s="22">
        <v>4629.8732289999998</v>
      </c>
      <c r="F40" s="23">
        <v>0.71890755568060505</v>
      </c>
      <c r="G40" s="23"/>
    </row>
    <row r="41" spans="1:7" x14ac:dyDescent="0.2">
      <c r="A41" s="21" t="s">
        <v>197</v>
      </c>
      <c r="B41" s="21" t="s">
        <v>196</v>
      </c>
      <c r="C41" s="21" t="s">
        <v>198</v>
      </c>
      <c r="D41" s="24">
        <v>877175</v>
      </c>
      <c r="E41" s="22">
        <v>4359.9983380000003</v>
      </c>
      <c r="F41" s="23">
        <v>0.67700249940106505</v>
      </c>
      <c r="G41" s="23"/>
    </row>
    <row r="42" spans="1:7" x14ac:dyDescent="0.2">
      <c r="A42" s="21" t="s">
        <v>683</v>
      </c>
      <c r="B42" s="21" t="s">
        <v>682</v>
      </c>
      <c r="C42" s="21" t="s">
        <v>684</v>
      </c>
      <c r="D42" s="24">
        <v>1723096</v>
      </c>
      <c r="E42" s="22">
        <v>4285.3397519999999</v>
      </c>
      <c r="F42" s="23">
        <v>0.66540982311877706</v>
      </c>
      <c r="G42" s="23"/>
    </row>
    <row r="43" spans="1:7" x14ac:dyDescent="0.2">
      <c r="A43" s="21" t="s">
        <v>225</v>
      </c>
      <c r="B43" s="21" t="s">
        <v>224</v>
      </c>
      <c r="C43" s="21" t="s">
        <v>198</v>
      </c>
      <c r="D43" s="24">
        <v>3303337</v>
      </c>
      <c r="E43" s="22">
        <v>4264.2777329999999</v>
      </c>
      <c r="F43" s="23">
        <v>0.66213939996719995</v>
      </c>
      <c r="G43" s="23"/>
    </row>
    <row r="44" spans="1:7" x14ac:dyDescent="0.2">
      <c r="A44" s="21" t="s">
        <v>742</v>
      </c>
      <c r="B44" s="21" t="s">
        <v>741</v>
      </c>
      <c r="C44" s="21" t="s">
        <v>177</v>
      </c>
      <c r="D44" s="24">
        <v>40000</v>
      </c>
      <c r="E44" s="22">
        <v>4178.3999999999996</v>
      </c>
      <c r="F44" s="23">
        <v>0.64880466096577005</v>
      </c>
      <c r="G44" s="23"/>
    </row>
    <row r="45" spans="1:7" x14ac:dyDescent="0.2">
      <c r="A45" s="21" t="s">
        <v>261</v>
      </c>
      <c r="B45" s="21" t="s">
        <v>260</v>
      </c>
      <c r="C45" s="21" t="s">
        <v>171</v>
      </c>
      <c r="D45" s="24">
        <v>283157</v>
      </c>
      <c r="E45" s="22">
        <v>4138.3395549999996</v>
      </c>
      <c r="F45" s="23">
        <v>0.64258424084410604</v>
      </c>
      <c r="G45" s="23"/>
    </row>
    <row r="46" spans="1:7" x14ac:dyDescent="0.2">
      <c r="A46" s="21" t="s">
        <v>323</v>
      </c>
      <c r="B46" s="21" t="s">
        <v>322</v>
      </c>
      <c r="C46" s="21" t="s">
        <v>171</v>
      </c>
      <c r="D46" s="24">
        <v>262365</v>
      </c>
      <c r="E46" s="22">
        <v>4136.9713199999997</v>
      </c>
      <c r="F46" s="23">
        <v>0.64237178697532904</v>
      </c>
      <c r="G46" s="23"/>
    </row>
    <row r="47" spans="1:7" x14ac:dyDescent="0.2">
      <c r="A47" s="21" t="s">
        <v>891</v>
      </c>
      <c r="B47" s="21" t="s">
        <v>890</v>
      </c>
      <c r="C47" s="21" t="s">
        <v>144</v>
      </c>
      <c r="D47" s="24">
        <v>164905</v>
      </c>
      <c r="E47" s="22">
        <v>3621.6436100000001</v>
      </c>
      <c r="F47" s="23">
        <v>0.56235383269311201</v>
      </c>
      <c r="G47" s="21"/>
    </row>
    <row r="48" spans="1:7" x14ac:dyDescent="0.2">
      <c r="A48" s="21" t="s">
        <v>217</v>
      </c>
      <c r="B48" s="21" t="s">
        <v>216</v>
      </c>
      <c r="C48" s="21" t="s">
        <v>218</v>
      </c>
      <c r="D48" s="24">
        <v>374730</v>
      </c>
      <c r="E48" s="22">
        <v>3145.48362</v>
      </c>
      <c r="F48" s="23">
        <v>0.488417679888829</v>
      </c>
      <c r="G48" s="21"/>
    </row>
    <row r="49" spans="1:9" x14ac:dyDescent="0.2">
      <c r="A49" s="21" t="s">
        <v>606</v>
      </c>
      <c r="B49" s="21" t="s">
        <v>605</v>
      </c>
      <c r="C49" s="21" t="s">
        <v>177</v>
      </c>
      <c r="D49" s="24">
        <v>344528</v>
      </c>
      <c r="E49" s="22">
        <v>2679.5665199999999</v>
      </c>
      <c r="F49" s="23">
        <v>0.41607200065666999</v>
      </c>
      <c r="G49" s="21"/>
    </row>
    <row r="50" spans="1:9" x14ac:dyDescent="0.2">
      <c r="A50" s="21" t="s">
        <v>152</v>
      </c>
      <c r="B50" s="21" t="s">
        <v>151</v>
      </c>
      <c r="C50" s="21" t="s">
        <v>153</v>
      </c>
      <c r="D50" s="24">
        <v>134117</v>
      </c>
      <c r="E50" s="22">
        <v>2139.5685010000002</v>
      </c>
      <c r="F50" s="23">
        <v>0.33222334288348299</v>
      </c>
      <c r="G50" s="21"/>
    </row>
    <row r="51" spans="1:9" x14ac:dyDescent="0.2">
      <c r="A51" s="21" t="s">
        <v>681</v>
      </c>
      <c r="B51" s="21" t="s">
        <v>680</v>
      </c>
      <c r="C51" s="21" t="s">
        <v>198</v>
      </c>
      <c r="D51" s="24">
        <v>1663395</v>
      </c>
      <c r="E51" s="22">
        <v>1932.5323109999999</v>
      </c>
      <c r="F51" s="23">
        <v>0.30007562005642102</v>
      </c>
      <c r="G51" s="21"/>
    </row>
    <row r="52" spans="1:9" x14ac:dyDescent="0.2">
      <c r="A52" s="21" t="s">
        <v>704</v>
      </c>
      <c r="B52" s="21" t="s">
        <v>703</v>
      </c>
      <c r="C52" s="21" t="s">
        <v>174</v>
      </c>
      <c r="D52" s="24">
        <v>63724</v>
      </c>
      <c r="E52" s="22">
        <v>1733.8663160000001</v>
      </c>
      <c r="F52" s="23">
        <v>0.26922758647146</v>
      </c>
      <c r="G52" s="21"/>
    </row>
    <row r="53" spans="1:9" x14ac:dyDescent="0.2">
      <c r="A53" s="21" t="s">
        <v>222</v>
      </c>
      <c r="B53" s="21" t="s">
        <v>221</v>
      </c>
      <c r="C53" s="21" t="s">
        <v>223</v>
      </c>
      <c r="D53" s="24">
        <v>110000</v>
      </c>
      <c r="E53" s="22">
        <v>1522.95</v>
      </c>
      <c r="F53" s="23">
        <v>0.23647737373583699</v>
      </c>
      <c r="G53" s="21"/>
    </row>
    <row r="54" spans="1:9" x14ac:dyDescent="0.2">
      <c r="A54" s="21" t="s">
        <v>928</v>
      </c>
      <c r="B54" s="21" t="s">
        <v>927</v>
      </c>
      <c r="C54" s="21" t="s">
        <v>218</v>
      </c>
      <c r="D54" s="24">
        <v>73724</v>
      </c>
      <c r="E54" s="22">
        <v>1245.9356</v>
      </c>
      <c r="F54" s="23">
        <v>0.19346372404345799</v>
      </c>
      <c r="G54" s="21"/>
    </row>
    <row r="55" spans="1:9" x14ac:dyDescent="0.2">
      <c r="A55" s="21" t="s">
        <v>252</v>
      </c>
      <c r="B55" s="21" t="s">
        <v>251</v>
      </c>
      <c r="C55" s="21" t="s">
        <v>135</v>
      </c>
      <c r="D55" s="24">
        <v>128560</v>
      </c>
      <c r="E55" s="22">
        <v>1027.13012</v>
      </c>
      <c r="F55" s="23">
        <v>0.15948851456881399</v>
      </c>
      <c r="G55" s="21"/>
    </row>
    <row r="56" spans="1:9" ht="10.5" x14ac:dyDescent="0.25">
      <c r="A56" s="20" t="s">
        <v>28</v>
      </c>
      <c r="B56" s="20"/>
      <c r="C56" s="20"/>
      <c r="D56" s="20"/>
      <c r="E56" s="25">
        <f>SUM(E7:E55)</f>
        <v>623625.9184519999</v>
      </c>
      <c r="F56" s="26">
        <f>SUM(F7:F55)</f>
        <v>96.834051931532855</v>
      </c>
      <c r="G56" s="20"/>
      <c r="H56" s="14"/>
      <c r="I56" s="14"/>
    </row>
    <row r="57" spans="1:9" x14ac:dyDescent="0.2">
      <c r="A57" s="21"/>
      <c r="B57" s="21"/>
      <c r="C57" s="21"/>
      <c r="D57" s="21"/>
      <c r="E57" s="22"/>
      <c r="F57" s="23"/>
      <c r="G57" s="21"/>
    </row>
    <row r="58" spans="1:9" ht="10.5" x14ac:dyDescent="0.25">
      <c r="A58" s="20" t="s">
        <v>366</v>
      </c>
      <c r="B58" s="21"/>
      <c r="C58" s="21"/>
      <c r="D58" s="21"/>
      <c r="E58" s="22"/>
      <c r="F58" s="23"/>
      <c r="G58" s="21"/>
    </row>
    <row r="59" spans="1:9" x14ac:dyDescent="0.2">
      <c r="A59" s="21" t="s">
        <v>369</v>
      </c>
      <c r="B59" s="21" t="s">
        <v>368</v>
      </c>
      <c r="C59" s="21" t="s">
        <v>370</v>
      </c>
      <c r="D59" s="24">
        <v>3000</v>
      </c>
      <c r="E59" s="22">
        <v>2.9999999999999997E-4</v>
      </c>
      <c r="F59" s="23">
        <v>4.6582758541482603E-8</v>
      </c>
      <c r="G59" s="21"/>
    </row>
    <row r="60" spans="1:9" x14ac:dyDescent="0.2">
      <c r="A60" s="21"/>
      <c r="B60" s="21" t="s">
        <v>367</v>
      </c>
      <c r="C60" s="21" t="s">
        <v>210</v>
      </c>
      <c r="D60" s="24">
        <v>2900</v>
      </c>
      <c r="E60" s="22">
        <v>2.9E-4</v>
      </c>
      <c r="F60" s="23">
        <v>4.5029999923433198E-8</v>
      </c>
      <c r="G60" s="21"/>
    </row>
    <row r="61" spans="1:9" ht="10.5" x14ac:dyDescent="0.25">
      <c r="A61" s="20" t="s">
        <v>28</v>
      </c>
      <c r="B61" s="20"/>
      <c r="C61" s="20"/>
      <c r="D61" s="20"/>
      <c r="E61" s="25">
        <f>SUM(E58:E60)</f>
        <v>5.9000000000000003E-4</v>
      </c>
      <c r="F61" s="26">
        <f>SUM(F58:F60)</f>
        <v>9.1612758464915801E-8</v>
      </c>
      <c r="G61" s="20"/>
      <c r="H61" s="14"/>
      <c r="I61" s="14"/>
    </row>
    <row r="62" spans="1:9" x14ac:dyDescent="0.2">
      <c r="A62" s="21"/>
      <c r="B62" s="21"/>
      <c r="C62" s="21"/>
      <c r="D62" s="21"/>
      <c r="E62" s="22"/>
      <c r="F62" s="23"/>
      <c r="G62" s="21"/>
    </row>
    <row r="63" spans="1:9" ht="10.5" x14ac:dyDescent="0.25">
      <c r="A63" s="20" t="s">
        <v>29</v>
      </c>
      <c r="B63" s="21"/>
      <c r="C63" s="21"/>
      <c r="D63" s="21"/>
      <c r="E63" s="22"/>
      <c r="F63" s="23"/>
      <c r="G63" s="21"/>
    </row>
    <row r="64" spans="1:9" ht="10.5" x14ac:dyDescent="0.25">
      <c r="A64" s="20" t="s">
        <v>60</v>
      </c>
      <c r="B64" s="21"/>
      <c r="C64" s="21"/>
      <c r="D64" s="21"/>
      <c r="E64" s="22"/>
      <c r="F64" s="23"/>
      <c r="G64" s="21"/>
    </row>
    <row r="65" spans="1:9" x14ac:dyDescent="0.2">
      <c r="A65" s="21" t="s">
        <v>278</v>
      </c>
      <c r="B65" s="21" t="s">
        <v>277</v>
      </c>
      <c r="C65" s="21" t="s">
        <v>37</v>
      </c>
      <c r="D65" s="24">
        <v>1500000</v>
      </c>
      <c r="E65" s="22">
        <v>1483.2</v>
      </c>
      <c r="F65" s="23">
        <v>0.23030515822909001</v>
      </c>
      <c r="G65" s="23">
        <v>5.4399000000000006</v>
      </c>
    </row>
    <row r="66" spans="1:9" ht="10.5" x14ac:dyDescent="0.25">
      <c r="A66" s="20" t="s">
        <v>28</v>
      </c>
      <c r="B66" s="20"/>
      <c r="C66" s="20"/>
      <c r="D66" s="20"/>
      <c r="E66" s="25">
        <f>SUM(E64:E65)</f>
        <v>1483.2</v>
      </c>
      <c r="F66" s="26">
        <f>SUM(F64:F65)</f>
        <v>0.23030515822909001</v>
      </c>
      <c r="G66" s="57"/>
      <c r="H66" s="14"/>
      <c r="I66" s="14"/>
    </row>
    <row r="67" spans="1:9" x14ac:dyDescent="0.2">
      <c r="A67" s="21"/>
      <c r="B67" s="21"/>
      <c r="C67" s="21"/>
      <c r="D67" s="21"/>
      <c r="E67" s="22"/>
      <c r="F67" s="23"/>
      <c r="G67" s="57"/>
    </row>
    <row r="68" spans="1:9" ht="10.5" x14ac:dyDescent="0.25">
      <c r="A68" s="20" t="s">
        <v>39</v>
      </c>
      <c r="B68" s="20"/>
      <c r="C68" s="20"/>
      <c r="D68" s="20"/>
      <c r="E68" s="25">
        <f>E56+E61+E66</f>
        <v>625109.1190419998</v>
      </c>
      <c r="F68" s="26">
        <f>F56+F61+F66</f>
        <v>97.064357181374703</v>
      </c>
      <c r="G68" s="57"/>
      <c r="H68" s="14"/>
      <c r="I68" s="14"/>
    </row>
    <row r="69" spans="1:9" ht="10.5" x14ac:dyDescent="0.25">
      <c r="A69" s="20"/>
      <c r="B69" s="20"/>
      <c r="C69" s="20"/>
      <c r="D69" s="20"/>
      <c r="E69" s="25"/>
      <c r="F69" s="26"/>
      <c r="G69" s="57"/>
      <c r="H69" s="14"/>
      <c r="I69" s="14"/>
    </row>
    <row r="70" spans="1:9" ht="10.5" x14ac:dyDescent="0.25">
      <c r="A70" s="20" t="s">
        <v>41</v>
      </c>
      <c r="B70" s="20"/>
      <c r="C70" s="20"/>
      <c r="D70" s="20"/>
      <c r="E70" s="25">
        <f>E72-(E56+E61+E66)</f>
        <v>18905.983096800162</v>
      </c>
      <c r="F70" s="26">
        <f>F72-(F56+F61+F66)</f>
        <v>2.935642818625297</v>
      </c>
      <c r="G70" s="57"/>
      <c r="H70" s="14"/>
      <c r="I70" s="14"/>
    </row>
    <row r="71" spans="1:9" ht="10.5" x14ac:dyDescent="0.25">
      <c r="A71" s="20"/>
      <c r="B71" s="20"/>
      <c r="C71" s="20"/>
      <c r="D71" s="20"/>
      <c r="E71" s="25"/>
      <c r="F71" s="26"/>
      <c r="G71" s="20"/>
      <c r="H71" s="14"/>
      <c r="I71" s="14"/>
    </row>
    <row r="72" spans="1:9" ht="10.5" x14ac:dyDescent="0.25">
      <c r="A72" s="27" t="s">
        <v>40</v>
      </c>
      <c r="B72" s="27"/>
      <c r="C72" s="27"/>
      <c r="D72" s="27"/>
      <c r="E72" s="28">
        <v>644015.10213879996</v>
      </c>
      <c r="F72" s="29">
        <v>100</v>
      </c>
      <c r="G72" s="27"/>
      <c r="H72" s="14"/>
      <c r="I72" s="14"/>
    </row>
    <row r="73" spans="1:9" ht="10.5" x14ac:dyDescent="0.25">
      <c r="F73" s="15" t="s">
        <v>847</v>
      </c>
      <c r="G73" s="14"/>
    </row>
    <row r="74" spans="1:9" ht="10.5" x14ac:dyDescent="0.25">
      <c r="A74" s="14" t="s">
        <v>43</v>
      </c>
      <c r="G74" s="59"/>
    </row>
    <row r="75" spans="1:9" ht="10.5" x14ac:dyDescent="0.25">
      <c r="A75" s="14" t="s">
        <v>374</v>
      </c>
      <c r="G75" s="14"/>
    </row>
    <row r="76" spans="1:9" ht="10.5" x14ac:dyDescent="0.25">
      <c r="G76" s="14"/>
    </row>
    <row r="77" spans="1:9" ht="10.5" x14ac:dyDescent="0.25">
      <c r="A77" s="14" t="s">
        <v>44</v>
      </c>
    </row>
    <row r="78" spans="1:9" ht="10.5" x14ac:dyDescent="0.25">
      <c r="A78" s="14" t="s">
        <v>45</v>
      </c>
    </row>
    <row r="79" spans="1:9" ht="10.5" x14ac:dyDescent="0.25">
      <c r="A79" s="14" t="s">
        <v>46</v>
      </c>
      <c r="B79" s="14"/>
      <c r="C79" s="30" t="s">
        <v>1041</v>
      </c>
      <c r="D79" s="14" t="s">
        <v>47</v>
      </c>
    </row>
    <row r="80" spans="1:9" x14ac:dyDescent="0.2">
      <c r="A80" s="7" t="s">
        <v>48</v>
      </c>
      <c r="C80" s="31">
        <v>1472.9847</v>
      </c>
      <c r="D80" s="31">
        <v>1453.2936999999999</v>
      </c>
    </row>
    <row r="81" spans="1:9" x14ac:dyDescent="0.2">
      <c r="A81" s="7" t="s">
        <v>49</v>
      </c>
      <c r="C81" s="31">
        <v>66.764700000000005</v>
      </c>
      <c r="D81" s="31">
        <v>61.4099</v>
      </c>
    </row>
    <row r="82" spans="1:9" x14ac:dyDescent="0.2">
      <c r="A82" s="7" t="s">
        <v>50</v>
      </c>
      <c r="C82" s="31">
        <v>1642.7280000000001</v>
      </c>
      <c r="D82" s="31">
        <v>1627.1488999999999</v>
      </c>
    </row>
    <row r="83" spans="1:9" x14ac:dyDescent="0.2">
      <c r="A83" s="7" t="s">
        <v>51</v>
      </c>
      <c r="C83" s="31">
        <v>77.418499999999995</v>
      </c>
      <c r="D83" s="31">
        <v>71.253399999999999</v>
      </c>
    </row>
    <row r="85" spans="1:9" ht="10.5" x14ac:dyDescent="0.25">
      <c r="A85" s="14" t="s">
        <v>52</v>
      </c>
    </row>
    <row r="86" spans="1:9" ht="10.5" x14ac:dyDescent="0.25">
      <c r="A86" s="106" t="s">
        <v>53</v>
      </c>
      <c r="B86" s="107"/>
      <c r="C86" s="32" t="s">
        <v>54</v>
      </c>
    </row>
    <row r="87" spans="1:9" x14ac:dyDescent="0.2">
      <c r="A87" s="102" t="s">
        <v>49</v>
      </c>
      <c r="B87" s="103"/>
      <c r="C87" s="33">
        <v>4.4000000000000004</v>
      </c>
    </row>
    <row r="88" spans="1:9" x14ac:dyDescent="0.2">
      <c r="A88" s="102" t="s">
        <v>51</v>
      </c>
      <c r="B88" s="103"/>
      <c r="C88" s="33">
        <v>5.35</v>
      </c>
    </row>
    <row r="89" spans="1:9" x14ac:dyDescent="0.2">
      <c r="A89" s="7" t="s">
        <v>55</v>
      </c>
    </row>
    <row r="90" spans="1:9" x14ac:dyDescent="0.2">
      <c r="A90" s="7" t="s">
        <v>56</v>
      </c>
    </row>
    <row r="92" spans="1:9" ht="10.5" x14ac:dyDescent="0.25">
      <c r="A92" s="14" t="s">
        <v>286</v>
      </c>
      <c r="D92" s="36">
        <v>0.11044809905083799</v>
      </c>
    </row>
    <row r="94" spans="1:9" ht="10.5" x14ac:dyDescent="0.25">
      <c r="A94" s="14" t="s">
        <v>58</v>
      </c>
      <c r="D94" s="30" t="s">
        <v>59</v>
      </c>
    </row>
    <row r="96" spans="1:9" ht="10.5" x14ac:dyDescent="0.25">
      <c r="A96" s="63" t="s">
        <v>1051</v>
      </c>
      <c r="B96" s="64"/>
      <c r="C96" s="64"/>
      <c r="D96" s="64"/>
      <c r="E96" s="11"/>
      <c r="G96" s="64"/>
      <c r="H96" s="64"/>
      <c r="I96" s="64"/>
    </row>
    <row r="97" spans="1:9" x14ac:dyDescent="0.2">
      <c r="A97" s="65"/>
      <c r="B97" s="64"/>
      <c r="C97" s="64"/>
      <c r="D97" s="64"/>
      <c r="E97" s="11"/>
      <c r="G97" s="64"/>
      <c r="H97" s="64"/>
      <c r="I97" s="64"/>
    </row>
    <row r="98" spans="1:9" ht="10.5" x14ac:dyDescent="0.25">
      <c r="A98" s="63" t="s">
        <v>1055</v>
      </c>
      <c r="B98" s="64"/>
      <c r="C98" s="64"/>
      <c r="D98" s="64"/>
      <c r="E98" s="11"/>
      <c r="G98" s="64"/>
      <c r="H98" s="64"/>
      <c r="I98" s="64"/>
    </row>
    <row r="99" spans="1:9" x14ac:dyDescent="0.2">
      <c r="A99" s="65"/>
      <c r="B99" s="64"/>
      <c r="C99" s="64"/>
      <c r="D99" s="64"/>
      <c r="E99" s="11"/>
      <c r="G99" s="64"/>
      <c r="H99" s="64"/>
      <c r="I99" s="64"/>
    </row>
    <row r="100" spans="1:9" x14ac:dyDescent="0.2">
      <c r="A100" s="64"/>
      <c r="B100" s="64"/>
      <c r="C100" s="64"/>
      <c r="D100" s="64"/>
      <c r="E100" s="11"/>
      <c r="G100" s="64"/>
      <c r="H100" s="64"/>
      <c r="I100" s="64"/>
    </row>
    <row r="101" spans="1:9" x14ac:dyDescent="0.2">
      <c r="A101" s="64"/>
      <c r="B101" s="64"/>
      <c r="C101" s="64"/>
      <c r="D101" s="64"/>
      <c r="E101" s="11"/>
      <c r="G101" s="64"/>
      <c r="H101" s="64"/>
      <c r="I101" s="64"/>
    </row>
    <row r="102" spans="1:9" x14ac:dyDescent="0.2">
      <c r="A102" s="64"/>
      <c r="B102" s="64"/>
      <c r="C102" s="64"/>
      <c r="D102" s="64"/>
      <c r="E102" s="11"/>
      <c r="G102" s="64"/>
      <c r="H102" s="64"/>
      <c r="I102" s="64"/>
    </row>
    <row r="103" spans="1:9" x14ac:dyDescent="0.2">
      <c r="A103" s="64"/>
      <c r="B103" s="64"/>
      <c r="C103" s="64"/>
      <c r="D103" s="64"/>
      <c r="E103" s="11"/>
      <c r="G103" s="64"/>
      <c r="H103" s="64"/>
      <c r="I103" s="64"/>
    </row>
    <row r="104" spans="1:9" x14ac:dyDescent="0.2">
      <c r="A104" s="64"/>
      <c r="B104" s="64"/>
      <c r="C104" s="64"/>
      <c r="D104" s="64"/>
      <c r="E104" s="11"/>
      <c r="G104" s="64"/>
      <c r="H104" s="64"/>
      <c r="I104" s="64"/>
    </row>
    <row r="105" spans="1:9" x14ac:dyDescent="0.2">
      <c r="A105" s="64"/>
      <c r="B105" s="64"/>
      <c r="C105" s="64"/>
      <c r="D105" s="64"/>
      <c r="E105" s="11"/>
      <c r="G105" s="64"/>
      <c r="H105" s="64"/>
      <c r="I105" s="64"/>
    </row>
    <row r="106" spans="1:9" x14ac:dyDescent="0.2">
      <c r="A106" s="64"/>
      <c r="B106" s="64"/>
      <c r="C106" s="64"/>
      <c r="D106" s="64"/>
      <c r="E106" s="11"/>
      <c r="G106" s="64"/>
      <c r="H106" s="64"/>
      <c r="I106" s="64"/>
    </row>
    <row r="107" spans="1:9" x14ac:dyDescent="0.2">
      <c r="A107" s="64"/>
      <c r="B107" s="64"/>
      <c r="C107" s="64"/>
      <c r="D107" s="64"/>
      <c r="E107" s="11"/>
      <c r="G107" s="64"/>
      <c r="H107" s="64"/>
      <c r="I107" s="64"/>
    </row>
    <row r="108" spans="1:9" x14ac:dyDescent="0.2">
      <c r="A108" s="64"/>
      <c r="B108" s="64"/>
      <c r="C108" s="64"/>
      <c r="D108" s="64"/>
      <c r="E108" s="11"/>
      <c r="G108" s="64"/>
      <c r="H108" s="64"/>
      <c r="I108" s="64"/>
    </row>
    <row r="109" spans="1:9" x14ac:dyDescent="0.2">
      <c r="A109" s="64"/>
      <c r="B109" s="64"/>
      <c r="C109" s="64"/>
      <c r="D109" s="64"/>
      <c r="E109" s="11"/>
      <c r="G109" s="64"/>
      <c r="H109" s="64"/>
      <c r="I109" s="64"/>
    </row>
    <row r="110" spans="1:9" x14ac:dyDescent="0.2">
      <c r="A110" s="64"/>
      <c r="B110" s="64"/>
      <c r="C110" s="64"/>
      <c r="D110" s="64"/>
      <c r="E110" s="11"/>
      <c r="G110" s="64"/>
      <c r="H110" s="64"/>
      <c r="I110" s="64"/>
    </row>
    <row r="111" spans="1:9" x14ac:dyDescent="0.2">
      <c r="A111" s="64"/>
      <c r="B111" s="64"/>
      <c r="C111" s="64"/>
      <c r="D111" s="64"/>
      <c r="E111" s="11"/>
      <c r="G111" s="64"/>
      <c r="H111" s="64"/>
      <c r="I111" s="64"/>
    </row>
    <row r="112" spans="1:9" x14ac:dyDescent="0.2">
      <c r="A112" s="64"/>
      <c r="B112" s="64"/>
      <c r="C112" s="64"/>
      <c r="D112" s="64"/>
      <c r="E112" s="11"/>
      <c r="G112" s="64"/>
      <c r="H112" s="64"/>
      <c r="I112" s="64"/>
    </row>
    <row r="113" spans="1:9" x14ac:dyDescent="0.2">
      <c r="A113" s="64"/>
      <c r="B113" s="64"/>
      <c r="C113" s="64"/>
      <c r="D113" s="64"/>
      <c r="E113" s="11"/>
      <c r="G113" s="64"/>
      <c r="H113" s="64"/>
      <c r="I113" s="64"/>
    </row>
    <row r="114" spans="1:9" x14ac:dyDescent="0.2">
      <c r="A114" s="64"/>
      <c r="B114" s="64"/>
      <c r="C114" s="64"/>
      <c r="D114" s="64"/>
      <c r="E114" s="11"/>
      <c r="G114" s="64"/>
      <c r="H114" s="64"/>
      <c r="I114" s="64"/>
    </row>
    <row r="115" spans="1:9" x14ac:dyDescent="0.2">
      <c r="A115" s="64"/>
      <c r="B115" s="64"/>
      <c r="C115" s="64"/>
      <c r="D115" s="64"/>
      <c r="E115" s="11"/>
      <c r="G115" s="64"/>
      <c r="H115" s="64"/>
      <c r="I115" s="64"/>
    </row>
    <row r="116" spans="1:9" x14ac:dyDescent="0.2">
      <c r="A116" s="64"/>
      <c r="B116" s="64"/>
      <c r="C116" s="64"/>
      <c r="D116" s="64"/>
      <c r="E116" s="11"/>
      <c r="G116" s="64"/>
      <c r="H116" s="64"/>
      <c r="I116" s="64"/>
    </row>
    <row r="117" spans="1:9" ht="10.5" x14ac:dyDescent="0.25">
      <c r="A117" s="63" t="s">
        <v>1070</v>
      </c>
      <c r="B117" s="64"/>
      <c r="C117" s="64"/>
      <c r="D117" s="64"/>
      <c r="E117" s="11"/>
      <c r="G117" s="64"/>
      <c r="H117" s="64"/>
      <c r="I117" s="64"/>
    </row>
    <row r="118" spans="1:9" x14ac:dyDescent="0.2">
      <c r="A118" s="64"/>
      <c r="B118" s="64"/>
      <c r="C118" s="64"/>
      <c r="D118" s="64"/>
      <c r="E118" s="11"/>
      <c r="G118" s="64"/>
      <c r="H118" s="64"/>
      <c r="I118" s="64"/>
    </row>
    <row r="119" spans="1:9" ht="10.5" x14ac:dyDescent="0.25">
      <c r="A119" s="63" t="s">
        <v>1056</v>
      </c>
      <c r="B119" s="64"/>
      <c r="C119" s="64"/>
      <c r="D119" s="64"/>
      <c r="E119" s="11"/>
      <c r="G119" s="64"/>
      <c r="H119" s="64"/>
      <c r="I119" s="64"/>
    </row>
    <row r="120" spans="1:9" x14ac:dyDescent="0.2">
      <c r="A120" s="64"/>
      <c r="B120" s="64"/>
      <c r="C120" s="64"/>
      <c r="D120" s="64"/>
      <c r="E120" s="11"/>
      <c r="G120" s="64"/>
      <c r="H120" s="64"/>
      <c r="I120" s="64"/>
    </row>
    <row r="121" spans="1:9" x14ac:dyDescent="0.2">
      <c r="A121" s="64"/>
      <c r="B121" s="64"/>
      <c r="C121" s="64"/>
      <c r="D121" s="64"/>
      <c r="E121" s="11"/>
      <c r="G121" s="64"/>
      <c r="H121" s="64"/>
      <c r="I121" s="64"/>
    </row>
    <row r="122" spans="1:9" x14ac:dyDescent="0.2">
      <c r="A122" s="64"/>
      <c r="B122" s="64"/>
      <c r="C122" s="64"/>
      <c r="D122" s="64"/>
      <c r="E122" s="11"/>
      <c r="G122" s="64"/>
      <c r="H122" s="64"/>
      <c r="I122" s="64"/>
    </row>
    <row r="123" spans="1:9" x14ac:dyDescent="0.2">
      <c r="A123" s="64"/>
      <c r="B123" s="64"/>
      <c r="C123" s="64"/>
      <c r="D123" s="64"/>
      <c r="E123" s="11"/>
      <c r="G123" s="64"/>
      <c r="H123" s="64"/>
      <c r="I123" s="64"/>
    </row>
    <row r="124" spans="1:9" x14ac:dyDescent="0.2">
      <c r="A124" s="64"/>
      <c r="B124" s="64"/>
      <c r="C124" s="64"/>
      <c r="D124" s="64"/>
      <c r="E124" s="11"/>
      <c r="G124" s="64"/>
      <c r="H124" s="64"/>
      <c r="I124" s="64"/>
    </row>
    <row r="125" spans="1:9" x14ac:dyDescent="0.2">
      <c r="A125" s="64"/>
      <c r="B125" s="64"/>
      <c r="C125" s="64"/>
      <c r="D125" s="64"/>
      <c r="E125" s="11"/>
      <c r="G125" s="64"/>
      <c r="H125" s="64"/>
      <c r="I125" s="64"/>
    </row>
    <row r="126" spans="1:9" x14ac:dyDescent="0.2">
      <c r="A126" s="64"/>
      <c r="B126" s="64"/>
      <c r="C126" s="64"/>
      <c r="D126" s="64"/>
      <c r="E126" s="11"/>
      <c r="G126" s="64"/>
      <c r="H126" s="64"/>
      <c r="I126" s="64"/>
    </row>
    <row r="127" spans="1:9" x14ac:dyDescent="0.2">
      <c r="A127" s="64"/>
      <c r="B127" s="64"/>
      <c r="C127" s="64"/>
      <c r="D127" s="64"/>
      <c r="E127" s="11"/>
      <c r="G127" s="64"/>
      <c r="H127" s="64"/>
      <c r="I127" s="64"/>
    </row>
    <row r="128" spans="1:9" x14ac:dyDescent="0.2">
      <c r="A128" s="64"/>
      <c r="B128" s="64"/>
      <c r="C128" s="64"/>
      <c r="D128" s="64"/>
      <c r="E128" s="11"/>
      <c r="G128" s="64"/>
      <c r="H128" s="64"/>
      <c r="I128" s="64"/>
    </row>
    <row r="129" spans="1:9" x14ac:dyDescent="0.2">
      <c r="A129" s="64"/>
      <c r="B129" s="64"/>
      <c r="C129" s="64"/>
      <c r="D129" s="64"/>
      <c r="E129" s="11"/>
      <c r="G129" s="64"/>
      <c r="H129" s="64"/>
      <c r="I129" s="64"/>
    </row>
    <row r="130" spans="1:9" x14ac:dyDescent="0.2">
      <c r="A130" s="64"/>
      <c r="B130" s="64"/>
      <c r="C130" s="64"/>
      <c r="D130" s="64"/>
      <c r="E130" s="11"/>
      <c r="G130" s="64"/>
      <c r="H130" s="64"/>
      <c r="I130" s="64"/>
    </row>
    <row r="131" spans="1:9" x14ac:dyDescent="0.2">
      <c r="A131" s="64"/>
      <c r="B131" s="64"/>
      <c r="C131" s="64"/>
      <c r="D131" s="64"/>
      <c r="E131" s="11"/>
      <c r="G131" s="64"/>
      <c r="H131" s="64"/>
      <c r="I131" s="64"/>
    </row>
    <row r="132" spans="1:9" x14ac:dyDescent="0.2">
      <c r="A132" s="64"/>
      <c r="B132" s="64"/>
      <c r="C132" s="64"/>
      <c r="D132" s="64"/>
      <c r="E132" s="11"/>
      <c r="G132" s="64"/>
      <c r="H132" s="64"/>
      <c r="I132" s="64"/>
    </row>
    <row r="133" spans="1:9" x14ac:dyDescent="0.2">
      <c r="A133" s="64"/>
      <c r="B133" s="64"/>
      <c r="C133" s="64"/>
      <c r="D133" s="64"/>
      <c r="E133" s="11"/>
      <c r="G133" s="64"/>
      <c r="H133" s="64"/>
      <c r="I133" s="64"/>
    </row>
    <row r="134" spans="1:9" x14ac:dyDescent="0.2">
      <c r="A134" s="64"/>
      <c r="B134" s="64"/>
      <c r="C134" s="64"/>
      <c r="D134" s="64"/>
      <c r="E134" s="11"/>
      <c r="G134" s="64"/>
      <c r="H134" s="64"/>
      <c r="I134" s="64"/>
    </row>
    <row r="135" spans="1:9" x14ac:dyDescent="0.2">
      <c r="A135" s="64"/>
      <c r="B135" s="64"/>
      <c r="C135" s="64"/>
      <c r="D135" s="64"/>
      <c r="E135" s="11"/>
      <c r="G135" s="64"/>
      <c r="H135" s="64"/>
      <c r="I135" s="64"/>
    </row>
    <row r="136" spans="1:9" x14ac:dyDescent="0.2">
      <c r="A136" s="64"/>
      <c r="B136" s="64"/>
      <c r="C136" s="64"/>
      <c r="D136" s="64"/>
      <c r="E136" s="11"/>
      <c r="G136" s="64"/>
      <c r="H136" s="64"/>
      <c r="I136" s="64"/>
    </row>
    <row r="137" spans="1:9" ht="10.5" x14ac:dyDescent="0.25">
      <c r="A137" s="63" t="s">
        <v>1087</v>
      </c>
      <c r="B137" s="64"/>
      <c r="C137" s="64"/>
      <c r="D137" s="64"/>
      <c r="E137" s="11"/>
      <c r="G137" s="64"/>
      <c r="H137" s="64"/>
      <c r="I137" s="64"/>
    </row>
    <row r="138" spans="1:9" x14ac:dyDescent="0.2">
      <c r="A138" s="64"/>
      <c r="B138" s="64"/>
      <c r="C138" s="64"/>
      <c r="D138" s="64"/>
      <c r="E138" s="11"/>
      <c r="G138" s="64"/>
      <c r="H138" s="64"/>
      <c r="I138" s="64"/>
    </row>
    <row r="139" spans="1:9" x14ac:dyDescent="0.2">
      <c r="A139" s="64" t="s">
        <v>1059</v>
      </c>
      <c r="B139" s="64"/>
      <c r="C139" s="64"/>
      <c r="D139" s="64"/>
      <c r="E139" s="11"/>
      <c r="G139" s="64"/>
      <c r="H139" s="64"/>
      <c r="I139" s="64"/>
    </row>
    <row r="140" spans="1:9" x14ac:dyDescent="0.2">
      <c r="A140" s="64"/>
      <c r="B140" s="64"/>
      <c r="C140" s="64"/>
      <c r="D140" s="64"/>
      <c r="E140" s="11"/>
      <c r="G140" s="64"/>
      <c r="H140" s="64"/>
      <c r="I140" s="64"/>
    </row>
    <row r="141" spans="1:9" x14ac:dyDescent="0.2">
      <c r="A141" s="64"/>
      <c r="B141" s="64"/>
      <c r="C141" s="64"/>
      <c r="D141" s="64"/>
      <c r="E141" s="11"/>
      <c r="G141" s="64"/>
      <c r="H141" s="64"/>
      <c r="I141" s="64"/>
    </row>
    <row r="142" spans="1:9" x14ac:dyDescent="0.2">
      <c r="A142" s="64"/>
      <c r="B142" s="64"/>
      <c r="C142" s="64"/>
      <c r="D142" s="64"/>
      <c r="E142" s="11"/>
      <c r="G142" s="64"/>
      <c r="H142" s="64"/>
      <c r="I142" s="64"/>
    </row>
    <row r="143" spans="1:9" x14ac:dyDescent="0.2">
      <c r="A143" s="64"/>
      <c r="B143" s="64"/>
      <c r="C143" s="64"/>
      <c r="D143" s="64"/>
      <c r="E143" s="11"/>
      <c r="G143" s="64"/>
      <c r="H143" s="64"/>
      <c r="I143" s="64"/>
    </row>
    <row r="144" spans="1:9" x14ac:dyDescent="0.2">
      <c r="A144" s="64"/>
      <c r="B144" s="64"/>
      <c r="C144" s="64"/>
      <c r="D144" s="64"/>
      <c r="E144" s="11"/>
      <c r="G144" s="64"/>
      <c r="H144" s="64"/>
      <c r="I144" s="64"/>
    </row>
    <row r="145" spans="1:9" x14ac:dyDescent="0.2">
      <c r="A145" s="64"/>
      <c r="B145" s="64"/>
      <c r="C145" s="64"/>
      <c r="D145" s="64"/>
      <c r="E145" s="11"/>
      <c r="G145" s="64"/>
      <c r="H145" s="64"/>
      <c r="I145" s="64"/>
    </row>
    <row r="146" spans="1:9" x14ac:dyDescent="0.2">
      <c r="A146" s="64"/>
      <c r="B146" s="64"/>
      <c r="C146" s="64"/>
      <c r="D146" s="64"/>
      <c r="E146" s="11"/>
      <c r="G146" s="64"/>
      <c r="H146" s="64"/>
      <c r="I146" s="64"/>
    </row>
    <row r="147" spans="1:9" x14ac:dyDescent="0.2">
      <c r="A147" s="64"/>
      <c r="B147" s="64"/>
      <c r="C147" s="64"/>
      <c r="D147" s="64"/>
      <c r="E147" s="11"/>
      <c r="G147" s="64"/>
      <c r="H147" s="64"/>
      <c r="I147" s="64"/>
    </row>
    <row r="148" spans="1:9" x14ac:dyDescent="0.2">
      <c r="A148" s="64"/>
      <c r="B148" s="64"/>
      <c r="C148" s="64"/>
      <c r="D148" s="64"/>
      <c r="E148" s="11"/>
      <c r="G148" s="64"/>
      <c r="H148" s="64"/>
      <c r="I148" s="64"/>
    </row>
    <row r="149" spans="1:9" x14ac:dyDescent="0.2">
      <c r="A149" s="64"/>
      <c r="B149" s="64"/>
      <c r="C149" s="64"/>
      <c r="D149" s="64"/>
      <c r="E149" s="11"/>
      <c r="G149" s="64"/>
      <c r="H149" s="64"/>
      <c r="I149" s="64"/>
    </row>
    <row r="150" spans="1:9" x14ac:dyDescent="0.2">
      <c r="A150" s="64"/>
      <c r="B150" s="64"/>
      <c r="C150" s="64"/>
      <c r="D150" s="64"/>
      <c r="E150" s="11"/>
      <c r="G150" s="64"/>
      <c r="H150" s="64"/>
      <c r="I150" s="64"/>
    </row>
    <row r="151" spans="1:9" x14ac:dyDescent="0.2">
      <c r="A151" s="64"/>
      <c r="B151" s="64"/>
      <c r="C151" s="64"/>
      <c r="D151" s="64"/>
      <c r="E151" s="11"/>
      <c r="G151" s="64"/>
      <c r="H151" s="64"/>
      <c r="I151" s="64"/>
    </row>
    <row r="152" spans="1:9" x14ac:dyDescent="0.2">
      <c r="A152" s="64"/>
      <c r="B152" s="64"/>
      <c r="C152" s="64"/>
      <c r="D152" s="64"/>
      <c r="E152" s="11"/>
      <c r="G152" s="64"/>
      <c r="H152" s="64"/>
      <c r="I152" s="64"/>
    </row>
    <row r="153" spans="1:9" x14ac:dyDescent="0.2">
      <c r="A153" s="64"/>
      <c r="B153" s="64"/>
      <c r="C153" s="64"/>
      <c r="D153" s="64"/>
      <c r="E153" s="11"/>
      <c r="G153" s="64"/>
      <c r="H153" s="64"/>
      <c r="I153" s="64"/>
    </row>
    <row r="154" spans="1:9" x14ac:dyDescent="0.2">
      <c r="A154" s="64"/>
      <c r="B154" s="64"/>
      <c r="C154" s="64"/>
      <c r="D154" s="64"/>
      <c r="E154" s="11"/>
      <c r="G154" s="64"/>
      <c r="H154" s="64"/>
      <c r="I154" s="64"/>
    </row>
    <row r="155" spans="1:9" x14ac:dyDescent="0.2">
      <c r="A155" s="64"/>
      <c r="B155" s="64"/>
      <c r="C155" s="64"/>
      <c r="D155" s="64"/>
      <c r="E155" s="11"/>
      <c r="G155" s="64"/>
      <c r="H155" s="64"/>
      <c r="I155" s="64"/>
    </row>
    <row r="156" spans="1:9" x14ac:dyDescent="0.2">
      <c r="A156" s="64"/>
      <c r="B156" s="64"/>
      <c r="C156" s="64"/>
      <c r="D156" s="64"/>
      <c r="E156" s="11"/>
      <c r="G156" s="64"/>
      <c r="H156" s="64"/>
      <c r="I156" s="64"/>
    </row>
    <row r="157" spans="1:9" x14ac:dyDescent="0.2">
      <c r="A157" s="64"/>
      <c r="B157" s="64"/>
      <c r="C157" s="64"/>
      <c r="D157" s="64"/>
      <c r="E157" s="11"/>
      <c r="G157" s="64"/>
      <c r="H157" s="64"/>
      <c r="I157" s="64"/>
    </row>
    <row r="158" spans="1:9" x14ac:dyDescent="0.2">
      <c r="A158" s="64"/>
      <c r="B158" s="64"/>
      <c r="C158" s="64"/>
      <c r="D158" s="64"/>
      <c r="E158" s="11"/>
      <c r="G158" s="64"/>
      <c r="H158" s="64"/>
      <c r="I158" s="64"/>
    </row>
    <row r="159" spans="1:9" x14ac:dyDescent="0.2">
      <c r="A159" s="64"/>
      <c r="B159" s="64"/>
      <c r="C159" s="64"/>
      <c r="D159" s="64"/>
      <c r="E159" s="11"/>
      <c r="G159" s="64"/>
      <c r="H159" s="64"/>
      <c r="I159" s="64"/>
    </row>
    <row r="160" spans="1:9" x14ac:dyDescent="0.2">
      <c r="A160" s="64"/>
      <c r="B160" s="64"/>
      <c r="C160" s="64"/>
      <c r="D160" s="64"/>
      <c r="E160" s="11"/>
      <c r="G160" s="64"/>
      <c r="H160" s="64"/>
      <c r="I160" s="64"/>
    </row>
    <row r="161" spans="1:9" x14ac:dyDescent="0.2">
      <c r="A161" s="64"/>
      <c r="B161" s="64"/>
      <c r="C161" s="64"/>
      <c r="D161" s="64"/>
      <c r="E161" s="11"/>
      <c r="G161" s="64"/>
      <c r="H161" s="64"/>
      <c r="I161" s="64"/>
    </row>
    <row r="162" spans="1:9" x14ac:dyDescent="0.2">
      <c r="A162" s="64"/>
      <c r="B162" s="64"/>
      <c r="C162" s="64"/>
      <c r="D162" s="64"/>
      <c r="E162" s="11"/>
      <c r="G162" s="64"/>
      <c r="H162" s="64"/>
      <c r="I162" s="64"/>
    </row>
    <row r="163" spans="1:9" x14ac:dyDescent="0.2">
      <c r="A163" s="64"/>
      <c r="B163" s="64"/>
      <c r="C163" s="64"/>
      <c r="D163" s="64"/>
      <c r="E163" s="11"/>
      <c r="G163" s="64"/>
      <c r="H163" s="64"/>
      <c r="I163" s="64"/>
    </row>
    <row r="164" spans="1:9" x14ac:dyDescent="0.2">
      <c r="A164" s="64"/>
      <c r="B164" s="64"/>
      <c r="C164" s="64"/>
      <c r="D164" s="64"/>
      <c r="E164" s="11"/>
      <c r="G164" s="64"/>
      <c r="H164" s="64"/>
      <c r="I164" s="64"/>
    </row>
    <row r="165" spans="1:9" x14ac:dyDescent="0.2">
      <c r="A165" s="64"/>
      <c r="B165" s="64"/>
      <c r="C165" s="64"/>
      <c r="D165" s="64"/>
      <c r="E165" s="11"/>
      <c r="G165" s="64"/>
      <c r="H165" s="64"/>
      <c r="I165" s="64"/>
    </row>
    <row r="166" spans="1:9" x14ac:dyDescent="0.2">
      <c r="A166" s="64"/>
      <c r="B166" s="64"/>
      <c r="C166" s="64"/>
      <c r="D166" s="64"/>
      <c r="E166" s="11"/>
      <c r="G166" s="64"/>
      <c r="H166" s="64"/>
      <c r="I166" s="64"/>
    </row>
    <row r="167" spans="1:9" x14ac:dyDescent="0.2">
      <c r="A167" s="64"/>
      <c r="B167" s="64"/>
      <c r="C167" s="64"/>
      <c r="D167" s="64"/>
      <c r="E167" s="11"/>
      <c r="G167" s="64"/>
      <c r="H167" s="64"/>
      <c r="I167" s="64"/>
    </row>
    <row r="168" spans="1:9" x14ac:dyDescent="0.2">
      <c r="A168" s="64"/>
      <c r="B168" s="64"/>
      <c r="C168" s="64"/>
      <c r="D168" s="64"/>
      <c r="E168" s="11"/>
      <c r="G168" s="64"/>
      <c r="H168" s="64"/>
      <c r="I168" s="64"/>
    </row>
    <row r="169" spans="1:9" x14ac:dyDescent="0.2">
      <c r="A169" s="64"/>
      <c r="B169" s="64"/>
      <c r="C169" s="64"/>
      <c r="D169" s="64"/>
      <c r="E169" s="11"/>
      <c r="G169" s="64"/>
      <c r="H169" s="64"/>
      <c r="I169" s="64"/>
    </row>
    <row r="170" spans="1:9" x14ac:dyDescent="0.2">
      <c r="A170" s="64"/>
      <c r="B170" s="64"/>
      <c r="C170" s="64"/>
      <c r="D170" s="64"/>
      <c r="E170" s="11"/>
      <c r="G170" s="64"/>
      <c r="H170" s="64"/>
      <c r="I170" s="64"/>
    </row>
    <row r="171" spans="1:9" x14ac:dyDescent="0.2">
      <c r="A171" s="64"/>
      <c r="B171" s="64"/>
      <c r="C171" s="64"/>
      <c r="D171" s="64"/>
      <c r="E171" s="11"/>
      <c r="G171" s="64"/>
      <c r="H171" s="64"/>
      <c r="I171" s="64"/>
    </row>
    <row r="172" spans="1:9" x14ac:dyDescent="0.2">
      <c r="A172" s="64"/>
      <c r="B172" s="64"/>
      <c r="C172" s="64"/>
      <c r="D172" s="64"/>
      <c r="E172" s="11"/>
      <c r="G172" s="64"/>
      <c r="H172" s="64"/>
      <c r="I172" s="64"/>
    </row>
    <row r="173" spans="1:9" x14ac:dyDescent="0.2">
      <c r="A173" s="64"/>
      <c r="B173" s="64"/>
      <c r="C173" s="64"/>
      <c r="D173" s="64"/>
      <c r="E173" s="11"/>
      <c r="G173" s="64"/>
      <c r="H173" s="64"/>
      <c r="I173" s="64"/>
    </row>
    <row r="174" spans="1:9" x14ac:dyDescent="0.2">
      <c r="A174" s="64"/>
      <c r="B174" s="64"/>
      <c r="C174" s="64"/>
      <c r="D174" s="64"/>
      <c r="E174" s="11"/>
      <c r="G174" s="64"/>
      <c r="H174" s="64"/>
      <c r="I174" s="64"/>
    </row>
    <row r="175" spans="1:9" x14ac:dyDescent="0.2">
      <c r="A175" s="64"/>
      <c r="B175" s="64"/>
      <c r="C175" s="64"/>
      <c r="D175" s="64"/>
      <c r="E175" s="11"/>
      <c r="G175" s="64"/>
      <c r="H175" s="64"/>
      <c r="I175" s="64"/>
    </row>
    <row r="176" spans="1:9" x14ac:dyDescent="0.2">
      <c r="A176" s="64"/>
      <c r="B176" s="64"/>
      <c r="C176" s="64"/>
      <c r="D176" s="64"/>
      <c r="E176" s="11"/>
      <c r="G176" s="64"/>
      <c r="H176" s="64"/>
      <c r="I176" s="64"/>
    </row>
    <row r="177" spans="1:9" x14ac:dyDescent="0.2">
      <c r="A177" s="64"/>
      <c r="B177" s="64"/>
      <c r="C177" s="64"/>
      <c r="D177" s="64"/>
      <c r="E177" s="11"/>
      <c r="G177" s="64"/>
      <c r="H177" s="64"/>
      <c r="I177" s="64"/>
    </row>
    <row r="178" spans="1:9" x14ac:dyDescent="0.2">
      <c r="A178" s="64"/>
      <c r="B178" s="64"/>
      <c r="C178" s="64"/>
      <c r="D178" s="64"/>
      <c r="E178" s="11"/>
      <c r="G178" s="64"/>
      <c r="H178" s="64"/>
      <c r="I178" s="64"/>
    </row>
    <row r="179" spans="1:9" x14ac:dyDescent="0.2">
      <c r="A179" s="64"/>
      <c r="B179" s="64"/>
      <c r="C179" s="64"/>
      <c r="D179" s="64"/>
      <c r="E179" s="11"/>
      <c r="G179" s="64"/>
      <c r="H179" s="64"/>
      <c r="I179" s="64"/>
    </row>
    <row r="180" spans="1:9" x14ac:dyDescent="0.2">
      <c r="A180" s="64"/>
      <c r="B180" s="64"/>
      <c r="C180" s="64"/>
      <c r="D180" s="64"/>
      <c r="E180" s="11"/>
      <c r="G180" s="64"/>
      <c r="H180" s="64"/>
      <c r="I180" s="64"/>
    </row>
    <row r="181" spans="1:9" x14ac:dyDescent="0.2">
      <c r="A181" s="64"/>
      <c r="B181" s="64"/>
      <c r="C181" s="64"/>
      <c r="D181" s="64"/>
      <c r="E181" s="11"/>
      <c r="G181" s="64"/>
      <c r="H181" s="64"/>
      <c r="I181" s="64"/>
    </row>
    <row r="182" spans="1:9" x14ac:dyDescent="0.2">
      <c r="A182" s="64"/>
      <c r="B182" s="64"/>
      <c r="C182" s="64"/>
      <c r="D182" s="64"/>
      <c r="E182" s="11"/>
      <c r="G182" s="64"/>
      <c r="H182" s="64"/>
      <c r="I182" s="64"/>
    </row>
    <row r="183" spans="1:9" x14ac:dyDescent="0.2">
      <c r="A183" s="64"/>
      <c r="B183" s="64"/>
      <c r="C183" s="64"/>
      <c r="D183" s="64"/>
      <c r="E183" s="11"/>
      <c r="G183" s="64"/>
      <c r="H183" s="64"/>
      <c r="I183" s="64"/>
    </row>
    <row r="184" spans="1:9" x14ac:dyDescent="0.2">
      <c r="A184" s="64"/>
      <c r="B184" s="64"/>
      <c r="C184" s="64"/>
      <c r="D184" s="64"/>
      <c r="E184" s="11"/>
      <c r="G184" s="64"/>
      <c r="H184" s="64"/>
      <c r="I184" s="64"/>
    </row>
    <row r="185" spans="1:9" x14ac:dyDescent="0.2">
      <c r="A185" s="64"/>
      <c r="B185" s="64"/>
      <c r="C185" s="64"/>
      <c r="D185" s="64"/>
      <c r="E185" s="11"/>
      <c r="G185" s="64"/>
      <c r="H185" s="64"/>
      <c r="I185" s="64"/>
    </row>
    <row r="186" spans="1:9" x14ac:dyDescent="0.2">
      <c r="A186" s="64"/>
      <c r="B186" s="64"/>
      <c r="C186" s="64"/>
      <c r="D186" s="64"/>
      <c r="E186" s="11"/>
      <c r="G186" s="64"/>
      <c r="H186" s="64"/>
      <c r="I186" s="64"/>
    </row>
    <row r="187" spans="1:9" x14ac:dyDescent="0.2">
      <c r="A187" s="64"/>
      <c r="B187" s="64"/>
      <c r="C187" s="64"/>
      <c r="D187" s="64"/>
      <c r="E187" s="11"/>
      <c r="G187" s="64"/>
      <c r="H187" s="64"/>
      <c r="I187" s="64"/>
    </row>
    <row r="188" spans="1:9" x14ac:dyDescent="0.2">
      <c r="A188" s="64"/>
      <c r="B188" s="64"/>
      <c r="C188" s="64"/>
      <c r="D188" s="64"/>
      <c r="E188" s="11"/>
      <c r="G188" s="64"/>
      <c r="H188" s="64"/>
      <c r="I188" s="64"/>
    </row>
    <row r="189" spans="1:9" x14ac:dyDescent="0.2">
      <c r="A189" s="64"/>
      <c r="B189" s="64"/>
      <c r="C189" s="64"/>
      <c r="D189" s="64"/>
      <c r="E189" s="11"/>
      <c r="G189" s="64"/>
      <c r="H189" s="64"/>
      <c r="I189" s="64"/>
    </row>
    <row r="190" spans="1:9" x14ac:dyDescent="0.2">
      <c r="A190" s="64"/>
      <c r="B190" s="64"/>
      <c r="C190" s="64"/>
      <c r="D190" s="64"/>
      <c r="E190" s="11"/>
      <c r="G190" s="64"/>
      <c r="H190" s="64"/>
      <c r="I190" s="64"/>
    </row>
    <row r="191" spans="1:9" x14ac:dyDescent="0.2">
      <c r="A191" s="64"/>
      <c r="B191" s="64"/>
      <c r="C191" s="64"/>
      <c r="D191" s="64"/>
      <c r="E191" s="11"/>
      <c r="G191" s="64"/>
      <c r="H191" s="64"/>
      <c r="I191" s="64"/>
    </row>
    <row r="192" spans="1:9" x14ac:dyDescent="0.2">
      <c r="A192" s="64"/>
      <c r="B192" s="64"/>
      <c r="C192" s="64"/>
      <c r="D192" s="64"/>
      <c r="E192" s="11"/>
      <c r="G192" s="64"/>
      <c r="H192" s="64"/>
      <c r="I192" s="64"/>
    </row>
    <row r="193" spans="1:9" x14ac:dyDescent="0.2">
      <c r="A193" s="64"/>
      <c r="B193" s="64"/>
      <c r="C193" s="64"/>
      <c r="D193" s="64"/>
      <c r="E193" s="11"/>
      <c r="G193" s="64"/>
      <c r="H193" s="64"/>
      <c r="I193" s="64"/>
    </row>
    <row r="194" spans="1:9" x14ac:dyDescent="0.2">
      <c r="A194" s="64"/>
      <c r="B194" s="64"/>
      <c r="C194" s="64"/>
      <c r="D194" s="64"/>
      <c r="E194" s="11"/>
      <c r="G194" s="64"/>
      <c r="H194" s="64"/>
      <c r="I194" s="64"/>
    </row>
    <row r="195" spans="1:9" x14ac:dyDescent="0.2">
      <c r="A195" s="64"/>
      <c r="B195" s="64"/>
      <c r="C195" s="64"/>
      <c r="D195" s="64"/>
      <c r="E195" s="11"/>
      <c r="G195" s="64"/>
      <c r="H195" s="64"/>
      <c r="I195" s="64"/>
    </row>
    <row r="196" spans="1:9" x14ac:dyDescent="0.2">
      <c r="A196" s="64"/>
      <c r="B196" s="64"/>
      <c r="C196" s="64"/>
      <c r="D196" s="64"/>
      <c r="E196" s="11"/>
      <c r="G196" s="64"/>
      <c r="H196" s="64"/>
      <c r="I196" s="64"/>
    </row>
    <row r="197" spans="1:9" x14ac:dyDescent="0.2">
      <c r="A197" s="64"/>
      <c r="B197" s="64"/>
      <c r="C197" s="64"/>
      <c r="D197" s="64"/>
      <c r="E197" s="11"/>
      <c r="G197" s="64"/>
      <c r="H197" s="64"/>
      <c r="I197" s="64"/>
    </row>
    <row r="198" spans="1:9" x14ac:dyDescent="0.2">
      <c r="A198" s="64"/>
      <c r="B198" s="64"/>
      <c r="C198" s="64"/>
      <c r="D198" s="64"/>
      <c r="E198" s="11"/>
      <c r="G198" s="64"/>
      <c r="H198" s="64"/>
      <c r="I198" s="64"/>
    </row>
    <row r="199" spans="1:9" x14ac:dyDescent="0.2">
      <c r="A199" s="64"/>
      <c r="B199" s="64"/>
      <c r="C199" s="64"/>
      <c r="D199" s="64"/>
      <c r="E199" s="11"/>
      <c r="G199" s="64"/>
      <c r="H199" s="64"/>
      <c r="I199" s="64"/>
    </row>
    <row r="200" spans="1:9" x14ac:dyDescent="0.2">
      <c r="A200" s="64"/>
      <c r="B200" s="64"/>
      <c r="C200" s="64"/>
      <c r="D200" s="64"/>
      <c r="E200" s="11"/>
      <c r="G200" s="64"/>
      <c r="H200" s="64"/>
      <c r="I200" s="64"/>
    </row>
    <row r="201" spans="1:9" x14ac:dyDescent="0.2">
      <c r="A201" s="64"/>
      <c r="B201" s="64"/>
      <c r="C201" s="64"/>
      <c r="D201" s="64"/>
      <c r="E201" s="11"/>
      <c r="G201" s="64"/>
      <c r="H201" s="64"/>
      <c r="I201" s="64"/>
    </row>
    <row r="202" spans="1:9" x14ac:dyDescent="0.2">
      <c r="A202" s="64"/>
      <c r="B202" s="64"/>
      <c r="C202" s="64"/>
      <c r="D202" s="64"/>
      <c r="E202" s="11"/>
      <c r="G202" s="64"/>
      <c r="H202" s="64"/>
      <c r="I202" s="64"/>
    </row>
    <row r="203" spans="1:9" x14ac:dyDescent="0.2">
      <c r="A203" s="64"/>
      <c r="B203" s="64"/>
      <c r="C203" s="64"/>
      <c r="D203" s="64"/>
      <c r="E203" s="11"/>
      <c r="G203" s="64"/>
      <c r="H203" s="64"/>
      <c r="I203" s="64"/>
    </row>
    <row r="204" spans="1:9" x14ac:dyDescent="0.2">
      <c r="A204" s="64"/>
      <c r="B204" s="64"/>
      <c r="C204" s="64"/>
      <c r="D204" s="64"/>
      <c r="E204" s="11"/>
      <c r="G204" s="64"/>
      <c r="H204" s="64"/>
      <c r="I204" s="64"/>
    </row>
    <row r="205" spans="1:9" x14ac:dyDescent="0.2">
      <c r="A205" s="64"/>
      <c r="B205" s="64"/>
      <c r="C205" s="64"/>
      <c r="D205" s="64"/>
      <c r="E205" s="11"/>
      <c r="G205" s="64"/>
      <c r="H205" s="64"/>
      <c r="I205" s="64"/>
    </row>
    <row r="206" spans="1:9" x14ac:dyDescent="0.2">
      <c r="A206" s="64"/>
      <c r="B206" s="64"/>
      <c r="C206" s="64"/>
      <c r="D206" s="64"/>
      <c r="E206" s="11"/>
      <c r="G206" s="64"/>
      <c r="H206" s="64"/>
      <c r="I206" s="64"/>
    </row>
    <row r="207" spans="1:9" x14ac:dyDescent="0.2">
      <c r="A207" s="64"/>
      <c r="B207" s="64"/>
      <c r="C207" s="64"/>
      <c r="D207" s="64"/>
      <c r="E207" s="11"/>
      <c r="G207" s="64"/>
      <c r="H207" s="64"/>
      <c r="I207" s="64"/>
    </row>
    <row r="208" spans="1:9" x14ac:dyDescent="0.2">
      <c r="A208" s="64"/>
      <c r="B208" s="64"/>
      <c r="C208" s="64"/>
      <c r="D208" s="64"/>
      <c r="E208" s="11"/>
      <c r="G208" s="64"/>
      <c r="H208" s="64"/>
      <c r="I208" s="64"/>
    </row>
    <row r="209" spans="1:9" x14ac:dyDescent="0.2">
      <c r="A209" s="64"/>
      <c r="B209" s="64"/>
      <c r="C209" s="64"/>
      <c r="D209" s="64"/>
      <c r="E209" s="11"/>
      <c r="G209" s="64"/>
      <c r="H209" s="64"/>
      <c r="I209" s="64"/>
    </row>
    <row r="210" spans="1:9" x14ac:dyDescent="0.2">
      <c r="A210" s="64"/>
      <c r="B210" s="64"/>
      <c r="C210" s="64"/>
      <c r="D210" s="64"/>
      <c r="E210" s="11"/>
      <c r="G210" s="64"/>
      <c r="H210" s="64"/>
      <c r="I210" s="64"/>
    </row>
    <row r="211" spans="1:9" x14ac:dyDescent="0.2">
      <c r="A211" s="64"/>
      <c r="B211" s="64"/>
      <c r="C211" s="64"/>
      <c r="D211" s="64"/>
      <c r="E211" s="11"/>
      <c r="G211" s="64"/>
      <c r="H211" s="64"/>
      <c r="I211" s="64"/>
    </row>
    <row r="212" spans="1:9" x14ac:dyDescent="0.2">
      <c r="A212" s="64"/>
      <c r="B212" s="64"/>
      <c r="C212" s="64"/>
      <c r="D212" s="64"/>
      <c r="E212" s="11"/>
      <c r="G212" s="64"/>
      <c r="H212" s="64"/>
      <c r="I212" s="64"/>
    </row>
    <row r="213" spans="1:9" x14ac:dyDescent="0.2">
      <c r="A213" s="64"/>
      <c r="B213" s="64"/>
      <c r="C213" s="64"/>
      <c r="D213" s="64"/>
      <c r="E213" s="11"/>
      <c r="G213" s="64"/>
      <c r="H213" s="64"/>
      <c r="I213" s="64"/>
    </row>
    <row r="214" spans="1:9" x14ac:dyDescent="0.2">
      <c r="A214" s="64"/>
      <c r="B214" s="64"/>
      <c r="C214" s="64"/>
      <c r="D214" s="64"/>
      <c r="E214" s="11"/>
      <c r="G214" s="64"/>
      <c r="H214" s="64"/>
      <c r="I214" s="64"/>
    </row>
    <row r="215" spans="1:9" x14ac:dyDescent="0.2">
      <c r="A215" s="64"/>
      <c r="B215" s="64"/>
      <c r="C215" s="64"/>
      <c r="D215" s="64"/>
      <c r="E215" s="11"/>
      <c r="G215" s="64"/>
      <c r="H215" s="64"/>
      <c r="I215" s="64"/>
    </row>
    <row r="216" spans="1:9" x14ac:dyDescent="0.2">
      <c r="A216" s="64"/>
      <c r="B216" s="64"/>
      <c r="C216" s="64"/>
      <c r="D216" s="64"/>
      <c r="E216" s="11"/>
      <c r="G216" s="64"/>
      <c r="H216" s="64"/>
      <c r="I216" s="64"/>
    </row>
    <row r="217" spans="1:9" x14ac:dyDescent="0.2">
      <c r="A217" s="64"/>
      <c r="B217" s="64"/>
      <c r="C217" s="64"/>
      <c r="D217" s="64"/>
      <c r="E217" s="11"/>
      <c r="G217" s="64"/>
      <c r="H217" s="64"/>
      <c r="I217" s="64"/>
    </row>
    <row r="218" spans="1:9" x14ac:dyDescent="0.2">
      <c r="A218" s="64"/>
      <c r="B218" s="64"/>
      <c r="C218" s="64"/>
      <c r="D218" s="64"/>
      <c r="E218" s="11"/>
      <c r="G218" s="64"/>
      <c r="H218" s="64"/>
      <c r="I218" s="64"/>
    </row>
    <row r="219" spans="1:9" x14ac:dyDescent="0.2">
      <c r="A219" s="64"/>
      <c r="B219" s="64"/>
      <c r="C219" s="64"/>
      <c r="D219" s="64"/>
      <c r="E219" s="11"/>
      <c r="G219" s="64"/>
      <c r="H219" s="64"/>
      <c r="I219" s="64"/>
    </row>
    <row r="220" spans="1:9" x14ac:dyDescent="0.2">
      <c r="A220" s="64"/>
      <c r="B220" s="64"/>
      <c r="C220" s="64"/>
      <c r="D220" s="64"/>
      <c r="E220" s="11"/>
      <c r="G220" s="64"/>
      <c r="H220" s="64"/>
      <c r="I220" s="64"/>
    </row>
    <row r="221" spans="1:9" x14ac:dyDescent="0.2">
      <c r="A221" s="64"/>
      <c r="B221" s="64"/>
      <c r="C221" s="64"/>
      <c r="D221" s="64"/>
      <c r="E221" s="11"/>
      <c r="G221" s="64"/>
      <c r="H221" s="64"/>
      <c r="I221" s="64"/>
    </row>
    <row r="222" spans="1:9" x14ac:dyDescent="0.2">
      <c r="A222" s="64"/>
      <c r="B222" s="64"/>
      <c r="C222" s="64"/>
      <c r="D222" s="64"/>
      <c r="E222" s="11"/>
      <c r="G222" s="64"/>
      <c r="H222" s="64"/>
      <c r="I222" s="64"/>
    </row>
    <row r="223" spans="1:9" x14ac:dyDescent="0.2">
      <c r="A223" s="64"/>
      <c r="B223" s="64"/>
      <c r="C223" s="64"/>
      <c r="D223" s="64"/>
      <c r="E223" s="11"/>
      <c r="G223" s="64"/>
      <c r="H223" s="64"/>
      <c r="I223" s="64"/>
    </row>
    <row r="224" spans="1:9" x14ac:dyDescent="0.2">
      <c r="A224" s="64"/>
      <c r="B224" s="64"/>
      <c r="C224" s="64"/>
      <c r="D224" s="64"/>
      <c r="E224" s="11"/>
      <c r="G224" s="64"/>
      <c r="H224" s="64"/>
      <c r="I224" s="64"/>
    </row>
    <row r="225" spans="1:9" x14ac:dyDescent="0.2">
      <c r="A225" s="64"/>
      <c r="B225" s="64"/>
      <c r="C225" s="64"/>
      <c r="D225" s="64"/>
      <c r="E225" s="11"/>
      <c r="G225" s="64"/>
      <c r="H225" s="64"/>
      <c r="I225" s="64"/>
    </row>
    <row r="226" spans="1:9" x14ac:dyDescent="0.2">
      <c r="A226" s="64"/>
      <c r="B226" s="64"/>
      <c r="C226" s="64"/>
      <c r="D226" s="64"/>
      <c r="E226" s="11"/>
      <c r="G226" s="64"/>
      <c r="H226" s="64"/>
      <c r="I226" s="64"/>
    </row>
    <row r="227" spans="1:9" x14ac:dyDescent="0.2">
      <c r="A227" s="64"/>
      <c r="B227" s="64"/>
      <c r="C227" s="64"/>
      <c r="D227" s="64"/>
      <c r="E227" s="11"/>
      <c r="G227" s="64"/>
      <c r="H227" s="64"/>
      <c r="I227" s="64"/>
    </row>
    <row r="228" spans="1:9" x14ac:dyDescent="0.2">
      <c r="A228" s="64"/>
      <c r="B228" s="64"/>
      <c r="C228" s="64"/>
      <c r="D228" s="64"/>
      <c r="E228" s="11"/>
      <c r="G228" s="64"/>
      <c r="H228" s="64"/>
      <c r="I228" s="64"/>
    </row>
    <row r="229" spans="1:9" x14ac:dyDescent="0.2">
      <c r="A229" s="64"/>
      <c r="B229" s="64"/>
      <c r="C229" s="64"/>
      <c r="D229" s="64"/>
      <c r="E229" s="11"/>
      <c r="G229" s="64"/>
      <c r="H229" s="64"/>
      <c r="I229" s="64"/>
    </row>
    <row r="230" spans="1:9" x14ac:dyDescent="0.2">
      <c r="A230" s="64"/>
      <c r="B230" s="64"/>
      <c r="C230" s="64"/>
      <c r="D230" s="64"/>
      <c r="E230" s="11"/>
      <c r="G230" s="64"/>
      <c r="H230" s="64"/>
      <c r="I230" s="64"/>
    </row>
    <row r="231" spans="1:9" x14ac:dyDescent="0.2">
      <c r="A231" s="64"/>
      <c r="B231" s="64"/>
      <c r="C231" s="64"/>
      <c r="D231" s="64"/>
      <c r="E231" s="11"/>
      <c r="G231" s="64"/>
      <c r="H231" s="64"/>
      <c r="I231" s="64"/>
    </row>
    <row r="232" spans="1:9" x14ac:dyDescent="0.2">
      <c r="A232" s="64"/>
      <c r="B232" s="64"/>
      <c r="C232" s="64"/>
      <c r="D232" s="64"/>
      <c r="E232" s="11"/>
      <c r="G232" s="64"/>
      <c r="H232" s="64"/>
      <c r="I232" s="64"/>
    </row>
    <row r="233" spans="1:9" x14ac:dyDescent="0.2">
      <c r="A233" s="64"/>
      <c r="B233" s="64"/>
      <c r="C233" s="64"/>
      <c r="D233" s="64"/>
      <c r="E233" s="11"/>
      <c r="G233" s="64"/>
      <c r="H233" s="64"/>
      <c r="I233" s="64"/>
    </row>
    <row r="234" spans="1:9" x14ac:dyDescent="0.2">
      <c r="A234" s="64"/>
      <c r="B234" s="64"/>
      <c r="C234" s="64"/>
      <c r="D234" s="64"/>
      <c r="E234" s="11"/>
      <c r="G234" s="64"/>
      <c r="H234" s="64"/>
      <c r="I234" s="64"/>
    </row>
    <row r="235" spans="1:9" x14ac:dyDescent="0.2">
      <c r="A235" s="64"/>
      <c r="B235" s="64"/>
      <c r="C235" s="64"/>
      <c r="D235" s="64"/>
      <c r="E235" s="11"/>
      <c r="G235" s="64"/>
      <c r="H235" s="64"/>
      <c r="I235" s="64"/>
    </row>
    <row r="236" spans="1:9" x14ac:dyDescent="0.2">
      <c r="A236" s="64"/>
      <c r="B236" s="64"/>
      <c r="C236" s="64"/>
      <c r="D236" s="64"/>
      <c r="E236" s="11"/>
      <c r="G236" s="64"/>
      <c r="H236" s="64"/>
      <c r="I236" s="64"/>
    </row>
    <row r="237" spans="1:9" x14ac:dyDescent="0.2">
      <c r="A237" s="64"/>
      <c r="B237" s="64"/>
      <c r="C237" s="64"/>
      <c r="D237" s="64"/>
      <c r="E237" s="11"/>
      <c r="G237" s="64"/>
      <c r="H237" s="64"/>
      <c r="I237" s="64"/>
    </row>
    <row r="238" spans="1:9" x14ac:dyDescent="0.2">
      <c r="A238" s="64"/>
      <c r="B238" s="64"/>
      <c r="C238" s="64"/>
      <c r="D238" s="64"/>
      <c r="E238" s="11"/>
      <c r="G238" s="64"/>
      <c r="H238" s="64"/>
      <c r="I238" s="64"/>
    </row>
    <row r="239" spans="1:9" x14ac:dyDescent="0.2">
      <c r="A239" s="64"/>
      <c r="B239" s="64"/>
      <c r="C239" s="64"/>
      <c r="D239" s="64"/>
      <c r="E239" s="11"/>
      <c r="G239" s="64"/>
      <c r="H239" s="64"/>
      <c r="I239" s="64"/>
    </row>
    <row r="240" spans="1:9" x14ac:dyDescent="0.2">
      <c r="A240" s="64"/>
      <c r="B240" s="64"/>
      <c r="C240" s="64"/>
      <c r="D240" s="64"/>
      <c r="E240" s="11"/>
      <c r="G240" s="64"/>
      <c r="H240" s="64"/>
      <c r="I240" s="64"/>
    </row>
    <row r="241" spans="1:9" x14ac:dyDescent="0.2">
      <c r="A241" s="64"/>
      <c r="B241" s="64"/>
      <c r="C241" s="64"/>
      <c r="D241" s="64"/>
      <c r="E241" s="11"/>
      <c r="G241" s="64"/>
      <c r="H241" s="64"/>
      <c r="I241" s="64"/>
    </row>
  </sheetData>
  <mergeCells count="4">
    <mergeCell ref="A1:F1"/>
    <mergeCell ref="A86:B86"/>
    <mergeCell ref="A87:B87"/>
    <mergeCell ref="A88:B88"/>
  </mergeCells>
  <conditionalFormatting sqref="F2:F3">
    <cfRule type="cellIs" dxfId="25" priority="5" stopIfTrue="1" operator="between">
      <formula>0.009</formula>
      <formula>-0.009</formula>
    </cfRule>
  </conditionalFormatting>
  <conditionalFormatting sqref="F5:F133">
    <cfRule type="cellIs" dxfId="24" priority="1" stopIfTrue="1" operator="between">
      <formula>0.009</formula>
      <formula>-0.009</formula>
    </cfRule>
  </conditionalFormatting>
  <conditionalFormatting sqref="F233:F65536">
    <cfRule type="cellIs" dxfId="23" priority="2" stopIfTrue="1" operator="between">
      <formula>0.009</formula>
      <formula>-0.009</formula>
    </cfRule>
  </conditionalFormatting>
  <conditionalFormatting sqref="G76">
    <cfRule type="cellIs" dxfId="22" priority="4"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I270"/>
  <sheetViews>
    <sheetView workbookViewId="0">
      <selection sqref="A1:F1"/>
    </sheetView>
  </sheetViews>
  <sheetFormatPr defaultColWidth="9.1796875" defaultRowHeight="10" x14ac:dyDescent="0.2"/>
  <cols>
    <col min="1" max="1" width="34.81640625" style="7" bestFit="1" customWidth="1"/>
    <col min="2" max="2" width="33.54296875" style="7" bestFit="1" customWidth="1"/>
    <col min="3" max="3" width="18.81640625" style="7" bestFit="1" customWidth="1"/>
    <col min="4" max="4" width="27" style="7" customWidth="1"/>
    <col min="5" max="5" width="27.1796875" style="10" customWidth="1"/>
    <col min="6" max="6" width="13.54296875" style="11" bestFit="1" customWidth="1"/>
    <col min="7" max="16384" width="9.1796875" style="7"/>
  </cols>
  <sheetData>
    <row r="1" spans="1:8" s="1" customFormat="1" ht="14" x14ac:dyDescent="0.25">
      <c r="A1" s="104" t="s">
        <v>1025</v>
      </c>
      <c r="B1" s="105"/>
      <c r="C1" s="105"/>
      <c r="D1" s="105"/>
      <c r="E1" s="105"/>
      <c r="F1" s="105"/>
    </row>
    <row r="2" spans="1:8" s="1" customFormat="1" ht="11.5" x14ac:dyDescent="0.25">
      <c r="E2" s="5"/>
      <c r="F2" s="9"/>
    </row>
    <row r="3" spans="1:8" s="1" customFormat="1" ht="11.5" x14ac:dyDescent="0.25">
      <c r="A3" s="8" t="s">
        <v>7</v>
      </c>
      <c r="B3" s="2"/>
      <c r="C3" s="3"/>
      <c r="D3" s="3"/>
      <c r="E3" s="4"/>
      <c r="F3" s="9"/>
    </row>
    <row r="4" spans="1:8" s="1" customFormat="1" ht="21" x14ac:dyDescent="0.25">
      <c r="A4" s="6" t="s">
        <v>2</v>
      </c>
      <c r="B4" s="6" t="s">
        <v>0</v>
      </c>
      <c r="C4" s="13" t="s">
        <v>1</v>
      </c>
      <c r="D4" s="52" t="s">
        <v>6</v>
      </c>
      <c r="E4" s="12" t="s">
        <v>3</v>
      </c>
    </row>
    <row r="5" spans="1:8" ht="10.5" x14ac:dyDescent="0.25">
      <c r="A5" s="16" t="s">
        <v>568</v>
      </c>
      <c r="B5" s="17"/>
      <c r="C5" s="17"/>
      <c r="D5" s="18"/>
      <c r="E5" s="19"/>
      <c r="F5" s="7"/>
    </row>
    <row r="6" spans="1:8" x14ac:dyDescent="0.2">
      <c r="A6" s="21" t="s">
        <v>997</v>
      </c>
      <c r="B6" s="21" t="s">
        <v>996</v>
      </c>
      <c r="C6" s="24">
        <v>4793724.91</v>
      </c>
      <c r="D6" s="22">
        <v>452089.77554</v>
      </c>
      <c r="E6" s="23">
        <v>98.861655016574701</v>
      </c>
      <c r="F6" s="7"/>
    </row>
    <row r="7" spans="1:8" ht="10.5" x14ac:dyDescent="0.25">
      <c r="A7" s="20" t="s">
        <v>28</v>
      </c>
      <c r="B7" s="20"/>
      <c r="C7" s="20"/>
      <c r="D7" s="25">
        <f>SUM(D6:D6)</f>
        <v>452089.77554</v>
      </c>
      <c r="E7" s="26">
        <f>SUM(E6:E6)</f>
        <v>98.861655016574701</v>
      </c>
      <c r="F7" s="14"/>
      <c r="G7" s="14"/>
      <c r="H7" s="14"/>
    </row>
    <row r="8" spans="1:8" x14ac:dyDescent="0.2">
      <c r="A8" s="21"/>
      <c r="B8" s="21"/>
      <c r="C8" s="21"/>
      <c r="D8" s="22"/>
      <c r="E8" s="23"/>
      <c r="F8" s="7"/>
    </row>
    <row r="9" spans="1:8" ht="10.5" x14ac:dyDescent="0.25">
      <c r="A9" s="20" t="s">
        <v>39</v>
      </c>
      <c r="B9" s="20"/>
      <c r="C9" s="20"/>
      <c r="D9" s="25">
        <f>D7</f>
        <v>452089.77554</v>
      </c>
      <c r="E9" s="26">
        <f>E7</f>
        <v>98.861655016574701</v>
      </c>
      <c r="F9" s="14"/>
      <c r="G9" s="14"/>
      <c r="H9" s="14"/>
    </row>
    <row r="10" spans="1:8" ht="10.5" x14ac:dyDescent="0.25">
      <c r="A10" s="20"/>
      <c r="B10" s="20"/>
      <c r="C10" s="20"/>
      <c r="D10" s="25"/>
      <c r="E10" s="26"/>
      <c r="F10" s="14"/>
      <c r="G10" s="14"/>
      <c r="H10" s="14"/>
    </row>
    <row r="11" spans="1:8" ht="10.5" x14ac:dyDescent="0.25">
      <c r="A11" s="20" t="s">
        <v>41</v>
      </c>
      <c r="B11" s="20"/>
      <c r="C11" s="20"/>
      <c r="D11" s="25">
        <f>D13-(D7)</f>
        <v>5205.598954999994</v>
      </c>
      <c r="E11" s="26">
        <f>E13-(E7)</f>
        <v>1.1383449834252986</v>
      </c>
      <c r="F11" s="14"/>
      <c r="G11" s="14"/>
      <c r="H11" s="14"/>
    </row>
    <row r="12" spans="1:8" ht="10.5" x14ac:dyDescent="0.25">
      <c r="A12" s="20"/>
      <c r="B12" s="20"/>
      <c r="C12" s="20"/>
      <c r="D12" s="25"/>
      <c r="E12" s="26"/>
      <c r="F12" s="14"/>
      <c r="G12" s="14"/>
      <c r="H12" s="14"/>
    </row>
    <row r="13" spans="1:8" ht="10.5" x14ac:dyDescent="0.25">
      <c r="A13" s="27" t="s">
        <v>40</v>
      </c>
      <c r="B13" s="27"/>
      <c r="C13" s="27"/>
      <c r="D13" s="28">
        <v>457295.374495</v>
      </c>
      <c r="E13" s="29">
        <v>100</v>
      </c>
      <c r="F13" s="14"/>
      <c r="G13" s="14"/>
      <c r="H13" s="14"/>
    </row>
    <row r="15" spans="1:8" ht="10.5" x14ac:dyDescent="0.25">
      <c r="A15" s="14" t="s">
        <v>44</v>
      </c>
    </row>
    <row r="16" spans="1:8" ht="10.5" x14ac:dyDescent="0.25">
      <c r="A16" s="14" t="s">
        <v>45</v>
      </c>
    </row>
    <row r="17" spans="1:9" ht="10.5" x14ac:dyDescent="0.25">
      <c r="A17" s="14" t="s">
        <v>46</v>
      </c>
      <c r="B17" s="14"/>
      <c r="C17" s="30" t="s">
        <v>1041</v>
      </c>
      <c r="D17" s="30" t="s">
        <v>47</v>
      </c>
    </row>
    <row r="18" spans="1:9" x14ac:dyDescent="0.2">
      <c r="A18" s="7" t="s">
        <v>48</v>
      </c>
      <c r="C18" s="31">
        <v>78.512100000000004</v>
      </c>
      <c r="D18" s="31">
        <v>81.620099999999994</v>
      </c>
    </row>
    <row r="19" spans="1:9" x14ac:dyDescent="0.2">
      <c r="A19" s="7" t="s">
        <v>49</v>
      </c>
      <c r="C19" s="31">
        <v>78.512100000000004</v>
      </c>
      <c r="D19" s="31">
        <v>81.620099999999994</v>
      </c>
    </row>
    <row r="20" spans="1:9" x14ac:dyDescent="0.2">
      <c r="A20" s="7" t="s">
        <v>50</v>
      </c>
      <c r="C20" s="31">
        <v>88.747500000000002</v>
      </c>
      <c r="D20" s="31">
        <v>92.693899999999999</v>
      </c>
    </row>
    <row r="21" spans="1:9" x14ac:dyDescent="0.2">
      <c r="A21" s="7" t="s">
        <v>51</v>
      </c>
      <c r="C21" s="31">
        <v>88.747500000000002</v>
      </c>
      <c r="D21" s="31">
        <v>92.693899999999999</v>
      </c>
    </row>
    <row r="23" spans="1:9" x14ac:dyDescent="0.2">
      <c r="A23" s="7" t="s">
        <v>56</v>
      </c>
    </row>
    <row r="25" spans="1:9" ht="10.5" x14ac:dyDescent="0.25">
      <c r="A25" s="14" t="s">
        <v>52</v>
      </c>
      <c r="D25" s="30" t="s">
        <v>59</v>
      </c>
    </row>
    <row r="27" spans="1:9" ht="10.5" x14ac:dyDescent="0.25">
      <c r="A27" s="14" t="s">
        <v>286</v>
      </c>
      <c r="D27" s="36">
        <v>2.2815427188600701E-3</v>
      </c>
    </row>
    <row r="29" spans="1:9" ht="10.5" x14ac:dyDescent="0.25">
      <c r="A29" s="14" t="s">
        <v>58</v>
      </c>
      <c r="D29" s="30" t="s">
        <v>59</v>
      </c>
    </row>
    <row r="31" spans="1:9" ht="10.5" x14ac:dyDescent="0.25">
      <c r="A31" s="63" t="s">
        <v>1051</v>
      </c>
      <c r="B31" s="64"/>
      <c r="C31" s="64"/>
      <c r="D31" s="64"/>
      <c r="E31" s="11"/>
      <c r="F31" s="64"/>
      <c r="G31" s="64"/>
      <c r="H31" s="64"/>
      <c r="I31" s="64"/>
    </row>
    <row r="32" spans="1:9" x14ac:dyDescent="0.2">
      <c r="A32" s="65"/>
      <c r="B32" s="64"/>
      <c r="C32" s="64"/>
      <c r="D32" s="64"/>
      <c r="E32" s="11"/>
      <c r="F32" s="64"/>
      <c r="G32" s="64"/>
      <c r="H32" s="64"/>
      <c r="I32" s="64"/>
    </row>
    <row r="33" spans="1:9" ht="10.5" x14ac:dyDescent="0.25">
      <c r="A33" s="63" t="s">
        <v>1055</v>
      </c>
      <c r="B33" s="64"/>
      <c r="C33" s="64"/>
      <c r="D33" s="64"/>
      <c r="E33" s="11"/>
      <c r="F33" s="64"/>
      <c r="G33" s="64"/>
      <c r="H33" s="64"/>
      <c r="I33" s="64"/>
    </row>
    <row r="34" spans="1:9" x14ac:dyDescent="0.2">
      <c r="A34" s="65"/>
      <c r="B34" s="64"/>
      <c r="C34" s="64"/>
      <c r="D34" s="64"/>
      <c r="E34" s="11"/>
      <c r="F34" s="64"/>
      <c r="G34" s="64"/>
      <c r="H34" s="64"/>
      <c r="I34" s="64"/>
    </row>
    <row r="35" spans="1:9" x14ac:dyDescent="0.2">
      <c r="A35" s="64"/>
      <c r="B35" s="64"/>
      <c r="C35" s="64"/>
      <c r="D35" s="64"/>
      <c r="E35" s="11"/>
      <c r="F35" s="64"/>
      <c r="G35" s="64"/>
      <c r="H35" s="64"/>
      <c r="I35" s="64"/>
    </row>
    <row r="36" spans="1:9" x14ac:dyDescent="0.2">
      <c r="A36" s="64"/>
      <c r="B36" s="64"/>
      <c r="C36" s="64"/>
      <c r="D36" s="64"/>
      <c r="E36" s="11"/>
      <c r="F36" s="64"/>
      <c r="G36" s="64"/>
      <c r="H36" s="64"/>
      <c r="I36" s="64"/>
    </row>
    <row r="37" spans="1:9" x14ac:dyDescent="0.2">
      <c r="A37" s="64"/>
      <c r="B37" s="64"/>
      <c r="C37" s="64"/>
      <c r="D37" s="64"/>
      <c r="E37" s="11"/>
      <c r="F37" s="64"/>
      <c r="G37" s="64"/>
      <c r="H37" s="64"/>
      <c r="I37" s="64"/>
    </row>
    <row r="38" spans="1:9" x14ac:dyDescent="0.2">
      <c r="A38" s="64"/>
      <c r="B38" s="64"/>
      <c r="C38" s="64"/>
      <c r="D38" s="64"/>
      <c r="E38" s="11"/>
      <c r="F38" s="64"/>
      <c r="G38" s="64"/>
      <c r="H38" s="64"/>
      <c r="I38" s="64"/>
    </row>
    <row r="39" spans="1:9" x14ac:dyDescent="0.2">
      <c r="A39" s="64"/>
      <c r="B39" s="64"/>
      <c r="C39" s="64"/>
      <c r="D39" s="64"/>
      <c r="E39" s="11"/>
      <c r="F39" s="64"/>
      <c r="G39" s="64"/>
      <c r="H39" s="64"/>
      <c r="I39" s="64"/>
    </row>
    <row r="40" spans="1:9" x14ac:dyDescent="0.2">
      <c r="A40" s="64"/>
      <c r="B40" s="64"/>
      <c r="C40" s="64"/>
      <c r="D40" s="64"/>
      <c r="E40" s="11"/>
      <c r="F40" s="64"/>
      <c r="G40" s="64"/>
      <c r="H40" s="64"/>
      <c r="I40" s="64"/>
    </row>
    <row r="41" spans="1:9" x14ac:dyDescent="0.2">
      <c r="A41" s="64"/>
      <c r="B41" s="64"/>
      <c r="C41" s="64"/>
      <c r="D41" s="64"/>
      <c r="E41" s="11"/>
      <c r="F41" s="64"/>
      <c r="G41" s="64"/>
      <c r="H41" s="64"/>
      <c r="I41" s="64"/>
    </row>
    <row r="42" spans="1:9" x14ac:dyDescent="0.2">
      <c r="A42" s="64"/>
      <c r="B42" s="64"/>
      <c r="C42" s="64"/>
      <c r="D42" s="64"/>
      <c r="E42" s="11"/>
      <c r="F42" s="64"/>
      <c r="G42" s="64"/>
      <c r="H42" s="64"/>
      <c r="I42" s="64"/>
    </row>
    <row r="43" spans="1:9" x14ac:dyDescent="0.2">
      <c r="A43" s="64"/>
      <c r="B43" s="64"/>
      <c r="C43" s="64"/>
      <c r="D43" s="64"/>
      <c r="E43" s="11"/>
      <c r="F43" s="64"/>
      <c r="G43" s="64"/>
      <c r="H43" s="64"/>
      <c r="I43" s="64"/>
    </row>
    <row r="44" spans="1:9" x14ac:dyDescent="0.2">
      <c r="A44" s="64"/>
      <c r="B44" s="64"/>
      <c r="C44" s="64"/>
      <c r="D44" s="64"/>
      <c r="E44" s="11"/>
      <c r="F44" s="64"/>
      <c r="G44" s="64"/>
      <c r="H44" s="64"/>
      <c r="I44" s="64"/>
    </row>
    <row r="45" spans="1:9" x14ac:dyDescent="0.2">
      <c r="A45" s="64"/>
      <c r="B45" s="64"/>
      <c r="C45" s="64"/>
      <c r="D45" s="64"/>
      <c r="E45" s="11"/>
      <c r="F45" s="64"/>
      <c r="G45" s="64"/>
      <c r="H45" s="64"/>
      <c r="I45" s="64"/>
    </row>
    <row r="46" spans="1:9" x14ac:dyDescent="0.2">
      <c r="A46" s="64"/>
      <c r="B46" s="64"/>
      <c r="C46" s="64"/>
      <c r="D46" s="64"/>
      <c r="E46" s="11"/>
      <c r="F46" s="64"/>
      <c r="G46" s="64"/>
      <c r="H46" s="64"/>
      <c r="I46" s="64"/>
    </row>
    <row r="47" spans="1:9" x14ac:dyDescent="0.2">
      <c r="A47" s="64"/>
      <c r="B47" s="64"/>
      <c r="C47" s="64"/>
      <c r="D47" s="64"/>
      <c r="E47" s="11"/>
      <c r="F47" s="64"/>
      <c r="G47" s="64"/>
      <c r="H47" s="64"/>
      <c r="I47" s="64"/>
    </row>
    <row r="48" spans="1:9" x14ac:dyDescent="0.2">
      <c r="A48" s="64"/>
      <c r="B48" s="64"/>
      <c r="C48" s="64"/>
      <c r="D48" s="64"/>
      <c r="E48" s="11"/>
      <c r="F48" s="64"/>
      <c r="G48" s="64"/>
      <c r="H48" s="64"/>
      <c r="I48" s="64"/>
    </row>
    <row r="49" spans="1:9" x14ac:dyDescent="0.2">
      <c r="A49" s="64"/>
      <c r="B49" s="64"/>
      <c r="C49" s="64"/>
      <c r="D49" s="64"/>
      <c r="E49" s="11"/>
      <c r="F49" s="64"/>
      <c r="G49" s="64"/>
      <c r="H49" s="64"/>
      <c r="I49" s="64"/>
    </row>
    <row r="50" spans="1:9" x14ac:dyDescent="0.2">
      <c r="A50" s="64"/>
      <c r="B50" s="64"/>
      <c r="C50" s="64"/>
      <c r="D50" s="64"/>
      <c r="E50" s="11"/>
      <c r="F50" s="64"/>
      <c r="G50" s="64"/>
      <c r="H50" s="64"/>
      <c r="I50" s="64"/>
    </row>
    <row r="51" spans="1:9" ht="10.5" x14ac:dyDescent="0.25">
      <c r="A51" s="63" t="s">
        <v>1088</v>
      </c>
      <c r="B51" s="64"/>
      <c r="C51" s="64"/>
      <c r="D51" s="64"/>
      <c r="E51" s="11"/>
      <c r="F51" s="64"/>
      <c r="G51" s="64"/>
      <c r="H51" s="64"/>
      <c r="I51" s="64"/>
    </row>
    <row r="52" spans="1:9" x14ac:dyDescent="0.2">
      <c r="A52" s="64"/>
      <c r="B52" s="64"/>
      <c r="C52" s="64"/>
      <c r="D52" s="64"/>
      <c r="E52" s="11"/>
      <c r="F52" s="64"/>
      <c r="G52" s="64"/>
      <c r="H52" s="64"/>
      <c r="I52" s="64"/>
    </row>
    <row r="53" spans="1:9" ht="10.5" x14ac:dyDescent="0.25">
      <c r="A53" s="63" t="s">
        <v>1056</v>
      </c>
      <c r="B53" s="64"/>
      <c r="C53" s="64"/>
      <c r="D53" s="64"/>
      <c r="E53" s="11"/>
      <c r="F53" s="64"/>
      <c r="G53" s="64"/>
      <c r="H53" s="64"/>
      <c r="I53" s="64"/>
    </row>
    <row r="54" spans="1:9" x14ac:dyDescent="0.2">
      <c r="A54" s="64"/>
      <c r="B54" s="64"/>
      <c r="C54" s="64"/>
      <c r="D54" s="64"/>
      <c r="E54" s="11"/>
      <c r="F54" s="64"/>
      <c r="G54" s="64"/>
      <c r="H54" s="64"/>
      <c r="I54" s="64"/>
    </row>
    <row r="55" spans="1:9" x14ac:dyDescent="0.2">
      <c r="A55" s="64"/>
      <c r="B55" s="64"/>
      <c r="C55" s="64"/>
      <c r="D55" s="64"/>
      <c r="E55" s="11"/>
      <c r="F55" s="64"/>
      <c r="G55" s="64"/>
      <c r="H55" s="64"/>
      <c r="I55" s="64"/>
    </row>
    <row r="56" spans="1:9" x14ac:dyDescent="0.2">
      <c r="A56" s="64"/>
      <c r="B56" s="64"/>
      <c r="C56" s="64"/>
      <c r="D56" s="64"/>
      <c r="E56" s="11"/>
      <c r="F56" s="64"/>
      <c r="G56" s="64"/>
      <c r="H56" s="64"/>
      <c r="I56" s="64"/>
    </row>
    <row r="57" spans="1:9" x14ac:dyDescent="0.2">
      <c r="A57" s="64"/>
      <c r="B57" s="64"/>
      <c r="C57" s="64"/>
      <c r="D57" s="64"/>
      <c r="E57" s="11"/>
      <c r="F57" s="64"/>
      <c r="G57" s="64"/>
      <c r="H57" s="64"/>
      <c r="I57" s="64"/>
    </row>
    <row r="58" spans="1:9" x14ac:dyDescent="0.2">
      <c r="A58" s="64"/>
      <c r="B58" s="64"/>
      <c r="C58" s="64"/>
      <c r="D58" s="64"/>
      <c r="E58" s="11"/>
      <c r="F58" s="64"/>
      <c r="G58" s="64"/>
      <c r="H58" s="64"/>
      <c r="I58" s="64"/>
    </row>
    <row r="59" spans="1:9" x14ac:dyDescent="0.2">
      <c r="A59" s="64"/>
      <c r="B59" s="64"/>
      <c r="C59" s="64"/>
      <c r="D59" s="64"/>
      <c r="E59" s="11"/>
      <c r="F59" s="64"/>
      <c r="G59" s="64"/>
      <c r="H59" s="64"/>
      <c r="I59" s="64"/>
    </row>
    <row r="60" spans="1:9" x14ac:dyDescent="0.2">
      <c r="A60" s="64"/>
      <c r="B60" s="64"/>
      <c r="C60" s="64"/>
      <c r="D60" s="64"/>
      <c r="E60" s="11"/>
      <c r="F60" s="64"/>
      <c r="G60" s="64"/>
      <c r="H60" s="64"/>
      <c r="I60" s="64"/>
    </row>
    <row r="61" spans="1:9" x14ac:dyDescent="0.2">
      <c r="A61" s="64"/>
      <c r="B61" s="64"/>
      <c r="C61" s="64"/>
      <c r="D61" s="64"/>
      <c r="E61" s="11"/>
      <c r="F61" s="64"/>
      <c r="G61" s="64"/>
      <c r="H61" s="64"/>
      <c r="I61" s="64"/>
    </row>
    <row r="62" spans="1:9" x14ac:dyDescent="0.2">
      <c r="A62" s="64"/>
      <c r="B62" s="64"/>
      <c r="C62" s="64"/>
      <c r="D62" s="64"/>
      <c r="E62" s="11"/>
      <c r="F62" s="64"/>
      <c r="G62" s="64"/>
      <c r="H62" s="64"/>
      <c r="I62" s="64"/>
    </row>
    <row r="63" spans="1:9" x14ac:dyDescent="0.2">
      <c r="A63" s="64"/>
      <c r="B63" s="64"/>
      <c r="C63" s="64"/>
      <c r="D63" s="64"/>
      <c r="E63" s="11"/>
      <c r="F63" s="64"/>
      <c r="G63" s="64"/>
      <c r="H63" s="64"/>
      <c r="I63" s="64"/>
    </row>
    <row r="64" spans="1:9" x14ac:dyDescent="0.2">
      <c r="A64" s="64"/>
      <c r="B64" s="64"/>
      <c r="C64" s="64"/>
      <c r="D64" s="64"/>
      <c r="E64" s="11"/>
      <c r="F64" s="64"/>
      <c r="G64" s="64"/>
      <c r="H64" s="64"/>
      <c r="I64" s="64"/>
    </row>
    <row r="65" spans="1:9" x14ac:dyDescent="0.2">
      <c r="A65" s="64"/>
      <c r="B65" s="64"/>
      <c r="C65" s="64"/>
      <c r="D65" s="64"/>
      <c r="E65" s="11"/>
      <c r="F65" s="64"/>
      <c r="G65" s="64"/>
      <c r="H65" s="64"/>
      <c r="I65" s="64"/>
    </row>
    <row r="66" spans="1:9" x14ac:dyDescent="0.2">
      <c r="A66" s="64"/>
      <c r="B66" s="64"/>
      <c r="C66" s="64"/>
      <c r="D66" s="64"/>
      <c r="E66" s="11"/>
      <c r="F66" s="64"/>
      <c r="G66" s="64"/>
      <c r="H66" s="64"/>
      <c r="I66" s="64"/>
    </row>
    <row r="67" spans="1:9" x14ac:dyDescent="0.2">
      <c r="A67" s="64"/>
      <c r="B67" s="64"/>
      <c r="C67" s="64"/>
      <c r="D67" s="64"/>
      <c r="E67" s="11"/>
      <c r="F67" s="64"/>
      <c r="G67" s="64"/>
      <c r="H67" s="64"/>
      <c r="I67" s="64"/>
    </row>
    <row r="68" spans="1:9" x14ac:dyDescent="0.2">
      <c r="A68" s="64"/>
      <c r="B68" s="64"/>
      <c r="C68" s="64"/>
      <c r="D68" s="64"/>
      <c r="E68" s="11"/>
      <c r="F68" s="64"/>
      <c r="G68" s="64"/>
      <c r="H68" s="64"/>
      <c r="I68" s="64"/>
    </row>
    <row r="69" spans="1:9" x14ac:dyDescent="0.2">
      <c r="A69" s="64"/>
      <c r="B69" s="64"/>
      <c r="C69" s="64"/>
      <c r="D69" s="64"/>
      <c r="E69" s="11"/>
      <c r="F69" s="64"/>
      <c r="G69" s="64"/>
      <c r="H69" s="64"/>
      <c r="I69" s="64"/>
    </row>
    <row r="70" spans="1:9" x14ac:dyDescent="0.2">
      <c r="A70" s="64"/>
      <c r="B70" s="64"/>
      <c r="C70" s="64"/>
      <c r="D70" s="64"/>
      <c r="E70" s="11"/>
      <c r="F70" s="64"/>
      <c r="G70" s="64"/>
      <c r="H70" s="64"/>
      <c r="I70" s="64"/>
    </row>
    <row r="71" spans="1:9" ht="10.5" x14ac:dyDescent="0.25">
      <c r="A71" s="63" t="s">
        <v>1089</v>
      </c>
      <c r="B71" s="64"/>
      <c r="C71" s="64"/>
      <c r="D71" s="64"/>
      <c r="E71" s="11"/>
      <c r="F71" s="64"/>
      <c r="G71" s="64"/>
      <c r="H71" s="64"/>
      <c r="I71" s="64"/>
    </row>
    <row r="72" spans="1:9" ht="10.5" x14ac:dyDescent="0.25">
      <c r="A72" s="63" t="s">
        <v>1090</v>
      </c>
      <c r="B72" s="64"/>
      <c r="C72" s="64"/>
      <c r="D72" s="64"/>
      <c r="E72" s="11"/>
      <c r="F72" s="64"/>
      <c r="G72" s="64"/>
      <c r="H72" s="64"/>
      <c r="I72" s="64"/>
    </row>
    <row r="73" spans="1:9" x14ac:dyDescent="0.2">
      <c r="A73" s="64" t="s">
        <v>1059</v>
      </c>
      <c r="B73" s="64"/>
      <c r="C73" s="64"/>
      <c r="D73" s="64"/>
      <c r="E73" s="11"/>
      <c r="F73" s="64"/>
      <c r="G73" s="64"/>
      <c r="H73" s="64"/>
      <c r="I73" s="64"/>
    </row>
    <row r="74" spans="1:9" x14ac:dyDescent="0.2">
      <c r="A74" s="64"/>
      <c r="B74" s="64"/>
      <c r="C74" s="64"/>
      <c r="D74" s="64"/>
      <c r="E74" s="11"/>
      <c r="F74" s="64"/>
      <c r="G74" s="64"/>
      <c r="H74" s="64"/>
      <c r="I74" s="64"/>
    </row>
    <row r="75" spans="1:9" x14ac:dyDescent="0.2">
      <c r="A75" s="64"/>
      <c r="B75" s="64"/>
      <c r="C75" s="64"/>
      <c r="D75" s="64"/>
      <c r="E75" s="11"/>
      <c r="F75" s="64"/>
      <c r="G75" s="64"/>
      <c r="H75" s="64"/>
      <c r="I75" s="64"/>
    </row>
    <row r="76" spans="1:9" x14ac:dyDescent="0.2">
      <c r="A76" s="64"/>
      <c r="B76" s="64"/>
      <c r="C76" s="64"/>
      <c r="D76" s="64"/>
      <c r="E76" s="11"/>
      <c r="F76" s="64"/>
      <c r="G76" s="64"/>
      <c r="H76" s="64"/>
      <c r="I76" s="64"/>
    </row>
    <row r="77" spans="1:9" x14ac:dyDescent="0.2">
      <c r="A77" s="64"/>
      <c r="B77" s="64"/>
      <c r="C77" s="64"/>
      <c r="D77" s="64"/>
      <c r="E77" s="11"/>
      <c r="F77" s="64"/>
      <c r="G77" s="64"/>
      <c r="H77" s="64"/>
      <c r="I77" s="64"/>
    </row>
    <row r="78" spans="1:9" x14ac:dyDescent="0.2">
      <c r="A78" s="64"/>
      <c r="B78" s="64"/>
      <c r="C78" s="64"/>
      <c r="D78" s="64"/>
      <c r="E78" s="11"/>
      <c r="F78" s="64"/>
      <c r="G78" s="64"/>
      <c r="H78" s="64"/>
      <c r="I78" s="64"/>
    </row>
    <row r="79" spans="1:9" x14ac:dyDescent="0.2">
      <c r="A79" s="64"/>
      <c r="B79" s="64"/>
      <c r="C79" s="64"/>
      <c r="D79" s="64"/>
      <c r="E79" s="11"/>
      <c r="F79" s="64"/>
      <c r="G79" s="64"/>
      <c r="H79" s="64"/>
      <c r="I79" s="64"/>
    </row>
    <row r="80" spans="1:9" x14ac:dyDescent="0.2">
      <c r="A80" s="64"/>
      <c r="B80" s="64"/>
      <c r="C80" s="64"/>
      <c r="D80" s="64"/>
      <c r="E80" s="11"/>
      <c r="F80" s="64"/>
      <c r="G80" s="64"/>
      <c r="H80" s="64"/>
      <c r="I80" s="64"/>
    </row>
    <row r="81" spans="1:9" x14ac:dyDescent="0.2">
      <c r="A81" s="64"/>
      <c r="B81" s="64"/>
      <c r="C81" s="64"/>
      <c r="D81" s="64"/>
      <c r="E81" s="11"/>
      <c r="F81" s="64"/>
      <c r="G81" s="64"/>
      <c r="H81" s="64"/>
      <c r="I81" s="64"/>
    </row>
    <row r="82" spans="1:9" x14ac:dyDescent="0.2">
      <c r="A82" s="64"/>
      <c r="B82" s="64"/>
      <c r="C82" s="64"/>
      <c r="D82" s="64"/>
      <c r="E82" s="11"/>
      <c r="F82" s="64"/>
      <c r="G82" s="64"/>
      <c r="H82" s="64"/>
      <c r="I82" s="64"/>
    </row>
    <row r="83" spans="1:9" x14ac:dyDescent="0.2">
      <c r="A83" s="64"/>
      <c r="B83" s="64"/>
      <c r="C83" s="64"/>
      <c r="D83" s="64"/>
      <c r="E83" s="11"/>
      <c r="F83" s="64"/>
      <c r="G83" s="64"/>
      <c r="H83" s="64"/>
      <c r="I83" s="64"/>
    </row>
    <row r="84" spans="1:9" x14ac:dyDescent="0.2">
      <c r="A84" s="64"/>
      <c r="B84" s="64"/>
      <c r="C84" s="64"/>
      <c r="D84" s="64"/>
      <c r="E84" s="11"/>
      <c r="F84" s="64"/>
      <c r="G84" s="64"/>
      <c r="H84" s="64"/>
      <c r="I84" s="64"/>
    </row>
    <row r="85" spans="1:9" x14ac:dyDescent="0.2">
      <c r="A85" s="64"/>
      <c r="B85" s="64"/>
      <c r="C85" s="64"/>
      <c r="D85" s="64"/>
      <c r="E85" s="11"/>
      <c r="F85" s="64"/>
      <c r="G85" s="64"/>
      <c r="H85" s="64"/>
      <c r="I85" s="64"/>
    </row>
    <row r="86" spans="1:9" x14ac:dyDescent="0.2">
      <c r="A86" s="64"/>
      <c r="B86" s="64"/>
      <c r="C86" s="64"/>
      <c r="D86" s="64"/>
      <c r="E86" s="11"/>
      <c r="F86" s="64"/>
      <c r="G86" s="64"/>
      <c r="H86" s="64"/>
      <c r="I86" s="64"/>
    </row>
    <row r="87" spans="1:9" x14ac:dyDescent="0.2">
      <c r="A87" s="64"/>
      <c r="B87" s="64"/>
      <c r="C87" s="64"/>
      <c r="D87" s="64"/>
      <c r="E87" s="11"/>
      <c r="F87" s="64"/>
      <c r="G87" s="64"/>
      <c r="H87" s="64"/>
      <c r="I87" s="64"/>
    </row>
    <row r="88" spans="1:9" x14ac:dyDescent="0.2">
      <c r="A88" s="64"/>
      <c r="B88" s="64"/>
      <c r="C88" s="64"/>
      <c r="D88" s="64"/>
      <c r="E88" s="11"/>
      <c r="F88" s="64"/>
      <c r="G88" s="64"/>
      <c r="H88" s="64"/>
      <c r="I88" s="64"/>
    </row>
    <row r="89" spans="1:9" x14ac:dyDescent="0.2">
      <c r="A89" s="64"/>
      <c r="B89" s="64"/>
      <c r="C89" s="64"/>
      <c r="D89" s="64"/>
      <c r="E89" s="11"/>
      <c r="F89" s="64"/>
      <c r="G89" s="64"/>
      <c r="H89" s="64"/>
      <c r="I89" s="64"/>
    </row>
    <row r="90" spans="1:9" x14ac:dyDescent="0.2">
      <c r="A90" s="64"/>
      <c r="B90" s="64"/>
      <c r="C90" s="64"/>
      <c r="D90" s="64"/>
      <c r="E90" s="11"/>
      <c r="F90" s="64"/>
      <c r="G90" s="64"/>
      <c r="H90" s="64"/>
      <c r="I90" s="64"/>
    </row>
    <row r="91" spans="1:9" x14ac:dyDescent="0.2">
      <c r="A91" s="64"/>
      <c r="B91" s="64"/>
      <c r="C91" s="64"/>
      <c r="D91" s="64"/>
      <c r="E91" s="11"/>
      <c r="F91" s="64"/>
      <c r="G91" s="64"/>
      <c r="H91" s="64"/>
      <c r="I91" s="64"/>
    </row>
    <row r="92" spans="1:9" x14ac:dyDescent="0.2">
      <c r="A92" s="64"/>
      <c r="B92" s="64"/>
      <c r="C92" s="64"/>
      <c r="D92" s="64"/>
      <c r="E92" s="11"/>
      <c r="F92" s="64"/>
      <c r="G92" s="64"/>
      <c r="H92" s="64"/>
      <c r="I92" s="64"/>
    </row>
    <row r="93" spans="1:9" x14ac:dyDescent="0.2">
      <c r="A93" s="64"/>
      <c r="B93" s="64"/>
      <c r="C93" s="64"/>
      <c r="D93" s="64"/>
      <c r="E93" s="11"/>
      <c r="F93" s="64"/>
      <c r="G93" s="64"/>
      <c r="H93" s="64"/>
      <c r="I93" s="64"/>
    </row>
    <row r="94" spans="1:9" x14ac:dyDescent="0.2">
      <c r="A94" s="64"/>
      <c r="B94" s="64"/>
      <c r="C94" s="64"/>
      <c r="D94" s="64"/>
      <c r="E94" s="11"/>
      <c r="F94" s="64"/>
      <c r="G94" s="64"/>
      <c r="H94" s="64"/>
      <c r="I94" s="64"/>
    </row>
    <row r="95" spans="1:9" x14ac:dyDescent="0.2">
      <c r="A95" s="64"/>
      <c r="B95" s="64"/>
      <c r="C95" s="64"/>
      <c r="D95" s="64"/>
      <c r="E95" s="11"/>
      <c r="F95" s="64"/>
      <c r="G95" s="64"/>
      <c r="H95" s="64"/>
      <c r="I95" s="64"/>
    </row>
    <row r="96" spans="1:9" x14ac:dyDescent="0.2">
      <c r="A96" s="64"/>
      <c r="B96" s="64"/>
      <c r="C96" s="64"/>
      <c r="D96" s="64"/>
      <c r="E96" s="11"/>
      <c r="F96" s="64"/>
      <c r="G96" s="64"/>
      <c r="H96" s="64"/>
      <c r="I96" s="64"/>
    </row>
    <row r="97" spans="1:9" x14ac:dyDescent="0.2">
      <c r="A97" s="64"/>
      <c r="B97" s="64"/>
      <c r="C97" s="64"/>
      <c r="D97" s="64"/>
      <c r="E97" s="11"/>
      <c r="F97" s="64"/>
      <c r="G97" s="64"/>
      <c r="H97" s="64"/>
      <c r="I97" s="64"/>
    </row>
    <row r="98" spans="1:9" x14ac:dyDescent="0.2">
      <c r="A98" s="64"/>
      <c r="B98" s="64"/>
      <c r="C98" s="64"/>
      <c r="D98" s="64"/>
      <c r="E98" s="11"/>
      <c r="F98" s="64"/>
      <c r="G98" s="64"/>
      <c r="H98" s="64"/>
      <c r="I98" s="64"/>
    </row>
    <row r="99" spans="1:9" x14ac:dyDescent="0.2">
      <c r="A99" s="64"/>
      <c r="B99" s="64"/>
      <c r="C99" s="64"/>
      <c r="D99" s="64"/>
      <c r="E99" s="11"/>
      <c r="F99" s="64"/>
      <c r="G99" s="64"/>
      <c r="H99" s="64"/>
      <c r="I99" s="64"/>
    </row>
    <row r="100" spans="1:9" x14ac:dyDescent="0.2">
      <c r="A100" s="64"/>
      <c r="B100" s="64"/>
      <c r="C100" s="64"/>
      <c r="D100" s="64"/>
      <c r="E100" s="11"/>
      <c r="F100" s="64"/>
      <c r="G100" s="64"/>
      <c r="H100" s="64"/>
      <c r="I100" s="64"/>
    </row>
    <row r="101" spans="1:9" x14ac:dyDescent="0.2">
      <c r="A101" s="64"/>
      <c r="B101" s="64"/>
      <c r="C101" s="64"/>
      <c r="D101" s="64"/>
      <c r="E101" s="11"/>
      <c r="F101" s="64"/>
      <c r="G101" s="64"/>
      <c r="H101" s="64"/>
      <c r="I101" s="64"/>
    </row>
    <row r="102" spans="1:9" x14ac:dyDescent="0.2">
      <c r="A102" s="64"/>
      <c r="B102" s="64"/>
      <c r="C102" s="64"/>
      <c r="D102" s="64"/>
      <c r="E102" s="11"/>
      <c r="F102" s="64"/>
      <c r="G102" s="64"/>
      <c r="H102" s="64"/>
      <c r="I102" s="64"/>
    </row>
    <row r="103" spans="1:9" x14ac:dyDescent="0.2">
      <c r="A103" s="64"/>
      <c r="B103" s="64"/>
      <c r="C103" s="64"/>
      <c r="D103" s="64"/>
      <c r="E103" s="11"/>
      <c r="F103" s="64"/>
      <c r="G103" s="64"/>
      <c r="H103" s="64"/>
      <c r="I103" s="64"/>
    </row>
    <row r="104" spans="1:9" x14ac:dyDescent="0.2">
      <c r="A104" s="64"/>
      <c r="B104" s="64"/>
      <c r="C104" s="64"/>
      <c r="D104" s="64"/>
      <c r="E104" s="11"/>
      <c r="F104" s="64"/>
      <c r="G104" s="64"/>
      <c r="H104" s="64"/>
      <c r="I104" s="64"/>
    </row>
    <row r="105" spans="1:9" x14ac:dyDescent="0.2">
      <c r="A105" s="64"/>
      <c r="B105" s="64"/>
      <c r="C105" s="64"/>
      <c r="D105" s="64"/>
      <c r="E105" s="11"/>
      <c r="F105" s="64"/>
      <c r="G105" s="64"/>
      <c r="H105" s="64"/>
      <c r="I105" s="64"/>
    </row>
    <row r="106" spans="1:9" x14ac:dyDescent="0.2">
      <c r="A106" s="64"/>
      <c r="B106" s="64"/>
      <c r="C106" s="64"/>
      <c r="D106" s="64"/>
      <c r="E106" s="11"/>
      <c r="F106" s="64"/>
      <c r="G106" s="64"/>
      <c r="H106" s="64"/>
      <c r="I106" s="64"/>
    </row>
    <row r="107" spans="1:9" x14ac:dyDescent="0.2">
      <c r="A107" s="64"/>
      <c r="B107" s="64"/>
      <c r="C107" s="64"/>
      <c r="D107" s="64"/>
      <c r="E107" s="11"/>
      <c r="F107" s="64"/>
      <c r="G107" s="64"/>
      <c r="H107" s="64"/>
      <c r="I107" s="64"/>
    </row>
    <row r="108" spans="1:9" x14ac:dyDescent="0.2">
      <c r="A108" s="64"/>
      <c r="B108" s="64"/>
      <c r="C108" s="64"/>
      <c r="D108" s="64"/>
      <c r="E108" s="11"/>
      <c r="F108" s="64"/>
      <c r="G108" s="64"/>
      <c r="H108" s="64"/>
      <c r="I108" s="64"/>
    </row>
    <row r="109" spans="1:9" x14ac:dyDescent="0.2">
      <c r="A109" s="64"/>
      <c r="B109" s="64"/>
      <c r="C109" s="64"/>
      <c r="D109" s="64"/>
      <c r="E109" s="11"/>
      <c r="F109" s="64"/>
      <c r="G109" s="64"/>
      <c r="H109" s="64"/>
      <c r="I109" s="64"/>
    </row>
    <row r="110" spans="1:9" x14ac:dyDescent="0.2">
      <c r="A110" s="64"/>
      <c r="B110" s="64"/>
      <c r="C110" s="64"/>
      <c r="D110" s="64"/>
      <c r="E110" s="11"/>
      <c r="F110" s="64"/>
      <c r="G110" s="64"/>
      <c r="H110" s="64"/>
      <c r="I110" s="64"/>
    </row>
    <row r="111" spans="1:9" x14ac:dyDescent="0.2">
      <c r="A111" s="64"/>
      <c r="B111" s="64"/>
      <c r="C111" s="64"/>
      <c r="D111" s="64"/>
      <c r="E111" s="11"/>
      <c r="F111" s="64"/>
      <c r="G111" s="64"/>
      <c r="H111" s="64"/>
      <c r="I111" s="64"/>
    </row>
    <row r="112" spans="1:9" x14ac:dyDescent="0.2">
      <c r="A112" s="64"/>
      <c r="B112" s="64"/>
      <c r="C112" s="64"/>
      <c r="D112" s="64"/>
      <c r="E112" s="11"/>
      <c r="F112" s="64"/>
      <c r="G112" s="64"/>
      <c r="H112" s="64"/>
      <c r="I112" s="64"/>
    </row>
    <row r="113" spans="1:9" x14ac:dyDescent="0.2">
      <c r="A113" s="64"/>
      <c r="B113" s="64"/>
      <c r="C113" s="64"/>
      <c r="D113" s="64"/>
      <c r="E113" s="11"/>
      <c r="F113" s="64"/>
      <c r="G113" s="64"/>
      <c r="H113" s="64"/>
      <c r="I113" s="64"/>
    </row>
    <row r="114" spans="1:9" x14ac:dyDescent="0.2">
      <c r="A114" s="64"/>
      <c r="B114" s="64"/>
      <c r="C114" s="64"/>
      <c r="D114" s="64"/>
      <c r="E114" s="11"/>
      <c r="F114" s="64"/>
      <c r="G114" s="64"/>
      <c r="H114" s="64"/>
      <c r="I114" s="64"/>
    </row>
    <row r="115" spans="1:9" x14ac:dyDescent="0.2">
      <c r="A115" s="64"/>
      <c r="B115" s="64"/>
      <c r="C115" s="64"/>
      <c r="D115" s="64"/>
      <c r="E115" s="11"/>
      <c r="F115" s="64"/>
      <c r="G115" s="64"/>
      <c r="H115" s="64"/>
      <c r="I115" s="64"/>
    </row>
    <row r="116" spans="1:9" x14ac:dyDescent="0.2">
      <c r="A116" s="64"/>
      <c r="B116" s="64"/>
      <c r="C116" s="64"/>
      <c r="D116" s="64"/>
      <c r="E116" s="11"/>
      <c r="F116" s="64"/>
      <c r="G116" s="64"/>
      <c r="H116" s="64"/>
      <c r="I116" s="64"/>
    </row>
    <row r="117" spans="1:9" x14ac:dyDescent="0.2">
      <c r="A117" s="64"/>
      <c r="B117" s="64"/>
      <c r="C117" s="64"/>
      <c r="D117" s="64"/>
      <c r="E117" s="11"/>
      <c r="F117" s="64"/>
      <c r="G117" s="64"/>
      <c r="H117" s="64"/>
      <c r="I117" s="64"/>
    </row>
    <row r="118" spans="1:9" x14ac:dyDescent="0.2">
      <c r="A118" s="64"/>
      <c r="B118" s="64"/>
      <c r="C118" s="64"/>
      <c r="D118" s="64"/>
      <c r="E118" s="11"/>
      <c r="F118" s="64"/>
      <c r="G118" s="64"/>
      <c r="H118" s="64"/>
      <c r="I118" s="64"/>
    </row>
    <row r="119" spans="1:9" x14ac:dyDescent="0.2">
      <c r="A119" s="64"/>
      <c r="B119" s="64"/>
      <c r="C119" s="64"/>
      <c r="D119" s="64"/>
      <c r="E119" s="11"/>
      <c r="F119" s="64"/>
      <c r="G119" s="64"/>
      <c r="H119" s="64"/>
      <c r="I119" s="64"/>
    </row>
    <row r="120" spans="1:9" x14ac:dyDescent="0.2">
      <c r="A120" s="64"/>
      <c r="B120" s="64"/>
      <c r="C120" s="64"/>
      <c r="D120" s="64"/>
      <c r="E120" s="11"/>
      <c r="F120" s="64"/>
      <c r="G120" s="64"/>
      <c r="H120" s="64"/>
      <c r="I120" s="64"/>
    </row>
    <row r="121" spans="1:9" x14ac:dyDescent="0.2">
      <c r="A121" s="64"/>
      <c r="B121" s="64"/>
      <c r="C121" s="64"/>
      <c r="D121" s="64"/>
      <c r="E121" s="11"/>
      <c r="F121" s="64"/>
      <c r="G121" s="64"/>
      <c r="H121" s="64"/>
      <c r="I121" s="64"/>
    </row>
    <row r="122" spans="1:9" x14ac:dyDescent="0.2">
      <c r="A122" s="64"/>
      <c r="B122" s="64"/>
      <c r="C122" s="64"/>
      <c r="D122" s="64"/>
      <c r="E122" s="11"/>
      <c r="F122" s="64"/>
      <c r="G122" s="64"/>
      <c r="H122" s="64"/>
      <c r="I122" s="64"/>
    </row>
    <row r="123" spans="1:9" x14ac:dyDescent="0.2">
      <c r="A123" s="64"/>
      <c r="B123" s="64"/>
      <c r="C123" s="64"/>
      <c r="D123" s="64"/>
      <c r="E123" s="11"/>
      <c r="F123" s="64"/>
      <c r="G123" s="64"/>
      <c r="H123" s="64"/>
      <c r="I123" s="64"/>
    </row>
    <row r="124" spans="1:9" x14ac:dyDescent="0.2">
      <c r="A124" s="64"/>
      <c r="B124" s="64"/>
      <c r="C124" s="64"/>
      <c r="D124" s="64"/>
      <c r="E124" s="11"/>
      <c r="F124" s="64"/>
      <c r="G124" s="64"/>
      <c r="H124" s="64"/>
      <c r="I124" s="64"/>
    </row>
    <row r="125" spans="1:9" x14ac:dyDescent="0.2">
      <c r="A125" s="64"/>
      <c r="B125" s="64"/>
      <c r="C125" s="64"/>
      <c r="D125" s="64"/>
      <c r="E125" s="11"/>
      <c r="F125" s="64"/>
      <c r="G125" s="64"/>
      <c r="H125" s="64"/>
      <c r="I125" s="64"/>
    </row>
    <row r="126" spans="1:9" x14ac:dyDescent="0.2">
      <c r="A126" s="64"/>
      <c r="B126" s="64"/>
      <c r="C126" s="64"/>
      <c r="D126" s="64"/>
      <c r="E126" s="11"/>
      <c r="F126" s="64"/>
      <c r="G126" s="64"/>
      <c r="H126" s="64"/>
      <c r="I126" s="64"/>
    </row>
    <row r="127" spans="1:9" x14ac:dyDescent="0.2">
      <c r="A127" s="64"/>
      <c r="B127" s="64"/>
      <c r="C127" s="64"/>
      <c r="D127" s="64"/>
      <c r="E127" s="11"/>
      <c r="F127" s="64"/>
      <c r="G127" s="64"/>
      <c r="H127" s="64"/>
      <c r="I127" s="64"/>
    </row>
    <row r="128" spans="1:9" x14ac:dyDescent="0.2">
      <c r="A128" s="64"/>
      <c r="B128" s="64"/>
      <c r="C128" s="64"/>
      <c r="D128" s="64"/>
      <c r="E128" s="11"/>
      <c r="F128" s="64"/>
      <c r="G128" s="64"/>
      <c r="H128" s="64"/>
      <c r="I128" s="64"/>
    </row>
    <row r="129" spans="1:9" x14ac:dyDescent="0.2">
      <c r="A129" s="64"/>
      <c r="B129" s="64"/>
      <c r="C129" s="64"/>
      <c r="D129" s="64"/>
      <c r="E129" s="11"/>
      <c r="F129" s="64"/>
      <c r="G129" s="64"/>
      <c r="H129" s="64"/>
      <c r="I129" s="64"/>
    </row>
    <row r="130" spans="1:9" x14ac:dyDescent="0.2">
      <c r="A130" s="64"/>
      <c r="B130" s="64"/>
      <c r="C130" s="64"/>
      <c r="D130" s="64"/>
      <c r="E130" s="11"/>
      <c r="F130" s="64"/>
      <c r="G130" s="64"/>
      <c r="H130" s="64"/>
      <c r="I130" s="64"/>
    </row>
    <row r="131" spans="1:9" x14ac:dyDescent="0.2">
      <c r="A131" s="64"/>
      <c r="B131" s="64"/>
      <c r="C131" s="64"/>
      <c r="D131" s="64"/>
      <c r="E131" s="11"/>
      <c r="F131" s="64"/>
      <c r="G131" s="64"/>
      <c r="H131" s="64"/>
      <c r="I131" s="64"/>
    </row>
    <row r="132" spans="1:9" x14ac:dyDescent="0.2">
      <c r="A132" s="64"/>
      <c r="B132" s="64"/>
      <c r="C132" s="64"/>
      <c r="D132" s="64"/>
      <c r="E132" s="11"/>
      <c r="F132" s="64"/>
      <c r="G132" s="64"/>
      <c r="H132" s="64"/>
      <c r="I132" s="64"/>
    </row>
    <row r="133" spans="1:9" x14ac:dyDescent="0.2">
      <c r="A133" s="64"/>
      <c r="B133" s="64"/>
      <c r="C133" s="64"/>
      <c r="D133" s="64"/>
      <c r="E133" s="11"/>
      <c r="F133" s="64"/>
      <c r="G133" s="64"/>
      <c r="H133" s="64"/>
      <c r="I133" s="64"/>
    </row>
    <row r="134" spans="1:9" x14ac:dyDescent="0.2">
      <c r="A134" s="64"/>
      <c r="B134" s="64"/>
      <c r="C134" s="64"/>
      <c r="D134" s="64"/>
      <c r="E134" s="11"/>
      <c r="F134" s="64"/>
      <c r="G134" s="64"/>
      <c r="H134" s="64"/>
      <c r="I134" s="64"/>
    </row>
    <row r="135" spans="1:9" x14ac:dyDescent="0.2">
      <c r="A135" s="64"/>
      <c r="B135" s="64"/>
      <c r="C135" s="64"/>
      <c r="D135" s="64"/>
      <c r="E135" s="11"/>
      <c r="F135" s="64"/>
      <c r="G135" s="64"/>
      <c r="H135" s="64"/>
      <c r="I135" s="64"/>
    </row>
    <row r="136" spans="1:9" x14ac:dyDescent="0.2">
      <c r="A136" s="64"/>
      <c r="B136" s="64"/>
      <c r="C136" s="64"/>
      <c r="D136" s="64"/>
      <c r="E136" s="11"/>
      <c r="F136" s="64"/>
      <c r="G136" s="64"/>
      <c r="H136" s="64"/>
      <c r="I136" s="64"/>
    </row>
    <row r="137" spans="1:9" x14ac:dyDescent="0.2">
      <c r="A137" s="64"/>
      <c r="B137" s="64"/>
      <c r="C137" s="64"/>
      <c r="D137" s="64"/>
      <c r="E137" s="11"/>
      <c r="F137" s="64"/>
      <c r="G137" s="64"/>
      <c r="H137" s="64"/>
      <c r="I137" s="64"/>
    </row>
    <row r="138" spans="1:9" x14ac:dyDescent="0.2">
      <c r="A138" s="64"/>
      <c r="B138" s="64"/>
      <c r="C138" s="64"/>
      <c r="D138" s="64"/>
      <c r="E138" s="11"/>
      <c r="F138" s="64"/>
      <c r="G138" s="64"/>
      <c r="H138" s="64"/>
      <c r="I138" s="64"/>
    </row>
    <row r="139" spans="1:9" x14ac:dyDescent="0.2">
      <c r="A139" s="64"/>
      <c r="B139" s="64"/>
      <c r="C139" s="64"/>
      <c r="D139" s="64"/>
      <c r="E139" s="11"/>
      <c r="F139" s="64"/>
      <c r="G139" s="64"/>
      <c r="H139" s="64"/>
      <c r="I139" s="64"/>
    </row>
    <row r="140" spans="1:9" x14ac:dyDescent="0.2">
      <c r="A140" s="64"/>
      <c r="B140" s="64"/>
      <c r="C140" s="64"/>
      <c r="D140" s="64"/>
      <c r="E140" s="11"/>
      <c r="F140" s="64"/>
      <c r="G140" s="64"/>
      <c r="H140" s="64"/>
      <c r="I140" s="64"/>
    </row>
    <row r="141" spans="1:9" x14ac:dyDescent="0.2">
      <c r="A141" s="64"/>
      <c r="B141" s="64"/>
      <c r="C141" s="64"/>
      <c r="D141" s="64"/>
      <c r="E141" s="11"/>
      <c r="F141" s="64"/>
      <c r="G141" s="64"/>
      <c r="H141" s="64"/>
      <c r="I141" s="64"/>
    </row>
    <row r="142" spans="1:9" x14ac:dyDescent="0.2">
      <c r="A142" s="64"/>
      <c r="B142" s="64"/>
      <c r="C142" s="64"/>
      <c r="D142" s="64"/>
      <c r="E142" s="11"/>
      <c r="F142" s="64"/>
      <c r="G142" s="64"/>
      <c r="H142" s="64"/>
      <c r="I142" s="64"/>
    </row>
    <row r="143" spans="1:9" x14ac:dyDescent="0.2">
      <c r="A143" s="64"/>
      <c r="B143" s="64"/>
      <c r="C143" s="64"/>
      <c r="D143" s="64"/>
      <c r="E143" s="11"/>
      <c r="F143" s="64"/>
      <c r="G143" s="64"/>
      <c r="H143" s="64"/>
      <c r="I143" s="64"/>
    </row>
    <row r="144" spans="1:9" x14ac:dyDescent="0.2">
      <c r="A144" s="64"/>
      <c r="B144" s="64"/>
      <c r="C144" s="64"/>
      <c r="D144" s="64"/>
      <c r="E144" s="11"/>
      <c r="F144" s="64"/>
      <c r="G144" s="64"/>
      <c r="H144" s="64"/>
      <c r="I144" s="64"/>
    </row>
    <row r="145" spans="1:9" x14ac:dyDescent="0.2">
      <c r="A145" s="64"/>
      <c r="B145" s="64"/>
      <c r="C145" s="64"/>
      <c r="D145" s="64"/>
      <c r="E145" s="11"/>
      <c r="F145" s="64"/>
      <c r="G145" s="64"/>
      <c r="H145" s="64"/>
      <c r="I145" s="64"/>
    </row>
    <row r="146" spans="1:9" x14ac:dyDescent="0.2">
      <c r="A146" s="64"/>
      <c r="B146" s="64"/>
      <c r="C146" s="64"/>
      <c r="D146" s="64"/>
      <c r="E146" s="11"/>
      <c r="F146" s="64"/>
      <c r="G146" s="64"/>
      <c r="H146" s="64"/>
      <c r="I146" s="64"/>
    </row>
    <row r="147" spans="1:9" x14ac:dyDescent="0.2">
      <c r="A147" s="64"/>
      <c r="B147" s="64"/>
      <c r="C147" s="64"/>
      <c r="D147" s="64"/>
      <c r="E147" s="11"/>
      <c r="F147" s="64"/>
      <c r="G147" s="64"/>
      <c r="H147" s="64"/>
      <c r="I147" s="64"/>
    </row>
    <row r="148" spans="1:9" x14ac:dyDescent="0.2">
      <c r="A148" s="64"/>
      <c r="B148" s="64"/>
      <c r="C148" s="64"/>
      <c r="D148" s="64"/>
      <c r="E148" s="11"/>
      <c r="F148" s="64"/>
      <c r="G148" s="64"/>
      <c r="H148" s="64"/>
      <c r="I148" s="64"/>
    </row>
    <row r="149" spans="1:9" x14ac:dyDescent="0.2">
      <c r="A149" s="64"/>
      <c r="B149" s="64"/>
      <c r="C149" s="64"/>
      <c r="D149" s="64"/>
      <c r="E149" s="11"/>
      <c r="F149" s="64"/>
      <c r="G149" s="64"/>
      <c r="H149" s="64"/>
      <c r="I149" s="64"/>
    </row>
    <row r="150" spans="1:9" x14ac:dyDescent="0.2">
      <c r="A150" s="64"/>
      <c r="B150" s="64"/>
      <c r="C150" s="64"/>
      <c r="D150" s="64"/>
      <c r="E150" s="11"/>
      <c r="F150" s="64"/>
      <c r="G150" s="64"/>
      <c r="H150" s="64"/>
      <c r="I150" s="64"/>
    </row>
    <row r="151" spans="1:9" x14ac:dyDescent="0.2">
      <c r="A151" s="64"/>
      <c r="B151" s="64"/>
      <c r="C151" s="64"/>
      <c r="D151" s="64"/>
      <c r="E151" s="11"/>
      <c r="F151" s="64"/>
      <c r="G151" s="64"/>
      <c r="H151" s="64"/>
      <c r="I151" s="64"/>
    </row>
    <row r="152" spans="1:9" x14ac:dyDescent="0.2">
      <c r="A152" s="64"/>
      <c r="B152" s="64"/>
      <c r="C152" s="64"/>
      <c r="D152" s="64"/>
      <c r="E152" s="11"/>
      <c r="F152" s="64"/>
      <c r="G152" s="64"/>
      <c r="H152" s="64"/>
      <c r="I152" s="64"/>
    </row>
    <row r="153" spans="1:9" x14ac:dyDescent="0.2">
      <c r="A153" s="64"/>
      <c r="B153" s="64"/>
      <c r="C153" s="64"/>
      <c r="D153" s="64"/>
      <c r="E153" s="11"/>
      <c r="F153" s="64"/>
      <c r="G153" s="64"/>
      <c r="H153" s="64"/>
      <c r="I153" s="64"/>
    </row>
    <row r="154" spans="1:9" x14ac:dyDescent="0.2">
      <c r="A154" s="64"/>
      <c r="B154" s="64"/>
      <c r="C154" s="64"/>
      <c r="D154" s="64"/>
      <c r="E154" s="11"/>
      <c r="F154" s="64"/>
      <c r="G154" s="64"/>
      <c r="H154" s="64"/>
      <c r="I154" s="64"/>
    </row>
    <row r="155" spans="1:9" x14ac:dyDescent="0.2">
      <c r="A155" s="64"/>
      <c r="B155" s="64"/>
      <c r="C155" s="64"/>
      <c r="D155" s="64"/>
      <c r="E155" s="11"/>
      <c r="F155" s="64"/>
      <c r="G155" s="64"/>
      <c r="H155" s="64"/>
      <c r="I155" s="64"/>
    </row>
    <row r="156" spans="1:9" x14ac:dyDescent="0.2">
      <c r="A156" s="64"/>
      <c r="B156" s="64"/>
      <c r="C156" s="64"/>
      <c r="D156" s="64"/>
      <c r="E156" s="11"/>
      <c r="F156" s="64"/>
      <c r="G156" s="64"/>
      <c r="H156" s="64"/>
      <c r="I156" s="64"/>
    </row>
    <row r="157" spans="1:9" x14ac:dyDescent="0.2">
      <c r="A157" s="64"/>
      <c r="B157" s="64"/>
      <c r="C157" s="64"/>
      <c r="D157" s="64"/>
      <c r="E157" s="11"/>
      <c r="F157" s="64"/>
      <c r="G157" s="64"/>
      <c r="H157" s="64"/>
      <c r="I157" s="64"/>
    </row>
    <row r="158" spans="1:9" x14ac:dyDescent="0.2">
      <c r="A158" s="64"/>
      <c r="B158" s="64"/>
      <c r="C158" s="64"/>
      <c r="D158" s="64"/>
      <c r="E158" s="11"/>
      <c r="F158" s="64"/>
      <c r="G158" s="64"/>
      <c r="H158" s="64"/>
      <c r="I158" s="64"/>
    </row>
    <row r="159" spans="1:9" x14ac:dyDescent="0.2">
      <c r="A159" s="64"/>
      <c r="B159" s="64"/>
      <c r="C159" s="64"/>
      <c r="D159" s="64"/>
      <c r="E159" s="11"/>
      <c r="F159" s="64"/>
      <c r="G159" s="64"/>
      <c r="H159" s="64"/>
      <c r="I159" s="64"/>
    </row>
    <row r="160" spans="1:9" x14ac:dyDescent="0.2">
      <c r="A160" s="64"/>
      <c r="B160" s="64"/>
      <c r="C160" s="64"/>
      <c r="D160" s="64"/>
      <c r="E160" s="11"/>
      <c r="F160" s="64"/>
      <c r="G160" s="64"/>
      <c r="H160" s="64"/>
      <c r="I160" s="64"/>
    </row>
    <row r="161" spans="1:9" x14ac:dyDescent="0.2">
      <c r="A161" s="64"/>
      <c r="B161" s="64"/>
      <c r="C161" s="64"/>
      <c r="D161" s="64"/>
      <c r="E161" s="11"/>
      <c r="F161" s="64"/>
      <c r="G161" s="64"/>
      <c r="H161" s="64"/>
      <c r="I161" s="64"/>
    </row>
    <row r="162" spans="1:9" x14ac:dyDescent="0.2">
      <c r="A162" s="64"/>
      <c r="B162" s="64"/>
      <c r="C162" s="64"/>
      <c r="D162" s="64"/>
      <c r="E162" s="11"/>
      <c r="F162" s="64"/>
      <c r="G162" s="64"/>
      <c r="H162" s="64"/>
      <c r="I162" s="64"/>
    </row>
    <row r="163" spans="1:9" x14ac:dyDescent="0.2">
      <c r="A163" s="64"/>
      <c r="B163" s="64"/>
      <c r="C163" s="64"/>
      <c r="D163" s="64"/>
      <c r="E163" s="11"/>
      <c r="F163" s="64"/>
      <c r="G163" s="64"/>
      <c r="H163" s="64"/>
      <c r="I163" s="64"/>
    </row>
    <row r="164" spans="1:9" x14ac:dyDescent="0.2">
      <c r="A164" s="64"/>
      <c r="B164" s="64"/>
      <c r="C164" s="64"/>
      <c r="D164" s="64"/>
      <c r="E164" s="11"/>
      <c r="F164" s="64"/>
      <c r="G164" s="64"/>
      <c r="H164" s="64"/>
      <c r="I164" s="64"/>
    </row>
    <row r="165" spans="1:9" x14ac:dyDescent="0.2">
      <c r="A165" s="64"/>
      <c r="B165" s="64"/>
      <c r="C165" s="64"/>
      <c r="D165" s="64"/>
      <c r="E165" s="11"/>
      <c r="F165" s="64"/>
      <c r="G165" s="64"/>
      <c r="H165" s="64"/>
      <c r="I165" s="64"/>
    </row>
    <row r="166" spans="1:9" x14ac:dyDescent="0.2">
      <c r="A166" s="64"/>
      <c r="B166" s="64"/>
      <c r="C166" s="64"/>
      <c r="D166" s="64"/>
      <c r="E166" s="11"/>
      <c r="F166" s="64"/>
      <c r="G166" s="64"/>
      <c r="H166" s="64"/>
      <c r="I166" s="64"/>
    </row>
    <row r="167" spans="1:9" x14ac:dyDescent="0.2">
      <c r="A167" s="64"/>
      <c r="B167" s="64"/>
      <c r="C167" s="64"/>
      <c r="D167" s="64"/>
      <c r="E167" s="11"/>
      <c r="F167" s="64"/>
      <c r="G167" s="64"/>
      <c r="H167" s="64"/>
      <c r="I167" s="64"/>
    </row>
    <row r="168" spans="1:9" x14ac:dyDescent="0.2">
      <c r="A168" s="64"/>
      <c r="B168" s="64"/>
      <c r="C168" s="64"/>
      <c r="D168" s="64"/>
      <c r="E168" s="11"/>
      <c r="F168" s="64"/>
      <c r="G168" s="64"/>
      <c r="H168" s="64"/>
      <c r="I168" s="64"/>
    </row>
    <row r="169" spans="1:9" x14ac:dyDescent="0.2">
      <c r="A169" s="64"/>
      <c r="B169" s="64"/>
      <c r="C169" s="64"/>
      <c r="D169" s="64"/>
      <c r="E169" s="11"/>
      <c r="G169" s="64"/>
      <c r="H169" s="64"/>
      <c r="I169" s="64"/>
    </row>
    <row r="170" spans="1:9" x14ac:dyDescent="0.2">
      <c r="A170" s="64"/>
      <c r="B170" s="64"/>
      <c r="C170" s="64"/>
      <c r="D170" s="64"/>
      <c r="E170" s="11"/>
      <c r="G170" s="64"/>
      <c r="H170" s="64"/>
      <c r="I170" s="64"/>
    </row>
    <row r="171" spans="1:9" x14ac:dyDescent="0.2">
      <c r="A171" s="64"/>
      <c r="B171" s="64"/>
      <c r="C171" s="64"/>
      <c r="D171" s="64"/>
      <c r="E171" s="11"/>
      <c r="G171" s="64"/>
      <c r="H171" s="64"/>
      <c r="I171" s="64"/>
    </row>
    <row r="172" spans="1:9" x14ac:dyDescent="0.2">
      <c r="A172" s="64"/>
      <c r="B172" s="64"/>
      <c r="C172" s="64"/>
      <c r="D172" s="64"/>
      <c r="E172" s="11"/>
      <c r="G172" s="64"/>
      <c r="H172" s="64"/>
      <c r="I172" s="64"/>
    </row>
    <row r="173" spans="1:9" x14ac:dyDescent="0.2">
      <c r="A173" s="64"/>
      <c r="B173" s="64"/>
      <c r="C173" s="64"/>
      <c r="D173" s="64"/>
      <c r="E173" s="11"/>
      <c r="G173" s="64"/>
      <c r="H173" s="64"/>
      <c r="I173" s="64"/>
    </row>
    <row r="174" spans="1:9" x14ac:dyDescent="0.2">
      <c r="A174" s="64"/>
      <c r="B174" s="64"/>
      <c r="C174" s="64"/>
      <c r="D174" s="64"/>
      <c r="E174" s="11"/>
      <c r="G174" s="64"/>
      <c r="H174" s="64"/>
      <c r="I174" s="64"/>
    </row>
    <row r="175" spans="1:9" x14ac:dyDescent="0.2">
      <c r="A175" s="64"/>
      <c r="B175" s="64"/>
      <c r="C175" s="64"/>
      <c r="D175" s="64"/>
      <c r="E175" s="11"/>
      <c r="G175" s="64"/>
      <c r="H175" s="64"/>
      <c r="I175" s="64"/>
    </row>
    <row r="176" spans="1:9" x14ac:dyDescent="0.2">
      <c r="A176" s="64"/>
      <c r="B176" s="64"/>
      <c r="C176" s="64"/>
      <c r="D176" s="64"/>
      <c r="E176" s="11"/>
      <c r="G176" s="64"/>
      <c r="H176" s="64"/>
      <c r="I176" s="64"/>
    </row>
    <row r="177" spans="1:9" x14ac:dyDescent="0.2">
      <c r="A177" s="64"/>
      <c r="B177" s="64"/>
      <c r="C177" s="64"/>
      <c r="D177" s="64"/>
      <c r="E177" s="11"/>
      <c r="G177" s="64"/>
      <c r="H177" s="64"/>
      <c r="I177" s="64"/>
    </row>
    <row r="178" spans="1:9" x14ac:dyDescent="0.2">
      <c r="A178" s="64"/>
      <c r="B178" s="64"/>
      <c r="C178" s="64"/>
      <c r="D178" s="64"/>
      <c r="E178" s="11"/>
      <c r="G178" s="64"/>
      <c r="H178" s="64"/>
      <c r="I178" s="64"/>
    </row>
    <row r="179" spans="1:9" x14ac:dyDescent="0.2">
      <c r="A179" s="64"/>
      <c r="B179" s="64"/>
      <c r="C179" s="64"/>
      <c r="D179" s="64"/>
      <c r="E179" s="11"/>
      <c r="G179" s="64"/>
      <c r="H179" s="64"/>
      <c r="I179" s="64"/>
    </row>
    <row r="180" spans="1:9" x14ac:dyDescent="0.2">
      <c r="A180" s="64"/>
      <c r="B180" s="64"/>
      <c r="C180" s="64"/>
      <c r="D180" s="64"/>
      <c r="E180" s="11"/>
      <c r="G180" s="64"/>
      <c r="H180" s="64"/>
      <c r="I180" s="64"/>
    </row>
    <row r="181" spans="1:9" x14ac:dyDescent="0.2">
      <c r="A181" s="64"/>
      <c r="B181" s="64"/>
      <c r="C181" s="64"/>
      <c r="D181" s="64"/>
      <c r="E181" s="11"/>
      <c r="G181" s="64"/>
      <c r="H181" s="64"/>
      <c r="I181" s="64"/>
    </row>
    <row r="182" spans="1:9" x14ac:dyDescent="0.2">
      <c r="A182" s="64"/>
      <c r="B182" s="64"/>
      <c r="C182" s="64"/>
      <c r="D182" s="64"/>
      <c r="E182" s="11"/>
      <c r="G182" s="64"/>
      <c r="H182" s="64"/>
      <c r="I182" s="64"/>
    </row>
    <row r="183" spans="1:9" x14ac:dyDescent="0.2">
      <c r="A183" s="64"/>
      <c r="B183" s="64"/>
      <c r="C183" s="64"/>
      <c r="D183" s="64"/>
      <c r="E183" s="11"/>
      <c r="G183" s="64"/>
      <c r="H183" s="64"/>
      <c r="I183" s="64"/>
    </row>
    <row r="184" spans="1:9" x14ac:dyDescent="0.2">
      <c r="A184" s="64"/>
      <c r="B184" s="64"/>
      <c r="C184" s="64"/>
      <c r="D184" s="64"/>
      <c r="E184" s="11"/>
      <c r="G184" s="64"/>
      <c r="H184" s="64"/>
      <c r="I184" s="64"/>
    </row>
    <row r="185" spans="1:9" x14ac:dyDescent="0.2">
      <c r="A185" s="64"/>
      <c r="B185" s="64"/>
      <c r="C185" s="64"/>
      <c r="D185" s="64"/>
      <c r="E185" s="11"/>
      <c r="G185" s="64"/>
      <c r="H185" s="64"/>
      <c r="I185" s="64"/>
    </row>
    <row r="186" spans="1:9" x14ac:dyDescent="0.2">
      <c r="A186" s="64"/>
      <c r="B186" s="64"/>
      <c r="C186" s="64"/>
      <c r="D186" s="64"/>
      <c r="E186" s="11"/>
      <c r="G186" s="64"/>
      <c r="H186" s="64"/>
      <c r="I186" s="64"/>
    </row>
    <row r="187" spans="1:9" x14ac:dyDescent="0.2">
      <c r="A187" s="64"/>
      <c r="B187" s="64"/>
      <c r="C187" s="64"/>
      <c r="D187" s="64"/>
      <c r="E187" s="11"/>
      <c r="G187" s="64"/>
      <c r="H187" s="64"/>
      <c r="I187" s="64"/>
    </row>
    <row r="188" spans="1:9" x14ac:dyDescent="0.2">
      <c r="A188" s="64"/>
      <c r="B188" s="64"/>
      <c r="C188" s="64"/>
      <c r="D188" s="64"/>
      <c r="E188" s="11"/>
      <c r="G188" s="64"/>
      <c r="H188" s="64"/>
      <c r="I188" s="64"/>
    </row>
    <row r="189" spans="1:9" x14ac:dyDescent="0.2">
      <c r="A189" s="64"/>
      <c r="B189" s="64"/>
      <c r="C189" s="64"/>
      <c r="D189" s="64"/>
      <c r="E189" s="11"/>
      <c r="G189" s="64"/>
      <c r="H189" s="64"/>
      <c r="I189" s="64"/>
    </row>
    <row r="190" spans="1:9" x14ac:dyDescent="0.2">
      <c r="A190" s="64"/>
      <c r="B190" s="64"/>
      <c r="C190" s="64"/>
      <c r="D190" s="64"/>
      <c r="E190" s="11"/>
      <c r="G190" s="64"/>
      <c r="H190" s="64"/>
      <c r="I190" s="64"/>
    </row>
    <row r="191" spans="1:9" x14ac:dyDescent="0.2">
      <c r="A191" s="64"/>
      <c r="B191" s="64"/>
      <c r="C191" s="64"/>
      <c r="D191" s="64"/>
      <c r="E191" s="11"/>
      <c r="G191" s="64"/>
      <c r="H191" s="64"/>
      <c r="I191" s="64"/>
    </row>
    <row r="192" spans="1:9" x14ac:dyDescent="0.2">
      <c r="A192" s="64"/>
      <c r="B192" s="64"/>
      <c r="C192" s="64"/>
      <c r="D192" s="64"/>
      <c r="E192" s="11"/>
      <c r="G192" s="64"/>
      <c r="H192" s="64"/>
      <c r="I192" s="64"/>
    </row>
    <row r="193" spans="1:9" x14ac:dyDescent="0.2">
      <c r="A193" s="64"/>
      <c r="B193" s="64"/>
      <c r="C193" s="64"/>
      <c r="D193" s="64"/>
      <c r="E193" s="11"/>
      <c r="G193" s="64"/>
      <c r="H193" s="64"/>
      <c r="I193" s="64"/>
    </row>
    <row r="194" spans="1:9" x14ac:dyDescent="0.2">
      <c r="A194" s="64"/>
      <c r="B194" s="64"/>
      <c r="C194" s="64"/>
      <c r="D194" s="64"/>
      <c r="E194" s="11"/>
      <c r="G194" s="64"/>
      <c r="H194" s="64"/>
      <c r="I194" s="64"/>
    </row>
    <row r="195" spans="1:9" x14ac:dyDescent="0.2">
      <c r="A195" s="64"/>
      <c r="B195" s="64"/>
      <c r="C195" s="64"/>
      <c r="D195" s="64"/>
      <c r="E195" s="11"/>
      <c r="G195" s="64"/>
      <c r="H195" s="64"/>
      <c r="I195" s="64"/>
    </row>
    <row r="196" spans="1:9" x14ac:dyDescent="0.2">
      <c r="A196" s="64"/>
      <c r="B196" s="64"/>
      <c r="C196" s="64"/>
      <c r="D196" s="64"/>
      <c r="E196" s="11"/>
      <c r="G196" s="64"/>
      <c r="H196" s="64"/>
      <c r="I196" s="64"/>
    </row>
    <row r="197" spans="1:9" x14ac:dyDescent="0.2">
      <c r="A197" s="64"/>
      <c r="B197" s="64"/>
      <c r="C197" s="64"/>
      <c r="D197" s="64"/>
      <c r="E197" s="11"/>
      <c r="G197" s="64"/>
      <c r="H197" s="64"/>
      <c r="I197" s="64"/>
    </row>
    <row r="198" spans="1:9" x14ac:dyDescent="0.2">
      <c r="A198" s="64"/>
      <c r="B198" s="64"/>
      <c r="C198" s="64"/>
      <c r="D198" s="64"/>
      <c r="E198" s="11"/>
      <c r="G198" s="64"/>
      <c r="H198" s="64"/>
      <c r="I198" s="64"/>
    </row>
    <row r="199" spans="1:9" x14ac:dyDescent="0.2">
      <c r="A199" s="64"/>
      <c r="B199" s="64"/>
      <c r="C199" s="64"/>
      <c r="D199" s="64"/>
      <c r="E199" s="11"/>
      <c r="G199" s="64"/>
      <c r="H199" s="64"/>
      <c r="I199" s="64"/>
    </row>
    <row r="200" spans="1:9" x14ac:dyDescent="0.2">
      <c r="A200" s="64"/>
      <c r="B200" s="64"/>
      <c r="C200" s="64"/>
      <c r="D200" s="64"/>
      <c r="E200" s="11"/>
      <c r="G200" s="64"/>
      <c r="H200" s="64"/>
      <c r="I200" s="64"/>
    </row>
    <row r="201" spans="1:9" x14ac:dyDescent="0.2">
      <c r="A201" s="64"/>
      <c r="B201" s="64"/>
      <c r="C201" s="64"/>
      <c r="D201" s="64"/>
      <c r="E201" s="11"/>
      <c r="G201" s="64"/>
      <c r="H201" s="64"/>
      <c r="I201" s="64"/>
    </row>
    <row r="202" spans="1:9" x14ac:dyDescent="0.2">
      <c r="A202" s="64"/>
      <c r="B202" s="64"/>
      <c r="C202" s="64"/>
      <c r="D202" s="64"/>
      <c r="E202" s="11"/>
      <c r="G202" s="64"/>
      <c r="H202" s="64"/>
      <c r="I202" s="64"/>
    </row>
    <row r="203" spans="1:9" x14ac:dyDescent="0.2">
      <c r="A203" s="64"/>
      <c r="B203" s="64"/>
      <c r="C203" s="64"/>
      <c r="D203" s="64"/>
      <c r="E203" s="11"/>
      <c r="G203" s="64"/>
      <c r="H203" s="64"/>
      <c r="I203" s="64"/>
    </row>
    <row r="204" spans="1:9" x14ac:dyDescent="0.2">
      <c r="A204" s="64"/>
      <c r="B204" s="64"/>
      <c r="C204" s="64"/>
      <c r="D204" s="64"/>
      <c r="E204" s="11"/>
      <c r="G204" s="64"/>
      <c r="H204" s="64"/>
      <c r="I204" s="64"/>
    </row>
    <row r="205" spans="1:9" x14ac:dyDescent="0.2">
      <c r="A205" s="64"/>
      <c r="B205" s="64"/>
      <c r="C205" s="64"/>
      <c r="D205" s="64"/>
      <c r="E205" s="11"/>
      <c r="G205" s="64"/>
      <c r="H205" s="64"/>
      <c r="I205" s="64"/>
    </row>
    <row r="206" spans="1:9" x14ac:dyDescent="0.2">
      <c r="A206" s="64"/>
      <c r="B206" s="64"/>
      <c r="C206" s="64"/>
      <c r="D206" s="64"/>
      <c r="E206" s="11"/>
      <c r="G206" s="64"/>
      <c r="H206" s="64"/>
      <c r="I206" s="64"/>
    </row>
    <row r="207" spans="1:9" x14ac:dyDescent="0.2">
      <c r="A207" s="64"/>
      <c r="B207" s="64"/>
      <c r="C207" s="64"/>
      <c r="D207" s="64"/>
      <c r="E207" s="11"/>
      <c r="G207" s="64"/>
      <c r="H207" s="64"/>
      <c r="I207" s="64"/>
    </row>
    <row r="208" spans="1:9" x14ac:dyDescent="0.2">
      <c r="A208" s="64"/>
      <c r="B208" s="64"/>
      <c r="C208" s="64"/>
      <c r="D208" s="64"/>
      <c r="E208" s="11"/>
      <c r="G208" s="64"/>
      <c r="H208" s="64"/>
      <c r="I208" s="64"/>
    </row>
    <row r="209" spans="1:9" x14ac:dyDescent="0.2">
      <c r="A209" s="64"/>
      <c r="B209" s="64"/>
      <c r="C209" s="64"/>
      <c r="D209" s="64"/>
      <c r="E209" s="11"/>
      <c r="G209" s="64"/>
      <c r="H209" s="64"/>
      <c r="I209" s="64"/>
    </row>
    <row r="210" spans="1:9" x14ac:dyDescent="0.2">
      <c r="A210" s="64"/>
      <c r="B210" s="64"/>
      <c r="C210" s="64"/>
      <c r="D210" s="64"/>
      <c r="E210" s="11"/>
      <c r="G210" s="64"/>
      <c r="H210" s="64"/>
      <c r="I210" s="64"/>
    </row>
    <row r="211" spans="1:9" x14ac:dyDescent="0.2">
      <c r="A211" s="64"/>
      <c r="B211" s="64"/>
      <c r="C211" s="64"/>
      <c r="D211" s="64"/>
      <c r="E211" s="11"/>
      <c r="G211" s="64"/>
      <c r="H211" s="64"/>
      <c r="I211" s="64"/>
    </row>
    <row r="212" spans="1:9" x14ac:dyDescent="0.2">
      <c r="A212" s="64"/>
      <c r="B212" s="64"/>
      <c r="C212" s="64"/>
      <c r="D212" s="64"/>
      <c r="E212" s="11"/>
      <c r="G212" s="64"/>
      <c r="H212" s="64"/>
      <c r="I212" s="64"/>
    </row>
    <row r="213" spans="1:9" x14ac:dyDescent="0.2">
      <c r="A213" s="64"/>
      <c r="B213" s="64"/>
      <c r="C213" s="64"/>
      <c r="D213" s="64"/>
      <c r="E213" s="11"/>
      <c r="G213" s="64"/>
      <c r="H213" s="64"/>
      <c r="I213" s="64"/>
    </row>
    <row r="214" spans="1:9" x14ac:dyDescent="0.2">
      <c r="A214" s="64"/>
      <c r="B214" s="64"/>
      <c r="C214" s="64"/>
      <c r="D214" s="64"/>
      <c r="E214" s="11"/>
      <c r="G214" s="64"/>
      <c r="H214" s="64"/>
      <c r="I214" s="64"/>
    </row>
    <row r="215" spans="1:9" x14ac:dyDescent="0.2">
      <c r="A215" s="64"/>
      <c r="B215" s="64"/>
      <c r="C215" s="64"/>
      <c r="D215" s="64"/>
      <c r="E215" s="11"/>
      <c r="G215" s="64"/>
      <c r="H215" s="64"/>
      <c r="I215" s="64"/>
    </row>
    <row r="216" spans="1:9" x14ac:dyDescent="0.2">
      <c r="A216" s="64"/>
      <c r="B216" s="64"/>
      <c r="C216" s="64"/>
      <c r="D216" s="64"/>
      <c r="E216" s="11"/>
      <c r="G216" s="64"/>
      <c r="H216" s="64"/>
      <c r="I216" s="64"/>
    </row>
    <row r="217" spans="1:9" x14ac:dyDescent="0.2">
      <c r="A217" s="64"/>
      <c r="B217" s="64"/>
      <c r="C217" s="64"/>
      <c r="D217" s="64"/>
      <c r="E217" s="11"/>
      <c r="G217" s="64"/>
      <c r="H217" s="64"/>
      <c r="I217" s="64"/>
    </row>
    <row r="218" spans="1:9" x14ac:dyDescent="0.2">
      <c r="A218" s="64"/>
      <c r="B218" s="64"/>
      <c r="C218" s="64"/>
      <c r="D218" s="64"/>
      <c r="E218" s="11"/>
      <c r="G218" s="64"/>
      <c r="H218" s="64"/>
      <c r="I218" s="64"/>
    </row>
    <row r="219" spans="1:9" x14ac:dyDescent="0.2">
      <c r="A219" s="64"/>
      <c r="B219" s="64"/>
      <c r="C219" s="64"/>
      <c r="D219" s="64"/>
      <c r="E219" s="11"/>
      <c r="G219" s="64"/>
      <c r="H219" s="64"/>
      <c r="I219" s="64"/>
    </row>
    <row r="220" spans="1:9" x14ac:dyDescent="0.2">
      <c r="A220" s="64"/>
      <c r="B220" s="64"/>
      <c r="C220" s="64"/>
      <c r="D220" s="64"/>
      <c r="E220" s="11"/>
      <c r="G220" s="64"/>
      <c r="H220" s="64"/>
      <c r="I220" s="64"/>
    </row>
    <row r="221" spans="1:9" x14ac:dyDescent="0.2">
      <c r="A221" s="64"/>
      <c r="B221" s="64"/>
      <c r="C221" s="64"/>
      <c r="D221" s="64"/>
      <c r="E221" s="11"/>
      <c r="G221" s="64"/>
      <c r="H221" s="64"/>
      <c r="I221" s="64"/>
    </row>
    <row r="222" spans="1:9" x14ac:dyDescent="0.2">
      <c r="A222" s="64"/>
      <c r="B222" s="64"/>
      <c r="C222" s="64"/>
      <c r="D222" s="64"/>
      <c r="E222" s="11"/>
      <c r="G222" s="64"/>
      <c r="H222" s="64"/>
      <c r="I222" s="64"/>
    </row>
    <row r="223" spans="1:9" x14ac:dyDescent="0.2">
      <c r="A223" s="64"/>
      <c r="B223" s="64"/>
      <c r="C223" s="64"/>
      <c r="D223" s="64"/>
      <c r="E223" s="11"/>
      <c r="G223" s="64"/>
      <c r="H223" s="64"/>
      <c r="I223" s="64"/>
    </row>
    <row r="224" spans="1:9" x14ac:dyDescent="0.2">
      <c r="A224" s="64"/>
      <c r="B224" s="64"/>
      <c r="C224" s="64"/>
      <c r="D224" s="64"/>
      <c r="E224" s="11"/>
      <c r="G224" s="64"/>
      <c r="H224" s="64"/>
      <c r="I224" s="64"/>
    </row>
    <row r="225" spans="1:9" x14ac:dyDescent="0.2">
      <c r="A225" s="64"/>
      <c r="B225" s="64"/>
      <c r="C225" s="64"/>
      <c r="D225" s="64"/>
      <c r="E225" s="11"/>
      <c r="G225" s="64"/>
      <c r="H225" s="64"/>
      <c r="I225" s="64"/>
    </row>
    <row r="226" spans="1:9" x14ac:dyDescent="0.2">
      <c r="A226" s="64"/>
      <c r="B226" s="64"/>
      <c r="C226" s="64"/>
      <c r="D226" s="64"/>
      <c r="E226" s="11"/>
      <c r="G226" s="64"/>
      <c r="H226" s="64"/>
      <c r="I226" s="64"/>
    </row>
    <row r="227" spans="1:9" x14ac:dyDescent="0.2">
      <c r="A227" s="64"/>
      <c r="B227" s="64"/>
      <c r="C227" s="64"/>
      <c r="D227" s="64"/>
      <c r="E227" s="11"/>
      <c r="G227" s="64"/>
      <c r="H227" s="64"/>
      <c r="I227" s="64"/>
    </row>
    <row r="228" spans="1:9" x14ac:dyDescent="0.2">
      <c r="A228" s="64"/>
      <c r="B228" s="64"/>
      <c r="C228" s="64"/>
      <c r="D228" s="64"/>
      <c r="E228" s="11"/>
      <c r="G228" s="64"/>
      <c r="H228" s="64"/>
      <c r="I228" s="64"/>
    </row>
    <row r="229" spans="1:9" x14ac:dyDescent="0.2">
      <c r="A229" s="64"/>
      <c r="B229" s="64"/>
      <c r="C229" s="64"/>
      <c r="D229" s="64"/>
      <c r="E229" s="11"/>
      <c r="G229" s="64"/>
      <c r="H229" s="64"/>
      <c r="I229" s="64"/>
    </row>
    <row r="230" spans="1:9" x14ac:dyDescent="0.2">
      <c r="A230" s="64"/>
      <c r="B230" s="64"/>
      <c r="C230" s="64"/>
      <c r="D230" s="64"/>
      <c r="E230" s="11"/>
      <c r="G230" s="64"/>
      <c r="H230" s="64"/>
      <c r="I230" s="64"/>
    </row>
    <row r="231" spans="1:9" x14ac:dyDescent="0.2">
      <c r="A231" s="64"/>
      <c r="B231" s="64"/>
      <c r="C231" s="64"/>
      <c r="D231" s="64"/>
      <c r="E231" s="11"/>
      <c r="G231" s="64"/>
      <c r="H231" s="64"/>
      <c r="I231" s="64"/>
    </row>
    <row r="232" spans="1:9" x14ac:dyDescent="0.2">
      <c r="A232" s="64"/>
      <c r="B232" s="64"/>
      <c r="C232" s="64"/>
      <c r="D232" s="64"/>
      <c r="E232" s="11"/>
      <c r="G232" s="64"/>
      <c r="H232" s="64"/>
      <c r="I232" s="64"/>
    </row>
    <row r="233" spans="1:9" x14ac:dyDescent="0.2">
      <c r="A233" s="64"/>
      <c r="B233" s="64"/>
      <c r="C233" s="64"/>
      <c r="D233" s="64"/>
      <c r="E233" s="11"/>
      <c r="G233" s="64"/>
      <c r="H233" s="64"/>
      <c r="I233" s="64"/>
    </row>
    <row r="234" spans="1:9" x14ac:dyDescent="0.2">
      <c r="A234" s="64"/>
      <c r="B234" s="64"/>
      <c r="C234" s="64"/>
      <c r="D234" s="64"/>
      <c r="E234" s="11"/>
      <c r="G234" s="64"/>
      <c r="H234" s="64"/>
      <c r="I234" s="64"/>
    </row>
    <row r="235" spans="1:9" x14ac:dyDescent="0.2">
      <c r="A235" s="64"/>
      <c r="B235" s="64"/>
      <c r="C235" s="64"/>
      <c r="D235" s="64"/>
      <c r="E235" s="11"/>
      <c r="G235" s="64"/>
      <c r="H235" s="64"/>
      <c r="I235" s="64"/>
    </row>
    <row r="236" spans="1:9" x14ac:dyDescent="0.2">
      <c r="A236" s="64"/>
      <c r="B236" s="64"/>
      <c r="C236" s="64"/>
      <c r="D236" s="64"/>
      <c r="E236" s="11"/>
      <c r="G236" s="64"/>
      <c r="H236" s="64"/>
      <c r="I236" s="64"/>
    </row>
    <row r="237" spans="1:9" x14ac:dyDescent="0.2">
      <c r="A237" s="64"/>
      <c r="B237" s="64"/>
      <c r="C237" s="64"/>
      <c r="D237" s="64"/>
      <c r="E237" s="11"/>
      <c r="G237" s="64"/>
      <c r="H237" s="64"/>
      <c r="I237" s="64"/>
    </row>
    <row r="238" spans="1:9" x14ac:dyDescent="0.2">
      <c r="A238" s="64"/>
      <c r="B238" s="64"/>
      <c r="C238" s="64"/>
      <c r="D238" s="64"/>
      <c r="E238" s="11"/>
      <c r="G238" s="64"/>
      <c r="H238" s="64"/>
      <c r="I238" s="64"/>
    </row>
    <row r="239" spans="1:9" x14ac:dyDescent="0.2">
      <c r="A239" s="64"/>
      <c r="B239" s="64"/>
      <c r="C239" s="64"/>
      <c r="D239" s="64"/>
      <c r="E239" s="11"/>
      <c r="G239" s="64"/>
      <c r="H239" s="64"/>
      <c r="I239" s="64"/>
    </row>
    <row r="240" spans="1:9" x14ac:dyDescent="0.2">
      <c r="A240" s="64"/>
      <c r="B240" s="64"/>
      <c r="C240" s="64"/>
      <c r="D240" s="64"/>
      <c r="E240" s="11"/>
      <c r="G240" s="64"/>
      <c r="H240" s="64"/>
      <c r="I240" s="64"/>
    </row>
    <row r="241" spans="1:9" x14ac:dyDescent="0.2">
      <c r="A241" s="64"/>
      <c r="B241" s="64"/>
      <c r="C241" s="64"/>
      <c r="D241" s="64"/>
      <c r="E241" s="11"/>
      <c r="G241" s="64"/>
      <c r="H241" s="64"/>
      <c r="I241" s="64"/>
    </row>
    <row r="242" spans="1:9" x14ac:dyDescent="0.2">
      <c r="A242" s="64"/>
      <c r="B242" s="64"/>
      <c r="C242" s="64"/>
      <c r="D242" s="64"/>
      <c r="E242" s="11"/>
      <c r="G242" s="64"/>
      <c r="H242" s="64"/>
      <c r="I242" s="64"/>
    </row>
    <row r="243" spans="1:9" x14ac:dyDescent="0.2">
      <c r="A243" s="64"/>
      <c r="B243" s="64"/>
      <c r="C243" s="64"/>
      <c r="D243" s="64"/>
      <c r="E243" s="11"/>
      <c r="G243" s="64"/>
      <c r="H243" s="64"/>
      <c r="I243" s="64"/>
    </row>
    <row r="244" spans="1:9" x14ac:dyDescent="0.2">
      <c r="A244" s="64"/>
      <c r="B244" s="64"/>
      <c r="C244" s="64"/>
      <c r="D244" s="64"/>
      <c r="E244" s="11"/>
      <c r="G244" s="64"/>
      <c r="H244" s="64"/>
      <c r="I244" s="64"/>
    </row>
    <row r="245" spans="1:9" x14ac:dyDescent="0.2">
      <c r="A245" s="64"/>
      <c r="B245" s="64"/>
      <c r="C245" s="64"/>
      <c r="D245" s="64"/>
      <c r="E245" s="11"/>
      <c r="G245" s="64"/>
      <c r="H245" s="64"/>
      <c r="I245" s="64"/>
    </row>
    <row r="246" spans="1:9" x14ac:dyDescent="0.2">
      <c r="A246" s="64"/>
      <c r="B246" s="64"/>
      <c r="C246" s="64"/>
      <c r="D246" s="64"/>
      <c r="E246" s="11"/>
      <c r="G246" s="64"/>
      <c r="H246" s="64"/>
      <c r="I246" s="64"/>
    </row>
    <row r="247" spans="1:9" x14ac:dyDescent="0.2">
      <c r="A247" s="64"/>
      <c r="B247" s="64"/>
      <c r="C247" s="64"/>
      <c r="D247" s="64"/>
      <c r="E247" s="11"/>
      <c r="G247" s="64"/>
      <c r="H247" s="64"/>
      <c r="I247" s="64"/>
    </row>
    <row r="248" spans="1:9" x14ac:dyDescent="0.2">
      <c r="A248" s="64"/>
      <c r="B248" s="64"/>
      <c r="C248" s="64"/>
      <c r="D248" s="64"/>
      <c r="E248" s="11"/>
      <c r="G248" s="64"/>
      <c r="H248" s="64"/>
      <c r="I248" s="64"/>
    </row>
    <row r="249" spans="1:9" x14ac:dyDescent="0.2">
      <c r="A249" s="64"/>
      <c r="B249" s="64"/>
      <c r="C249" s="64"/>
      <c r="D249" s="64"/>
      <c r="E249" s="11"/>
      <c r="G249" s="64"/>
      <c r="H249" s="64"/>
      <c r="I249" s="64"/>
    </row>
    <row r="250" spans="1:9" x14ac:dyDescent="0.2">
      <c r="A250" s="64"/>
      <c r="B250" s="64"/>
      <c r="C250" s="64"/>
      <c r="D250" s="64"/>
      <c r="E250" s="11"/>
      <c r="G250" s="64"/>
      <c r="H250" s="64"/>
      <c r="I250" s="64"/>
    </row>
    <row r="251" spans="1:9" x14ac:dyDescent="0.2">
      <c r="A251" s="64"/>
      <c r="B251" s="64"/>
      <c r="C251" s="64"/>
      <c r="D251" s="64"/>
      <c r="E251" s="11"/>
      <c r="G251" s="64"/>
      <c r="H251" s="64"/>
      <c r="I251" s="64"/>
    </row>
    <row r="252" spans="1:9" x14ac:dyDescent="0.2">
      <c r="A252" s="64"/>
      <c r="B252" s="64"/>
      <c r="C252" s="64"/>
      <c r="D252" s="64"/>
      <c r="E252" s="11"/>
      <c r="G252" s="64"/>
      <c r="H252" s="64"/>
      <c r="I252" s="64"/>
    </row>
    <row r="253" spans="1:9" x14ac:dyDescent="0.2">
      <c r="A253" s="64"/>
      <c r="B253" s="64"/>
      <c r="C253" s="64"/>
      <c r="D253" s="64"/>
      <c r="E253" s="11"/>
      <c r="G253" s="64"/>
      <c r="H253" s="64"/>
      <c r="I253" s="64"/>
    </row>
    <row r="254" spans="1:9" x14ac:dyDescent="0.2">
      <c r="A254" s="64"/>
      <c r="B254" s="64"/>
      <c r="C254" s="64"/>
      <c r="D254" s="64"/>
      <c r="E254" s="11"/>
      <c r="G254" s="64"/>
      <c r="H254" s="64"/>
      <c r="I254" s="64"/>
    </row>
    <row r="255" spans="1:9" x14ac:dyDescent="0.2">
      <c r="A255" s="64"/>
      <c r="B255" s="64"/>
      <c r="C255" s="64"/>
      <c r="D255" s="64"/>
      <c r="E255" s="11"/>
      <c r="G255" s="64"/>
      <c r="H255" s="64"/>
      <c r="I255" s="64"/>
    </row>
    <row r="256" spans="1:9" x14ac:dyDescent="0.2">
      <c r="A256" s="64"/>
      <c r="B256" s="64"/>
      <c r="C256" s="64"/>
      <c r="D256" s="64"/>
      <c r="E256" s="11"/>
      <c r="G256" s="64"/>
      <c r="H256" s="64"/>
      <c r="I256" s="64"/>
    </row>
    <row r="257" spans="1:9" x14ac:dyDescent="0.2">
      <c r="A257" s="64"/>
      <c r="B257" s="64"/>
      <c r="C257" s="64"/>
      <c r="D257" s="64"/>
      <c r="E257" s="11"/>
      <c r="G257" s="64"/>
      <c r="H257" s="64"/>
      <c r="I257" s="64"/>
    </row>
    <row r="258" spans="1:9" x14ac:dyDescent="0.2">
      <c r="A258" s="64"/>
      <c r="B258" s="64"/>
      <c r="C258" s="64"/>
      <c r="D258" s="64"/>
      <c r="E258" s="11"/>
      <c r="G258" s="64"/>
      <c r="H258" s="64"/>
      <c r="I258" s="64"/>
    </row>
    <row r="259" spans="1:9" x14ac:dyDescent="0.2">
      <c r="A259" s="64"/>
      <c r="B259" s="64"/>
      <c r="C259" s="64"/>
      <c r="D259" s="64"/>
      <c r="E259" s="11"/>
      <c r="G259" s="64"/>
      <c r="H259" s="64"/>
      <c r="I259" s="64"/>
    </row>
    <row r="260" spans="1:9" x14ac:dyDescent="0.2">
      <c r="A260" s="64"/>
      <c r="B260" s="64"/>
      <c r="C260" s="64"/>
      <c r="D260" s="64"/>
      <c r="E260" s="11"/>
      <c r="G260" s="64"/>
      <c r="H260" s="64"/>
      <c r="I260" s="64"/>
    </row>
    <row r="261" spans="1:9" x14ac:dyDescent="0.2">
      <c r="A261" s="64"/>
      <c r="B261" s="64"/>
      <c r="C261" s="64"/>
      <c r="D261" s="64"/>
      <c r="E261" s="11"/>
      <c r="G261" s="64"/>
      <c r="H261" s="64"/>
      <c r="I261" s="64"/>
    </row>
    <row r="262" spans="1:9" x14ac:dyDescent="0.2">
      <c r="A262" s="64"/>
      <c r="B262" s="64"/>
      <c r="C262" s="64"/>
      <c r="D262" s="64"/>
      <c r="E262" s="11"/>
      <c r="G262" s="64"/>
      <c r="H262" s="64"/>
      <c r="I262" s="64"/>
    </row>
    <row r="263" spans="1:9" x14ac:dyDescent="0.2">
      <c r="A263" s="64"/>
      <c r="B263" s="64"/>
      <c r="C263" s="64"/>
      <c r="D263" s="64"/>
      <c r="E263" s="11"/>
      <c r="G263" s="64"/>
      <c r="H263" s="64"/>
      <c r="I263" s="64"/>
    </row>
    <row r="264" spans="1:9" x14ac:dyDescent="0.2">
      <c r="A264" s="64"/>
      <c r="B264" s="64"/>
      <c r="C264" s="64"/>
      <c r="D264" s="64"/>
      <c r="E264" s="11"/>
      <c r="G264" s="64"/>
      <c r="H264" s="64"/>
      <c r="I264" s="64"/>
    </row>
    <row r="265" spans="1:9" x14ac:dyDescent="0.2">
      <c r="A265" s="64"/>
      <c r="B265" s="64"/>
      <c r="C265" s="64"/>
      <c r="D265" s="64"/>
      <c r="E265" s="11"/>
      <c r="G265" s="64"/>
      <c r="H265" s="64"/>
      <c r="I265" s="64"/>
    </row>
    <row r="266" spans="1:9" x14ac:dyDescent="0.2">
      <c r="A266" s="64"/>
      <c r="B266" s="64"/>
      <c r="C266" s="64"/>
      <c r="D266" s="64"/>
      <c r="E266" s="11"/>
      <c r="G266" s="64"/>
      <c r="H266" s="64"/>
      <c r="I266" s="64"/>
    </row>
    <row r="267" spans="1:9" x14ac:dyDescent="0.2">
      <c r="A267" s="64"/>
      <c r="B267" s="64"/>
      <c r="C267" s="64"/>
      <c r="D267" s="64"/>
      <c r="E267" s="11"/>
      <c r="G267" s="64"/>
      <c r="H267" s="64"/>
      <c r="I267" s="64"/>
    </row>
    <row r="268" spans="1:9" x14ac:dyDescent="0.2">
      <c r="A268" s="64"/>
      <c r="B268" s="64"/>
      <c r="C268" s="64"/>
      <c r="D268" s="64"/>
      <c r="E268" s="11"/>
      <c r="G268" s="64"/>
      <c r="H268" s="64"/>
      <c r="I268" s="64"/>
    </row>
    <row r="269" spans="1:9" x14ac:dyDescent="0.2">
      <c r="A269" s="64"/>
      <c r="B269" s="64"/>
      <c r="C269" s="64"/>
      <c r="D269" s="64"/>
      <c r="E269" s="11"/>
      <c r="G269" s="64"/>
      <c r="H269" s="64"/>
      <c r="I269" s="64"/>
    </row>
    <row r="270" spans="1:9" x14ac:dyDescent="0.2">
      <c r="A270" s="64"/>
      <c r="B270" s="64"/>
      <c r="C270" s="64"/>
      <c r="D270" s="64"/>
      <c r="E270" s="11"/>
      <c r="G270" s="64"/>
      <c r="H270" s="64"/>
      <c r="I270" s="64"/>
    </row>
  </sheetData>
  <mergeCells count="1">
    <mergeCell ref="A1:F1"/>
  </mergeCells>
  <conditionalFormatting sqref="F2:F3 E5:E13 F14:F30">
    <cfRule type="cellIs" dxfId="21" priority="2" stopIfTrue="1" operator="between">
      <formula>0.009</formula>
      <formula>-0.009</formula>
    </cfRule>
  </conditionalFormatting>
  <conditionalFormatting sqref="F169:F65536">
    <cfRule type="cellIs" dxfId="20" priority="1" stopIfTrue="1" operator="between">
      <formula>0.009</formula>
      <formula>-0.009</formula>
    </cfRule>
  </conditionalFormatting>
  <hyperlinks>
    <hyperlink ref="A34" r:id="rId1" tooltip="https://www.franklintempletonindia.com/downloadsServlet/pdf/product-labels-jg9o5k7l" display="https://www.franklintempletonindia.com/downloadsServlet/pdf/product-labels-jg9o5k7l" xr:uid="{00000000-0004-0000-2200-000000000000}"/>
  </hyperlinks>
  <pageMargins left="0.7" right="0.7" top="0.75" bottom="0.75" header="0.3" footer="0.3"/>
  <pageSetup paperSize="9" orientation="portrait" r:id="rId2"/>
  <headerFooter>
    <oddFooter>&amp;C&amp;1#&amp;"Calibri"&amp;10&amp;K000000PUBLIC</oddFooter>
    <evenFooter>&amp;LPUBLIC</evenFooter>
    <firstFooter>&amp;LPUBLIC</firstFooter>
  </headerFooter>
  <drawing r:id="rId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I82"/>
  <sheetViews>
    <sheetView workbookViewId="0">
      <selection sqref="A1:F1"/>
    </sheetView>
  </sheetViews>
  <sheetFormatPr defaultColWidth="9.1796875" defaultRowHeight="10" x14ac:dyDescent="0.2"/>
  <cols>
    <col min="1" max="1" width="34.81640625" style="7" bestFit="1" customWidth="1"/>
    <col min="2" max="2" width="65.1796875" style="7" customWidth="1"/>
    <col min="3" max="3" width="15.1796875" style="7" bestFit="1" customWidth="1"/>
    <col min="4" max="4" width="27" style="7" customWidth="1"/>
    <col min="5" max="5" width="27.1796875" style="10" customWidth="1"/>
    <col min="6" max="6" width="14.81640625" style="11" bestFit="1" customWidth="1"/>
    <col min="7" max="16384" width="9.1796875" style="7"/>
  </cols>
  <sheetData>
    <row r="1" spans="1:6" s="1" customFormat="1" ht="14" x14ac:dyDescent="0.25">
      <c r="A1" s="104" t="s">
        <v>1026</v>
      </c>
      <c r="B1" s="105"/>
      <c r="C1" s="105"/>
      <c r="D1" s="105"/>
      <c r="E1" s="105"/>
      <c r="F1" s="105"/>
    </row>
    <row r="2" spans="1:6" s="1" customFormat="1" ht="11.5" x14ac:dyDescent="0.25">
      <c r="E2" s="5"/>
      <c r="F2" s="9"/>
    </row>
    <row r="3" spans="1:6" s="1" customFormat="1" ht="11.5" x14ac:dyDescent="0.25">
      <c r="A3" s="8" t="s">
        <v>7</v>
      </c>
      <c r="B3" s="2"/>
      <c r="C3" s="3"/>
      <c r="D3" s="3"/>
      <c r="E3" s="4"/>
      <c r="F3" s="9"/>
    </row>
    <row r="4" spans="1:6" s="1" customFormat="1" ht="21" x14ac:dyDescent="0.25">
      <c r="A4" s="6" t="s">
        <v>2</v>
      </c>
      <c r="B4" s="6" t="s">
        <v>0</v>
      </c>
      <c r="C4" s="13" t="s">
        <v>1</v>
      </c>
      <c r="D4" s="52" t="s">
        <v>6</v>
      </c>
      <c r="E4" s="12" t="s">
        <v>3</v>
      </c>
    </row>
    <row r="5" spans="1:6" ht="10.5" x14ac:dyDescent="0.25">
      <c r="A5" s="16" t="s">
        <v>38</v>
      </c>
      <c r="B5" s="17"/>
      <c r="C5" s="17"/>
      <c r="D5" s="18"/>
      <c r="E5" s="19"/>
      <c r="F5" s="7"/>
    </row>
    <row r="6" spans="1:6" x14ac:dyDescent="0.2">
      <c r="A6" s="21" t="s">
        <v>998</v>
      </c>
      <c r="B6" s="55" t="s">
        <v>1028</v>
      </c>
      <c r="C6" s="24">
        <v>19656597.206</v>
      </c>
      <c r="D6" s="22">
        <v>2138.4805230000002</v>
      </c>
      <c r="E6" s="23">
        <v>18.721830928880902</v>
      </c>
      <c r="F6" s="7"/>
    </row>
    <row r="7" spans="1:6" x14ac:dyDescent="0.2">
      <c r="A7" s="21" t="s">
        <v>482</v>
      </c>
      <c r="B7" s="55" t="s">
        <v>1029</v>
      </c>
      <c r="C7" s="24">
        <v>3717396.2570000002</v>
      </c>
      <c r="D7" s="22">
        <v>1998.751033</v>
      </c>
      <c r="E7" s="23">
        <v>17.498536229947199</v>
      </c>
      <c r="F7" s="7"/>
    </row>
    <row r="8" spans="1:6" x14ac:dyDescent="0.2">
      <c r="A8" s="21" t="s">
        <v>999</v>
      </c>
      <c r="B8" s="55" t="s">
        <v>1030</v>
      </c>
      <c r="C8" s="24">
        <v>2173334.0449999999</v>
      </c>
      <c r="D8" s="22">
        <v>1426.40912</v>
      </c>
      <c r="E8" s="23">
        <v>12.4878342789815</v>
      </c>
      <c r="F8" s="7"/>
    </row>
    <row r="9" spans="1:6" x14ac:dyDescent="0.2">
      <c r="A9" s="21" t="s">
        <v>1000</v>
      </c>
      <c r="B9" s="55" t="s">
        <v>1031</v>
      </c>
      <c r="C9" s="24">
        <v>1265769.007</v>
      </c>
      <c r="D9" s="22">
        <v>1416.763858</v>
      </c>
      <c r="E9" s="23">
        <v>12.4033925632462</v>
      </c>
      <c r="F9" s="7"/>
    </row>
    <row r="10" spans="1:6" x14ac:dyDescent="0.2">
      <c r="A10" s="21" t="s">
        <v>1001</v>
      </c>
      <c r="B10" s="55" t="s">
        <v>1032</v>
      </c>
      <c r="C10" s="24">
        <v>2089734.0179999999</v>
      </c>
      <c r="D10" s="22">
        <v>868.71288000000004</v>
      </c>
      <c r="E10" s="23">
        <v>7.6053513184609898</v>
      </c>
      <c r="F10" s="7"/>
    </row>
    <row r="11" spans="1:6" x14ac:dyDescent="0.2">
      <c r="A11" s="21" t="s">
        <v>1002</v>
      </c>
      <c r="B11" s="55" t="s">
        <v>1033</v>
      </c>
      <c r="C11" s="24">
        <v>5399085.4699999997</v>
      </c>
      <c r="D11" s="22">
        <v>847.83458859999996</v>
      </c>
      <c r="E11" s="23">
        <v>7.4225674036809997</v>
      </c>
      <c r="F11" s="7"/>
    </row>
    <row r="12" spans="1:6" x14ac:dyDescent="0.2">
      <c r="A12" s="21" t="s">
        <v>1003</v>
      </c>
      <c r="B12" s="55" t="s">
        <v>1034</v>
      </c>
      <c r="C12" s="24">
        <v>2681065.4989999998</v>
      </c>
      <c r="D12" s="22">
        <v>797.33547410000006</v>
      </c>
      <c r="E12" s="23">
        <v>6.9804610232119</v>
      </c>
      <c r="F12" s="7"/>
    </row>
    <row r="13" spans="1:6" x14ac:dyDescent="0.2">
      <c r="A13" s="21" t="s">
        <v>1004</v>
      </c>
      <c r="B13" s="55" t="s">
        <v>1035</v>
      </c>
      <c r="C13" s="24">
        <v>13740.731</v>
      </c>
      <c r="D13" s="22">
        <v>558.65622699999994</v>
      </c>
      <c r="E13" s="23">
        <v>4.8908873925996001</v>
      </c>
      <c r="F13" s="7"/>
    </row>
    <row r="14" spans="1:6" x14ac:dyDescent="0.2">
      <c r="A14" s="21" t="s">
        <v>1005</v>
      </c>
      <c r="B14" s="55" t="s">
        <v>1036</v>
      </c>
      <c r="C14" s="24">
        <v>2994043.2119999998</v>
      </c>
      <c r="D14" s="22">
        <v>558.60762420000003</v>
      </c>
      <c r="E14" s="23">
        <v>4.8904618879506296</v>
      </c>
      <c r="F14" s="7"/>
    </row>
    <row r="15" spans="1:6" x14ac:dyDescent="0.2">
      <c r="A15" s="21" t="s">
        <v>1006</v>
      </c>
      <c r="B15" s="55" t="s">
        <v>1037</v>
      </c>
      <c r="C15" s="24">
        <v>2734146.1830000002</v>
      </c>
      <c r="D15" s="22">
        <v>556.64755549999995</v>
      </c>
      <c r="E15" s="23">
        <v>4.8733020053069902</v>
      </c>
      <c r="F15" s="7"/>
    </row>
    <row r="16" spans="1:6" x14ac:dyDescent="0.2">
      <c r="A16" s="21" t="s">
        <v>1007</v>
      </c>
      <c r="B16" s="55" t="s">
        <v>1038</v>
      </c>
      <c r="C16" s="24">
        <v>918075.98600000003</v>
      </c>
      <c r="D16" s="22">
        <v>100.3135726</v>
      </c>
      <c r="E16" s="23">
        <v>0.87821877538288795</v>
      </c>
      <c r="F16" s="7"/>
    </row>
    <row r="17" spans="1:8" ht="20" x14ac:dyDescent="0.2">
      <c r="A17" s="21" t="s">
        <v>1009</v>
      </c>
      <c r="B17" s="55" t="s">
        <v>1008</v>
      </c>
      <c r="C17" s="24">
        <v>23973.544999999998</v>
      </c>
      <c r="D17" s="22">
        <v>2.3973545E-5</v>
      </c>
      <c r="E17" s="23">
        <v>2.0988204074277501E-7</v>
      </c>
      <c r="F17" s="7"/>
    </row>
    <row r="18" spans="1:8" ht="10.5" x14ac:dyDescent="0.25">
      <c r="A18" s="20" t="s">
        <v>28</v>
      </c>
      <c r="B18" s="20"/>
      <c r="C18" s="20"/>
      <c r="D18" s="25">
        <f>SUM(D6:D17)</f>
        <v>11268.512479973546</v>
      </c>
      <c r="E18" s="26">
        <f>SUM(E6:E17)</f>
        <v>98.652844017531848</v>
      </c>
      <c r="F18" s="14"/>
      <c r="G18" s="14"/>
      <c r="H18" s="14"/>
    </row>
    <row r="19" spans="1:8" x14ac:dyDescent="0.2">
      <c r="A19" s="21"/>
      <c r="B19" s="21"/>
      <c r="C19" s="21"/>
      <c r="D19" s="22"/>
      <c r="E19" s="23"/>
      <c r="F19" s="7"/>
    </row>
    <row r="20" spans="1:8" ht="10.5" x14ac:dyDescent="0.25">
      <c r="A20" s="20" t="s">
        <v>39</v>
      </c>
      <c r="B20" s="20"/>
      <c r="C20" s="20"/>
      <c r="D20" s="25">
        <f>D18</f>
        <v>11268.512479973546</v>
      </c>
      <c r="E20" s="26">
        <f>E18</f>
        <v>98.652844017531848</v>
      </c>
      <c r="F20" s="14"/>
      <c r="G20" s="14"/>
      <c r="H20" s="14"/>
    </row>
    <row r="21" spans="1:8" ht="10.5" x14ac:dyDescent="0.25">
      <c r="A21" s="20"/>
      <c r="B21" s="20"/>
      <c r="C21" s="20"/>
      <c r="D21" s="25"/>
      <c r="E21" s="26"/>
      <c r="F21" s="14"/>
      <c r="G21" s="14"/>
      <c r="H21" s="14"/>
    </row>
    <row r="22" spans="1:8" ht="10.5" x14ac:dyDescent="0.25">
      <c r="A22" s="20" t="s">
        <v>41</v>
      </c>
      <c r="B22" s="20"/>
      <c r="C22" s="20"/>
      <c r="D22" s="25">
        <f>D24-(D18)</f>
        <v>153.87740872645372</v>
      </c>
      <c r="E22" s="26">
        <f>E24-(E18)</f>
        <v>1.347155982468152</v>
      </c>
      <c r="F22" s="14"/>
      <c r="G22" s="14"/>
      <c r="H22" s="14"/>
    </row>
    <row r="23" spans="1:8" ht="10.5" x14ac:dyDescent="0.25">
      <c r="A23" s="20"/>
      <c r="B23" s="20"/>
      <c r="C23" s="20"/>
      <c r="D23" s="25"/>
      <c r="E23" s="26"/>
      <c r="F23" s="14"/>
      <c r="G23" s="14"/>
      <c r="H23" s="14"/>
    </row>
    <row r="24" spans="1:8" ht="10.5" x14ac:dyDescent="0.25">
      <c r="A24" s="27" t="s">
        <v>40</v>
      </c>
      <c r="B24" s="27"/>
      <c r="C24" s="27"/>
      <c r="D24" s="28">
        <v>11422.3898887</v>
      </c>
      <c r="E24" s="29">
        <v>100</v>
      </c>
      <c r="F24" s="14"/>
      <c r="G24" s="14"/>
      <c r="H24" s="14"/>
    </row>
    <row r="25" spans="1:8" ht="10.5" x14ac:dyDescent="0.25">
      <c r="E25" s="101" t="s">
        <v>847</v>
      </c>
      <c r="F25" s="15"/>
    </row>
    <row r="26" spans="1:8" ht="10.5" x14ac:dyDescent="0.25">
      <c r="A26" s="14" t="s">
        <v>44</v>
      </c>
    </row>
    <row r="27" spans="1:8" ht="10.5" x14ac:dyDescent="0.25">
      <c r="A27" s="14" t="s">
        <v>45</v>
      </c>
    </row>
    <row r="28" spans="1:8" ht="10.5" x14ac:dyDescent="0.25">
      <c r="A28" s="14" t="s">
        <v>46</v>
      </c>
      <c r="B28" s="14"/>
      <c r="C28" s="30" t="s">
        <v>1041</v>
      </c>
      <c r="D28" s="30" t="s">
        <v>47</v>
      </c>
    </row>
    <row r="29" spans="1:8" x14ac:dyDescent="0.2">
      <c r="A29" s="7" t="s">
        <v>48</v>
      </c>
      <c r="C29" s="31">
        <v>21.099499999999999</v>
      </c>
      <c r="D29" s="31">
        <v>21.657800000000002</v>
      </c>
    </row>
    <row r="30" spans="1:8" x14ac:dyDescent="0.2">
      <c r="A30" s="7" t="s">
        <v>49</v>
      </c>
      <c r="C30" s="31">
        <v>21.099499999999999</v>
      </c>
      <c r="D30" s="31">
        <v>21.657800000000002</v>
      </c>
    </row>
    <row r="31" spans="1:8" x14ac:dyDescent="0.2">
      <c r="A31" s="7" t="s">
        <v>50</v>
      </c>
      <c r="C31" s="31">
        <v>23.797000000000001</v>
      </c>
      <c r="D31" s="31">
        <v>24.470300000000002</v>
      </c>
    </row>
    <row r="32" spans="1:8" x14ac:dyDescent="0.2">
      <c r="A32" s="7" t="s">
        <v>51</v>
      </c>
      <c r="C32" s="31">
        <v>23.797000000000001</v>
      </c>
      <c r="D32" s="31">
        <v>24.470300000000002</v>
      </c>
    </row>
    <row r="34" spans="1:9" x14ac:dyDescent="0.2">
      <c r="A34" s="7" t="s">
        <v>56</v>
      </c>
    </row>
    <row r="36" spans="1:9" ht="10.5" x14ac:dyDescent="0.25">
      <c r="A36" s="14" t="s">
        <v>52</v>
      </c>
      <c r="D36" s="30" t="s">
        <v>59</v>
      </c>
    </row>
    <row r="38" spans="1:9" ht="10.5" x14ac:dyDescent="0.25">
      <c r="A38" s="14" t="s">
        <v>286</v>
      </c>
      <c r="D38" s="36">
        <v>1.13729290859645E-2</v>
      </c>
    </row>
    <row r="40" spans="1:9" ht="10.5" x14ac:dyDescent="0.25">
      <c r="A40" s="14" t="s">
        <v>58</v>
      </c>
      <c r="D40" s="30" t="s">
        <v>59</v>
      </c>
    </row>
    <row r="42" spans="1:9" ht="10.5" x14ac:dyDescent="0.25">
      <c r="A42" s="63" t="s">
        <v>1051</v>
      </c>
      <c r="B42" s="64"/>
      <c r="C42" s="64"/>
      <c r="D42" s="64"/>
      <c r="E42" s="11"/>
      <c r="F42" s="64"/>
      <c r="G42" s="64"/>
      <c r="H42" s="64"/>
      <c r="I42" s="64"/>
    </row>
    <row r="43" spans="1:9" ht="10.5" x14ac:dyDescent="0.25">
      <c r="A43" s="63"/>
      <c r="B43" s="64"/>
      <c r="C43" s="64"/>
      <c r="D43" s="64"/>
      <c r="E43" s="11"/>
      <c r="F43" s="64"/>
      <c r="G43" s="64"/>
      <c r="H43" s="64"/>
      <c r="I43" s="64"/>
    </row>
    <row r="44" spans="1:9" ht="10.5" x14ac:dyDescent="0.25">
      <c r="A44" s="63" t="s">
        <v>1055</v>
      </c>
      <c r="B44" s="64"/>
      <c r="C44" s="64"/>
      <c r="D44" s="64"/>
      <c r="E44" s="11"/>
      <c r="F44" s="64"/>
      <c r="G44" s="64"/>
      <c r="H44" s="64"/>
      <c r="I44" s="64"/>
    </row>
    <row r="45" spans="1:9" x14ac:dyDescent="0.2">
      <c r="A45" s="65"/>
      <c r="B45" s="64"/>
      <c r="C45" s="64"/>
      <c r="D45" s="64"/>
      <c r="E45" s="11"/>
      <c r="F45" s="64"/>
      <c r="G45" s="64"/>
      <c r="H45" s="64"/>
      <c r="I45" s="64"/>
    </row>
    <row r="46" spans="1:9" x14ac:dyDescent="0.2">
      <c r="A46" s="64"/>
      <c r="B46" s="64"/>
      <c r="C46" s="64"/>
      <c r="D46" s="64"/>
      <c r="E46" s="11"/>
      <c r="F46" s="64"/>
      <c r="G46" s="64"/>
      <c r="H46" s="64"/>
      <c r="I46" s="64"/>
    </row>
    <row r="47" spans="1:9" x14ac:dyDescent="0.2">
      <c r="A47" s="64"/>
      <c r="B47" s="64"/>
      <c r="C47" s="64"/>
      <c r="D47" s="64"/>
      <c r="E47" s="11"/>
      <c r="F47" s="64"/>
      <c r="G47" s="64"/>
      <c r="H47" s="64"/>
      <c r="I47" s="64"/>
    </row>
    <row r="48" spans="1:9" x14ac:dyDescent="0.2">
      <c r="A48" s="64"/>
      <c r="B48" s="64"/>
      <c r="C48" s="64"/>
      <c r="D48" s="64"/>
      <c r="E48" s="11"/>
      <c r="F48" s="64"/>
      <c r="G48" s="64"/>
      <c r="H48" s="64"/>
      <c r="I48" s="64"/>
    </row>
    <row r="49" spans="1:9" x14ac:dyDescent="0.2">
      <c r="A49" s="64"/>
      <c r="B49" s="64"/>
      <c r="C49" s="64"/>
      <c r="D49" s="64"/>
      <c r="E49" s="11"/>
      <c r="F49" s="64"/>
      <c r="G49" s="64"/>
      <c r="H49" s="64"/>
      <c r="I49" s="64"/>
    </row>
    <row r="50" spans="1:9" x14ac:dyDescent="0.2">
      <c r="A50" s="64"/>
      <c r="B50" s="64"/>
      <c r="C50" s="64"/>
      <c r="D50" s="64"/>
      <c r="E50" s="11"/>
      <c r="F50" s="64"/>
      <c r="G50" s="64"/>
      <c r="H50" s="64"/>
      <c r="I50" s="64"/>
    </row>
    <row r="51" spans="1:9" x14ac:dyDescent="0.2">
      <c r="A51" s="64"/>
      <c r="B51" s="64"/>
      <c r="C51" s="64"/>
      <c r="D51" s="64"/>
      <c r="E51" s="11"/>
      <c r="F51" s="64"/>
      <c r="G51" s="64"/>
      <c r="H51" s="64"/>
      <c r="I51" s="64"/>
    </row>
    <row r="52" spans="1:9" x14ac:dyDescent="0.2">
      <c r="A52" s="64"/>
      <c r="B52" s="64"/>
      <c r="C52" s="64"/>
      <c r="D52" s="64"/>
      <c r="E52" s="11"/>
      <c r="F52" s="64"/>
      <c r="G52" s="64"/>
      <c r="H52" s="64"/>
      <c r="I52" s="64"/>
    </row>
    <row r="53" spans="1:9" x14ac:dyDescent="0.2">
      <c r="A53" s="64"/>
      <c r="B53" s="64"/>
      <c r="C53" s="64"/>
      <c r="D53" s="64"/>
      <c r="E53" s="11"/>
      <c r="F53" s="64"/>
      <c r="G53" s="64"/>
      <c r="H53" s="64"/>
      <c r="I53" s="64"/>
    </row>
    <row r="54" spans="1:9" x14ac:dyDescent="0.2">
      <c r="A54" s="64"/>
      <c r="B54" s="64"/>
      <c r="C54" s="64"/>
      <c r="D54" s="64"/>
      <c r="E54" s="11"/>
      <c r="F54" s="64"/>
      <c r="G54" s="64"/>
      <c r="H54" s="64"/>
      <c r="I54" s="64"/>
    </row>
    <row r="55" spans="1:9" x14ac:dyDescent="0.2">
      <c r="A55" s="64"/>
      <c r="B55" s="64"/>
      <c r="C55" s="64"/>
      <c r="D55" s="64"/>
      <c r="E55" s="11"/>
      <c r="F55" s="64"/>
      <c r="G55" s="64"/>
      <c r="H55" s="64"/>
      <c r="I55" s="64"/>
    </row>
    <row r="56" spans="1:9" ht="10.5" x14ac:dyDescent="0.25">
      <c r="A56" s="64"/>
      <c r="B56" s="66"/>
      <c r="C56" s="66"/>
      <c r="D56" s="66"/>
      <c r="E56" s="66"/>
      <c r="F56" s="64"/>
      <c r="G56" s="64"/>
      <c r="H56" s="64"/>
      <c r="I56" s="64"/>
    </row>
    <row r="57" spans="1:9" x14ac:dyDescent="0.2">
      <c r="A57" s="64"/>
      <c r="B57" s="64"/>
      <c r="C57" s="64"/>
      <c r="D57" s="64"/>
      <c r="E57" s="11"/>
      <c r="F57" s="64"/>
      <c r="G57" s="64"/>
      <c r="H57" s="64"/>
      <c r="I57" s="64"/>
    </row>
    <row r="58" spans="1:9" x14ac:dyDescent="0.2">
      <c r="A58" s="64"/>
      <c r="B58" s="64"/>
      <c r="C58" s="64"/>
      <c r="D58" s="64"/>
      <c r="E58" s="11"/>
      <c r="F58" s="64"/>
      <c r="G58" s="64"/>
      <c r="H58" s="64"/>
      <c r="I58" s="64"/>
    </row>
    <row r="59" spans="1:9" x14ac:dyDescent="0.2">
      <c r="A59" s="64"/>
      <c r="B59" s="64"/>
      <c r="C59" s="64"/>
      <c r="D59" s="64"/>
      <c r="E59" s="11"/>
      <c r="F59" s="64"/>
      <c r="G59" s="64"/>
      <c r="H59" s="64"/>
      <c r="I59" s="64"/>
    </row>
    <row r="60" spans="1:9" x14ac:dyDescent="0.2">
      <c r="A60" s="64"/>
      <c r="B60" s="64"/>
      <c r="C60" s="64"/>
      <c r="D60" s="64"/>
      <c r="E60" s="11"/>
      <c r="F60" s="64"/>
      <c r="G60" s="64"/>
      <c r="H60" s="64"/>
      <c r="I60" s="64"/>
    </row>
    <row r="61" spans="1:9" ht="10.5" x14ac:dyDescent="0.25">
      <c r="A61" s="67" t="s">
        <v>1091</v>
      </c>
      <c r="B61" s="64"/>
      <c r="C61" s="64"/>
      <c r="D61" s="64"/>
      <c r="E61" s="11"/>
      <c r="F61" s="64"/>
      <c r="G61" s="64"/>
      <c r="H61" s="64"/>
      <c r="I61" s="64"/>
    </row>
    <row r="62" spans="1:9" x14ac:dyDescent="0.2">
      <c r="A62" s="64"/>
      <c r="B62" s="64"/>
      <c r="C62" s="64"/>
      <c r="D62" s="64"/>
      <c r="E62" s="11"/>
      <c r="F62" s="64"/>
      <c r="G62" s="64"/>
      <c r="H62" s="64"/>
      <c r="I62" s="64"/>
    </row>
    <row r="63" spans="1:9" ht="10.5" x14ac:dyDescent="0.25">
      <c r="A63" s="63" t="s">
        <v>1056</v>
      </c>
      <c r="B63" s="64"/>
      <c r="C63" s="64"/>
      <c r="D63" s="64"/>
      <c r="E63" s="11"/>
      <c r="F63" s="64"/>
      <c r="G63" s="64"/>
      <c r="H63" s="64"/>
      <c r="I63" s="64"/>
    </row>
    <row r="64" spans="1:9" x14ac:dyDescent="0.2">
      <c r="A64" s="64"/>
      <c r="B64" s="64"/>
      <c r="C64" s="64"/>
      <c r="D64" s="64"/>
      <c r="E64" s="11"/>
      <c r="F64" s="64"/>
      <c r="G64" s="64"/>
      <c r="H64" s="64"/>
      <c r="I64" s="64"/>
    </row>
    <row r="65" spans="1:9" x14ac:dyDescent="0.2">
      <c r="A65" s="64"/>
      <c r="B65" s="64"/>
      <c r="C65" s="64"/>
      <c r="D65" s="64"/>
      <c r="E65" s="11"/>
      <c r="F65" s="64"/>
      <c r="G65" s="64"/>
      <c r="H65" s="64"/>
      <c r="I65" s="64"/>
    </row>
    <row r="66" spans="1:9" x14ac:dyDescent="0.2">
      <c r="A66" s="64"/>
      <c r="B66" s="64"/>
      <c r="C66" s="64"/>
      <c r="D66" s="64"/>
      <c r="E66" s="11"/>
      <c r="F66" s="64"/>
      <c r="G66" s="64"/>
      <c r="H66" s="64"/>
      <c r="I66" s="64"/>
    </row>
    <row r="67" spans="1:9" x14ac:dyDescent="0.2">
      <c r="A67" s="64"/>
      <c r="B67" s="64"/>
      <c r="C67" s="64"/>
      <c r="D67" s="64"/>
      <c r="E67" s="11"/>
      <c r="F67" s="64"/>
      <c r="G67" s="64"/>
      <c r="H67" s="64"/>
      <c r="I67" s="64"/>
    </row>
    <row r="68" spans="1:9" x14ac:dyDescent="0.2">
      <c r="A68" s="64"/>
      <c r="B68" s="64"/>
      <c r="C68" s="64"/>
      <c r="D68" s="64"/>
      <c r="E68" s="11"/>
      <c r="F68" s="64"/>
      <c r="G68" s="64"/>
      <c r="H68" s="64"/>
      <c r="I68" s="64"/>
    </row>
    <row r="69" spans="1:9" x14ac:dyDescent="0.2">
      <c r="A69" s="64"/>
      <c r="B69" s="64"/>
      <c r="C69" s="64"/>
      <c r="D69" s="64"/>
      <c r="E69" s="11"/>
      <c r="F69" s="64"/>
      <c r="G69" s="64"/>
      <c r="H69" s="64"/>
      <c r="I69" s="64"/>
    </row>
    <row r="70" spans="1:9" x14ac:dyDescent="0.2">
      <c r="A70" s="64"/>
      <c r="B70" s="64"/>
      <c r="C70" s="64"/>
      <c r="D70" s="64"/>
      <c r="E70" s="11"/>
      <c r="F70" s="64"/>
      <c r="G70" s="64"/>
      <c r="H70" s="64"/>
      <c r="I70" s="64"/>
    </row>
    <row r="71" spans="1:9" x14ac:dyDescent="0.2">
      <c r="A71" s="64"/>
      <c r="B71" s="64"/>
      <c r="C71" s="64"/>
      <c r="D71" s="64"/>
      <c r="E71" s="11"/>
      <c r="F71" s="64"/>
      <c r="G71" s="64"/>
      <c r="H71" s="64"/>
      <c r="I71" s="64"/>
    </row>
    <row r="72" spans="1:9" x14ac:dyDescent="0.2">
      <c r="A72" s="64"/>
      <c r="B72" s="64"/>
      <c r="C72" s="64"/>
      <c r="D72" s="64"/>
      <c r="E72" s="11"/>
      <c r="F72" s="64"/>
      <c r="G72" s="64"/>
      <c r="H72" s="64"/>
      <c r="I72" s="64"/>
    </row>
    <row r="73" spans="1:9" x14ac:dyDescent="0.2">
      <c r="A73" s="64"/>
      <c r="B73" s="64"/>
      <c r="C73" s="64"/>
      <c r="D73" s="64"/>
      <c r="E73" s="11"/>
      <c r="F73" s="64"/>
      <c r="G73" s="64"/>
      <c r="H73" s="64"/>
      <c r="I73" s="64"/>
    </row>
    <row r="74" spans="1:9" x14ac:dyDescent="0.2">
      <c r="A74" s="64"/>
      <c r="B74" s="64"/>
      <c r="C74" s="64"/>
      <c r="D74" s="64"/>
      <c r="E74" s="11"/>
      <c r="F74" s="64"/>
      <c r="G74" s="64"/>
      <c r="H74" s="64"/>
      <c r="I74" s="64"/>
    </row>
    <row r="75" spans="1:9" x14ac:dyDescent="0.2">
      <c r="A75" s="64"/>
      <c r="B75" s="64"/>
      <c r="C75" s="64"/>
      <c r="D75" s="64"/>
      <c r="E75" s="11"/>
      <c r="F75" s="64"/>
      <c r="G75" s="64"/>
      <c r="H75" s="64"/>
      <c r="I75" s="64"/>
    </row>
    <row r="76" spans="1:9" x14ac:dyDescent="0.2">
      <c r="A76" s="64"/>
      <c r="B76" s="64"/>
      <c r="C76" s="64"/>
      <c r="D76" s="64"/>
      <c r="E76" s="11"/>
      <c r="F76" s="64"/>
      <c r="G76" s="64"/>
      <c r="H76" s="64"/>
      <c r="I76" s="64"/>
    </row>
    <row r="77" spans="1:9" x14ac:dyDescent="0.2">
      <c r="A77" s="64"/>
      <c r="B77" s="64"/>
      <c r="C77" s="64"/>
      <c r="D77" s="64"/>
      <c r="E77" s="11"/>
      <c r="F77" s="64"/>
      <c r="G77" s="64"/>
      <c r="H77" s="64"/>
      <c r="I77" s="64"/>
    </row>
    <row r="78" spans="1:9" x14ac:dyDescent="0.2">
      <c r="A78" s="64"/>
      <c r="B78" s="64"/>
      <c r="C78" s="64"/>
      <c r="D78" s="64"/>
      <c r="E78" s="11"/>
      <c r="F78" s="64"/>
      <c r="G78" s="64"/>
      <c r="H78" s="64"/>
      <c r="I78" s="64"/>
    </row>
    <row r="79" spans="1:9" x14ac:dyDescent="0.2">
      <c r="A79" s="64"/>
      <c r="B79" s="64"/>
      <c r="C79" s="64"/>
      <c r="D79" s="64"/>
      <c r="E79" s="11"/>
      <c r="F79" s="64"/>
      <c r="G79" s="64"/>
      <c r="H79" s="64"/>
      <c r="I79" s="64"/>
    </row>
    <row r="80" spans="1:9" ht="10.5" x14ac:dyDescent="0.25">
      <c r="A80" s="63" t="s">
        <v>1092</v>
      </c>
      <c r="B80" s="64"/>
      <c r="C80" s="64"/>
      <c r="D80" s="64"/>
      <c r="E80" s="11"/>
      <c r="F80" s="64"/>
      <c r="G80" s="64"/>
      <c r="H80" s="64"/>
      <c r="I80" s="64"/>
    </row>
    <row r="81" spans="1:9" x14ac:dyDescent="0.2">
      <c r="A81" s="64"/>
      <c r="B81" s="64"/>
      <c r="C81" s="64"/>
      <c r="D81" s="64"/>
      <c r="E81" s="11"/>
      <c r="F81" s="64"/>
      <c r="G81" s="64"/>
      <c r="H81" s="64"/>
      <c r="I81" s="64"/>
    </row>
    <row r="82" spans="1:9" x14ac:dyDescent="0.2">
      <c r="A82" s="64" t="s">
        <v>1059</v>
      </c>
      <c r="B82" s="64"/>
      <c r="C82" s="64"/>
      <c r="D82" s="64"/>
      <c r="E82" s="11"/>
      <c r="F82" s="64"/>
      <c r="G82" s="64"/>
      <c r="H82" s="64"/>
      <c r="I82" s="64"/>
    </row>
  </sheetData>
  <mergeCells count="1">
    <mergeCell ref="A1:F1"/>
  </mergeCells>
  <conditionalFormatting sqref="E5:E25">
    <cfRule type="cellIs" dxfId="19" priority="2" stopIfTrue="1" operator="between">
      <formula>0.009</formula>
      <formula>-0.009</formula>
    </cfRule>
  </conditionalFormatting>
  <conditionalFormatting sqref="F2:F3 F25:F41">
    <cfRule type="cellIs" dxfId="18" priority="3" stopIfTrue="1" operator="between">
      <formula>0.009</formula>
      <formula>-0.009</formula>
    </cfRule>
  </conditionalFormatting>
  <conditionalFormatting sqref="F83:F65536">
    <cfRule type="cellIs" dxfId="17"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276"/>
  <sheetViews>
    <sheetView workbookViewId="0">
      <selection sqref="A1:F1"/>
    </sheetView>
  </sheetViews>
  <sheetFormatPr defaultColWidth="9.1796875" defaultRowHeight="10" x14ac:dyDescent="0.2"/>
  <cols>
    <col min="1" max="1" width="34.81640625" style="7" bestFit="1" customWidth="1"/>
    <col min="2" max="2" width="66.81640625" style="7" customWidth="1"/>
    <col min="3" max="3" width="24.81640625" style="7" bestFit="1" customWidth="1"/>
    <col min="4" max="4" width="27.1796875" style="7" customWidth="1"/>
    <col min="5" max="5" width="27.1796875" style="10" customWidth="1"/>
    <col min="6" max="6" width="14.81640625" style="11" bestFit="1" customWidth="1"/>
    <col min="7" max="16384" width="9.1796875" style="7"/>
  </cols>
  <sheetData>
    <row r="1" spans="1:8" s="1" customFormat="1" ht="14" x14ac:dyDescent="0.25">
      <c r="A1" s="104" t="s">
        <v>1027</v>
      </c>
      <c r="B1" s="105"/>
      <c r="C1" s="105"/>
      <c r="D1" s="105"/>
      <c r="E1" s="105"/>
      <c r="F1" s="105"/>
    </row>
    <row r="2" spans="1:8" s="1" customFormat="1" ht="11.5" x14ac:dyDescent="0.25">
      <c r="E2" s="5"/>
      <c r="F2" s="9"/>
    </row>
    <row r="3" spans="1:8" s="1" customFormat="1" ht="11.5" x14ac:dyDescent="0.25">
      <c r="A3" s="8" t="s">
        <v>7</v>
      </c>
      <c r="B3" s="2"/>
      <c r="C3" s="3"/>
      <c r="D3" s="3"/>
      <c r="E3" s="4"/>
      <c r="F3" s="9"/>
    </row>
    <row r="4" spans="1:8" s="1" customFormat="1" ht="21" x14ac:dyDescent="0.25">
      <c r="A4" s="6" t="s">
        <v>2</v>
      </c>
      <c r="B4" s="6" t="s">
        <v>0</v>
      </c>
      <c r="C4" s="13" t="s">
        <v>1</v>
      </c>
      <c r="D4" s="52" t="s">
        <v>6</v>
      </c>
      <c r="E4" s="12" t="s">
        <v>3</v>
      </c>
    </row>
    <row r="5" spans="1:8" ht="10.5" x14ac:dyDescent="0.25">
      <c r="A5" s="16" t="s">
        <v>38</v>
      </c>
      <c r="B5" s="17"/>
      <c r="C5" s="17"/>
      <c r="D5" s="18"/>
      <c r="E5" s="19"/>
      <c r="F5" s="7"/>
    </row>
    <row r="6" spans="1:8" x14ac:dyDescent="0.2">
      <c r="A6" s="21" t="s">
        <v>1011</v>
      </c>
      <c r="B6" s="55" t="s">
        <v>1010</v>
      </c>
      <c r="C6" s="24">
        <v>3784081.5070000002</v>
      </c>
      <c r="D6" s="22">
        <v>68672.565170000002</v>
      </c>
      <c r="E6" s="23">
        <v>53.794753894006803</v>
      </c>
      <c r="F6" s="7"/>
    </row>
    <row r="7" spans="1:8" x14ac:dyDescent="0.2">
      <c r="A7" s="21" t="s">
        <v>1012</v>
      </c>
      <c r="B7" s="55" t="s">
        <v>1526</v>
      </c>
      <c r="C7" s="24">
        <v>40776716.881999999</v>
      </c>
      <c r="D7" s="22">
        <v>27759.687880000001</v>
      </c>
      <c r="E7" s="23">
        <v>21.745591911155401</v>
      </c>
      <c r="F7" s="7"/>
    </row>
    <row r="8" spans="1:8" x14ac:dyDescent="0.2">
      <c r="A8" s="21" t="s">
        <v>1013</v>
      </c>
      <c r="B8" s="55" t="s">
        <v>1527</v>
      </c>
      <c r="C8" s="24">
        <v>78174419.752000004</v>
      </c>
      <c r="D8" s="22">
        <v>27552.26154</v>
      </c>
      <c r="E8" s="23">
        <v>21.583104185761499</v>
      </c>
      <c r="F8" s="7"/>
    </row>
    <row r="9" spans="1:8" ht="20" x14ac:dyDescent="0.2">
      <c r="A9" s="21" t="s">
        <v>1015</v>
      </c>
      <c r="B9" s="55" t="s">
        <v>1014</v>
      </c>
      <c r="C9" s="24">
        <v>1483902.88</v>
      </c>
      <c r="D9" s="22">
        <v>1.48390288E-3</v>
      </c>
      <c r="E9" s="23">
        <v>1.1624174811964101E-6</v>
      </c>
      <c r="F9" s="7"/>
    </row>
    <row r="10" spans="1:8" ht="20" x14ac:dyDescent="0.2">
      <c r="A10" s="21" t="s">
        <v>1009</v>
      </c>
      <c r="B10" s="55" t="s">
        <v>1008</v>
      </c>
      <c r="C10" s="24">
        <v>1370528.45</v>
      </c>
      <c r="D10" s="22">
        <v>1.3705284499999999E-3</v>
      </c>
      <c r="E10" s="23">
        <v>1.07360545641439E-6</v>
      </c>
      <c r="F10" s="7"/>
    </row>
    <row r="11" spans="1:8" ht="10.5" x14ac:dyDescent="0.25">
      <c r="A11" s="20" t="s">
        <v>28</v>
      </c>
      <c r="B11" s="20"/>
      <c r="C11" s="20"/>
      <c r="D11" s="25">
        <f>SUM(D6:D10)</f>
        <v>123984.51744443133</v>
      </c>
      <c r="E11" s="26">
        <f>SUM(E6:E10)</f>
        <v>97.12345222694664</v>
      </c>
      <c r="F11" s="14"/>
      <c r="G11" s="14"/>
      <c r="H11" s="14"/>
    </row>
    <row r="12" spans="1:8" x14ac:dyDescent="0.2">
      <c r="A12" s="21"/>
      <c r="B12" s="21"/>
      <c r="C12" s="21"/>
      <c r="D12" s="22"/>
      <c r="E12" s="23"/>
      <c r="F12" s="7"/>
    </row>
    <row r="13" spans="1:8" ht="10.5" x14ac:dyDescent="0.25">
      <c r="A13" s="20" t="s">
        <v>39</v>
      </c>
      <c r="B13" s="20"/>
      <c r="C13" s="20"/>
      <c r="D13" s="25">
        <f>D11</f>
        <v>123984.51744443133</v>
      </c>
      <c r="E13" s="26">
        <f>E11</f>
        <v>97.12345222694664</v>
      </c>
      <c r="F13" s="14"/>
      <c r="G13" s="14"/>
      <c r="H13" s="14"/>
    </row>
    <row r="14" spans="1:8" ht="10.5" x14ac:dyDescent="0.25">
      <c r="A14" s="20"/>
      <c r="B14" s="20"/>
      <c r="C14" s="20"/>
      <c r="D14" s="25"/>
      <c r="E14" s="26"/>
      <c r="F14" s="14"/>
      <c r="G14" s="14"/>
      <c r="H14" s="14"/>
    </row>
    <row r="15" spans="1:8" ht="10.5" x14ac:dyDescent="0.25">
      <c r="A15" s="20" t="s">
        <v>41</v>
      </c>
      <c r="B15" s="20"/>
      <c r="C15" s="20"/>
      <c r="D15" s="25">
        <f>D17-(D11)</f>
        <v>3672.1036924686632</v>
      </c>
      <c r="E15" s="26">
        <f>E17-(E11)</f>
        <v>2.8765477730533604</v>
      </c>
      <c r="F15" s="14"/>
      <c r="G15" s="14"/>
      <c r="H15" s="14"/>
    </row>
    <row r="16" spans="1:8" ht="10.5" x14ac:dyDescent="0.25">
      <c r="A16" s="20"/>
      <c r="B16" s="20"/>
      <c r="C16" s="20"/>
      <c r="D16" s="25"/>
      <c r="E16" s="26"/>
      <c r="F16" s="14"/>
      <c r="G16" s="14"/>
      <c r="H16" s="14"/>
    </row>
    <row r="17" spans="1:8" ht="10.5" x14ac:dyDescent="0.25">
      <c r="A17" s="27" t="s">
        <v>40</v>
      </c>
      <c r="B17" s="27"/>
      <c r="C17" s="27"/>
      <c r="D17" s="28">
        <v>127656.62113689999</v>
      </c>
      <c r="E17" s="29">
        <v>100</v>
      </c>
      <c r="F17" s="14"/>
      <c r="G17" s="14"/>
      <c r="H17" s="14"/>
    </row>
    <row r="18" spans="1:8" ht="10.5" x14ac:dyDescent="0.25">
      <c r="E18" s="101" t="s">
        <v>847</v>
      </c>
      <c r="F18" s="15"/>
    </row>
    <row r="19" spans="1:8" ht="10.5" x14ac:dyDescent="0.25">
      <c r="A19" s="14" t="s">
        <v>44</v>
      </c>
    </row>
    <row r="20" spans="1:8" ht="10.5" x14ac:dyDescent="0.25">
      <c r="A20" s="14" t="s">
        <v>45</v>
      </c>
    </row>
    <row r="21" spans="1:8" ht="10.5" x14ac:dyDescent="0.25">
      <c r="A21" s="14" t="s">
        <v>46</v>
      </c>
      <c r="B21" s="14"/>
      <c r="C21" s="30" t="s">
        <v>1041</v>
      </c>
      <c r="D21" s="30" t="s">
        <v>47</v>
      </c>
    </row>
    <row r="22" spans="1:8" x14ac:dyDescent="0.2">
      <c r="A22" s="7" t="s">
        <v>48</v>
      </c>
      <c r="C22" s="31">
        <v>164.68190000000001</v>
      </c>
      <c r="D22" s="31">
        <v>165.4495</v>
      </c>
    </row>
    <row r="23" spans="1:8" x14ac:dyDescent="0.2">
      <c r="A23" s="7" t="s">
        <v>49</v>
      </c>
      <c r="C23" s="31">
        <v>42.915799999999997</v>
      </c>
      <c r="D23" s="31">
        <v>41.568800000000003</v>
      </c>
    </row>
    <row r="24" spans="1:8" x14ac:dyDescent="0.2">
      <c r="A24" s="7" t="s">
        <v>50</v>
      </c>
      <c r="C24" s="31">
        <v>186.21870000000001</v>
      </c>
      <c r="D24" s="31">
        <v>187.9496</v>
      </c>
    </row>
    <row r="25" spans="1:8" x14ac:dyDescent="0.2">
      <c r="A25" s="7" t="s">
        <v>51</v>
      </c>
      <c r="C25" s="31">
        <v>50.804000000000002</v>
      </c>
      <c r="D25" s="31">
        <v>49.3232</v>
      </c>
    </row>
    <row r="27" spans="1:8" ht="10.5" x14ac:dyDescent="0.25">
      <c r="A27" s="14" t="s">
        <v>52</v>
      </c>
    </row>
    <row r="28" spans="1:8" ht="10.5" x14ac:dyDescent="0.25">
      <c r="A28" s="106" t="s">
        <v>53</v>
      </c>
      <c r="B28" s="107"/>
      <c r="C28" s="32" t="s">
        <v>54</v>
      </c>
    </row>
    <row r="29" spans="1:8" x14ac:dyDescent="0.2">
      <c r="A29" s="102" t="s">
        <v>49</v>
      </c>
      <c r="B29" s="103"/>
      <c r="C29" s="33">
        <v>1.55</v>
      </c>
    </row>
    <row r="30" spans="1:8" x14ac:dyDescent="0.2">
      <c r="A30" s="102" t="s">
        <v>51</v>
      </c>
      <c r="B30" s="103"/>
      <c r="C30" s="33">
        <v>1.95</v>
      </c>
    </row>
    <row r="31" spans="1:8" x14ac:dyDescent="0.2">
      <c r="A31" s="7" t="s">
        <v>55</v>
      </c>
    </row>
    <row r="32" spans="1:8" x14ac:dyDescent="0.2">
      <c r="A32" s="7" t="s">
        <v>56</v>
      </c>
    </row>
    <row r="34" spans="1:9" ht="10.5" x14ac:dyDescent="0.25">
      <c r="A34" s="14" t="s">
        <v>286</v>
      </c>
      <c r="D34" s="36">
        <v>9.7718545221649994E-2</v>
      </c>
    </row>
    <row r="36" spans="1:9" ht="10.5" x14ac:dyDescent="0.25">
      <c r="A36" s="14" t="s">
        <v>58</v>
      </c>
      <c r="D36" s="30" t="s">
        <v>59</v>
      </c>
    </row>
    <row r="38" spans="1:9" ht="10.5" x14ac:dyDescent="0.25">
      <c r="A38" s="63" t="s">
        <v>1051</v>
      </c>
      <c r="B38" s="64"/>
      <c r="C38" s="64"/>
      <c r="D38" s="64"/>
      <c r="E38" s="11"/>
      <c r="F38" s="64"/>
      <c r="G38" s="64"/>
      <c r="H38" s="64"/>
      <c r="I38" s="64"/>
    </row>
    <row r="39" spans="1:9" x14ac:dyDescent="0.2">
      <c r="A39" s="65"/>
      <c r="B39" s="64"/>
      <c r="C39" s="64"/>
      <c r="D39" s="64"/>
      <c r="E39" s="11"/>
      <c r="F39" s="64"/>
      <c r="G39" s="64"/>
      <c r="H39" s="64"/>
      <c r="I39" s="64"/>
    </row>
    <row r="40" spans="1:9" ht="10.5" x14ac:dyDescent="0.25">
      <c r="A40" s="63" t="s">
        <v>1055</v>
      </c>
      <c r="B40" s="64"/>
      <c r="C40" s="64"/>
      <c r="D40" s="64"/>
      <c r="E40" s="11"/>
      <c r="F40" s="64"/>
      <c r="G40" s="64"/>
      <c r="H40" s="64"/>
      <c r="I40" s="64"/>
    </row>
    <row r="41" spans="1:9" x14ac:dyDescent="0.2">
      <c r="A41" s="65"/>
      <c r="B41" s="64"/>
      <c r="C41" s="64"/>
      <c r="D41" s="64"/>
      <c r="E41" s="11"/>
      <c r="F41" s="64"/>
      <c r="G41" s="64"/>
      <c r="H41" s="64"/>
      <c r="I41" s="64"/>
    </row>
    <row r="42" spans="1:9" x14ac:dyDescent="0.2">
      <c r="A42" s="64"/>
      <c r="B42" s="64"/>
      <c r="C42" s="64"/>
      <c r="D42" s="64"/>
      <c r="E42" s="11"/>
      <c r="F42" s="64"/>
      <c r="G42" s="64"/>
      <c r="H42" s="64"/>
      <c r="I42" s="64"/>
    </row>
    <row r="43" spans="1:9" x14ac:dyDescent="0.2">
      <c r="A43" s="64"/>
      <c r="B43" s="64"/>
      <c r="C43" s="64"/>
      <c r="D43" s="64"/>
      <c r="E43" s="11"/>
      <c r="F43" s="64"/>
      <c r="G43" s="64"/>
      <c r="H43" s="64"/>
      <c r="I43" s="64"/>
    </row>
    <row r="44" spans="1:9" x14ac:dyDescent="0.2">
      <c r="A44" s="64"/>
      <c r="B44" s="64"/>
      <c r="C44" s="64"/>
      <c r="D44" s="64"/>
      <c r="E44" s="11"/>
      <c r="F44" s="64"/>
      <c r="G44" s="64"/>
      <c r="H44" s="64"/>
      <c r="I44" s="64"/>
    </row>
    <row r="45" spans="1:9" x14ac:dyDescent="0.2">
      <c r="A45" s="64"/>
      <c r="B45" s="64"/>
      <c r="C45" s="64"/>
      <c r="D45" s="64"/>
      <c r="E45" s="11"/>
      <c r="F45" s="64"/>
      <c r="G45" s="64"/>
      <c r="H45" s="64"/>
      <c r="I45" s="64"/>
    </row>
    <row r="46" spans="1:9" x14ac:dyDescent="0.2">
      <c r="A46" s="64"/>
      <c r="B46" s="64"/>
      <c r="C46" s="64"/>
      <c r="D46" s="64"/>
      <c r="E46" s="11"/>
      <c r="F46" s="64"/>
      <c r="G46" s="64"/>
      <c r="H46" s="64"/>
      <c r="I46" s="64"/>
    </row>
    <row r="47" spans="1:9" x14ac:dyDescent="0.2">
      <c r="A47" s="64"/>
      <c r="B47" s="64"/>
      <c r="C47" s="64"/>
      <c r="D47" s="64"/>
      <c r="E47" s="11"/>
      <c r="F47" s="64"/>
      <c r="G47" s="64"/>
      <c r="H47" s="64"/>
      <c r="I47" s="64"/>
    </row>
    <row r="48" spans="1:9" x14ac:dyDescent="0.2">
      <c r="A48" s="64"/>
      <c r="B48" s="64"/>
      <c r="C48" s="64"/>
      <c r="D48" s="64"/>
      <c r="E48" s="11"/>
      <c r="F48" s="64"/>
      <c r="G48" s="64"/>
      <c r="H48" s="64"/>
      <c r="I48" s="64"/>
    </row>
    <row r="49" spans="1:9" x14ac:dyDescent="0.2">
      <c r="A49" s="64"/>
      <c r="B49" s="64"/>
      <c r="C49" s="64"/>
      <c r="D49" s="64"/>
      <c r="E49" s="11"/>
      <c r="F49" s="64"/>
      <c r="G49" s="64"/>
      <c r="H49" s="64"/>
      <c r="I49" s="64"/>
    </row>
    <row r="50" spans="1:9" x14ac:dyDescent="0.2">
      <c r="A50" s="64"/>
      <c r="B50" s="64"/>
      <c r="C50" s="64"/>
      <c r="D50" s="64"/>
      <c r="E50" s="11"/>
      <c r="F50" s="64"/>
      <c r="G50" s="64"/>
      <c r="H50" s="64"/>
      <c r="I50" s="64"/>
    </row>
    <row r="51" spans="1:9" x14ac:dyDescent="0.2">
      <c r="A51" s="64"/>
      <c r="B51" s="64"/>
      <c r="C51" s="64"/>
      <c r="D51" s="64"/>
      <c r="E51" s="11"/>
      <c r="F51" s="64"/>
      <c r="G51" s="64"/>
      <c r="H51" s="64"/>
      <c r="I51" s="64"/>
    </row>
    <row r="52" spans="1:9" x14ac:dyDescent="0.2">
      <c r="A52" s="64"/>
      <c r="B52" s="64"/>
      <c r="C52" s="64"/>
      <c r="D52" s="64"/>
      <c r="E52" s="11"/>
      <c r="F52" s="64"/>
      <c r="G52" s="64"/>
      <c r="H52" s="64"/>
      <c r="I52" s="64"/>
    </row>
    <row r="53" spans="1:9" x14ac:dyDescent="0.2">
      <c r="A53" s="64"/>
      <c r="B53" s="64"/>
      <c r="C53" s="64"/>
      <c r="D53" s="64"/>
      <c r="E53" s="11"/>
      <c r="F53" s="64"/>
      <c r="G53" s="64"/>
      <c r="H53" s="64"/>
      <c r="I53" s="64"/>
    </row>
    <row r="54" spans="1:9" x14ac:dyDescent="0.2">
      <c r="A54" s="64"/>
      <c r="B54" s="64"/>
      <c r="C54" s="64"/>
      <c r="D54" s="64"/>
      <c r="E54" s="11"/>
      <c r="F54" s="64"/>
      <c r="G54" s="64"/>
      <c r="H54" s="64"/>
      <c r="I54" s="64"/>
    </row>
    <row r="55" spans="1:9" x14ac:dyDescent="0.2">
      <c r="A55" s="64"/>
      <c r="B55" s="64"/>
      <c r="C55" s="64"/>
      <c r="D55" s="64"/>
      <c r="E55" s="11"/>
      <c r="F55" s="64"/>
      <c r="G55" s="64"/>
      <c r="H55" s="64"/>
      <c r="I55" s="64"/>
    </row>
    <row r="56" spans="1:9" x14ac:dyDescent="0.2">
      <c r="A56" s="64"/>
      <c r="B56" s="64"/>
      <c r="C56" s="64"/>
      <c r="D56" s="64"/>
      <c r="E56" s="11"/>
      <c r="F56" s="64"/>
      <c r="G56" s="64"/>
      <c r="H56" s="64"/>
      <c r="I56" s="64"/>
    </row>
    <row r="57" spans="1:9" x14ac:dyDescent="0.2">
      <c r="A57" s="64"/>
      <c r="B57" s="64"/>
      <c r="C57" s="64"/>
      <c r="D57" s="64"/>
      <c r="E57" s="11"/>
      <c r="F57" s="64"/>
      <c r="G57" s="64"/>
      <c r="H57" s="64"/>
      <c r="I57" s="64"/>
    </row>
    <row r="58" spans="1:9" ht="10.5" x14ac:dyDescent="0.25">
      <c r="A58" s="63"/>
      <c r="B58" s="64"/>
      <c r="C58" s="64"/>
      <c r="D58" s="64"/>
      <c r="E58" s="11"/>
      <c r="F58" s="64"/>
      <c r="G58" s="64"/>
      <c r="H58" s="64"/>
      <c r="I58" s="64"/>
    </row>
    <row r="59" spans="1:9" ht="10.5" x14ac:dyDescent="0.25">
      <c r="A59" s="63" t="s">
        <v>1093</v>
      </c>
      <c r="B59" s="64"/>
      <c r="C59" s="64"/>
      <c r="D59" s="64"/>
      <c r="E59" s="11"/>
      <c r="F59" s="64"/>
      <c r="G59" s="64"/>
      <c r="H59" s="64"/>
      <c r="I59" s="64"/>
    </row>
    <row r="60" spans="1:9" x14ac:dyDescent="0.2">
      <c r="A60" s="64"/>
      <c r="B60" s="64"/>
      <c r="C60" s="64"/>
      <c r="D60" s="64"/>
      <c r="E60" s="11"/>
      <c r="F60" s="64"/>
      <c r="G60" s="64"/>
      <c r="H60" s="64"/>
      <c r="I60" s="64"/>
    </row>
    <row r="61" spans="1:9" ht="10.5" x14ac:dyDescent="0.25">
      <c r="A61" s="63" t="s">
        <v>1056</v>
      </c>
      <c r="B61" s="64"/>
      <c r="C61" s="64"/>
      <c r="D61" s="64"/>
      <c r="E61" s="11"/>
      <c r="F61" s="64"/>
      <c r="G61" s="64"/>
      <c r="H61" s="64"/>
      <c r="I61" s="64"/>
    </row>
    <row r="62" spans="1:9" x14ac:dyDescent="0.2">
      <c r="A62" s="64"/>
      <c r="B62" s="64"/>
      <c r="C62" s="64"/>
      <c r="D62" s="64"/>
      <c r="E62" s="11"/>
      <c r="F62" s="64"/>
      <c r="G62" s="64"/>
      <c r="H62" s="64"/>
      <c r="I62" s="64"/>
    </row>
    <row r="63" spans="1:9" x14ac:dyDescent="0.2">
      <c r="A63" s="64"/>
      <c r="B63" s="64"/>
      <c r="C63" s="64"/>
      <c r="D63" s="64"/>
      <c r="E63" s="11"/>
      <c r="F63" s="64"/>
      <c r="G63" s="64"/>
      <c r="H63" s="64"/>
      <c r="I63" s="64"/>
    </row>
    <row r="64" spans="1:9" x14ac:dyDescent="0.2">
      <c r="A64" s="64"/>
      <c r="B64" s="64"/>
      <c r="C64" s="64"/>
      <c r="D64" s="64"/>
      <c r="E64" s="11"/>
      <c r="F64" s="64"/>
      <c r="G64" s="64"/>
      <c r="H64" s="64"/>
      <c r="I64" s="64"/>
    </row>
    <row r="65" spans="1:9" x14ac:dyDescent="0.2">
      <c r="A65" s="64"/>
      <c r="B65" s="64"/>
      <c r="C65" s="64"/>
      <c r="D65" s="64"/>
      <c r="E65" s="11"/>
      <c r="F65" s="64"/>
      <c r="G65" s="64"/>
      <c r="H65" s="64"/>
      <c r="I65" s="64"/>
    </row>
    <row r="66" spans="1:9" x14ac:dyDescent="0.2">
      <c r="A66" s="64"/>
      <c r="B66" s="64"/>
      <c r="C66" s="64"/>
      <c r="D66" s="64"/>
      <c r="E66" s="11"/>
      <c r="F66" s="64"/>
      <c r="G66" s="64"/>
      <c r="H66" s="64"/>
      <c r="I66" s="64"/>
    </row>
    <row r="67" spans="1:9" x14ac:dyDescent="0.2">
      <c r="A67" s="64"/>
      <c r="B67" s="64"/>
      <c r="C67" s="64"/>
      <c r="D67" s="64"/>
      <c r="E67" s="11"/>
      <c r="F67" s="64"/>
      <c r="G67" s="64"/>
      <c r="H67" s="64"/>
      <c r="I67" s="64"/>
    </row>
    <row r="68" spans="1:9" x14ac:dyDescent="0.2">
      <c r="A68" s="64"/>
      <c r="B68" s="64"/>
      <c r="C68" s="64"/>
      <c r="D68" s="64"/>
      <c r="E68" s="11"/>
      <c r="F68" s="64"/>
      <c r="G68" s="64"/>
      <c r="H68" s="64"/>
      <c r="I68" s="64"/>
    </row>
    <row r="69" spans="1:9" x14ac:dyDescent="0.2">
      <c r="A69" s="64"/>
      <c r="B69" s="64"/>
      <c r="C69" s="64"/>
      <c r="D69" s="64"/>
      <c r="E69" s="11"/>
      <c r="F69" s="64"/>
      <c r="G69" s="64"/>
      <c r="H69" s="64"/>
      <c r="I69" s="64"/>
    </row>
    <row r="70" spans="1:9" x14ac:dyDescent="0.2">
      <c r="A70" s="64"/>
      <c r="B70" s="64"/>
      <c r="C70" s="64"/>
      <c r="D70" s="64"/>
      <c r="E70" s="11"/>
      <c r="F70" s="64"/>
      <c r="G70" s="64"/>
      <c r="H70" s="64"/>
      <c r="I70" s="64"/>
    </row>
    <row r="71" spans="1:9" x14ac:dyDescent="0.2">
      <c r="A71" s="64"/>
      <c r="B71" s="64"/>
      <c r="C71" s="64"/>
      <c r="D71" s="64"/>
      <c r="E71" s="11"/>
      <c r="F71" s="64"/>
      <c r="G71" s="64"/>
      <c r="H71" s="64"/>
      <c r="I71" s="64"/>
    </row>
    <row r="72" spans="1:9" x14ac:dyDescent="0.2">
      <c r="A72" s="64"/>
      <c r="B72" s="68"/>
      <c r="C72" s="68"/>
      <c r="D72" s="68"/>
      <c r="E72" s="68"/>
      <c r="F72" s="64"/>
      <c r="G72" s="64"/>
      <c r="H72" s="64"/>
      <c r="I72" s="64"/>
    </row>
    <row r="73" spans="1:9" x14ac:dyDescent="0.2">
      <c r="A73" s="64"/>
      <c r="B73" s="64"/>
      <c r="C73" s="64"/>
      <c r="D73" s="64"/>
      <c r="E73" s="11"/>
      <c r="F73" s="64"/>
      <c r="G73" s="64"/>
      <c r="H73" s="64"/>
      <c r="I73" s="64"/>
    </row>
    <row r="74" spans="1:9" x14ac:dyDescent="0.2">
      <c r="A74" s="64"/>
      <c r="B74" s="64"/>
      <c r="C74" s="64"/>
      <c r="D74" s="64"/>
      <c r="E74" s="11"/>
      <c r="F74" s="64"/>
      <c r="G74" s="64"/>
      <c r="H74" s="64"/>
      <c r="I74" s="64"/>
    </row>
    <row r="75" spans="1:9" x14ac:dyDescent="0.2">
      <c r="A75" s="64"/>
      <c r="B75" s="64"/>
      <c r="C75" s="64"/>
      <c r="D75" s="64"/>
      <c r="E75" s="11"/>
      <c r="F75" s="64"/>
      <c r="G75" s="64"/>
      <c r="H75" s="64"/>
      <c r="I75" s="64"/>
    </row>
    <row r="76" spans="1:9" x14ac:dyDescent="0.2">
      <c r="A76" s="64"/>
      <c r="B76" s="64"/>
      <c r="C76" s="64"/>
      <c r="D76" s="64"/>
      <c r="E76" s="11"/>
      <c r="F76" s="64"/>
      <c r="G76" s="64"/>
      <c r="H76" s="64"/>
      <c r="I76" s="64"/>
    </row>
    <row r="77" spans="1:9" x14ac:dyDescent="0.2">
      <c r="A77" s="69" t="s">
        <v>1094</v>
      </c>
      <c r="B77" s="64"/>
      <c r="C77" s="64"/>
      <c r="D77" s="64"/>
      <c r="E77" s="11"/>
      <c r="F77" s="64"/>
      <c r="G77" s="64"/>
      <c r="H77" s="64"/>
      <c r="I77" s="64"/>
    </row>
    <row r="78" spans="1:9" x14ac:dyDescent="0.2">
      <c r="A78" s="64"/>
      <c r="B78" s="64"/>
      <c r="C78" s="64"/>
      <c r="D78" s="64"/>
      <c r="E78" s="11"/>
      <c r="F78" s="64"/>
      <c r="G78" s="64"/>
      <c r="H78" s="64"/>
      <c r="I78" s="64"/>
    </row>
    <row r="79" spans="1:9" x14ac:dyDescent="0.2">
      <c r="A79" s="7" t="s">
        <v>1095</v>
      </c>
      <c r="B79" s="64"/>
      <c r="C79" s="64"/>
      <c r="D79" s="64"/>
      <c r="E79" s="11"/>
      <c r="F79" s="64"/>
      <c r="G79" s="64"/>
      <c r="H79" s="64"/>
      <c r="I79" s="64"/>
    </row>
    <row r="80" spans="1:9" x14ac:dyDescent="0.2">
      <c r="A80" s="64"/>
      <c r="B80" s="64"/>
      <c r="C80" s="64"/>
      <c r="D80" s="64"/>
      <c r="E80" s="11"/>
      <c r="F80" s="64"/>
      <c r="G80" s="64"/>
      <c r="H80" s="64"/>
      <c r="I80" s="64"/>
    </row>
    <row r="81" spans="1:9" x14ac:dyDescent="0.2">
      <c r="A81" s="64" t="s">
        <v>1059</v>
      </c>
      <c r="B81" s="64"/>
      <c r="C81" s="64"/>
      <c r="D81" s="64"/>
      <c r="E81" s="11"/>
      <c r="F81" s="64"/>
      <c r="G81" s="64"/>
      <c r="H81" s="64"/>
      <c r="I81" s="64"/>
    </row>
    <row r="82" spans="1:9" x14ac:dyDescent="0.2">
      <c r="A82" s="64"/>
      <c r="B82" s="64"/>
      <c r="C82" s="64"/>
      <c r="D82" s="64"/>
      <c r="E82" s="11"/>
      <c r="F82" s="64"/>
      <c r="G82" s="64"/>
      <c r="H82" s="64"/>
      <c r="I82" s="64"/>
    </row>
    <row r="83" spans="1:9" x14ac:dyDescent="0.2">
      <c r="A83" s="64"/>
      <c r="B83" s="64"/>
      <c r="C83" s="64"/>
      <c r="D83" s="64"/>
      <c r="E83" s="11"/>
      <c r="F83" s="64"/>
      <c r="G83" s="64"/>
      <c r="H83" s="64"/>
      <c r="I83" s="64"/>
    </row>
    <row r="84" spans="1:9" x14ac:dyDescent="0.2">
      <c r="A84" s="64"/>
      <c r="B84" s="64"/>
      <c r="C84" s="64"/>
      <c r="D84" s="64"/>
      <c r="E84" s="11"/>
      <c r="F84" s="64"/>
      <c r="G84" s="64"/>
      <c r="H84" s="64"/>
      <c r="I84" s="64"/>
    </row>
    <row r="85" spans="1:9" x14ac:dyDescent="0.2">
      <c r="A85" s="64"/>
      <c r="B85" s="64"/>
      <c r="C85" s="64"/>
      <c r="D85" s="64"/>
      <c r="E85" s="11"/>
      <c r="F85" s="64"/>
      <c r="G85" s="64"/>
      <c r="H85" s="64"/>
      <c r="I85" s="64"/>
    </row>
    <row r="86" spans="1:9" x14ac:dyDescent="0.2">
      <c r="A86" s="64"/>
      <c r="B86" s="64"/>
      <c r="C86" s="64"/>
      <c r="D86" s="64"/>
      <c r="E86" s="11"/>
      <c r="F86" s="64"/>
      <c r="G86" s="64"/>
      <c r="H86" s="64"/>
      <c r="I86" s="64"/>
    </row>
    <row r="87" spans="1:9" x14ac:dyDescent="0.2">
      <c r="A87" s="64"/>
      <c r="B87" s="64"/>
      <c r="C87" s="64"/>
      <c r="D87" s="64"/>
      <c r="E87" s="11"/>
      <c r="F87" s="64"/>
      <c r="G87" s="64"/>
      <c r="H87" s="64"/>
      <c r="I87" s="64"/>
    </row>
    <row r="88" spans="1:9" x14ac:dyDescent="0.2">
      <c r="A88" s="64"/>
      <c r="B88" s="64"/>
      <c r="C88" s="64"/>
      <c r="D88" s="64"/>
      <c r="E88" s="11"/>
      <c r="F88" s="64"/>
      <c r="G88" s="64"/>
      <c r="H88" s="64"/>
      <c r="I88" s="64"/>
    </row>
    <row r="89" spans="1:9" x14ac:dyDescent="0.2">
      <c r="A89" s="64"/>
      <c r="B89" s="64"/>
      <c r="C89" s="64"/>
      <c r="D89" s="64"/>
      <c r="E89" s="11"/>
      <c r="F89" s="64"/>
      <c r="G89" s="64"/>
      <c r="H89" s="64"/>
      <c r="I89" s="64"/>
    </row>
    <row r="90" spans="1:9" x14ac:dyDescent="0.2">
      <c r="A90" s="64"/>
      <c r="B90" s="64"/>
      <c r="C90" s="64"/>
      <c r="D90" s="64"/>
      <c r="E90" s="11"/>
      <c r="F90" s="64"/>
      <c r="G90" s="64"/>
      <c r="H90" s="64"/>
      <c r="I90" s="64"/>
    </row>
    <row r="91" spans="1:9" x14ac:dyDescent="0.2">
      <c r="A91" s="64"/>
      <c r="B91" s="64"/>
      <c r="C91" s="64"/>
      <c r="D91" s="64"/>
      <c r="E91" s="11"/>
      <c r="F91" s="64"/>
      <c r="G91" s="64"/>
      <c r="H91" s="64"/>
      <c r="I91" s="64"/>
    </row>
    <row r="92" spans="1:9" x14ac:dyDescent="0.2">
      <c r="A92" s="64"/>
      <c r="B92" s="64"/>
      <c r="C92" s="64"/>
      <c r="D92" s="64"/>
      <c r="E92" s="11"/>
      <c r="F92" s="64"/>
      <c r="G92" s="64"/>
      <c r="H92" s="64"/>
      <c r="I92" s="64"/>
    </row>
    <row r="93" spans="1:9" x14ac:dyDescent="0.2">
      <c r="A93" s="64"/>
      <c r="B93" s="64"/>
      <c r="C93" s="64"/>
      <c r="D93" s="64"/>
      <c r="E93" s="11"/>
      <c r="F93" s="64"/>
      <c r="G93" s="64"/>
      <c r="H93" s="64"/>
      <c r="I93" s="64"/>
    </row>
    <row r="94" spans="1:9" x14ac:dyDescent="0.2">
      <c r="A94" s="64"/>
      <c r="B94" s="64"/>
      <c r="C94" s="64"/>
      <c r="D94" s="64"/>
      <c r="E94" s="11"/>
      <c r="F94" s="64"/>
      <c r="G94" s="64"/>
      <c r="H94" s="64"/>
      <c r="I94" s="64"/>
    </row>
    <row r="95" spans="1:9" x14ac:dyDescent="0.2">
      <c r="A95" s="64"/>
      <c r="B95" s="64"/>
      <c r="C95" s="64"/>
      <c r="D95" s="64"/>
      <c r="E95" s="11"/>
      <c r="F95" s="64"/>
      <c r="G95" s="64"/>
      <c r="H95" s="64"/>
      <c r="I95" s="64"/>
    </row>
    <row r="96" spans="1:9" x14ac:dyDescent="0.2">
      <c r="A96" s="64"/>
      <c r="B96" s="64"/>
      <c r="C96" s="64"/>
      <c r="D96" s="64"/>
      <c r="E96" s="11"/>
      <c r="F96" s="64"/>
      <c r="G96" s="64"/>
      <c r="H96" s="64"/>
      <c r="I96" s="64"/>
    </row>
    <row r="97" spans="1:9" x14ac:dyDescent="0.2">
      <c r="A97" s="64"/>
      <c r="B97" s="64"/>
      <c r="C97" s="64"/>
      <c r="D97" s="64"/>
      <c r="E97" s="11"/>
      <c r="F97" s="64"/>
      <c r="G97" s="64"/>
      <c r="H97" s="64"/>
      <c r="I97" s="64"/>
    </row>
    <row r="98" spans="1:9" x14ac:dyDescent="0.2">
      <c r="A98" s="64"/>
      <c r="B98" s="64"/>
      <c r="C98" s="64"/>
      <c r="D98" s="64"/>
      <c r="E98" s="11"/>
      <c r="F98" s="64"/>
      <c r="G98" s="64"/>
      <c r="H98" s="64"/>
      <c r="I98" s="64"/>
    </row>
    <row r="99" spans="1:9" x14ac:dyDescent="0.2">
      <c r="A99" s="64"/>
      <c r="B99" s="64"/>
      <c r="C99" s="64"/>
      <c r="D99" s="64"/>
      <c r="E99" s="11"/>
      <c r="F99" s="64"/>
      <c r="G99" s="64"/>
      <c r="H99" s="64"/>
      <c r="I99" s="64"/>
    </row>
    <row r="100" spans="1:9" x14ac:dyDescent="0.2">
      <c r="A100" s="64"/>
      <c r="B100" s="64"/>
      <c r="C100" s="64"/>
      <c r="D100" s="64"/>
      <c r="E100" s="11"/>
      <c r="F100" s="64"/>
      <c r="G100" s="64"/>
      <c r="H100" s="64"/>
      <c r="I100" s="64"/>
    </row>
    <row r="101" spans="1:9" x14ac:dyDescent="0.2">
      <c r="A101" s="64"/>
      <c r="B101" s="64"/>
      <c r="C101" s="64"/>
      <c r="D101" s="64"/>
      <c r="E101" s="11"/>
      <c r="F101" s="64"/>
      <c r="G101" s="64"/>
      <c r="H101" s="64"/>
      <c r="I101" s="64"/>
    </row>
    <row r="102" spans="1:9" x14ac:dyDescent="0.2">
      <c r="A102" s="64"/>
      <c r="B102" s="64"/>
      <c r="C102" s="64"/>
      <c r="D102" s="64"/>
      <c r="E102" s="11"/>
      <c r="F102" s="64"/>
      <c r="G102" s="64"/>
      <c r="H102" s="64"/>
      <c r="I102" s="64"/>
    </row>
    <row r="103" spans="1:9" x14ac:dyDescent="0.2">
      <c r="A103" s="64"/>
      <c r="B103" s="64"/>
      <c r="C103" s="64"/>
      <c r="D103" s="64"/>
      <c r="E103" s="11"/>
      <c r="F103" s="64"/>
      <c r="G103" s="64"/>
      <c r="H103" s="64"/>
      <c r="I103" s="64"/>
    </row>
    <row r="104" spans="1:9" x14ac:dyDescent="0.2">
      <c r="A104" s="64"/>
      <c r="B104" s="64"/>
      <c r="C104" s="64"/>
      <c r="D104" s="64"/>
      <c r="E104" s="11"/>
      <c r="F104" s="64"/>
      <c r="G104" s="64"/>
      <c r="H104" s="64"/>
      <c r="I104" s="64"/>
    </row>
    <row r="105" spans="1:9" x14ac:dyDescent="0.2">
      <c r="A105" s="64"/>
      <c r="B105" s="64"/>
      <c r="C105" s="64"/>
      <c r="D105" s="64"/>
      <c r="E105" s="11"/>
      <c r="F105" s="64"/>
      <c r="G105" s="64"/>
      <c r="H105" s="64"/>
      <c r="I105" s="64"/>
    </row>
    <row r="106" spans="1:9" x14ac:dyDescent="0.2">
      <c r="A106" s="64"/>
      <c r="B106" s="64"/>
      <c r="C106" s="64"/>
      <c r="D106" s="64"/>
      <c r="E106" s="11"/>
      <c r="F106" s="64"/>
      <c r="G106" s="64"/>
      <c r="H106" s="64"/>
      <c r="I106" s="64"/>
    </row>
    <row r="107" spans="1:9" x14ac:dyDescent="0.2">
      <c r="A107" s="64"/>
      <c r="B107" s="64"/>
      <c r="C107" s="64"/>
      <c r="D107" s="64"/>
      <c r="E107" s="11"/>
      <c r="F107" s="64"/>
      <c r="G107" s="64"/>
      <c r="H107" s="64"/>
      <c r="I107" s="64"/>
    </row>
    <row r="108" spans="1:9" x14ac:dyDescent="0.2">
      <c r="A108" s="64"/>
      <c r="B108" s="64"/>
      <c r="C108" s="64"/>
      <c r="D108" s="64"/>
      <c r="E108" s="11"/>
      <c r="F108" s="64"/>
      <c r="G108" s="64"/>
      <c r="H108" s="64"/>
      <c r="I108" s="64"/>
    </row>
    <row r="109" spans="1:9" x14ac:dyDescent="0.2">
      <c r="A109" s="64"/>
      <c r="B109" s="64"/>
      <c r="C109" s="64"/>
      <c r="D109" s="64"/>
      <c r="E109" s="11"/>
      <c r="F109" s="64"/>
      <c r="G109" s="64"/>
      <c r="H109" s="64"/>
      <c r="I109" s="64"/>
    </row>
    <row r="110" spans="1:9" x14ac:dyDescent="0.2">
      <c r="A110" s="64"/>
      <c r="B110" s="64"/>
      <c r="C110" s="64"/>
      <c r="D110" s="64"/>
      <c r="E110" s="11"/>
      <c r="F110" s="64"/>
      <c r="G110" s="64"/>
      <c r="H110" s="64"/>
      <c r="I110" s="64"/>
    </row>
    <row r="111" spans="1:9" x14ac:dyDescent="0.2">
      <c r="A111" s="64"/>
      <c r="B111" s="64"/>
      <c r="C111" s="64"/>
      <c r="D111" s="64"/>
      <c r="E111" s="11"/>
      <c r="F111" s="64"/>
      <c r="G111" s="64"/>
      <c r="H111" s="64"/>
      <c r="I111" s="64"/>
    </row>
    <row r="112" spans="1:9" x14ac:dyDescent="0.2">
      <c r="A112" s="64"/>
      <c r="B112" s="64"/>
      <c r="C112" s="64"/>
      <c r="D112" s="64"/>
      <c r="E112" s="11"/>
      <c r="F112" s="64"/>
      <c r="G112" s="64"/>
      <c r="H112" s="64"/>
      <c r="I112" s="64"/>
    </row>
    <row r="113" spans="1:9" x14ac:dyDescent="0.2">
      <c r="A113" s="64"/>
      <c r="B113" s="64"/>
      <c r="C113" s="64"/>
      <c r="D113" s="64"/>
      <c r="E113" s="11"/>
      <c r="F113" s="64"/>
      <c r="G113" s="64"/>
      <c r="H113" s="64"/>
      <c r="I113" s="64"/>
    </row>
    <row r="114" spans="1:9" x14ac:dyDescent="0.2">
      <c r="A114" s="64"/>
      <c r="B114" s="64"/>
      <c r="C114" s="64"/>
      <c r="D114" s="64"/>
      <c r="E114" s="11"/>
      <c r="F114" s="64"/>
      <c r="G114" s="64"/>
      <c r="H114" s="64"/>
      <c r="I114" s="64"/>
    </row>
    <row r="115" spans="1:9" x14ac:dyDescent="0.2">
      <c r="A115" s="64"/>
      <c r="B115" s="64"/>
      <c r="C115" s="64"/>
      <c r="D115" s="64"/>
      <c r="E115" s="11"/>
      <c r="F115" s="64"/>
      <c r="G115" s="64"/>
      <c r="H115" s="64"/>
      <c r="I115" s="64"/>
    </row>
    <row r="116" spans="1:9" x14ac:dyDescent="0.2">
      <c r="A116" s="64"/>
      <c r="B116" s="64"/>
      <c r="C116" s="64"/>
      <c r="D116" s="64"/>
      <c r="E116" s="11"/>
      <c r="F116" s="64"/>
      <c r="G116" s="64"/>
      <c r="H116" s="64"/>
      <c r="I116" s="64"/>
    </row>
    <row r="117" spans="1:9" x14ac:dyDescent="0.2">
      <c r="A117" s="64"/>
      <c r="B117" s="64"/>
      <c r="C117" s="64"/>
      <c r="D117" s="64"/>
      <c r="E117" s="11"/>
      <c r="F117" s="64"/>
      <c r="G117" s="64"/>
      <c r="H117" s="64"/>
      <c r="I117" s="64"/>
    </row>
    <row r="118" spans="1:9" x14ac:dyDescent="0.2">
      <c r="A118" s="64"/>
      <c r="B118" s="64"/>
      <c r="C118" s="64"/>
      <c r="D118" s="64"/>
      <c r="E118" s="11"/>
      <c r="F118" s="64"/>
      <c r="G118" s="64"/>
      <c r="H118" s="64"/>
      <c r="I118" s="64"/>
    </row>
    <row r="119" spans="1:9" x14ac:dyDescent="0.2">
      <c r="A119" s="64"/>
      <c r="B119" s="64"/>
      <c r="C119" s="64"/>
      <c r="D119" s="64"/>
      <c r="E119" s="11"/>
      <c r="F119" s="64"/>
      <c r="G119" s="64"/>
      <c r="H119" s="64"/>
      <c r="I119" s="64"/>
    </row>
    <row r="120" spans="1:9" x14ac:dyDescent="0.2">
      <c r="A120" s="64"/>
      <c r="B120" s="64"/>
      <c r="C120" s="64"/>
      <c r="D120" s="64"/>
      <c r="E120" s="11"/>
      <c r="F120" s="64"/>
      <c r="G120" s="64"/>
      <c r="H120" s="64"/>
      <c r="I120" s="64"/>
    </row>
    <row r="121" spans="1:9" x14ac:dyDescent="0.2">
      <c r="A121" s="64"/>
      <c r="B121" s="64"/>
      <c r="C121" s="64"/>
      <c r="D121" s="64"/>
      <c r="E121" s="11"/>
      <c r="F121" s="64"/>
      <c r="G121" s="64"/>
      <c r="H121" s="64"/>
      <c r="I121" s="64"/>
    </row>
    <row r="122" spans="1:9" x14ac:dyDescent="0.2">
      <c r="A122" s="64"/>
      <c r="B122" s="64"/>
      <c r="C122" s="64"/>
      <c r="D122" s="64"/>
      <c r="E122" s="11"/>
      <c r="F122" s="64"/>
      <c r="G122" s="64"/>
      <c r="H122" s="64"/>
      <c r="I122" s="64"/>
    </row>
    <row r="123" spans="1:9" x14ac:dyDescent="0.2">
      <c r="A123" s="64"/>
      <c r="B123" s="64"/>
      <c r="C123" s="64"/>
      <c r="D123" s="64"/>
      <c r="E123" s="11"/>
      <c r="F123" s="64"/>
      <c r="G123" s="64"/>
      <c r="H123" s="64"/>
      <c r="I123" s="64"/>
    </row>
    <row r="124" spans="1:9" x14ac:dyDescent="0.2">
      <c r="A124" s="64"/>
      <c r="B124" s="64"/>
      <c r="C124" s="64"/>
      <c r="D124" s="64"/>
      <c r="E124" s="11"/>
      <c r="F124" s="64"/>
      <c r="G124" s="64"/>
      <c r="H124" s="64"/>
      <c r="I124" s="64"/>
    </row>
    <row r="125" spans="1:9" x14ac:dyDescent="0.2">
      <c r="A125" s="64"/>
      <c r="B125" s="64"/>
      <c r="C125" s="64"/>
      <c r="D125" s="64"/>
      <c r="E125" s="11"/>
      <c r="F125" s="64"/>
      <c r="G125" s="64"/>
      <c r="H125" s="64"/>
      <c r="I125" s="64"/>
    </row>
    <row r="126" spans="1:9" x14ac:dyDescent="0.2">
      <c r="A126" s="64"/>
      <c r="B126" s="64"/>
      <c r="C126" s="64"/>
      <c r="D126" s="64"/>
      <c r="E126" s="11"/>
      <c r="F126" s="64"/>
      <c r="G126" s="64"/>
      <c r="H126" s="64"/>
      <c r="I126" s="64"/>
    </row>
    <row r="127" spans="1:9" x14ac:dyDescent="0.2">
      <c r="A127" s="64"/>
      <c r="B127" s="64"/>
      <c r="C127" s="64"/>
      <c r="D127" s="64"/>
      <c r="E127" s="11"/>
      <c r="F127" s="64"/>
      <c r="G127" s="64"/>
      <c r="H127" s="64"/>
      <c r="I127" s="64"/>
    </row>
    <row r="128" spans="1:9" x14ac:dyDescent="0.2">
      <c r="A128" s="64"/>
      <c r="B128" s="64"/>
      <c r="C128" s="64"/>
      <c r="D128" s="64"/>
      <c r="E128" s="11"/>
      <c r="F128" s="64"/>
      <c r="G128" s="64"/>
      <c r="H128" s="64"/>
      <c r="I128" s="64"/>
    </row>
    <row r="129" spans="1:9" x14ac:dyDescent="0.2">
      <c r="A129" s="64"/>
      <c r="B129" s="64"/>
      <c r="C129" s="64"/>
      <c r="D129" s="64"/>
      <c r="E129" s="11"/>
      <c r="F129" s="64"/>
      <c r="G129" s="64"/>
      <c r="H129" s="64"/>
      <c r="I129" s="64"/>
    </row>
    <row r="130" spans="1:9" x14ac:dyDescent="0.2">
      <c r="A130" s="64"/>
      <c r="B130" s="64"/>
      <c r="C130" s="64"/>
      <c r="D130" s="64"/>
      <c r="E130" s="11"/>
      <c r="F130" s="64"/>
      <c r="G130" s="64"/>
      <c r="H130" s="64"/>
      <c r="I130" s="64"/>
    </row>
    <row r="131" spans="1:9" x14ac:dyDescent="0.2">
      <c r="A131" s="64"/>
      <c r="B131" s="64"/>
      <c r="C131" s="64"/>
      <c r="D131" s="64"/>
      <c r="E131" s="11"/>
      <c r="F131" s="64"/>
      <c r="G131" s="64"/>
      <c r="H131" s="64"/>
      <c r="I131" s="64"/>
    </row>
    <row r="132" spans="1:9" x14ac:dyDescent="0.2">
      <c r="A132" s="64"/>
      <c r="B132" s="64"/>
      <c r="C132" s="64"/>
      <c r="D132" s="64"/>
      <c r="E132" s="11"/>
      <c r="F132" s="64"/>
      <c r="G132" s="64"/>
      <c r="H132" s="64"/>
      <c r="I132" s="64"/>
    </row>
    <row r="133" spans="1:9" x14ac:dyDescent="0.2">
      <c r="A133" s="64"/>
      <c r="B133" s="64"/>
      <c r="C133" s="64"/>
      <c r="D133" s="64"/>
      <c r="E133" s="11"/>
      <c r="F133" s="64"/>
      <c r="G133" s="64"/>
      <c r="H133" s="64"/>
      <c r="I133" s="64"/>
    </row>
    <row r="134" spans="1:9" x14ac:dyDescent="0.2">
      <c r="A134" s="64"/>
      <c r="B134" s="64"/>
      <c r="C134" s="64"/>
      <c r="D134" s="64"/>
      <c r="E134" s="11"/>
      <c r="F134" s="64"/>
      <c r="G134" s="64"/>
      <c r="H134" s="64"/>
      <c r="I134" s="64"/>
    </row>
    <row r="135" spans="1:9" x14ac:dyDescent="0.2">
      <c r="A135" s="64"/>
      <c r="B135" s="64"/>
      <c r="C135" s="64"/>
      <c r="D135" s="64"/>
      <c r="E135" s="11"/>
      <c r="F135" s="64"/>
      <c r="G135" s="64"/>
      <c r="H135" s="64"/>
      <c r="I135" s="64"/>
    </row>
    <row r="136" spans="1:9" x14ac:dyDescent="0.2">
      <c r="A136" s="64"/>
      <c r="B136" s="64"/>
      <c r="C136" s="64"/>
      <c r="D136" s="64"/>
      <c r="E136" s="11"/>
      <c r="F136" s="64"/>
      <c r="G136" s="64"/>
      <c r="H136" s="64"/>
      <c r="I136" s="64"/>
    </row>
    <row r="137" spans="1:9" x14ac:dyDescent="0.2">
      <c r="A137" s="64"/>
      <c r="B137" s="64"/>
      <c r="C137" s="64"/>
      <c r="D137" s="64"/>
      <c r="E137" s="11"/>
      <c r="F137" s="64"/>
      <c r="G137" s="64"/>
      <c r="H137" s="64"/>
      <c r="I137" s="64"/>
    </row>
    <row r="138" spans="1:9" x14ac:dyDescent="0.2">
      <c r="A138" s="64"/>
      <c r="B138" s="64"/>
      <c r="C138" s="64"/>
      <c r="D138" s="64"/>
      <c r="E138" s="11"/>
      <c r="F138" s="64"/>
      <c r="G138" s="64"/>
      <c r="H138" s="64"/>
      <c r="I138" s="64"/>
    </row>
    <row r="139" spans="1:9" x14ac:dyDescent="0.2">
      <c r="A139" s="64"/>
      <c r="B139" s="64"/>
      <c r="C139" s="64"/>
      <c r="D139" s="64"/>
      <c r="E139" s="11"/>
      <c r="F139" s="64"/>
      <c r="G139" s="64"/>
      <c r="H139" s="64"/>
      <c r="I139" s="64"/>
    </row>
    <row r="140" spans="1:9" x14ac:dyDescent="0.2">
      <c r="A140" s="64"/>
      <c r="B140" s="64"/>
      <c r="C140" s="64"/>
      <c r="D140" s="64"/>
      <c r="E140" s="11"/>
      <c r="F140" s="64"/>
      <c r="G140" s="64"/>
      <c r="H140" s="64"/>
      <c r="I140" s="64"/>
    </row>
    <row r="141" spans="1:9" x14ac:dyDescent="0.2">
      <c r="A141" s="64"/>
      <c r="B141" s="64"/>
      <c r="C141" s="64"/>
      <c r="D141" s="64"/>
      <c r="E141" s="11"/>
      <c r="F141" s="64"/>
      <c r="G141" s="64"/>
      <c r="H141" s="64"/>
      <c r="I141" s="64"/>
    </row>
    <row r="142" spans="1:9" x14ac:dyDescent="0.2">
      <c r="A142" s="64"/>
      <c r="B142" s="64"/>
      <c r="C142" s="64"/>
      <c r="D142" s="64"/>
      <c r="E142" s="11"/>
      <c r="F142" s="64"/>
      <c r="G142" s="64"/>
      <c r="H142" s="64"/>
      <c r="I142" s="64"/>
    </row>
    <row r="143" spans="1:9" x14ac:dyDescent="0.2">
      <c r="A143" s="64"/>
      <c r="B143" s="64"/>
      <c r="C143" s="64"/>
      <c r="D143" s="64"/>
      <c r="E143" s="11"/>
      <c r="F143" s="64"/>
      <c r="G143" s="64"/>
      <c r="H143" s="64"/>
      <c r="I143" s="64"/>
    </row>
    <row r="144" spans="1:9" x14ac:dyDescent="0.2">
      <c r="A144" s="64"/>
      <c r="B144" s="64"/>
      <c r="C144" s="64"/>
      <c r="D144" s="64"/>
      <c r="E144" s="11"/>
      <c r="F144" s="64"/>
      <c r="G144" s="64"/>
      <c r="H144" s="64"/>
      <c r="I144" s="64"/>
    </row>
    <row r="145" spans="1:9" x14ac:dyDescent="0.2">
      <c r="A145" s="64"/>
      <c r="B145" s="64"/>
      <c r="C145" s="64"/>
      <c r="D145" s="64"/>
      <c r="E145" s="11"/>
      <c r="F145" s="64"/>
      <c r="G145" s="64"/>
      <c r="H145" s="64"/>
      <c r="I145" s="64"/>
    </row>
    <row r="146" spans="1:9" x14ac:dyDescent="0.2">
      <c r="A146" s="64"/>
      <c r="B146" s="64"/>
      <c r="C146" s="64"/>
      <c r="D146" s="64"/>
      <c r="E146" s="11"/>
      <c r="F146" s="64"/>
      <c r="G146" s="64"/>
      <c r="H146" s="64"/>
      <c r="I146" s="64"/>
    </row>
    <row r="147" spans="1:9" x14ac:dyDescent="0.2">
      <c r="A147" s="64"/>
      <c r="B147" s="64"/>
      <c r="C147" s="64"/>
      <c r="D147" s="64"/>
      <c r="E147" s="11"/>
      <c r="F147" s="64"/>
      <c r="G147" s="64"/>
      <c r="H147" s="64"/>
      <c r="I147" s="64"/>
    </row>
    <row r="148" spans="1:9" x14ac:dyDescent="0.2">
      <c r="A148" s="64"/>
      <c r="B148" s="64"/>
      <c r="C148" s="64"/>
      <c r="D148" s="64"/>
      <c r="E148" s="11"/>
      <c r="F148" s="64"/>
      <c r="G148" s="64"/>
      <c r="H148" s="64"/>
      <c r="I148" s="64"/>
    </row>
    <row r="149" spans="1:9" x14ac:dyDescent="0.2">
      <c r="A149" s="64"/>
      <c r="B149" s="64"/>
      <c r="C149" s="64"/>
      <c r="D149" s="64"/>
      <c r="E149" s="11"/>
      <c r="F149" s="64"/>
      <c r="G149" s="64"/>
      <c r="H149" s="64"/>
      <c r="I149" s="64"/>
    </row>
    <row r="150" spans="1:9" x14ac:dyDescent="0.2">
      <c r="A150" s="64"/>
      <c r="B150" s="64"/>
      <c r="C150" s="64"/>
      <c r="D150" s="64"/>
      <c r="E150" s="11"/>
      <c r="F150" s="64"/>
      <c r="G150" s="64"/>
      <c r="H150" s="64"/>
      <c r="I150" s="64"/>
    </row>
    <row r="151" spans="1:9" x14ac:dyDescent="0.2">
      <c r="A151" s="64"/>
      <c r="B151" s="64"/>
      <c r="C151" s="64"/>
      <c r="D151" s="64"/>
      <c r="E151" s="11"/>
      <c r="F151" s="64"/>
      <c r="G151" s="64"/>
      <c r="H151" s="64"/>
      <c r="I151" s="64"/>
    </row>
    <row r="152" spans="1:9" x14ac:dyDescent="0.2">
      <c r="A152" s="64"/>
      <c r="B152" s="64"/>
      <c r="C152" s="64"/>
      <c r="D152" s="64"/>
      <c r="E152" s="11"/>
      <c r="F152" s="64"/>
      <c r="G152" s="64"/>
      <c r="H152" s="64"/>
      <c r="I152" s="64"/>
    </row>
    <row r="153" spans="1:9" x14ac:dyDescent="0.2">
      <c r="A153" s="64"/>
      <c r="B153" s="64"/>
      <c r="C153" s="64"/>
      <c r="D153" s="64"/>
      <c r="E153" s="11"/>
      <c r="F153" s="64"/>
      <c r="G153" s="64"/>
      <c r="H153" s="64"/>
      <c r="I153" s="64"/>
    </row>
    <row r="154" spans="1:9" x14ac:dyDescent="0.2">
      <c r="A154" s="64"/>
      <c r="B154" s="64"/>
      <c r="C154" s="64"/>
      <c r="D154" s="64"/>
      <c r="E154" s="11"/>
      <c r="F154" s="64"/>
      <c r="G154" s="64"/>
      <c r="H154" s="64"/>
      <c r="I154" s="64"/>
    </row>
    <row r="155" spans="1:9" x14ac:dyDescent="0.2">
      <c r="A155" s="64"/>
      <c r="B155" s="64"/>
      <c r="C155" s="64"/>
      <c r="D155" s="64"/>
      <c r="E155" s="11"/>
      <c r="F155" s="64"/>
      <c r="G155" s="64"/>
      <c r="H155" s="64"/>
      <c r="I155" s="64"/>
    </row>
    <row r="156" spans="1:9" x14ac:dyDescent="0.2">
      <c r="A156" s="64"/>
      <c r="B156" s="64"/>
      <c r="C156" s="64"/>
      <c r="D156" s="64"/>
      <c r="E156" s="11"/>
      <c r="F156" s="64"/>
      <c r="G156" s="64"/>
      <c r="H156" s="64"/>
      <c r="I156" s="64"/>
    </row>
    <row r="157" spans="1:9" x14ac:dyDescent="0.2">
      <c r="A157" s="64"/>
      <c r="B157" s="64"/>
      <c r="C157" s="64"/>
      <c r="D157" s="64"/>
      <c r="E157" s="11"/>
      <c r="F157" s="64"/>
      <c r="G157" s="64"/>
      <c r="H157" s="64"/>
      <c r="I157" s="64"/>
    </row>
    <row r="158" spans="1:9" x14ac:dyDescent="0.2">
      <c r="A158" s="64"/>
      <c r="B158" s="64"/>
      <c r="C158" s="64"/>
      <c r="D158" s="64"/>
      <c r="E158" s="11"/>
      <c r="F158" s="64"/>
      <c r="G158" s="64"/>
      <c r="H158" s="64"/>
      <c r="I158" s="64"/>
    </row>
    <row r="159" spans="1:9" x14ac:dyDescent="0.2">
      <c r="A159" s="64"/>
      <c r="B159" s="64"/>
      <c r="C159" s="64"/>
      <c r="D159" s="64"/>
      <c r="E159" s="11"/>
      <c r="F159" s="64"/>
      <c r="G159" s="64"/>
      <c r="H159" s="64"/>
      <c r="I159" s="64"/>
    </row>
    <row r="160" spans="1:9" x14ac:dyDescent="0.2">
      <c r="A160" s="64"/>
      <c r="B160" s="64"/>
      <c r="C160" s="64"/>
      <c r="D160" s="64"/>
      <c r="E160" s="11"/>
      <c r="F160" s="64"/>
      <c r="G160" s="64"/>
      <c r="H160" s="64"/>
      <c r="I160" s="64"/>
    </row>
    <row r="161" spans="1:9" x14ac:dyDescent="0.2">
      <c r="A161" s="64"/>
      <c r="B161" s="64"/>
      <c r="C161" s="64"/>
      <c r="D161" s="64"/>
      <c r="E161" s="11"/>
      <c r="F161" s="64"/>
      <c r="G161" s="64"/>
      <c r="H161" s="64"/>
      <c r="I161" s="64"/>
    </row>
    <row r="162" spans="1:9" x14ac:dyDescent="0.2">
      <c r="A162" s="64"/>
      <c r="B162" s="64"/>
      <c r="C162" s="64"/>
      <c r="D162" s="64"/>
      <c r="E162" s="11"/>
      <c r="F162" s="64"/>
      <c r="G162" s="64"/>
      <c r="H162" s="64"/>
      <c r="I162" s="64"/>
    </row>
    <row r="163" spans="1:9" x14ac:dyDescent="0.2">
      <c r="A163" s="64"/>
      <c r="B163" s="64"/>
      <c r="C163" s="64"/>
      <c r="D163" s="64"/>
      <c r="E163" s="11"/>
      <c r="F163" s="64"/>
      <c r="G163" s="64"/>
      <c r="H163" s="64"/>
      <c r="I163" s="64"/>
    </row>
    <row r="164" spans="1:9" x14ac:dyDescent="0.2">
      <c r="A164" s="64"/>
      <c r="B164" s="64"/>
      <c r="C164" s="64"/>
      <c r="D164" s="64"/>
      <c r="E164" s="11"/>
      <c r="F164" s="64"/>
      <c r="G164" s="64"/>
      <c r="H164" s="64"/>
      <c r="I164" s="64"/>
    </row>
    <row r="165" spans="1:9" x14ac:dyDescent="0.2">
      <c r="A165" s="64"/>
      <c r="B165" s="64"/>
      <c r="C165" s="64"/>
      <c r="D165" s="64"/>
      <c r="E165" s="11"/>
      <c r="F165" s="64"/>
      <c r="G165" s="64"/>
      <c r="H165" s="64"/>
      <c r="I165" s="64"/>
    </row>
    <row r="166" spans="1:9" x14ac:dyDescent="0.2">
      <c r="A166" s="64"/>
      <c r="B166" s="64"/>
      <c r="C166" s="64"/>
      <c r="D166" s="64"/>
      <c r="E166" s="11"/>
      <c r="F166" s="64"/>
      <c r="G166" s="64"/>
      <c r="H166" s="64"/>
      <c r="I166" s="64"/>
    </row>
    <row r="167" spans="1:9" x14ac:dyDescent="0.2">
      <c r="A167" s="64"/>
      <c r="B167" s="64"/>
      <c r="C167" s="64"/>
      <c r="D167" s="64"/>
      <c r="E167" s="11"/>
      <c r="F167" s="64"/>
      <c r="G167" s="64"/>
      <c r="H167" s="64"/>
      <c r="I167" s="64"/>
    </row>
    <row r="168" spans="1:9" x14ac:dyDescent="0.2">
      <c r="A168" s="64"/>
      <c r="B168" s="64"/>
      <c r="C168" s="64"/>
      <c r="D168" s="64"/>
      <c r="E168" s="11"/>
      <c r="F168" s="64"/>
      <c r="G168" s="64"/>
      <c r="H168" s="64"/>
      <c r="I168" s="64"/>
    </row>
    <row r="169" spans="1:9" x14ac:dyDescent="0.2">
      <c r="A169" s="64"/>
      <c r="B169" s="64"/>
      <c r="C169" s="64"/>
      <c r="D169" s="64"/>
      <c r="E169" s="11"/>
      <c r="F169" s="64"/>
      <c r="G169" s="64"/>
      <c r="H169" s="64"/>
      <c r="I169" s="64"/>
    </row>
    <row r="170" spans="1:9" x14ac:dyDescent="0.2">
      <c r="A170" s="64"/>
      <c r="B170" s="64"/>
      <c r="C170" s="64"/>
      <c r="D170" s="64"/>
      <c r="E170" s="11"/>
      <c r="F170" s="64"/>
      <c r="G170" s="64"/>
      <c r="H170" s="64"/>
      <c r="I170" s="64"/>
    </row>
    <row r="171" spans="1:9" x14ac:dyDescent="0.2">
      <c r="A171" s="64"/>
      <c r="B171" s="64"/>
      <c r="C171" s="64"/>
      <c r="D171" s="64"/>
      <c r="E171" s="11"/>
      <c r="F171" s="64"/>
      <c r="G171" s="64"/>
      <c r="H171" s="64"/>
      <c r="I171" s="64"/>
    </row>
    <row r="172" spans="1:9" x14ac:dyDescent="0.2">
      <c r="A172" s="64"/>
      <c r="B172" s="64"/>
      <c r="C172" s="64"/>
      <c r="D172" s="64"/>
      <c r="E172" s="11"/>
      <c r="F172" s="64"/>
      <c r="G172" s="64"/>
      <c r="H172" s="64"/>
      <c r="I172" s="64"/>
    </row>
    <row r="173" spans="1:9" x14ac:dyDescent="0.2">
      <c r="A173" s="64"/>
      <c r="B173" s="64"/>
      <c r="C173" s="64"/>
      <c r="D173" s="64"/>
      <c r="E173" s="11"/>
      <c r="F173" s="64"/>
      <c r="G173" s="64"/>
      <c r="H173" s="64"/>
      <c r="I173" s="64"/>
    </row>
    <row r="174" spans="1:9" x14ac:dyDescent="0.2">
      <c r="A174" s="64"/>
      <c r="B174" s="64"/>
      <c r="C174" s="64"/>
      <c r="D174" s="64"/>
      <c r="E174" s="11"/>
      <c r="F174" s="64"/>
      <c r="G174" s="64"/>
      <c r="H174" s="64"/>
      <c r="I174" s="64"/>
    </row>
    <row r="175" spans="1:9" x14ac:dyDescent="0.2">
      <c r="A175" s="64"/>
      <c r="B175" s="64"/>
      <c r="C175" s="64"/>
      <c r="D175" s="64"/>
      <c r="E175" s="11"/>
      <c r="G175" s="64"/>
      <c r="H175" s="64"/>
      <c r="I175" s="64"/>
    </row>
    <row r="176" spans="1:9" x14ac:dyDescent="0.2">
      <c r="A176" s="64"/>
      <c r="B176" s="64"/>
      <c r="C176" s="64"/>
      <c r="D176" s="64"/>
      <c r="E176" s="11"/>
      <c r="G176" s="64"/>
      <c r="H176" s="64"/>
      <c r="I176" s="64"/>
    </row>
    <row r="177" spans="1:9" x14ac:dyDescent="0.2">
      <c r="A177" s="64"/>
      <c r="B177" s="64"/>
      <c r="C177" s="64"/>
      <c r="D177" s="64"/>
      <c r="E177" s="11"/>
      <c r="G177" s="64"/>
      <c r="H177" s="64"/>
      <c r="I177" s="64"/>
    </row>
    <row r="178" spans="1:9" x14ac:dyDescent="0.2">
      <c r="A178" s="64"/>
      <c r="B178" s="64"/>
      <c r="C178" s="64"/>
      <c r="D178" s="64"/>
      <c r="E178" s="11"/>
      <c r="G178" s="64"/>
      <c r="H178" s="64"/>
      <c r="I178" s="64"/>
    </row>
    <row r="179" spans="1:9" x14ac:dyDescent="0.2">
      <c r="A179" s="64"/>
      <c r="B179" s="64"/>
      <c r="C179" s="64"/>
      <c r="D179" s="64"/>
      <c r="E179" s="11"/>
      <c r="G179" s="64"/>
      <c r="H179" s="64"/>
      <c r="I179" s="64"/>
    </row>
    <row r="180" spans="1:9" x14ac:dyDescent="0.2">
      <c r="A180" s="64"/>
      <c r="B180" s="64"/>
      <c r="C180" s="64"/>
      <c r="D180" s="64"/>
      <c r="E180" s="11"/>
      <c r="G180" s="64"/>
      <c r="H180" s="64"/>
      <c r="I180" s="64"/>
    </row>
    <row r="181" spans="1:9" x14ac:dyDescent="0.2">
      <c r="A181" s="64"/>
      <c r="B181" s="64"/>
      <c r="C181" s="64"/>
      <c r="D181" s="64"/>
      <c r="E181" s="11"/>
      <c r="G181" s="64"/>
      <c r="H181" s="64"/>
      <c r="I181" s="64"/>
    </row>
    <row r="182" spans="1:9" x14ac:dyDescent="0.2">
      <c r="A182" s="64"/>
      <c r="B182" s="64"/>
      <c r="C182" s="64"/>
      <c r="D182" s="64"/>
      <c r="E182" s="11"/>
      <c r="G182" s="64"/>
      <c r="H182" s="64"/>
      <c r="I182" s="64"/>
    </row>
    <row r="183" spans="1:9" x14ac:dyDescent="0.2">
      <c r="A183" s="64"/>
      <c r="B183" s="64"/>
      <c r="C183" s="64"/>
      <c r="D183" s="64"/>
      <c r="E183" s="11"/>
      <c r="G183" s="64"/>
      <c r="H183" s="64"/>
      <c r="I183" s="64"/>
    </row>
    <row r="184" spans="1:9" x14ac:dyDescent="0.2">
      <c r="A184" s="64"/>
      <c r="B184" s="64"/>
      <c r="C184" s="64"/>
      <c r="D184" s="64"/>
      <c r="E184" s="11"/>
      <c r="G184" s="64"/>
      <c r="H184" s="64"/>
      <c r="I184" s="64"/>
    </row>
    <row r="185" spans="1:9" x14ac:dyDescent="0.2">
      <c r="A185" s="64"/>
      <c r="B185" s="64"/>
      <c r="C185" s="64"/>
      <c r="D185" s="64"/>
      <c r="E185" s="11"/>
      <c r="G185" s="64"/>
      <c r="H185" s="64"/>
      <c r="I185" s="64"/>
    </row>
    <row r="186" spans="1:9" x14ac:dyDescent="0.2">
      <c r="A186" s="64"/>
      <c r="B186" s="64"/>
      <c r="C186" s="64"/>
      <c r="D186" s="64"/>
      <c r="E186" s="11"/>
      <c r="G186" s="64"/>
      <c r="H186" s="64"/>
      <c r="I186" s="64"/>
    </row>
    <row r="187" spans="1:9" x14ac:dyDescent="0.2">
      <c r="A187" s="64"/>
      <c r="B187" s="64"/>
      <c r="C187" s="64"/>
      <c r="D187" s="64"/>
      <c r="E187" s="11"/>
      <c r="G187" s="64"/>
      <c r="H187" s="64"/>
      <c r="I187" s="64"/>
    </row>
    <row r="188" spans="1:9" x14ac:dyDescent="0.2">
      <c r="A188" s="64"/>
      <c r="B188" s="64"/>
      <c r="C188" s="64"/>
      <c r="D188" s="64"/>
      <c r="E188" s="11"/>
      <c r="G188" s="64"/>
      <c r="H188" s="64"/>
      <c r="I188" s="64"/>
    </row>
    <row r="189" spans="1:9" x14ac:dyDescent="0.2">
      <c r="A189" s="64"/>
      <c r="B189" s="64"/>
      <c r="C189" s="64"/>
      <c r="D189" s="64"/>
      <c r="E189" s="11"/>
      <c r="G189" s="64"/>
      <c r="H189" s="64"/>
      <c r="I189" s="64"/>
    </row>
    <row r="190" spans="1:9" x14ac:dyDescent="0.2">
      <c r="A190" s="64"/>
      <c r="B190" s="64"/>
      <c r="C190" s="64"/>
      <c r="D190" s="64"/>
      <c r="E190" s="11"/>
      <c r="G190" s="64"/>
      <c r="H190" s="64"/>
      <c r="I190" s="64"/>
    </row>
    <row r="191" spans="1:9" x14ac:dyDescent="0.2">
      <c r="A191" s="64"/>
      <c r="B191" s="64"/>
      <c r="C191" s="64"/>
      <c r="D191" s="64"/>
      <c r="E191" s="11"/>
      <c r="G191" s="64"/>
      <c r="H191" s="64"/>
      <c r="I191" s="64"/>
    </row>
    <row r="192" spans="1:9" x14ac:dyDescent="0.2">
      <c r="A192" s="64"/>
      <c r="B192" s="64"/>
      <c r="C192" s="64"/>
      <c r="D192" s="64"/>
      <c r="E192" s="11"/>
      <c r="G192" s="64"/>
      <c r="H192" s="64"/>
      <c r="I192" s="64"/>
    </row>
    <row r="193" spans="1:9" x14ac:dyDescent="0.2">
      <c r="A193" s="64"/>
      <c r="B193" s="64"/>
      <c r="C193" s="64"/>
      <c r="D193" s="64"/>
      <c r="E193" s="11"/>
      <c r="G193" s="64"/>
      <c r="H193" s="64"/>
      <c r="I193" s="64"/>
    </row>
    <row r="194" spans="1:9" x14ac:dyDescent="0.2">
      <c r="A194" s="64"/>
      <c r="B194" s="64"/>
      <c r="C194" s="64"/>
      <c r="D194" s="64"/>
      <c r="E194" s="11"/>
      <c r="G194" s="64"/>
      <c r="H194" s="64"/>
      <c r="I194" s="64"/>
    </row>
    <row r="195" spans="1:9" x14ac:dyDescent="0.2">
      <c r="A195" s="64"/>
      <c r="B195" s="64"/>
      <c r="C195" s="64"/>
      <c r="D195" s="64"/>
      <c r="E195" s="11"/>
      <c r="G195" s="64"/>
      <c r="H195" s="64"/>
      <c r="I195" s="64"/>
    </row>
    <row r="196" spans="1:9" x14ac:dyDescent="0.2">
      <c r="A196" s="64"/>
      <c r="B196" s="64"/>
      <c r="C196" s="64"/>
      <c r="D196" s="64"/>
      <c r="E196" s="11"/>
      <c r="G196" s="64"/>
      <c r="H196" s="64"/>
      <c r="I196" s="64"/>
    </row>
    <row r="197" spans="1:9" x14ac:dyDescent="0.2">
      <c r="A197" s="64"/>
      <c r="B197" s="64"/>
      <c r="C197" s="64"/>
      <c r="D197" s="64"/>
      <c r="E197" s="11"/>
      <c r="G197" s="64"/>
      <c r="H197" s="64"/>
      <c r="I197" s="64"/>
    </row>
    <row r="198" spans="1:9" x14ac:dyDescent="0.2">
      <c r="A198" s="64"/>
      <c r="B198" s="64"/>
      <c r="C198" s="64"/>
      <c r="D198" s="64"/>
      <c r="E198" s="11"/>
      <c r="G198" s="64"/>
      <c r="H198" s="64"/>
      <c r="I198" s="64"/>
    </row>
    <row r="199" spans="1:9" x14ac:dyDescent="0.2">
      <c r="A199" s="64"/>
      <c r="B199" s="64"/>
      <c r="C199" s="64"/>
      <c r="D199" s="64"/>
      <c r="E199" s="11"/>
      <c r="G199" s="64"/>
      <c r="H199" s="64"/>
      <c r="I199" s="64"/>
    </row>
    <row r="200" spans="1:9" x14ac:dyDescent="0.2">
      <c r="A200" s="64"/>
      <c r="B200" s="64"/>
      <c r="C200" s="64"/>
      <c r="D200" s="64"/>
      <c r="E200" s="11"/>
      <c r="G200" s="64"/>
      <c r="H200" s="64"/>
      <c r="I200" s="64"/>
    </row>
    <row r="201" spans="1:9" x14ac:dyDescent="0.2">
      <c r="A201" s="64"/>
      <c r="B201" s="64"/>
      <c r="C201" s="64"/>
      <c r="D201" s="64"/>
      <c r="E201" s="11"/>
      <c r="G201" s="64"/>
      <c r="H201" s="64"/>
      <c r="I201" s="64"/>
    </row>
    <row r="202" spans="1:9" x14ac:dyDescent="0.2">
      <c r="A202" s="64"/>
      <c r="B202" s="64"/>
      <c r="C202" s="64"/>
      <c r="D202" s="64"/>
      <c r="E202" s="11"/>
      <c r="G202" s="64"/>
      <c r="H202" s="64"/>
      <c r="I202" s="64"/>
    </row>
    <row r="203" spans="1:9" x14ac:dyDescent="0.2">
      <c r="A203" s="64"/>
      <c r="B203" s="64"/>
      <c r="C203" s="64"/>
      <c r="D203" s="64"/>
      <c r="E203" s="11"/>
      <c r="G203" s="64"/>
      <c r="H203" s="64"/>
      <c r="I203" s="64"/>
    </row>
    <row r="204" spans="1:9" x14ac:dyDescent="0.2">
      <c r="A204" s="64"/>
      <c r="B204" s="64"/>
      <c r="C204" s="64"/>
      <c r="D204" s="64"/>
      <c r="E204" s="11"/>
      <c r="G204" s="64"/>
      <c r="H204" s="64"/>
      <c r="I204" s="64"/>
    </row>
    <row r="205" spans="1:9" x14ac:dyDescent="0.2">
      <c r="A205" s="64"/>
      <c r="B205" s="64"/>
      <c r="C205" s="64"/>
      <c r="D205" s="64"/>
      <c r="E205" s="11"/>
      <c r="G205" s="64"/>
      <c r="H205" s="64"/>
      <c r="I205" s="64"/>
    </row>
    <row r="206" spans="1:9" x14ac:dyDescent="0.2">
      <c r="A206" s="64"/>
      <c r="B206" s="64"/>
      <c r="C206" s="64"/>
      <c r="D206" s="64"/>
      <c r="E206" s="11"/>
      <c r="G206" s="64"/>
      <c r="H206" s="64"/>
      <c r="I206" s="64"/>
    </row>
    <row r="207" spans="1:9" x14ac:dyDescent="0.2">
      <c r="A207" s="64"/>
      <c r="B207" s="64"/>
      <c r="C207" s="64"/>
      <c r="D207" s="64"/>
      <c r="E207" s="11"/>
      <c r="G207" s="64"/>
      <c r="H207" s="64"/>
      <c r="I207" s="64"/>
    </row>
    <row r="208" spans="1:9" x14ac:dyDescent="0.2">
      <c r="A208" s="64"/>
      <c r="B208" s="64"/>
      <c r="C208" s="64"/>
      <c r="D208" s="64"/>
      <c r="E208" s="11"/>
      <c r="G208" s="64"/>
      <c r="H208" s="64"/>
      <c r="I208" s="64"/>
    </row>
    <row r="209" spans="1:9" x14ac:dyDescent="0.2">
      <c r="A209" s="64"/>
      <c r="B209" s="64"/>
      <c r="C209" s="64"/>
      <c r="D209" s="64"/>
      <c r="E209" s="11"/>
      <c r="G209" s="64"/>
      <c r="H209" s="64"/>
      <c r="I209" s="64"/>
    </row>
    <row r="210" spans="1:9" x14ac:dyDescent="0.2">
      <c r="A210" s="64"/>
      <c r="B210" s="64"/>
      <c r="C210" s="64"/>
      <c r="D210" s="64"/>
      <c r="E210" s="11"/>
      <c r="G210" s="64"/>
      <c r="H210" s="64"/>
      <c r="I210" s="64"/>
    </row>
    <row r="211" spans="1:9" x14ac:dyDescent="0.2">
      <c r="A211" s="64"/>
      <c r="B211" s="64"/>
      <c r="C211" s="64"/>
      <c r="D211" s="64"/>
      <c r="E211" s="11"/>
      <c r="G211" s="64"/>
      <c r="H211" s="64"/>
      <c r="I211" s="64"/>
    </row>
    <row r="212" spans="1:9" x14ac:dyDescent="0.2">
      <c r="A212" s="64"/>
      <c r="B212" s="64"/>
      <c r="C212" s="64"/>
      <c r="D212" s="64"/>
      <c r="E212" s="11"/>
      <c r="G212" s="64"/>
      <c r="H212" s="64"/>
      <c r="I212" s="64"/>
    </row>
    <row r="213" spans="1:9" x14ac:dyDescent="0.2">
      <c r="A213" s="64"/>
      <c r="B213" s="64"/>
      <c r="C213" s="64"/>
      <c r="D213" s="64"/>
      <c r="E213" s="11"/>
      <c r="G213" s="64"/>
      <c r="H213" s="64"/>
      <c r="I213" s="64"/>
    </row>
    <row r="214" spans="1:9" x14ac:dyDescent="0.2">
      <c r="A214" s="64"/>
      <c r="B214" s="64"/>
      <c r="C214" s="64"/>
      <c r="D214" s="64"/>
      <c r="E214" s="11"/>
      <c r="G214" s="64"/>
      <c r="H214" s="64"/>
      <c r="I214" s="64"/>
    </row>
    <row r="215" spans="1:9" x14ac:dyDescent="0.2">
      <c r="A215" s="64"/>
      <c r="B215" s="64"/>
      <c r="C215" s="64"/>
      <c r="D215" s="64"/>
      <c r="E215" s="11"/>
      <c r="G215" s="64"/>
      <c r="H215" s="64"/>
      <c r="I215" s="64"/>
    </row>
    <row r="216" spans="1:9" x14ac:dyDescent="0.2">
      <c r="A216" s="64"/>
      <c r="B216" s="64"/>
      <c r="C216" s="64"/>
      <c r="D216" s="64"/>
      <c r="E216" s="11"/>
      <c r="G216" s="64"/>
      <c r="H216" s="64"/>
      <c r="I216" s="64"/>
    </row>
    <row r="217" spans="1:9" x14ac:dyDescent="0.2">
      <c r="A217" s="64"/>
      <c r="B217" s="64"/>
      <c r="C217" s="64"/>
      <c r="D217" s="64"/>
      <c r="E217" s="11"/>
      <c r="G217" s="64"/>
      <c r="H217" s="64"/>
      <c r="I217" s="64"/>
    </row>
    <row r="218" spans="1:9" x14ac:dyDescent="0.2">
      <c r="A218" s="64"/>
      <c r="B218" s="64"/>
      <c r="C218" s="64"/>
      <c r="D218" s="64"/>
      <c r="E218" s="11"/>
      <c r="G218" s="64"/>
      <c r="H218" s="64"/>
      <c r="I218" s="64"/>
    </row>
    <row r="219" spans="1:9" x14ac:dyDescent="0.2">
      <c r="A219" s="64"/>
      <c r="B219" s="64"/>
      <c r="C219" s="64"/>
      <c r="D219" s="64"/>
      <c r="E219" s="11"/>
      <c r="G219" s="64"/>
      <c r="H219" s="64"/>
      <c r="I219" s="64"/>
    </row>
    <row r="220" spans="1:9" x14ac:dyDescent="0.2">
      <c r="A220" s="64"/>
      <c r="B220" s="64"/>
      <c r="C220" s="64"/>
      <c r="D220" s="64"/>
      <c r="E220" s="11"/>
      <c r="G220" s="64"/>
      <c r="H220" s="64"/>
      <c r="I220" s="64"/>
    </row>
    <row r="221" spans="1:9" x14ac:dyDescent="0.2">
      <c r="A221" s="64"/>
      <c r="B221" s="64"/>
      <c r="C221" s="64"/>
      <c r="D221" s="64"/>
      <c r="E221" s="11"/>
      <c r="G221" s="64"/>
      <c r="H221" s="64"/>
      <c r="I221" s="64"/>
    </row>
    <row r="222" spans="1:9" x14ac:dyDescent="0.2">
      <c r="A222" s="64"/>
      <c r="B222" s="64"/>
      <c r="C222" s="64"/>
      <c r="D222" s="64"/>
      <c r="E222" s="11"/>
      <c r="G222" s="64"/>
      <c r="H222" s="64"/>
      <c r="I222" s="64"/>
    </row>
    <row r="223" spans="1:9" x14ac:dyDescent="0.2">
      <c r="A223" s="64"/>
      <c r="B223" s="64"/>
      <c r="C223" s="64"/>
      <c r="D223" s="64"/>
      <c r="E223" s="11"/>
      <c r="G223" s="64"/>
      <c r="H223" s="64"/>
      <c r="I223" s="64"/>
    </row>
    <row r="224" spans="1:9" x14ac:dyDescent="0.2">
      <c r="A224" s="64"/>
      <c r="B224" s="64"/>
      <c r="C224" s="64"/>
      <c r="D224" s="64"/>
      <c r="E224" s="11"/>
      <c r="G224" s="64"/>
      <c r="H224" s="64"/>
      <c r="I224" s="64"/>
    </row>
    <row r="225" spans="1:9" x14ac:dyDescent="0.2">
      <c r="A225" s="64"/>
      <c r="B225" s="64"/>
      <c r="C225" s="64"/>
      <c r="D225" s="64"/>
      <c r="E225" s="11"/>
      <c r="G225" s="64"/>
      <c r="H225" s="64"/>
      <c r="I225" s="64"/>
    </row>
    <row r="226" spans="1:9" x14ac:dyDescent="0.2">
      <c r="A226" s="64"/>
      <c r="B226" s="64"/>
      <c r="C226" s="64"/>
      <c r="D226" s="64"/>
      <c r="E226" s="11"/>
      <c r="G226" s="64"/>
      <c r="H226" s="64"/>
      <c r="I226" s="64"/>
    </row>
    <row r="227" spans="1:9" x14ac:dyDescent="0.2">
      <c r="A227" s="64"/>
      <c r="B227" s="64"/>
      <c r="C227" s="64"/>
      <c r="D227" s="64"/>
      <c r="E227" s="11"/>
      <c r="G227" s="64"/>
      <c r="H227" s="64"/>
      <c r="I227" s="64"/>
    </row>
    <row r="228" spans="1:9" x14ac:dyDescent="0.2">
      <c r="A228" s="64"/>
      <c r="B228" s="64"/>
      <c r="C228" s="64"/>
      <c r="D228" s="64"/>
      <c r="E228" s="11"/>
      <c r="G228" s="64"/>
      <c r="H228" s="64"/>
      <c r="I228" s="64"/>
    </row>
    <row r="229" spans="1:9" x14ac:dyDescent="0.2">
      <c r="A229" s="64"/>
      <c r="B229" s="64"/>
      <c r="C229" s="64"/>
      <c r="D229" s="64"/>
      <c r="E229" s="11"/>
      <c r="G229" s="64"/>
      <c r="H229" s="64"/>
      <c r="I229" s="64"/>
    </row>
    <row r="230" spans="1:9" x14ac:dyDescent="0.2">
      <c r="A230" s="64"/>
      <c r="B230" s="64"/>
      <c r="C230" s="64"/>
      <c r="D230" s="64"/>
      <c r="E230" s="11"/>
      <c r="G230" s="64"/>
      <c r="H230" s="64"/>
      <c r="I230" s="64"/>
    </row>
    <row r="231" spans="1:9" x14ac:dyDescent="0.2">
      <c r="A231" s="64"/>
      <c r="B231" s="64"/>
      <c r="C231" s="64"/>
      <c r="D231" s="64"/>
      <c r="E231" s="11"/>
      <c r="G231" s="64"/>
      <c r="H231" s="64"/>
      <c r="I231" s="64"/>
    </row>
    <row r="232" spans="1:9" x14ac:dyDescent="0.2">
      <c r="A232" s="64"/>
      <c r="B232" s="64"/>
      <c r="C232" s="64"/>
      <c r="D232" s="64"/>
      <c r="E232" s="11"/>
      <c r="G232" s="64"/>
      <c r="H232" s="64"/>
      <c r="I232" s="64"/>
    </row>
    <row r="233" spans="1:9" x14ac:dyDescent="0.2">
      <c r="A233" s="64"/>
      <c r="B233" s="64"/>
      <c r="C233" s="64"/>
      <c r="D233" s="64"/>
      <c r="E233" s="11"/>
      <c r="G233" s="64"/>
      <c r="H233" s="64"/>
      <c r="I233" s="64"/>
    </row>
    <row r="234" spans="1:9" x14ac:dyDescent="0.2">
      <c r="A234" s="64"/>
      <c r="B234" s="64"/>
      <c r="C234" s="64"/>
      <c r="D234" s="64"/>
      <c r="E234" s="11"/>
      <c r="G234" s="64"/>
      <c r="H234" s="64"/>
      <c r="I234" s="64"/>
    </row>
    <row r="235" spans="1:9" x14ac:dyDescent="0.2">
      <c r="A235" s="64"/>
      <c r="B235" s="64"/>
      <c r="C235" s="64"/>
      <c r="D235" s="64"/>
      <c r="E235" s="11"/>
      <c r="G235" s="64"/>
      <c r="H235" s="64"/>
      <c r="I235" s="64"/>
    </row>
    <row r="236" spans="1:9" x14ac:dyDescent="0.2">
      <c r="A236" s="64"/>
      <c r="B236" s="64"/>
      <c r="C236" s="64"/>
      <c r="D236" s="64"/>
      <c r="E236" s="11"/>
      <c r="G236" s="64"/>
      <c r="H236" s="64"/>
      <c r="I236" s="64"/>
    </row>
    <row r="237" spans="1:9" x14ac:dyDescent="0.2">
      <c r="A237" s="64"/>
      <c r="B237" s="64"/>
      <c r="C237" s="64"/>
      <c r="D237" s="64"/>
      <c r="E237" s="11"/>
      <c r="G237" s="64"/>
      <c r="H237" s="64"/>
      <c r="I237" s="64"/>
    </row>
    <row r="238" spans="1:9" x14ac:dyDescent="0.2">
      <c r="A238" s="64"/>
      <c r="B238" s="64"/>
      <c r="C238" s="64"/>
      <c r="D238" s="64"/>
      <c r="E238" s="11"/>
      <c r="G238" s="64"/>
      <c r="H238" s="64"/>
      <c r="I238" s="64"/>
    </row>
    <row r="239" spans="1:9" x14ac:dyDescent="0.2">
      <c r="A239" s="64"/>
      <c r="B239" s="64"/>
      <c r="C239" s="64"/>
      <c r="D239" s="64"/>
      <c r="E239" s="11"/>
      <c r="G239" s="64"/>
      <c r="H239" s="64"/>
      <c r="I239" s="64"/>
    </row>
    <row r="240" spans="1:9" x14ac:dyDescent="0.2">
      <c r="A240" s="64"/>
      <c r="B240" s="64"/>
      <c r="C240" s="64"/>
      <c r="D240" s="64"/>
      <c r="E240" s="11"/>
      <c r="G240" s="64"/>
      <c r="H240" s="64"/>
      <c r="I240" s="64"/>
    </row>
    <row r="241" spans="1:9" x14ac:dyDescent="0.2">
      <c r="A241" s="64"/>
      <c r="B241" s="64"/>
      <c r="C241" s="64"/>
      <c r="D241" s="64"/>
      <c r="E241" s="11"/>
      <c r="G241" s="64"/>
      <c r="H241" s="64"/>
      <c r="I241" s="64"/>
    </row>
    <row r="242" spans="1:9" x14ac:dyDescent="0.2">
      <c r="A242" s="64"/>
      <c r="B242" s="64"/>
      <c r="C242" s="64"/>
      <c r="D242" s="64"/>
      <c r="E242" s="11"/>
      <c r="G242" s="64"/>
      <c r="H242" s="64"/>
      <c r="I242" s="64"/>
    </row>
    <row r="243" spans="1:9" x14ac:dyDescent="0.2">
      <c r="A243" s="64"/>
      <c r="B243" s="64"/>
      <c r="C243" s="64"/>
      <c r="D243" s="64"/>
      <c r="E243" s="11"/>
      <c r="G243" s="64"/>
      <c r="H243" s="64"/>
      <c r="I243" s="64"/>
    </row>
    <row r="244" spans="1:9" x14ac:dyDescent="0.2">
      <c r="A244" s="64"/>
      <c r="B244" s="64"/>
      <c r="C244" s="64"/>
      <c r="D244" s="64"/>
      <c r="E244" s="11"/>
      <c r="G244" s="64"/>
      <c r="H244" s="64"/>
      <c r="I244" s="64"/>
    </row>
    <row r="245" spans="1:9" x14ac:dyDescent="0.2">
      <c r="A245" s="64"/>
      <c r="B245" s="64"/>
      <c r="C245" s="64"/>
      <c r="D245" s="64"/>
      <c r="E245" s="11"/>
      <c r="G245" s="64"/>
      <c r="H245" s="64"/>
      <c r="I245" s="64"/>
    </row>
    <row r="246" spans="1:9" x14ac:dyDescent="0.2">
      <c r="A246" s="64"/>
      <c r="B246" s="64"/>
      <c r="C246" s="64"/>
      <c r="D246" s="64"/>
      <c r="E246" s="11"/>
      <c r="G246" s="64"/>
      <c r="H246" s="64"/>
      <c r="I246" s="64"/>
    </row>
    <row r="247" spans="1:9" x14ac:dyDescent="0.2">
      <c r="A247" s="64"/>
      <c r="B247" s="64"/>
      <c r="C247" s="64"/>
      <c r="D247" s="64"/>
      <c r="E247" s="11"/>
      <c r="G247" s="64"/>
      <c r="H247" s="64"/>
      <c r="I247" s="64"/>
    </row>
    <row r="248" spans="1:9" x14ac:dyDescent="0.2">
      <c r="A248" s="64"/>
      <c r="B248" s="64"/>
      <c r="C248" s="64"/>
      <c r="D248" s="64"/>
      <c r="E248" s="11"/>
      <c r="G248" s="64"/>
      <c r="H248" s="64"/>
      <c r="I248" s="64"/>
    </row>
    <row r="249" spans="1:9" x14ac:dyDescent="0.2">
      <c r="A249" s="64"/>
      <c r="B249" s="64"/>
      <c r="C249" s="64"/>
      <c r="D249" s="64"/>
      <c r="E249" s="11"/>
      <c r="G249" s="64"/>
      <c r="H249" s="64"/>
      <c r="I249" s="64"/>
    </row>
    <row r="250" spans="1:9" x14ac:dyDescent="0.2">
      <c r="A250" s="64"/>
      <c r="B250" s="64"/>
      <c r="C250" s="64"/>
      <c r="D250" s="64"/>
      <c r="E250" s="11"/>
      <c r="G250" s="64"/>
      <c r="H250" s="64"/>
      <c r="I250" s="64"/>
    </row>
    <row r="251" spans="1:9" x14ac:dyDescent="0.2">
      <c r="A251" s="64"/>
      <c r="B251" s="64"/>
      <c r="C251" s="64"/>
      <c r="D251" s="64"/>
      <c r="E251" s="11"/>
      <c r="G251" s="64"/>
      <c r="H251" s="64"/>
      <c r="I251" s="64"/>
    </row>
    <row r="252" spans="1:9" x14ac:dyDescent="0.2">
      <c r="A252" s="64"/>
      <c r="B252" s="64"/>
      <c r="C252" s="64"/>
      <c r="D252" s="64"/>
      <c r="E252" s="11"/>
      <c r="G252" s="64"/>
      <c r="H252" s="64"/>
      <c r="I252" s="64"/>
    </row>
    <row r="253" spans="1:9" x14ac:dyDescent="0.2">
      <c r="A253" s="64"/>
      <c r="B253" s="64"/>
      <c r="C253" s="64"/>
      <c r="D253" s="64"/>
      <c r="E253" s="11"/>
      <c r="G253" s="64"/>
      <c r="H253" s="64"/>
      <c r="I253" s="64"/>
    </row>
    <row r="254" spans="1:9" x14ac:dyDescent="0.2">
      <c r="A254" s="64"/>
      <c r="B254" s="64"/>
      <c r="C254" s="64"/>
      <c r="D254" s="64"/>
      <c r="E254" s="11"/>
      <c r="G254" s="64"/>
      <c r="H254" s="64"/>
      <c r="I254" s="64"/>
    </row>
    <row r="255" spans="1:9" x14ac:dyDescent="0.2">
      <c r="A255" s="64"/>
      <c r="B255" s="64"/>
      <c r="C255" s="64"/>
      <c r="D255" s="64"/>
      <c r="E255" s="11"/>
      <c r="G255" s="64"/>
      <c r="H255" s="64"/>
      <c r="I255" s="64"/>
    </row>
    <row r="256" spans="1:9" x14ac:dyDescent="0.2">
      <c r="A256" s="64"/>
      <c r="B256" s="64"/>
      <c r="C256" s="64"/>
      <c r="D256" s="64"/>
      <c r="E256" s="11"/>
      <c r="G256" s="64"/>
      <c r="H256" s="64"/>
      <c r="I256" s="64"/>
    </row>
    <row r="257" spans="1:9" x14ac:dyDescent="0.2">
      <c r="A257" s="64"/>
      <c r="B257" s="64"/>
      <c r="C257" s="64"/>
      <c r="D257" s="64"/>
      <c r="E257" s="11"/>
      <c r="G257" s="64"/>
      <c r="H257" s="64"/>
      <c r="I257" s="64"/>
    </row>
    <row r="258" spans="1:9" x14ac:dyDescent="0.2">
      <c r="A258" s="64"/>
      <c r="B258" s="64"/>
      <c r="C258" s="64"/>
      <c r="D258" s="64"/>
      <c r="E258" s="11"/>
      <c r="G258" s="64"/>
      <c r="H258" s="64"/>
      <c r="I258" s="64"/>
    </row>
    <row r="259" spans="1:9" x14ac:dyDescent="0.2">
      <c r="A259" s="64"/>
      <c r="B259" s="64"/>
      <c r="C259" s="64"/>
      <c r="D259" s="64"/>
      <c r="E259" s="11"/>
      <c r="G259" s="64"/>
      <c r="H259" s="64"/>
      <c r="I259" s="64"/>
    </row>
    <row r="260" spans="1:9" x14ac:dyDescent="0.2">
      <c r="A260" s="64"/>
      <c r="B260" s="64"/>
      <c r="C260" s="64"/>
      <c r="D260" s="64"/>
      <c r="E260" s="11"/>
      <c r="G260" s="64"/>
      <c r="H260" s="64"/>
      <c r="I260" s="64"/>
    </row>
    <row r="261" spans="1:9" x14ac:dyDescent="0.2">
      <c r="A261" s="64"/>
      <c r="B261" s="64"/>
      <c r="C261" s="64"/>
      <c r="D261" s="64"/>
      <c r="E261" s="11"/>
      <c r="G261" s="64"/>
      <c r="H261" s="64"/>
      <c r="I261" s="64"/>
    </row>
    <row r="262" spans="1:9" x14ac:dyDescent="0.2">
      <c r="A262" s="64"/>
      <c r="B262" s="64"/>
      <c r="C262" s="64"/>
      <c r="D262" s="64"/>
      <c r="E262" s="11"/>
      <c r="G262" s="64"/>
      <c r="H262" s="64"/>
      <c r="I262" s="64"/>
    </row>
    <row r="263" spans="1:9" x14ac:dyDescent="0.2">
      <c r="A263" s="64"/>
      <c r="B263" s="64"/>
      <c r="C263" s="64"/>
      <c r="D263" s="64"/>
      <c r="E263" s="11"/>
      <c r="G263" s="64"/>
      <c r="H263" s="64"/>
      <c r="I263" s="64"/>
    </row>
    <row r="264" spans="1:9" x14ac:dyDescent="0.2">
      <c r="A264" s="64"/>
      <c r="B264" s="64"/>
      <c r="C264" s="64"/>
      <c r="D264" s="64"/>
      <c r="E264" s="11"/>
      <c r="G264" s="64"/>
      <c r="H264" s="64"/>
      <c r="I264" s="64"/>
    </row>
    <row r="265" spans="1:9" x14ac:dyDescent="0.2">
      <c r="A265" s="64"/>
      <c r="B265" s="64"/>
      <c r="C265" s="64"/>
      <c r="D265" s="64"/>
      <c r="E265" s="11"/>
      <c r="G265" s="64"/>
      <c r="H265" s="64"/>
      <c r="I265" s="64"/>
    </row>
    <row r="266" spans="1:9" x14ac:dyDescent="0.2">
      <c r="A266" s="64"/>
      <c r="B266" s="64"/>
      <c r="C266" s="64"/>
      <c r="D266" s="64"/>
      <c r="E266" s="11"/>
      <c r="G266" s="64"/>
      <c r="H266" s="64"/>
      <c r="I266" s="64"/>
    </row>
    <row r="267" spans="1:9" x14ac:dyDescent="0.2">
      <c r="A267" s="64"/>
      <c r="B267" s="64"/>
      <c r="C267" s="64"/>
      <c r="D267" s="64"/>
      <c r="E267" s="11"/>
      <c r="G267" s="64"/>
      <c r="H267" s="64"/>
      <c r="I267" s="64"/>
    </row>
    <row r="268" spans="1:9" x14ac:dyDescent="0.2">
      <c r="A268" s="64"/>
      <c r="B268" s="64"/>
      <c r="C268" s="64"/>
      <c r="D268" s="64"/>
      <c r="E268" s="11"/>
      <c r="G268" s="64"/>
      <c r="H268" s="64"/>
      <c r="I268" s="64"/>
    </row>
    <row r="269" spans="1:9" x14ac:dyDescent="0.2">
      <c r="A269" s="64"/>
      <c r="B269" s="64"/>
      <c r="C269" s="64"/>
      <c r="D269" s="64"/>
      <c r="E269" s="11"/>
      <c r="G269" s="64"/>
      <c r="H269" s="64"/>
      <c r="I269" s="64"/>
    </row>
    <row r="270" spans="1:9" x14ac:dyDescent="0.2">
      <c r="A270" s="64"/>
      <c r="B270" s="64"/>
      <c r="C270" s="64"/>
      <c r="D270" s="64"/>
      <c r="E270" s="11"/>
      <c r="G270" s="64"/>
      <c r="H270" s="64"/>
      <c r="I270" s="64"/>
    </row>
    <row r="271" spans="1:9" x14ac:dyDescent="0.2">
      <c r="A271" s="64"/>
      <c r="B271" s="64"/>
      <c r="C271" s="64"/>
      <c r="D271" s="64"/>
      <c r="E271" s="11"/>
      <c r="G271" s="64"/>
      <c r="H271" s="64"/>
      <c r="I271" s="64"/>
    </row>
    <row r="272" spans="1:9" x14ac:dyDescent="0.2">
      <c r="A272" s="64"/>
      <c r="B272" s="64"/>
      <c r="C272" s="64"/>
      <c r="D272" s="64"/>
      <c r="E272" s="11"/>
      <c r="G272" s="64"/>
      <c r="H272" s="64"/>
      <c r="I272" s="64"/>
    </row>
    <row r="273" spans="1:9" x14ac:dyDescent="0.2">
      <c r="A273" s="64"/>
      <c r="B273" s="64"/>
      <c r="C273" s="64"/>
      <c r="D273" s="64"/>
      <c r="E273" s="11"/>
      <c r="G273" s="64"/>
      <c r="H273" s="64"/>
      <c r="I273" s="64"/>
    </row>
    <row r="274" spans="1:9" x14ac:dyDescent="0.2">
      <c r="A274" s="64"/>
      <c r="B274" s="64"/>
      <c r="C274" s="64"/>
      <c r="D274" s="64"/>
      <c r="E274" s="11"/>
      <c r="G274" s="64"/>
      <c r="H274" s="64"/>
      <c r="I274" s="64"/>
    </row>
    <row r="275" spans="1:9" x14ac:dyDescent="0.2">
      <c r="A275" s="64"/>
      <c r="B275" s="64"/>
      <c r="C275" s="64"/>
      <c r="D275" s="64"/>
      <c r="E275" s="11"/>
      <c r="G275" s="64"/>
      <c r="H275" s="64"/>
      <c r="I275" s="64"/>
    </row>
    <row r="276" spans="1:9" x14ac:dyDescent="0.2">
      <c r="A276" s="64"/>
      <c r="B276" s="64"/>
      <c r="C276" s="64"/>
      <c r="D276" s="64"/>
      <c r="E276" s="11"/>
      <c r="G276" s="64"/>
      <c r="H276" s="64"/>
      <c r="I276" s="64"/>
    </row>
  </sheetData>
  <mergeCells count="4">
    <mergeCell ref="A1:F1"/>
    <mergeCell ref="A28:B28"/>
    <mergeCell ref="A29:B29"/>
    <mergeCell ref="A30:B30"/>
  </mergeCells>
  <conditionalFormatting sqref="E5:E18">
    <cfRule type="cellIs" dxfId="16" priority="2" stopIfTrue="1" operator="between">
      <formula>0.009</formula>
      <formula>-0.009</formula>
    </cfRule>
  </conditionalFormatting>
  <conditionalFormatting sqref="F2:F3 F18:F37">
    <cfRule type="cellIs" dxfId="15" priority="3" stopIfTrue="1" operator="between">
      <formula>0.009</formula>
      <formula>-0.009</formula>
    </cfRule>
  </conditionalFormatting>
  <conditionalFormatting sqref="F175:F65536">
    <cfRule type="cellIs" dxfId="14"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I65"/>
  <sheetViews>
    <sheetView workbookViewId="0">
      <selection sqref="A1:G1"/>
    </sheetView>
  </sheetViews>
  <sheetFormatPr defaultColWidth="9.453125" defaultRowHeight="10" x14ac:dyDescent="0.2"/>
  <cols>
    <col min="1" max="1" width="38.54296875" style="7" bestFit="1" customWidth="1"/>
    <col min="2" max="2" width="60" style="7" customWidth="1"/>
    <col min="3" max="3" width="15.453125" style="7" bestFit="1" customWidth="1"/>
    <col min="4" max="4" width="14.54296875" style="7" bestFit="1" customWidth="1"/>
    <col min="5" max="5" width="26.1796875" style="10" customWidth="1"/>
    <col min="6" max="6" width="13.54296875" style="11" bestFit="1" customWidth="1"/>
    <col min="7" max="7" width="11" style="10" customWidth="1"/>
    <col min="8" max="8" width="9.453125" style="7"/>
    <col min="9" max="9" width="9.453125" style="7" customWidth="1"/>
    <col min="10" max="10" width="9" style="7" customWidth="1"/>
    <col min="11" max="13" width="9.453125" style="7" customWidth="1"/>
    <col min="14" max="16384" width="9.453125" style="7"/>
  </cols>
  <sheetData>
    <row r="1" spans="1:7" s="1" customFormat="1" ht="15" customHeight="1" x14ac:dyDescent="0.25">
      <c r="A1" s="104" t="s">
        <v>1497</v>
      </c>
      <c r="B1" s="105"/>
      <c r="C1" s="105"/>
      <c r="D1" s="105"/>
      <c r="E1" s="105"/>
      <c r="F1" s="105"/>
      <c r="G1" s="105"/>
    </row>
    <row r="2" spans="1:7" s="1" customFormat="1" ht="11.5" x14ac:dyDescent="0.25">
      <c r="A2" s="8" t="s">
        <v>7</v>
      </c>
      <c r="B2" s="7"/>
      <c r="C2" s="7"/>
      <c r="D2" s="7"/>
      <c r="E2" s="10"/>
      <c r="F2" s="11"/>
      <c r="G2" s="10"/>
    </row>
    <row r="3" spans="1:7" s="1" customFormat="1" ht="21" x14ac:dyDescent="0.25">
      <c r="A3" s="6" t="s">
        <v>2</v>
      </c>
      <c r="B3" s="6" t="s">
        <v>0</v>
      </c>
      <c r="C3" s="13" t="s">
        <v>1099</v>
      </c>
      <c r="D3" s="13" t="s">
        <v>1</v>
      </c>
      <c r="E3" s="52" t="s">
        <v>6</v>
      </c>
      <c r="F3" s="12" t="s">
        <v>3</v>
      </c>
      <c r="G3" s="12" t="s">
        <v>5</v>
      </c>
    </row>
    <row r="4" spans="1:7" s="1" customFormat="1" ht="27" customHeight="1" x14ac:dyDescent="0.25">
      <c r="A4" s="16" t="s">
        <v>20</v>
      </c>
      <c r="B4" s="17"/>
      <c r="C4" s="17"/>
      <c r="D4" s="17"/>
      <c r="E4" s="93"/>
      <c r="F4" s="19"/>
      <c r="G4" s="18"/>
    </row>
    <row r="5" spans="1:7" ht="10.5" x14ac:dyDescent="0.25">
      <c r="A5" s="20" t="s">
        <v>21</v>
      </c>
      <c r="B5" s="21"/>
      <c r="C5" s="21"/>
      <c r="D5" s="21"/>
      <c r="E5" s="22"/>
      <c r="F5" s="23"/>
      <c r="G5" s="22"/>
    </row>
    <row r="6" spans="1:7" x14ac:dyDescent="0.2">
      <c r="A6" s="21" t="s">
        <v>1498</v>
      </c>
      <c r="B6" s="21" t="s">
        <v>1499</v>
      </c>
      <c r="C6" s="55" t="s">
        <v>1500</v>
      </c>
      <c r="D6" s="24">
        <v>682</v>
      </c>
      <c r="E6" s="22">
        <v>0</v>
      </c>
      <c r="F6" s="23">
        <v>100</v>
      </c>
      <c r="G6" s="22">
        <v>0</v>
      </c>
    </row>
    <row r="7" spans="1:7" ht="10.5" x14ac:dyDescent="0.25">
      <c r="A7" s="20" t="s">
        <v>28</v>
      </c>
      <c r="B7" s="20"/>
      <c r="C7" s="20"/>
      <c r="D7" s="20"/>
      <c r="E7" s="25">
        <v>0</v>
      </c>
      <c r="F7" s="26">
        <v>100</v>
      </c>
      <c r="G7" s="25"/>
    </row>
    <row r="8" spans="1:7" x14ac:dyDescent="0.2">
      <c r="A8" s="21"/>
      <c r="B8" s="21"/>
      <c r="C8" s="21"/>
      <c r="D8" s="21"/>
      <c r="E8" s="22"/>
      <c r="F8" s="23"/>
      <c r="G8" s="22"/>
    </row>
    <row r="9" spans="1:7" ht="10.5" x14ac:dyDescent="0.25">
      <c r="A9" s="20" t="s">
        <v>39</v>
      </c>
      <c r="B9" s="20"/>
      <c r="C9" s="20"/>
      <c r="D9" s="20"/>
      <c r="E9" s="25">
        <v>0</v>
      </c>
      <c r="F9" s="26">
        <v>100</v>
      </c>
      <c r="G9" s="25"/>
    </row>
    <row r="10" spans="1:7" ht="10.5" x14ac:dyDescent="0.25">
      <c r="A10" s="20"/>
      <c r="B10" s="20"/>
      <c r="C10" s="20"/>
      <c r="D10" s="20"/>
      <c r="E10" s="25"/>
      <c r="F10" s="26"/>
      <c r="G10" s="25"/>
    </row>
    <row r="11" spans="1:7" ht="10.5" x14ac:dyDescent="0.25">
      <c r="A11" s="20" t="s">
        <v>41</v>
      </c>
      <c r="B11" s="20"/>
      <c r="C11" s="20"/>
      <c r="D11" s="20"/>
      <c r="E11" s="94">
        <v>0</v>
      </c>
      <c r="F11" s="94">
        <v>0</v>
      </c>
      <c r="G11" s="25"/>
    </row>
    <row r="12" spans="1:7" ht="10.5" x14ac:dyDescent="0.25">
      <c r="A12" s="20"/>
      <c r="B12" s="20"/>
      <c r="C12" s="20"/>
      <c r="D12" s="20"/>
      <c r="E12" s="25"/>
      <c r="F12" s="26"/>
      <c r="G12" s="25"/>
    </row>
    <row r="13" spans="1:7" ht="10.5" x14ac:dyDescent="0.25">
      <c r="A13" s="27" t="s">
        <v>40</v>
      </c>
      <c r="B13" s="27"/>
      <c r="C13" s="27"/>
      <c r="D13" s="27"/>
      <c r="E13" s="28">
        <v>0</v>
      </c>
      <c r="F13" s="29">
        <v>100</v>
      </c>
      <c r="G13" s="28"/>
    </row>
    <row r="15" spans="1:7" ht="10.5" x14ac:dyDescent="0.25">
      <c r="A15" s="14" t="s">
        <v>43</v>
      </c>
    </row>
    <row r="16" spans="1:7" ht="10.5" x14ac:dyDescent="0.25">
      <c r="A16" s="14" t="s">
        <v>1501</v>
      </c>
    </row>
    <row r="17" spans="1:7" ht="23.25" customHeight="1" x14ac:dyDescent="0.2">
      <c r="A17" s="110" t="s">
        <v>1502</v>
      </c>
      <c r="B17" s="110"/>
      <c r="C17" s="110"/>
      <c r="D17" s="110"/>
      <c r="E17" s="110"/>
      <c r="F17" s="110"/>
      <c r="G17" s="110"/>
    </row>
    <row r="19" spans="1:7" ht="10.5" x14ac:dyDescent="0.25">
      <c r="A19" s="14" t="s">
        <v>44</v>
      </c>
    </row>
    <row r="20" spans="1:7" ht="10.5" x14ac:dyDescent="0.25">
      <c r="A20" s="14" t="s">
        <v>45</v>
      </c>
    </row>
    <row r="21" spans="1:7" ht="10.5" x14ac:dyDescent="0.25">
      <c r="A21" s="14" t="s">
        <v>46</v>
      </c>
      <c r="B21" s="14"/>
      <c r="C21" s="30" t="s">
        <v>1041</v>
      </c>
      <c r="D21" s="14" t="s">
        <v>47</v>
      </c>
    </row>
    <row r="22" spans="1:7" x14ac:dyDescent="0.2">
      <c r="A22" s="7" t="s">
        <v>48</v>
      </c>
      <c r="C22" s="31">
        <v>0</v>
      </c>
      <c r="D22" s="31">
        <v>0</v>
      </c>
    </row>
    <row r="23" spans="1:7" x14ac:dyDescent="0.2">
      <c r="A23" s="7" t="s">
        <v>49</v>
      </c>
      <c r="C23" s="31">
        <v>0</v>
      </c>
      <c r="D23" s="31">
        <v>0</v>
      </c>
    </row>
    <row r="24" spans="1:7" x14ac:dyDescent="0.2">
      <c r="A24" s="7" t="s">
        <v>50</v>
      </c>
      <c r="C24" s="31">
        <v>0</v>
      </c>
      <c r="D24" s="31">
        <v>0</v>
      </c>
    </row>
    <row r="25" spans="1:7" x14ac:dyDescent="0.2">
      <c r="A25" s="7" t="s">
        <v>51</v>
      </c>
      <c r="C25" s="31">
        <v>0</v>
      </c>
      <c r="D25" s="31">
        <v>0</v>
      </c>
    </row>
    <row r="26" spans="1:7" x14ac:dyDescent="0.2">
      <c r="C26" s="31"/>
      <c r="D26" s="31"/>
    </row>
    <row r="27" spans="1:7" ht="12.65" customHeight="1" x14ac:dyDescent="0.2">
      <c r="A27" s="7" t="s">
        <v>56</v>
      </c>
    </row>
    <row r="29" spans="1:7" ht="14.5" x14ac:dyDescent="0.35">
      <c r="A29" s="111" t="s">
        <v>1524</v>
      </c>
      <c r="B29" s="112"/>
      <c r="C29" s="112"/>
      <c r="D29" s="30" t="s">
        <v>59</v>
      </c>
    </row>
    <row r="31" spans="1:7" ht="14.5" x14ac:dyDescent="0.35">
      <c r="A31" s="14" t="s">
        <v>1503</v>
      </c>
      <c r="B31"/>
      <c r="C31"/>
    </row>
    <row r="33" spans="1:9" ht="46.5" customHeight="1" x14ac:dyDescent="0.2"/>
    <row r="35" spans="1:9" ht="24.75" customHeight="1" x14ac:dyDescent="0.2"/>
    <row r="37" spans="1:9" s="1" customFormat="1" ht="11.5" x14ac:dyDescent="0.25">
      <c r="A37" s="7"/>
      <c r="B37" s="7"/>
      <c r="C37" s="7"/>
      <c r="D37" s="7"/>
      <c r="E37" s="10"/>
      <c r="F37" s="11"/>
      <c r="G37" s="10"/>
    </row>
    <row r="39" spans="1:9" s="1" customFormat="1" ht="11.5" x14ac:dyDescent="0.25">
      <c r="A39" s="7"/>
      <c r="B39" s="7"/>
      <c r="C39" s="7"/>
      <c r="D39" s="7"/>
      <c r="E39" s="10"/>
      <c r="F39" s="11"/>
      <c r="G39" s="10"/>
    </row>
    <row r="43" spans="1:9" ht="10.5" x14ac:dyDescent="0.25">
      <c r="H43" s="14"/>
      <c r="I43" s="14"/>
    </row>
    <row r="45" spans="1:9" ht="10.5" x14ac:dyDescent="0.25">
      <c r="H45" s="14"/>
      <c r="I45" s="14"/>
    </row>
    <row r="46" spans="1:9" ht="10.5" x14ac:dyDescent="0.25">
      <c r="H46" s="14"/>
      <c r="I46" s="14"/>
    </row>
    <row r="47" spans="1:9" ht="10.5" x14ac:dyDescent="0.25">
      <c r="H47" s="14"/>
      <c r="I47" s="14"/>
    </row>
    <row r="48" spans="1:9" ht="10.5" x14ac:dyDescent="0.25">
      <c r="H48" s="14"/>
      <c r="I48" s="14"/>
    </row>
    <row r="49" spans="8:9" ht="10.5" x14ac:dyDescent="0.25">
      <c r="H49" s="14"/>
      <c r="I49" s="14"/>
    </row>
    <row r="53" spans="8:9" ht="25.5" customHeight="1" x14ac:dyDescent="0.2"/>
    <row r="65" spans="1:9" s="10" customFormat="1" ht="15.75" customHeight="1" x14ac:dyDescent="0.2">
      <c r="A65" s="7"/>
      <c r="B65" s="7"/>
      <c r="C65" s="7"/>
      <c r="D65" s="7"/>
      <c r="F65" s="11"/>
      <c r="H65" s="7"/>
      <c r="I65" s="7"/>
    </row>
  </sheetData>
  <mergeCells count="3">
    <mergeCell ref="A1:G1"/>
    <mergeCell ref="A17:G17"/>
    <mergeCell ref="A29:C29"/>
  </mergeCells>
  <conditionalFormatting sqref="F2 F18:F65435">
    <cfRule type="cellIs" dxfId="13" priority="3" stopIfTrue="1" operator="between">
      <formula>0.009</formula>
      <formula>-0.009</formula>
    </cfRule>
  </conditionalFormatting>
  <conditionalFormatting sqref="F4:F10">
    <cfRule type="cellIs" dxfId="12" priority="2" stopIfTrue="1" operator="between">
      <formula>0.009</formula>
      <formula>-0.009</formula>
    </cfRule>
  </conditionalFormatting>
  <conditionalFormatting sqref="F12:F16">
    <cfRule type="cellIs" dxfId="11"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I96"/>
  <sheetViews>
    <sheetView workbookViewId="0">
      <selection sqref="A1:G1"/>
    </sheetView>
  </sheetViews>
  <sheetFormatPr defaultColWidth="9.453125" defaultRowHeight="10" x14ac:dyDescent="0.2"/>
  <cols>
    <col min="1" max="1" width="38.54296875" style="7" bestFit="1" customWidth="1"/>
    <col min="2" max="2" width="48.54296875" style="7" bestFit="1" customWidth="1"/>
    <col min="3" max="4" width="15.453125" style="7" bestFit="1" customWidth="1"/>
    <col min="5" max="5" width="26.1796875" style="10" customWidth="1"/>
    <col min="6" max="6" width="14.54296875" style="11" bestFit="1" customWidth="1"/>
    <col min="7" max="7" width="8.54296875" style="10" customWidth="1"/>
    <col min="8" max="16384" width="9.453125" style="7"/>
  </cols>
  <sheetData>
    <row r="1" spans="1:9" s="1" customFormat="1" ht="14" x14ac:dyDescent="0.25">
      <c r="A1" s="104" t="s">
        <v>1504</v>
      </c>
      <c r="B1" s="105"/>
      <c r="C1" s="105"/>
      <c r="D1" s="105"/>
      <c r="E1" s="105"/>
      <c r="F1" s="105"/>
      <c r="G1" s="105"/>
    </row>
    <row r="2" spans="1:9" s="1" customFormat="1" ht="11.5" x14ac:dyDescent="0.25">
      <c r="A2" s="35"/>
      <c r="E2" s="5"/>
      <c r="F2" s="9"/>
      <c r="G2" s="10"/>
    </row>
    <row r="3" spans="1:9" s="1" customFormat="1" ht="11.5" x14ac:dyDescent="0.25">
      <c r="A3" s="8" t="s">
        <v>7</v>
      </c>
      <c r="B3" s="2"/>
      <c r="C3" s="3"/>
      <c r="D3" s="3"/>
      <c r="E3" s="4"/>
      <c r="F3" s="9"/>
      <c r="G3" s="10"/>
    </row>
    <row r="4" spans="1:9" s="1" customFormat="1" ht="27" customHeight="1" x14ac:dyDescent="0.25">
      <c r="A4" s="6" t="s">
        <v>2</v>
      </c>
      <c r="B4" s="6" t="s">
        <v>0</v>
      </c>
      <c r="C4" s="13" t="s">
        <v>1099</v>
      </c>
      <c r="D4" s="13" t="s">
        <v>1</v>
      </c>
      <c r="E4" s="52" t="s">
        <v>6</v>
      </c>
      <c r="F4" s="12" t="s">
        <v>3</v>
      </c>
      <c r="G4" s="12" t="s">
        <v>5</v>
      </c>
    </row>
    <row r="5" spans="1:9" ht="10.5" x14ac:dyDescent="0.25">
      <c r="A5" s="20" t="s">
        <v>41</v>
      </c>
      <c r="B5" s="20"/>
      <c r="C5" s="20"/>
      <c r="D5" s="20"/>
      <c r="E5" s="25">
        <v>0</v>
      </c>
      <c r="F5" s="26">
        <v>100</v>
      </c>
      <c r="G5" s="25"/>
      <c r="H5" s="14"/>
      <c r="I5" s="14"/>
    </row>
    <row r="6" spans="1:9" ht="10.5" x14ac:dyDescent="0.25">
      <c r="A6" s="20"/>
      <c r="B6" s="20"/>
      <c r="C6" s="20"/>
      <c r="D6" s="20"/>
      <c r="E6" s="25"/>
      <c r="F6" s="26"/>
      <c r="G6" s="25"/>
      <c r="H6" s="14"/>
      <c r="I6" s="14"/>
    </row>
    <row r="7" spans="1:9" ht="10.5" x14ac:dyDescent="0.25">
      <c r="A7" s="27" t="s">
        <v>40</v>
      </c>
      <c r="B7" s="27"/>
      <c r="C7" s="27"/>
      <c r="D7" s="27"/>
      <c r="E7" s="28">
        <v>0</v>
      </c>
      <c r="F7" s="29">
        <v>100</v>
      </c>
      <c r="G7" s="28"/>
      <c r="H7" s="14"/>
      <c r="I7" s="14"/>
    </row>
    <row r="8" spans="1:9" ht="10.5" x14ac:dyDescent="0.25">
      <c r="F8" s="15"/>
    </row>
    <row r="9" spans="1:9" ht="10.5" x14ac:dyDescent="0.25">
      <c r="A9" s="14" t="s">
        <v>44</v>
      </c>
    </row>
    <row r="10" spans="1:9" ht="10.5" x14ac:dyDescent="0.25">
      <c r="A10" s="14" t="s">
        <v>45</v>
      </c>
    </row>
    <row r="11" spans="1:9" ht="10.5" x14ac:dyDescent="0.25">
      <c r="A11" s="14" t="s">
        <v>46</v>
      </c>
      <c r="B11" s="14"/>
      <c r="C11" s="30" t="s">
        <v>1505</v>
      </c>
      <c r="D11" s="14" t="s">
        <v>47</v>
      </c>
    </row>
    <row r="12" spans="1:9" x14ac:dyDescent="0.2">
      <c r="A12" s="7" t="s">
        <v>1307</v>
      </c>
      <c r="C12" s="95">
        <v>15041.278399999999</v>
      </c>
      <c r="D12" s="62" t="s">
        <v>1048</v>
      </c>
    </row>
    <row r="13" spans="1:9" x14ac:dyDescent="0.2">
      <c r="A13" s="7" t="s">
        <v>1309</v>
      </c>
      <c r="C13" s="95">
        <v>3801.5971</v>
      </c>
      <c r="D13" s="62" t="s">
        <v>1048</v>
      </c>
    </row>
    <row r="14" spans="1:9" x14ac:dyDescent="0.2">
      <c r="A14" s="7" t="s">
        <v>1310</v>
      </c>
      <c r="C14" s="95">
        <v>4197.152</v>
      </c>
      <c r="D14" s="62" t="s">
        <v>1048</v>
      </c>
    </row>
    <row r="15" spans="1:9" x14ac:dyDescent="0.2">
      <c r="A15" s="7" t="s">
        <v>1311</v>
      </c>
      <c r="C15" s="95">
        <v>4366.3353999999999</v>
      </c>
      <c r="D15" s="62" t="s">
        <v>1048</v>
      </c>
    </row>
    <row r="16" spans="1:9" x14ac:dyDescent="0.2">
      <c r="A16" s="7" t="s">
        <v>1506</v>
      </c>
      <c r="C16" s="95">
        <v>12430</v>
      </c>
      <c r="D16" s="62" t="s">
        <v>1048</v>
      </c>
    </row>
    <row r="17" spans="1:7" ht="10.5" x14ac:dyDescent="0.25">
      <c r="A17" s="7" t="s">
        <v>1312</v>
      </c>
      <c r="C17" s="95">
        <v>15097.536</v>
      </c>
      <c r="D17" s="62" t="s">
        <v>1048</v>
      </c>
      <c r="F17" s="15"/>
    </row>
    <row r="18" spans="1:7" x14ac:dyDescent="0.2">
      <c r="A18" s="7" t="s">
        <v>1314</v>
      </c>
      <c r="C18" s="95">
        <v>3622.9807999999998</v>
      </c>
      <c r="D18" s="62" t="s">
        <v>1048</v>
      </c>
    </row>
    <row r="19" spans="1:7" x14ac:dyDescent="0.2">
      <c r="A19" s="7" t="s">
        <v>1315</v>
      </c>
      <c r="C19" s="95">
        <v>4281.4139999999998</v>
      </c>
      <c r="D19" s="62" t="s">
        <v>1048</v>
      </c>
    </row>
    <row r="20" spans="1:7" x14ac:dyDescent="0.2">
      <c r="A20" s="7" t="s">
        <v>1316</v>
      </c>
      <c r="C20" s="95">
        <v>4460.0425999999998</v>
      </c>
      <c r="D20" s="62" t="s">
        <v>1048</v>
      </c>
    </row>
    <row r="22" spans="1:7" x14ac:dyDescent="0.2">
      <c r="A22" s="7" t="s">
        <v>56</v>
      </c>
    </row>
    <row r="23" spans="1:7" x14ac:dyDescent="0.2">
      <c r="A23" s="7" t="s">
        <v>1507</v>
      </c>
    </row>
    <row r="25" spans="1:7" ht="10.5" x14ac:dyDescent="0.25">
      <c r="A25" s="14" t="s">
        <v>52</v>
      </c>
      <c r="D25" s="30" t="s">
        <v>59</v>
      </c>
    </row>
    <row r="27" spans="1:7" ht="10.5" x14ac:dyDescent="0.25">
      <c r="A27" s="14" t="s">
        <v>1214</v>
      </c>
      <c r="D27" s="96" t="s">
        <v>1048</v>
      </c>
    </row>
    <row r="28" spans="1:7" ht="15" customHeight="1" x14ac:dyDescent="0.2">
      <c r="A28" s="7" t="s">
        <v>1508</v>
      </c>
    </row>
    <row r="29" spans="1:7" ht="30" customHeight="1" x14ac:dyDescent="0.35">
      <c r="A29" s="111" t="s">
        <v>58</v>
      </c>
      <c r="B29" s="112"/>
      <c r="C29" s="112"/>
      <c r="D29" s="30" t="s">
        <v>59</v>
      </c>
    </row>
    <row r="30" spans="1:7" ht="14.5" x14ac:dyDescent="0.35">
      <c r="A30" s="97" t="s">
        <v>1509</v>
      </c>
    </row>
    <row r="32" spans="1:7" ht="25.5" customHeight="1" x14ac:dyDescent="0.35">
      <c r="A32" s="113" t="s">
        <v>1510</v>
      </c>
      <c r="B32" s="114"/>
      <c r="C32" s="114"/>
      <c r="D32" s="114"/>
      <c r="E32" s="114"/>
      <c r="F32" s="114"/>
      <c r="G32" s="114"/>
    </row>
    <row r="34" spans="1:7" ht="55.5" customHeight="1" x14ac:dyDescent="0.2">
      <c r="A34" s="117" t="s">
        <v>1511</v>
      </c>
      <c r="B34" s="117"/>
      <c r="C34" s="117"/>
      <c r="D34" s="117"/>
      <c r="E34" s="117"/>
      <c r="F34" s="117"/>
      <c r="G34" s="117"/>
    </row>
    <row r="35" spans="1:7" x14ac:dyDescent="0.2">
      <c r="A35" s="98" t="s">
        <v>1512</v>
      </c>
    </row>
    <row r="36" spans="1:7" x14ac:dyDescent="0.2">
      <c r="A36" s="98" t="s">
        <v>1509</v>
      </c>
    </row>
    <row r="37" spans="1:7" x14ac:dyDescent="0.2">
      <c r="A37" s="98"/>
    </row>
    <row r="38" spans="1:7" ht="69" customHeight="1" x14ac:dyDescent="0.35">
      <c r="A38" s="113" t="s">
        <v>1513</v>
      </c>
      <c r="B38" s="114"/>
      <c r="C38" s="114"/>
      <c r="D38" s="114"/>
      <c r="E38" s="114"/>
      <c r="F38" s="114"/>
      <c r="G38" s="114"/>
    </row>
    <row r="40" spans="1:7" ht="46.25" customHeight="1" x14ac:dyDescent="0.35">
      <c r="A40" s="113" t="s">
        <v>1514</v>
      </c>
      <c r="B40" s="114"/>
      <c r="C40" s="114"/>
      <c r="D40" s="114"/>
      <c r="E40" s="114"/>
      <c r="F40" s="114"/>
      <c r="G40" s="114"/>
    </row>
    <row r="41" spans="1:7" x14ac:dyDescent="0.2">
      <c r="A41" s="98" t="s">
        <v>1515</v>
      </c>
    </row>
    <row r="43" spans="1:7" ht="25.5" customHeight="1" x14ac:dyDescent="0.35">
      <c r="A43" s="113" t="s">
        <v>1516</v>
      </c>
      <c r="B43" s="114"/>
      <c r="C43" s="114"/>
      <c r="D43" s="114"/>
      <c r="E43" s="114"/>
      <c r="F43" s="114"/>
      <c r="G43" s="114"/>
    </row>
    <row r="45" spans="1:7" ht="33.75" customHeight="1" x14ac:dyDescent="0.35">
      <c r="A45" s="113" t="s">
        <v>1517</v>
      </c>
      <c r="B45" s="114"/>
      <c r="C45" s="114"/>
      <c r="D45" s="114"/>
      <c r="E45" s="114"/>
      <c r="F45" s="114"/>
      <c r="G45" s="114"/>
    </row>
    <row r="46" spans="1:7" ht="10.5" x14ac:dyDescent="0.25">
      <c r="A46" s="14"/>
    </row>
    <row r="47" spans="1:7" ht="10.5" x14ac:dyDescent="0.25">
      <c r="A47" s="14" t="s">
        <v>1518</v>
      </c>
    </row>
    <row r="48" spans="1:7" ht="10.5" x14ac:dyDescent="0.25">
      <c r="A48" s="14"/>
    </row>
    <row r="49" spans="1:7" ht="10.5" x14ac:dyDescent="0.25">
      <c r="A49" s="63"/>
    </row>
    <row r="50" spans="1:7" ht="51.65" customHeight="1" x14ac:dyDescent="0.2">
      <c r="A50" s="115" t="s">
        <v>1519</v>
      </c>
      <c r="B50" s="115"/>
      <c r="C50" s="115"/>
      <c r="D50" s="115"/>
      <c r="E50" s="115"/>
      <c r="F50" s="115"/>
      <c r="G50" s="115"/>
    </row>
    <row r="51" spans="1:7" x14ac:dyDescent="0.2">
      <c r="A51" s="64"/>
    </row>
    <row r="52" spans="1:7" x14ac:dyDescent="0.2">
      <c r="A52" s="64"/>
    </row>
    <row r="53" spans="1:7" x14ac:dyDescent="0.2">
      <c r="A53" s="64"/>
    </row>
    <row r="54" spans="1:7" x14ac:dyDescent="0.2">
      <c r="A54" s="7" t="s">
        <v>1059</v>
      </c>
    </row>
    <row r="55" spans="1:7" x14ac:dyDescent="0.2">
      <c r="A55" s="64"/>
    </row>
    <row r="56" spans="1:7" x14ac:dyDescent="0.2">
      <c r="A56" s="64"/>
    </row>
    <row r="57" spans="1:7" x14ac:dyDescent="0.2">
      <c r="A57" s="65"/>
    </row>
    <row r="58" spans="1:7" x14ac:dyDescent="0.2">
      <c r="A58" s="65"/>
    </row>
    <row r="59" spans="1:7" ht="37.5" customHeight="1" x14ac:dyDescent="0.25">
      <c r="A59" s="116" t="s">
        <v>1520</v>
      </c>
      <c r="B59" s="116"/>
      <c r="C59" s="116"/>
      <c r="D59" s="116"/>
      <c r="E59" s="116"/>
      <c r="F59" s="116"/>
      <c r="G59" s="116"/>
    </row>
    <row r="60" spans="1:7" ht="10.5" x14ac:dyDescent="0.25">
      <c r="A60" s="14"/>
    </row>
    <row r="61" spans="1:7" s="1" customFormat="1" ht="14" x14ac:dyDescent="0.25">
      <c r="A61" s="104" t="s">
        <v>1521</v>
      </c>
      <c r="B61" s="105"/>
      <c r="C61" s="105"/>
      <c r="D61" s="105"/>
      <c r="E61" s="105"/>
      <c r="F61" s="105"/>
      <c r="G61" s="105"/>
    </row>
    <row r="62" spans="1:7" ht="10.5" x14ac:dyDescent="0.2">
      <c r="A62" s="8" t="s">
        <v>7</v>
      </c>
    </row>
    <row r="63" spans="1:7" s="1" customFormat="1" ht="21" x14ac:dyDescent="0.25">
      <c r="A63" s="6" t="s">
        <v>2</v>
      </c>
      <c r="B63" s="6" t="s">
        <v>0</v>
      </c>
      <c r="C63" s="13" t="s">
        <v>1099</v>
      </c>
      <c r="D63" s="13" t="s">
        <v>1</v>
      </c>
      <c r="E63" s="52" t="s">
        <v>6</v>
      </c>
      <c r="F63" s="12" t="s">
        <v>3</v>
      </c>
      <c r="G63" s="12" t="s">
        <v>5</v>
      </c>
    </row>
    <row r="64" spans="1:7" ht="10.5" x14ac:dyDescent="0.25">
      <c r="A64" s="16" t="s">
        <v>20</v>
      </c>
      <c r="B64" s="17"/>
      <c r="C64" s="17"/>
      <c r="D64" s="17"/>
      <c r="E64" s="18"/>
      <c r="F64" s="19"/>
      <c r="G64" s="18"/>
    </row>
    <row r="65" spans="1:9" ht="10.5" x14ac:dyDescent="0.25">
      <c r="A65" s="20" t="s">
        <v>21</v>
      </c>
      <c r="B65" s="21"/>
      <c r="C65" s="21"/>
      <c r="D65" s="21"/>
      <c r="E65" s="22"/>
      <c r="F65" s="23"/>
      <c r="G65" s="22"/>
    </row>
    <row r="66" spans="1:9" x14ac:dyDescent="0.2">
      <c r="A66" s="21" t="s">
        <v>1498</v>
      </c>
      <c r="B66" s="21" t="s">
        <v>1499</v>
      </c>
      <c r="C66" s="55" t="s">
        <v>1500</v>
      </c>
      <c r="D66" s="24">
        <v>3523</v>
      </c>
      <c r="E66" s="22">
        <v>0</v>
      </c>
      <c r="F66" s="23">
        <v>100</v>
      </c>
      <c r="G66" s="22"/>
    </row>
    <row r="67" spans="1:9" ht="10.5" x14ac:dyDescent="0.25">
      <c r="A67" s="20" t="s">
        <v>28</v>
      </c>
      <c r="B67" s="20"/>
      <c r="C67" s="20"/>
      <c r="D67" s="20"/>
      <c r="E67" s="25">
        <f>SUM(E65:E66)</f>
        <v>0</v>
      </c>
      <c r="F67" s="26">
        <f>SUM(F65:F66)</f>
        <v>100</v>
      </c>
      <c r="G67" s="25"/>
      <c r="H67" s="14"/>
      <c r="I67" s="14"/>
    </row>
    <row r="68" spans="1:9" x14ac:dyDescent="0.2">
      <c r="A68" s="21"/>
      <c r="B68" s="21"/>
      <c r="C68" s="21"/>
      <c r="D68" s="21"/>
      <c r="E68" s="22"/>
      <c r="F68" s="23"/>
      <c r="G68" s="22"/>
    </row>
    <row r="69" spans="1:9" ht="10.5" x14ac:dyDescent="0.25">
      <c r="A69" s="20" t="s">
        <v>39</v>
      </c>
      <c r="B69" s="20"/>
      <c r="C69" s="20"/>
      <c r="D69" s="20"/>
      <c r="E69" s="25">
        <f>E67</f>
        <v>0</v>
      </c>
      <c r="F69" s="26">
        <f>F67</f>
        <v>100</v>
      </c>
      <c r="G69" s="25"/>
      <c r="H69" s="14"/>
      <c r="I69" s="14"/>
    </row>
    <row r="70" spans="1:9" ht="10.5" x14ac:dyDescent="0.25">
      <c r="A70" s="20"/>
      <c r="B70" s="20"/>
      <c r="C70" s="20"/>
      <c r="D70" s="20"/>
      <c r="E70" s="25"/>
      <c r="F70" s="26"/>
      <c r="G70" s="25"/>
      <c r="H70" s="14"/>
      <c r="I70" s="14"/>
    </row>
    <row r="71" spans="1:9" ht="10.5" x14ac:dyDescent="0.25">
      <c r="A71" s="20" t="s">
        <v>41</v>
      </c>
      <c r="B71" s="20"/>
      <c r="C71" s="20"/>
      <c r="D71" s="20"/>
      <c r="E71" s="94">
        <v>0</v>
      </c>
      <c r="F71" s="94">
        <v>0</v>
      </c>
      <c r="G71" s="25"/>
      <c r="H71" s="14"/>
      <c r="I71" s="14"/>
    </row>
    <row r="72" spans="1:9" ht="10.5" x14ac:dyDescent="0.25">
      <c r="A72" s="20"/>
      <c r="B72" s="20"/>
      <c r="C72" s="20"/>
      <c r="D72" s="20"/>
      <c r="E72" s="25"/>
      <c r="F72" s="26"/>
      <c r="G72" s="25"/>
      <c r="H72" s="14"/>
      <c r="I72" s="14"/>
    </row>
    <row r="73" spans="1:9" ht="10.5" x14ac:dyDescent="0.25">
      <c r="A73" s="27" t="s">
        <v>40</v>
      </c>
      <c r="B73" s="27"/>
      <c r="C73" s="27"/>
      <c r="D73" s="27"/>
      <c r="E73" s="28">
        <v>8.9999999999999996E-7</v>
      </c>
      <c r="F73" s="29">
        <v>100</v>
      </c>
      <c r="G73" s="28"/>
      <c r="H73" s="14"/>
      <c r="I73" s="14"/>
    </row>
    <row r="75" spans="1:9" ht="10.5" x14ac:dyDescent="0.25">
      <c r="A75" s="14" t="s">
        <v>43</v>
      </c>
    </row>
    <row r="76" spans="1:9" ht="10.5" x14ac:dyDescent="0.25">
      <c r="A76" s="14" t="s">
        <v>1501</v>
      </c>
    </row>
    <row r="77" spans="1:9" ht="25.5" customHeight="1" x14ac:dyDescent="0.35">
      <c r="A77" s="111" t="s">
        <v>1502</v>
      </c>
      <c r="B77" s="112"/>
      <c r="C77" s="112"/>
      <c r="D77" s="112"/>
      <c r="E77" s="112"/>
      <c r="F77" s="112"/>
      <c r="G77" s="112"/>
    </row>
    <row r="79" spans="1:9" ht="10.5" x14ac:dyDescent="0.25">
      <c r="A79" s="14" t="s">
        <v>44</v>
      </c>
    </row>
    <row r="80" spans="1:9" ht="10.5" x14ac:dyDescent="0.25">
      <c r="A80" s="14" t="s">
        <v>45</v>
      </c>
    </row>
    <row r="81" spans="1:9" ht="10.5" x14ac:dyDescent="0.25">
      <c r="A81" s="14" t="s">
        <v>46</v>
      </c>
      <c r="B81" s="14"/>
      <c r="C81" s="30" t="s">
        <v>1041</v>
      </c>
      <c r="D81" s="14" t="s">
        <v>47</v>
      </c>
    </row>
    <row r="82" spans="1:9" x14ac:dyDescent="0.2">
      <c r="A82" s="7" t="s">
        <v>1307</v>
      </c>
      <c r="C82" s="31">
        <v>0</v>
      </c>
      <c r="D82" s="31">
        <v>0</v>
      </c>
    </row>
    <row r="83" spans="1:9" x14ac:dyDescent="0.2">
      <c r="A83" s="7" t="s">
        <v>1309</v>
      </c>
      <c r="C83" s="31">
        <v>0</v>
      </c>
      <c r="D83" s="31">
        <v>0</v>
      </c>
    </row>
    <row r="84" spans="1:9" x14ac:dyDescent="0.2">
      <c r="A84" s="7" t="s">
        <v>1310</v>
      </c>
      <c r="C84" s="31">
        <v>0</v>
      </c>
      <c r="D84" s="31">
        <v>0</v>
      </c>
    </row>
    <row r="85" spans="1:9" s="10" customFormat="1" x14ac:dyDescent="0.2">
      <c r="A85" s="7" t="s">
        <v>1311</v>
      </c>
      <c r="B85" s="7"/>
      <c r="C85" s="31">
        <v>0</v>
      </c>
      <c r="D85" s="31">
        <v>0</v>
      </c>
      <c r="F85" s="11"/>
      <c r="H85" s="7"/>
      <c r="I85" s="7"/>
    </row>
    <row r="86" spans="1:9" s="10" customFormat="1" x14ac:dyDescent="0.2">
      <c r="A86" s="7" t="s">
        <v>1506</v>
      </c>
      <c r="B86" s="7"/>
      <c r="C86" s="31">
        <v>0</v>
      </c>
      <c r="D86" s="31">
        <v>0</v>
      </c>
      <c r="F86" s="11"/>
      <c r="H86" s="7"/>
      <c r="I86" s="7"/>
    </row>
    <row r="87" spans="1:9" s="10" customFormat="1" x14ac:dyDescent="0.2">
      <c r="A87" s="7" t="s">
        <v>1312</v>
      </c>
      <c r="B87" s="7"/>
      <c r="C87" s="31">
        <v>0</v>
      </c>
      <c r="D87" s="31">
        <v>0</v>
      </c>
      <c r="F87" s="11"/>
      <c r="H87" s="7"/>
      <c r="I87" s="7"/>
    </row>
    <row r="88" spans="1:9" s="10" customFormat="1" x14ac:dyDescent="0.2">
      <c r="A88" s="7" t="s">
        <v>1314</v>
      </c>
      <c r="B88" s="7"/>
      <c r="C88" s="31">
        <v>0</v>
      </c>
      <c r="D88" s="31">
        <v>0</v>
      </c>
      <c r="F88" s="11"/>
      <c r="H88" s="7"/>
      <c r="I88" s="7"/>
    </row>
    <row r="89" spans="1:9" s="10" customFormat="1" x14ac:dyDescent="0.2">
      <c r="A89" s="7" t="s">
        <v>1315</v>
      </c>
      <c r="B89" s="7"/>
      <c r="C89" s="31">
        <v>0</v>
      </c>
      <c r="D89" s="31">
        <v>0</v>
      </c>
      <c r="F89" s="11"/>
      <c r="H89" s="7"/>
      <c r="I89" s="7"/>
    </row>
    <row r="90" spans="1:9" s="10" customFormat="1" x14ac:dyDescent="0.2">
      <c r="A90" s="7" t="s">
        <v>1316</v>
      </c>
      <c r="B90" s="7"/>
      <c r="C90" s="31">
        <v>0</v>
      </c>
      <c r="D90" s="31">
        <v>0</v>
      </c>
      <c r="F90" s="11"/>
      <c r="H90" s="7"/>
      <c r="I90" s="7"/>
    </row>
    <row r="92" spans="1:9" s="10" customFormat="1" x14ac:dyDescent="0.2">
      <c r="A92" s="7" t="s">
        <v>56</v>
      </c>
      <c r="B92" s="7"/>
      <c r="C92" s="7"/>
      <c r="D92" s="7"/>
      <c r="F92" s="11"/>
      <c r="H92" s="7"/>
      <c r="I92" s="7"/>
    </row>
    <row r="95" spans="1:9" s="10" customFormat="1" ht="15" customHeight="1" x14ac:dyDescent="0.35">
      <c r="A95" s="111" t="s">
        <v>1524</v>
      </c>
      <c r="B95" s="112"/>
      <c r="C95" s="112"/>
      <c r="D95" s="30" t="s">
        <v>59</v>
      </c>
      <c r="F95" s="11"/>
      <c r="H95" s="7"/>
      <c r="I95" s="7"/>
    </row>
    <row r="96" spans="1:9" ht="14.5" x14ac:dyDescent="0.35">
      <c r="A96" s="97"/>
    </row>
  </sheetData>
  <mergeCells count="13">
    <mergeCell ref="A40:G40"/>
    <mergeCell ref="A1:G1"/>
    <mergeCell ref="A29:C29"/>
    <mergeCell ref="A32:G32"/>
    <mergeCell ref="A34:G34"/>
    <mergeCell ref="A38:G38"/>
    <mergeCell ref="A95:C95"/>
    <mergeCell ref="A43:G43"/>
    <mergeCell ref="A45:G45"/>
    <mergeCell ref="A50:G50"/>
    <mergeCell ref="A59:G59"/>
    <mergeCell ref="A61:G61"/>
    <mergeCell ref="A77:G77"/>
  </mergeCells>
  <conditionalFormatting sqref="F2:F3 F5:F31 F46:F49 F51:F58 F60 F62">
    <cfRule type="cellIs" dxfId="10" priority="8" stopIfTrue="1" operator="between">
      <formula>0.009</formula>
      <formula>-0.009</formula>
    </cfRule>
  </conditionalFormatting>
  <conditionalFormatting sqref="F33 F39">
    <cfRule type="cellIs" dxfId="9" priority="6" stopIfTrue="1" operator="between">
      <formula>0.009</formula>
      <formula>-0.009</formula>
    </cfRule>
  </conditionalFormatting>
  <conditionalFormatting sqref="F35:F37">
    <cfRule type="cellIs" dxfId="8" priority="1" stopIfTrue="1" operator="between">
      <formula>0.009</formula>
      <formula>-0.009</formula>
    </cfRule>
  </conditionalFormatting>
  <conditionalFormatting sqref="F41:F42">
    <cfRule type="cellIs" dxfId="7" priority="5" stopIfTrue="1" operator="between">
      <formula>0.009</formula>
      <formula>-0.009</formula>
    </cfRule>
  </conditionalFormatting>
  <conditionalFormatting sqref="F44">
    <cfRule type="cellIs" dxfId="6" priority="7" stopIfTrue="1" operator="between">
      <formula>0.009</formula>
      <formula>-0.009</formula>
    </cfRule>
  </conditionalFormatting>
  <conditionalFormatting sqref="F64:F70">
    <cfRule type="cellIs" dxfId="5" priority="4" stopIfTrue="1" operator="between">
      <formula>0.009</formula>
      <formula>-0.009</formula>
    </cfRule>
  </conditionalFormatting>
  <conditionalFormatting sqref="F72:F76">
    <cfRule type="cellIs" dxfId="4" priority="3" stopIfTrue="1" operator="between">
      <formula>0.009</formula>
      <formula>-0.009</formula>
    </cfRule>
  </conditionalFormatting>
  <conditionalFormatting sqref="F78:F65511">
    <cfRule type="cellIs" dxfId="3" priority="2" stopIfTrue="1" operator="between">
      <formula>0.009</formula>
      <formula>-0.009</formula>
    </cfRule>
  </conditionalFormatting>
  <hyperlinks>
    <hyperlink ref="A41" r:id="rId1" tooltip="https://www.franklintempletonindia.com/download/en-in/valuation-policy/a0e293eb-f28b-4edc-9535-c7d9e7321ddc/fair_valuation_reliance_big_reliance_infra_november_4_2020-kgox4tdb-en-in.pdf" xr:uid="{00000000-0004-0000-2600-000000000000}"/>
    <hyperlink ref="A30" r:id="rId2" xr:uid="{00000000-0004-0000-2600-000001000000}"/>
    <hyperlink ref="A35" r:id="rId3" tooltip="https://www.franklintempletonindia.com/download/en-in/latest%20updates/189ea834-ae3f-48eb-9d73-a9cc9cd9317e/franklin-templeton-update-on-reliance-broadcast-july-23-2020-kcg9m1gq-en-in.pdf" xr:uid="{00000000-0004-0000-2600-000002000000}"/>
    <hyperlink ref="A36" r:id="rId4" xr:uid="{00000000-0004-0000-2600-000003000000}"/>
  </hyperlinks>
  <pageMargins left="0.7" right="0.7" top="0.75" bottom="0.75" header="0.3" footer="0.3"/>
  <pageSetup paperSize="9" orientation="portrait" r:id="rId5"/>
  <headerFooter>
    <oddFooter>&amp;C&amp;1#&amp;"Calibri"&amp;10&amp;K000000PUBLIC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16"/>
  <sheetViews>
    <sheetView workbookViewId="0">
      <selection sqref="A1:G1"/>
    </sheetView>
  </sheetViews>
  <sheetFormatPr defaultColWidth="9.1796875" defaultRowHeight="10" x14ac:dyDescent="0.2"/>
  <cols>
    <col min="1" max="1" width="38.81640625" style="7" bestFit="1" customWidth="1"/>
    <col min="2" max="2" width="36" style="7" bestFit="1" customWidth="1"/>
    <col min="3" max="3" width="24.81640625" style="7" bestFit="1" customWidth="1"/>
    <col min="4" max="4" width="15.1796875" style="7" bestFit="1" customWidth="1"/>
    <col min="5" max="5" width="26.54296875" style="10" customWidth="1"/>
    <col min="6" max="6" width="13.54296875" style="11" bestFit="1" customWidth="1"/>
    <col min="7" max="7" width="4.54296875" style="10" bestFit="1" customWidth="1"/>
    <col min="8" max="16384" width="9.1796875" style="7"/>
  </cols>
  <sheetData>
    <row r="1" spans="1:9" s="1" customFormat="1" ht="14" x14ac:dyDescent="0.25">
      <c r="A1" s="104" t="s">
        <v>1319</v>
      </c>
      <c r="B1" s="105"/>
      <c r="C1" s="105"/>
      <c r="D1" s="105"/>
      <c r="E1" s="105"/>
      <c r="F1" s="105"/>
      <c r="G1" s="105"/>
    </row>
    <row r="2" spans="1:9" s="1" customFormat="1" ht="11.5" x14ac:dyDescent="0.25">
      <c r="E2" s="5"/>
      <c r="F2" s="9"/>
      <c r="G2" s="10"/>
    </row>
    <row r="3" spans="1:9" s="1" customFormat="1" ht="11.5" x14ac:dyDescent="0.25">
      <c r="A3" s="8" t="s">
        <v>7</v>
      </c>
      <c r="B3" s="2"/>
      <c r="C3" s="3"/>
      <c r="D3" s="3"/>
      <c r="E3" s="4"/>
      <c r="F3" s="9"/>
      <c r="G3" s="10"/>
    </row>
    <row r="4" spans="1:9" s="1" customFormat="1" ht="21" x14ac:dyDescent="0.25">
      <c r="A4" s="6" t="s">
        <v>2</v>
      </c>
      <c r="B4" s="6" t="s">
        <v>0</v>
      </c>
      <c r="C4" s="13" t="s">
        <v>1099</v>
      </c>
      <c r="D4" s="13" t="s">
        <v>1</v>
      </c>
      <c r="E4" s="52" t="s">
        <v>6</v>
      </c>
      <c r="F4" s="12" t="s">
        <v>3</v>
      </c>
      <c r="G4" s="12" t="s">
        <v>5</v>
      </c>
    </row>
    <row r="5" spans="1:9" ht="10.5" x14ac:dyDescent="0.25">
      <c r="A5" s="16" t="s">
        <v>20</v>
      </c>
      <c r="B5" s="17"/>
      <c r="C5" s="17"/>
      <c r="D5" s="17"/>
      <c r="E5" s="18"/>
      <c r="F5" s="19"/>
      <c r="G5" s="18"/>
    </row>
    <row r="6" spans="1:9" ht="10.5" x14ac:dyDescent="0.25">
      <c r="A6" s="20" t="s">
        <v>21</v>
      </c>
      <c r="B6" s="21"/>
      <c r="C6" s="21"/>
      <c r="D6" s="21"/>
      <c r="E6" s="22"/>
      <c r="F6" s="23"/>
      <c r="G6" s="22"/>
    </row>
    <row r="7" spans="1:9" x14ac:dyDescent="0.2">
      <c r="A7" s="21" t="s">
        <v>23</v>
      </c>
      <c r="B7" s="21" t="s">
        <v>22</v>
      </c>
      <c r="C7" s="21" t="s">
        <v>24</v>
      </c>
      <c r="D7" s="24">
        <v>2109</v>
      </c>
      <c r="E7" s="22">
        <v>2267.5883640000002</v>
      </c>
      <c r="F7" s="23">
        <v>7.9206450863128897</v>
      </c>
      <c r="G7" s="22">
        <v>8.4634999999999998</v>
      </c>
    </row>
    <row r="8" spans="1:9" x14ac:dyDescent="0.2">
      <c r="A8" s="21" t="s">
        <v>27</v>
      </c>
      <c r="B8" s="21" t="s">
        <v>26</v>
      </c>
      <c r="C8" s="21" t="s">
        <v>24</v>
      </c>
      <c r="D8" s="24">
        <v>2042</v>
      </c>
      <c r="E8" s="22">
        <v>2184.6663720000001</v>
      </c>
      <c r="F8" s="23">
        <v>7.6310000700880396</v>
      </c>
      <c r="G8" s="22">
        <v>8.5035000000000007</v>
      </c>
    </row>
    <row r="9" spans="1:9" x14ac:dyDescent="0.2">
      <c r="A9" s="21" t="s">
        <v>83</v>
      </c>
      <c r="B9" s="21" t="s">
        <v>82</v>
      </c>
      <c r="C9" s="21" t="s">
        <v>84</v>
      </c>
      <c r="D9" s="24">
        <v>2000</v>
      </c>
      <c r="E9" s="22">
        <v>2166.8660547999998</v>
      </c>
      <c r="F9" s="23">
        <v>7.56882388449662</v>
      </c>
      <c r="G9" s="22">
        <v>7.7</v>
      </c>
    </row>
    <row r="10" spans="1:9" x14ac:dyDescent="0.2">
      <c r="A10" s="21" t="s">
        <v>86</v>
      </c>
      <c r="B10" s="21" t="s">
        <v>85</v>
      </c>
      <c r="C10" s="21" t="s">
        <v>25</v>
      </c>
      <c r="D10" s="24">
        <v>2000</v>
      </c>
      <c r="E10" s="22">
        <v>2103.2283287999999</v>
      </c>
      <c r="F10" s="23">
        <v>7.3465384601452302</v>
      </c>
      <c r="G10" s="22">
        <v>7.7575000000000003</v>
      </c>
    </row>
    <row r="11" spans="1:9" x14ac:dyDescent="0.2">
      <c r="A11" s="21" t="s">
        <v>69</v>
      </c>
      <c r="B11" s="21" t="s">
        <v>68</v>
      </c>
      <c r="C11" s="21" t="s">
        <v>25</v>
      </c>
      <c r="D11" s="24">
        <v>1000</v>
      </c>
      <c r="E11" s="22">
        <v>1055.3782877000001</v>
      </c>
      <c r="F11" s="23">
        <v>3.6864172445860701</v>
      </c>
      <c r="G11" s="22">
        <v>7.9157999999999999</v>
      </c>
    </row>
    <row r="12" spans="1:9" x14ac:dyDescent="0.2">
      <c r="A12" s="21" t="s">
        <v>1320</v>
      </c>
      <c r="B12" s="21" t="s">
        <v>1321</v>
      </c>
      <c r="C12" s="21" t="s">
        <v>25</v>
      </c>
      <c r="D12" s="24">
        <v>100</v>
      </c>
      <c r="E12" s="22">
        <v>1001.8342329</v>
      </c>
      <c r="F12" s="23">
        <v>3.4993888309260299</v>
      </c>
      <c r="G12" s="22">
        <v>7.4749999999999996</v>
      </c>
    </row>
    <row r="13" spans="1:9" ht="10.5" x14ac:dyDescent="0.25">
      <c r="A13" s="20" t="s">
        <v>28</v>
      </c>
      <c r="B13" s="20"/>
      <c r="C13" s="20"/>
      <c r="D13" s="20"/>
      <c r="E13" s="25">
        <f>SUM(E6:E12)</f>
        <v>10779.5616402</v>
      </c>
      <c r="F13" s="26">
        <f>SUM(F6:F12)</f>
        <v>37.652813576554877</v>
      </c>
      <c r="G13" s="25"/>
      <c r="H13" s="14"/>
      <c r="I13" s="14"/>
    </row>
    <row r="14" spans="1:9" x14ac:dyDescent="0.2">
      <c r="A14" s="21"/>
      <c r="B14" s="21"/>
      <c r="C14" s="21"/>
      <c r="D14" s="21"/>
      <c r="E14" s="22"/>
      <c r="F14" s="23"/>
      <c r="G14" s="22"/>
    </row>
    <row r="15" spans="1:9" ht="10.5" x14ac:dyDescent="0.25">
      <c r="A15" s="20" t="s">
        <v>36</v>
      </c>
      <c r="B15" s="21"/>
      <c r="C15" s="21"/>
      <c r="D15" s="21"/>
      <c r="E15" s="22"/>
      <c r="F15" s="23"/>
      <c r="G15" s="22"/>
    </row>
    <row r="16" spans="1:9" x14ac:dyDescent="0.2">
      <c r="A16" s="21" t="s">
        <v>1322</v>
      </c>
      <c r="B16" s="21" t="s">
        <v>1323</v>
      </c>
      <c r="C16" s="21" t="s">
        <v>37</v>
      </c>
      <c r="D16" s="24">
        <v>6500000</v>
      </c>
      <c r="E16" s="22">
        <v>6868.4127778000002</v>
      </c>
      <c r="F16" s="23">
        <v>23.9912414364683</v>
      </c>
      <c r="G16" s="22">
        <v>6.4530271036600304</v>
      </c>
    </row>
    <row r="17" spans="1:9" x14ac:dyDescent="0.2">
      <c r="A17" s="21" t="s">
        <v>1324</v>
      </c>
      <c r="B17" s="21" t="s">
        <v>1325</v>
      </c>
      <c r="C17" s="21" t="s">
        <v>37</v>
      </c>
      <c r="D17" s="24">
        <v>2500000</v>
      </c>
      <c r="E17" s="22">
        <v>2559.5124999999998</v>
      </c>
      <c r="F17" s="23">
        <v>8.94033080621392</v>
      </c>
      <c r="G17" s="22">
        <v>7.2338070300000004</v>
      </c>
    </row>
    <row r="18" spans="1:9" x14ac:dyDescent="0.2">
      <c r="A18" s="21" t="s">
        <v>1326</v>
      </c>
      <c r="B18" s="21" t="s">
        <v>1327</v>
      </c>
      <c r="C18" s="21" t="s">
        <v>37</v>
      </c>
      <c r="D18" s="24">
        <v>2500000</v>
      </c>
      <c r="E18" s="22">
        <v>2532.7572221999999</v>
      </c>
      <c r="F18" s="23">
        <v>8.8468751054333392</v>
      </c>
      <c r="G18" s="22">
        <v>7.3829575099999998</v>
      </c>
    </row>
    <row r="19" spans="1:9" x14ac:dyDescent="0.2">
      <c r="A19" s="21" t="s">
        <v>65</v>
      </c>
      <c r="B19" s="21" t="s">
        <v>64</v>
      </c>
      <c r="C19" s="21" t="s">
        <v>37</v>
      </c>
      <c r="D19" s="24">
        <v>2500000</v>
      </c>
      <c r="E19" s="22">
        <v>2388.3258332999999</v>
      </c>
      <c r="F19" s="23">
        <v>8.3423788798564296</v>
      </c>
      <c r="G19" s="22">
        <v>7.5447906721999898</v>
      </c>
    </row>
    <row r="20" spans="1:9" x14ac:dyDescent="0.2">
      <c r="A20" s="21" t="s">
        <v>1328</v>
      </c>
      <c r="B20" s="21" t="s">
        <v>1329</v>
      </c>
      <c r="C20" s="21" t="s">
        <v>37</v>
      </c>
      <c r="D20" s="24">
        <v>1500000</v>
      </c>
      <c r="E20" s="22">
        <v>1550.3728332999999</v>
      </c>
      <c r="F20" s="23">
        <v>5.4154242273359303</v>
      </c>
      <c r="G20" s="22">
        <v>6.3070549052345601</v>
      </c>
    </row>
    <row r="21" spans="1:9" x14ac:dyDescent="0.2">
      <c r="A21" s="21" t="s">
        <v>1330</v>
      </c>
      <c r="B21" s="21" t="s">
        <v>1331</v>
      </c>
      <c r="C21" s="21" t="s">
        <v>37</v>
      </c>
      <c r="D21" s="24">
        <v>1000000</v>
      </c>
      <c r="E21" s="22">
        <v>1034.6683333000001</v>
      </c>
      <c r="F21" s="23">
        <v>3.6140777489525799</v>
      </c>
      <c r="G21" s="22">
        <v>6.3197564864473099</v>
      </c>
    </row>
    <row r="22" spans="1:9" ht="10.5" x14ac:dyDescent="0.25">
      <c r="A22" s="20" t="s">
        <v>28</v>
      </c>
      <c r="B22" s="20"/>
      <c r="C22" s="20"/>
      <c r="D22" s="20"/>
      <c r="E22" s="25">
        <f>SUM(E16:E21)</f>
        <v>16934.0494999</v>
      </c>
      <c r="F22" s="26">
        <f>SUM(F16:F21)</f>
        <v>59.150328204260504</v>
      </c>
      <c r="G22" s="25"/>
      <c r="H22" s="14"/>
      <c r="I22" s="14"/>
    </row>
    <row r="23" spans="1:9" x14ac:dyDescent="0.2">
      <c r="A23" s="21"/>
      <c r="B23" s="21"/>
      <c r="C23" s="21"/>
      <c r="D23" s="21"/>
      <c r="E23" s="22"/>
      <c r="F23" s="23"/>
      <c r="G23" s="22"/>
    </row>
    <row r="24" spans="1:9" ht="10.5" x14ac:dyDescent="0.25">
      <c r="A24" s="20" t="s">
        <v>1192</v>
      </c>
      <c r="B24" s="21"/>
      <c r="C24" s="21"/>
      <c r="D24" s="21"/>
      <c r="E24" s="22"/>
      <c r="F24" s="23"/>
      <c r="G24" s="22"/>
    </row>
    <row r="25" spans="1:9" x14ac:dyDescent="0.2">
      <c r="A25" s="21" t="s">
        <v>1193</v>
      </c>
      <c r="B25" s="21" t="s">
        <v>1194</v>
      </c>
      <c r="C25" s="21" t="s">
        <v>1195</v>
      </c>
      <c r="D25" s="24">
        <v>884.07799999999997</v>
      </c>
      <c r="E25" s="22">
        <v>102.52867310000001</v>
      </c>
      <c r="F25" s="23">
        <v>0.35813079820323901</v>
      </c>
      <c r="G25" s="22">
        <v>5.59</v>
      </c>
    </row>
    <row r="26" spans="1:9" ht="10.5" x14ac:dyDescent="0.25">
      <c r="A26" s="20" t="s">
        <v>28</v>
      </c>
      <c r="B26" s="20"/>
      <c r="C26" s="20"/>
      <c r="D26" s="20"/>
      <c r="E26" s="25">
        <f>SUM(E25:E25)</f>
        <v>102.52867310000001</v>
      </c>
      <c r="F26" s="26">
        <f>SUM(F25:F25)</f>
        <v>0.35813079820323901</v>
      </c>
      <c r="G26" s="25"/>
      <c r="H26" s="14"/>
      <c r="I26" s="14"/>
    </row>
    <row r="27" spans="1:9" x14ac:dyDescent="0.2">
      <c r="A27" s="21"/>
      <c r="B27" s="21"/>
      <c r="C27" s="21"/>
      <c r="D27" s="21"/>
      <c r="E27" s="22"/>
      <c r="F27" s="23"/>
      <c r="G27" s="22"/>
    </row>
    <row r="28" spans="1:9" ht="10.5" x14ac:dyDescent="0.25">
      <c r="A28" s="20" t="s">
        <v>39</v>
      </c>
      <c r="B28" s="20"/>
      <c r="C28" s="20"/>
      <c r="D28" s="20"/>
      <c r="E28" s="25">
        <f>E13+E22+E26</f>
        <v>27816.139813200003</v>
      </c>
      <c r="F28" s="26">
        <f>F13+F22+F26</f>
        <v>97.161272579018615</v>
      </c>
      <c r="G28" s="25"/>
      <c r="H28" s="14"/>
      <c r="I28" s="14"/>
    </row>
    <row r="29" spans="1:9" ht="10.5" x14ac:dyDescent="0.25">
      <c r="A29" s="20"/>
      <c r="B29" s="20"/>
      <c r="C29" s="20"/>
      <c r="D29" s="20"/>
      <c r="E29" s="25"/>
      <c r="F29" s="26"/>
      <c r="G29" s="25"/>
      <c r="H29" s="14"/>
      <c r="I29" s="14"/>
    </row>
    <row r="30" spans="1:9" ht="10.5" x14ac:dyDescent="0.25">
      <c r="A30" s="20" t="s">
        <v>338</v>
      </c>
      <c r="B30" s="20"/>
      <c r="C30" s="20"/>
      <c r="D30" s="20"/>
      <c r="E30" s="25">
        <v>1.8551101899999993</v>
      </c>
      <c r="F30" s="26">
        <v>0.01</v>
      </c>
      <c r="G30" s="25"/>
      <c r="H30" s="14"/>
      <c r="I30" s="14"/>
    </row>
    <row r="31" spans="1:9" ht="10.5" x14ac:dyDescent="0.25">
      <c r="A31" s="20"/>
      <c r="B31" s="20"/>
      <c r="C31" s="20"/>
      <c r="D31" s="20"/>
      <c r="E31" s="25"/>
      <c r="F31" s="26"/>
      <c r="G31" s="25"/>
      <c r="H31" s="14"/>
      <c r="I31" s="14"/>
    </row>
    <row r="32" spans="1:9" ht="10.5" x14ac:dyDescent="0.25">
      <c r="A32" s="20" t="s">
        <v>41</v>
      </c>
      <c r="B32" s="20"/>
      <c r="C32" s="20"/>
      <c r="D32" s="20"/>
      <c r="E32" s="25">
        <f>E34-(E13+E22+E26+E30)</f>
        <v>810.83946180999556</v>
      </c>
      <c r="F32" s="26">
        <f>F34-(F13+F22+F26+F30)</f>
        <v>2.8287274209813802</v>
      </c>
      <c r="G32" s="25"/>
      <c r="H32" s="14"/>
      <c r="I32" s="14"/>
    </row>
    <row r="33" spans="1:9" ht="10.5" x14ac:dyDescent="0.25">
      <c r="A33" s="20"/>
      <c r="B33" s="20"/>
      <c r="C33" s="20"/>
      <c r="D33" s="20"/>
      <c r="E33" s="25"/>
      <c r="F33" s="26"/>
      <c r="G33" s="25"/>
      <c r="H33" s="14"/>
      <c r="I33" s="14"/>
    </row>
    <row r="34" spans="1:9" ht="10.5" x14ac:dyDescent="0.25">
      <c r="A34" s="27" t="s">
        <v>40</v>
      </c>
      <c r="B34" s="27"/>
      <c r="C34" s="27"/>
      <c r="D34" s="27"/>
      <c r="E34" s="28">
        <v>28628.8343852</v>
      </c>
      <c r="F34" s="29">
        <v>100</v>
      </c>
      <c r="G34" s="28"/>
      <c r="H34" s="14"/>
      <c r="I34" s="14"/>
    </row>
    <row r="36" spans="1:9" ht="10.5" x14ac:dyDescent="0.25">
      <c r="A36" s="71" t="s">
        <v>1332</v>
      </c>
      <c r="B36" s="71"/>
      <c r="C36" s="71"/>
      <c r="D36" s="71"/>
      <c r="E36" s="72"/>
      <c r="F36" s="72"/>
      <c r="G36" s="72"/>
    </row>
    <row r="37" spans="1:9" ht="10.5" x14ac:dyDescent="0.25">
      <c r="A37" s="73"/>
      <c r="B37" s="73"/>
      <c r="C37" s="73"/>
      <c r="D37" s="73"/>
      <c r="E37" s="26"/>
      <c r="F37" s="26"/>
      <c r="G37" s="26"/>
    </row>
    <row r="38" spans="1:9" ht="10.5" x14ac:dyDescent="0.25">
      <c r="A38" s="74" t="s">
        <v>1333</v>
      </c>
      <c r="C38" s="75"/>
      <c r="D38" s="73"/>
      <c r="E38" s="76" t="s">
        <v>1334</v>
      </c>
      <c r="F38" s="74" t="s">
        <v>3</v>
      </c>
      <c r="G38" s="26"/>
    </row>
    <row r="39" spans="1:9" ht="10.5" x14ac:dyDescent="0.25">
      <c r="A39" s="77" t="s">
        <v>1335</v>
      </c>
      <c r="C39" s="75"/>
      <c r="D39" s="73"/>
      <c r="E39" s="78">
        <v>2500</v>
      </c>
      <c r="F39" s="78">
        <f>E39/$E$34*100</f>
        <v>8.7324547215670201</v>
      </c>
      <c r="G39" s="26"/>
    </row>
    <row r="40" spans="1:9" ht="10.5" x14ac:dyDescent="0.25">
      <c r="A40" s="77" t="s">
        <v>1335</v>
      </c>
      <c r="C40" s="75"/>
      <c r="D40" s="73"/>
      <c r="E40" s="78">
        <v>2500</v>
      </c>
      <c r="F40" s="78">
        <f>E40/$E$34*100</f>
        <v>8.7324547215670201</v>
      </c>
      <c r="G40" s="26"/>
    </row>
    <row r="41" spans="1:9" ht="10.5" x14ac:dyDescent="0.25">
      <c r="A41" s="77" t="s">
        <v>1335</v>
      </c>
      <c r="C41" s="75"/>
      <c r="D41" s="73"/>
      <c r="E41" s="78">
        <v>2500</v>
      </c>
      <c r="F41" s="78">
        <f>E41/$E$34*100</f>
        <v>8.7324547215670201</v>
      </c>
      <c r="G41" s="26"/>
    </row>
    <row r="42" spans="1:9" ht="10.5" x14ac:dyDescent="0.25">
      <c r="A42" s="77" t="s">
        <v>1336</v>
      </c>
      <c r="C42" s="75"/>
      <c r="D42" s="73"/>
      <c r="E42" s="78">
        <v>2500</v>
      </c>
      <c r="F42" s="78">
        <f>E42/$E$34*100</f>
        <v>8.7324547215670201</v>
      </c>
      <c r="G42" s="26"/>
    </row>
    <row r="43" spans="1:9" ht="10.5" x14ac:dyDescent="0.25">
      <c r="A43" s="77" t="s">
        <v>1335</v>
      </c>
      <c r="C43" s="75"/>
      <c r="D43" s="73"/>
      <c r="E43" s="78">
        <v>2500</v>
      </c>
      <c r="F43" s="78">
        <f>E43/$E$34*100</f>
        <v>8.7324547215670201</v>
      </c>
      <c r="G43" s="26"/>
    </row>
    <row r="44" spans="1:9" ht="10.5" x14ac:dyDescent="0.25">
      <c r="A44" s="79" t="s">
        <v>1337</v>
      </c>
      <c r="B44" s="80"/>
      <c r="C44" s="80"/>
      <c r="D44" s="79"/>
      <c r="E44" s="81">
        <f>SUM(E39:E43)</f>
        <v>12500</v>
      </c>
      <c r="F44" s="81">
        <f>SUM(F39:F43)</f>
        <v>43.662273607835104</v>
      </c>
      <c r="G44" s="29"/>
    </row>
    <row r="45" spans="1:9" ht="10.5" x14ac:dyDescent="0.25">
      <c r="F45" s="15"/>
    </row>
    <row r="46" spans="1:9" ht="10.5" x14ac:dyDescent="0.25">
      <c r="A46" s="14" t="s">
        <v>43</v>
      </c>
    </row>
    <row r="47" spans="1:9" ht="10.5" x14ac:dyDescent="0.25">
      <c r="A47" s="14" t="s">
        <v>1196</v>
      </c>
    </row>
    <row r="48" spans="1:9" ht="10.5" x14ac:dyDescent="0.25">
      <c r="A48" s="14" t="s">
        <v>1338</v>
      </c>
    </row>
    <row r="49" spans="1:7" ht="10.5" x14ac:dyDescent="0.25">
      <c r="A49" s="14"/>
    </row>
    <row r="50" spans="1:7" ht="33.75" customHeight="1" x14ac:dyDescent="0.2">
      <c r="A50" s="108" t="s">
        <v>1339</v>
      </c>
      <c r="B50" s="108"/>
      <c r="C50" s="108"/>
      <c r="D50" s="108"/>
      <c r="E50" s="108"/>
      <c r="F50" s="108"/>
      <c r="G50" s="108"/>
    </row>
    <row r="52" spans="1:7" ht="10.5" x14ac:dyDescent="0.25">
      <c r="A52" s="14" t="s">
        <v>44</v>
      </c>
    </row>
    <row r="53" spans="1:7" ht="10.5" x14ac:dyDescent="0.25">
      <c r="A53" s="14" t="s">
        <v>45</v>
      </c>
    </row>
    <row r="54" spans="1:7" ht="10.5" x14ac:dyDescent="0.25">
      <c r="A54" s="14" t="s">
        <v>46</v>
      </c>
      <c r="B54" s="14"/>
      <c r="C54" s="30" t="s">
        <v>1041</v>
      </c>
      <c r="D54" s="14" t="s">
        <v>47</v>
      </c>
    </row>
    <row r="55" spans="1:7" x14ac:dyDescent="0.2">
      <c r="A55" s="7" t="s">
        <v>48</v>
      </c>
      <c r="C55" s="31">
        <v>41.253100000000003</v>
      </c>
      <c r="D55" s="31">
        <v>42.174999999999997</v>
      </c>
    </row>
    <row r="56" spans="1:7" x14ac:dyDescent="0.2">
      <c r="A56" s="7" t="s">
        <v>1223</v>
      </c>
      <c r="C56" s="31">
        <v>10.3254</v>
      </c>
      <c r="D56" s="31">
        <v>10.26</v>
      </c>
    </row>
    <row r="57" spans="1:7" x14ac:dyDescent="0.2">
      <c r="A57" s="7" t="s">
        <v>50</v>
      </c>
      <c r="C57" s="31">
        <v>45.059699999999999</v>
      </c>
      <c r="D57" s="31">
        <v>46.233400000000003</v>
      </c>
    </row>
    <row r="58" spans="1:7" x14ac:dyDescent="0.2">
      <c r="A58" s="7" t="s">
        <v>1225</v>
      </c>
      <c r="C58" s="31">
        <v>10.224</v>
      </c>
      <c r="D58" s="31">
        <v>10.1599</v>
      </c>
    </row>
    <row r="60" spans="1:7" ht="10.5" x14ac:dyDescent="0.25">
      <c r="A60" s="14" t="s">
        <v>52</v>
      </c>
    </row>
    <row r="61" spans="1:7" ht="10.5" x14ac:dyDescent="0.25">
      <c r="A61" s="106" t="s">
        <v>53</v>
      </c>
      <c r="B61" s="107"/>
      <c r="C61" s="32" t="s">
        <v>54</v>
      </c>
    </row>
    <row r="62" spans="1:7" x14ac:dyDescent="0.2">
      <c r="A62" s="102" t="s">
        <v>1223</v>
      </c>
      <c r="B62" s="103"/>
      <c r="C62" s="33">
        <v>0.29241214999999998</v>
      </c>
    </row>
    <row r="63" spans="1:7" x14ac:dyDescent="0.2">
      <c r="A63" s="102" t="s">
        <v>1225</v>
      </c>
      <c r="B63" s="103"/>
      <c r="C63" s="33">
        <v>0.31767962999999999</v>
      </c>
    </row>
    <row r="64" spans="1:7" x14ac:dyDescent="0.2">
      <c r="A64" s="7" t="s">
        <v>55</v>
      </c>
    </row>
    <row r="65" spans="1:9" x14ac:dyDescent="0.2">
      <c r="A65" s="7" t="s">
        <v>56</v>
      </c>
    </row>
    <row r="67" spans="1:9" ht="10.5" x14ac:dyDescent="0.25">
      <c r="A67" s="63" t="s">
        <v>1340</v>
      </c>
    </row>
    <row r="68" spans="1:9" ht="10.5" x14ac:dyDescent="0.25">
      <c r="A68" s="63"/>
    </row>
    <row r="69" spans="1:9" x14ac:dyDescent="0.2">
      <c r="A69" s="64" t="s">
        <v>1341</v>
      </c>
    </row>
    <row r="70" spans="1:9" x14ac:dyDescent="0.2">
      <c r="A70" s="64" t="s">
        <v>1342</v>
      </c>
    </row>
    <row r="72" spans="1:9" ht="10.5" x14ac:dyDescent="0.25">
      <c r="A72" s="14" t="s">
        <v>287</v>
      </c>
      <c r="D72" s="34">
        <v>8.1294090234082805</v>
      </c>
      <c r="E72" s="10" t="s">
        <v>57</v>
      </c>
    </row>
    <row r="74" spans="1:9" ht="10.5" x14ac:dyDescent="0.25">
      <c r="A74" s="14" t="s">
        <v>288</v>
      </c>
      <c r="D74" s="30" t="s">
        <v>59</v>
      </c>
    </row>
    <row r="76" spans="1:9" ht="10.5" x14ac:dyDescent="0.25">
      <c r="A76" s="63" t="s">
        <v>1343</v>
      </c>
      <c r="B76" s="64"/>
      <c r="C76" s="64"/>
      <c r="D76" s="64"/>
      <c r="E76" s="11"/>
      <c r="G76" s="11"/>
      <c r="H76" s="64"/>
      <c r="I76" s="64"/>
    </row>
    <row r="77" spans="1:9" ht="14.5" x14ac:dyDescent="0.35">
      <c r="A77" s="82"/>
      <c r="B77" s="64"/>
      <c r="C77" s="64"/>
      <c r="D77" s="64"/>
      <c r="E77" s="11"/>
      <c r="G77" s="11"/>
      <c r="H77" s="64"/>
      <c r="I77" s="64"/>
    </row>
    <row r="78" spans="1:9" ht="10.5" x14ac:dyDescent="0.25">
      <c r="A78" s="63" t="s">
        <v>1055</v>
      </c>
      <c r="B78" s="64"/>
      <c r="C78" s="64"/>
      <c r="D78" s="64"/>
      <c r="E78" s="11"/>
      <c r="G78" s="11"/>
      <c r="H78" s="64"/>
      <c r="I78" s="64"/>
    </row>
    <row r="79" spans="1:9" x14ac:dyDescent="0.2">
      <c r="A79" s="64"/>
      <c r="B79" s="64"/>
      <c r="C79" s="64"/>
      <c r="D79" s="64"/>
      <c r="E79" s="11"/>
      <c r="G79" s="11"/>
      <c r="H79" s="64"/>
      <c r="I79" s="64"/>
    </row>
    <row r="80" spans="1:9" x14ac:dyDescent="0.2">
      <c r="A80" s="64"/>
      <c r="B80" s="64"/>
      <c r="C80" s="64"/>
      <c r="D80" s="64"/>
      <c r="E80" s="11"/>
      <c r="G80" s="11"/>
      <c r="H80" s="64"/>
      <c r="I80" s="64"/>
    </row>
    <row r="81" spans="1:9" x14ac:dyDescent="0.2">
      <c r="A81" s="64"/>
      <c r="B81" s="64"/>
      <c r="C81" s="64"/>
      <c r="D81" s="64"/>
      <c r="E81" s="11"/>
      <c r="G81" s="11"/>
      <c r="H81" s="64"/>
      <c r="I81" s="64"/>
    </row>
    <row r="82" spans="1:9" x14ac:dyDescent="0.2">
      <c r="A82" s="64"/>
      <c r="B82" s="64"/>
      <c r="C82" s="64"/>
      <c r="D82" s="64"/>
      <c r="E82" s="11"/>
      <c r="G82" s="11"/>
      <c r="H82" s="64"/>
      <c r="I82" s="64"/>
    </row>
    <row r="83" spans="1:9" x14ac:dyDescent="0.2">
      <c r="A83" s="64"/>
      <c r="B83" s="64"/>
      <c r="C83" s="64"/>
      <c r="D83" s="64"/>
      <c r="E83" s="11"/>
      <c r="G83" s="11"/>
      <c r="H83" s="64"/>
      <c r="I83" s="64"/>
    </row>
    <row r="84" spans="1:9" x14ac:dyDescent="0.2">
      <c r="A84" s="64"/>
      <c r="B84" s="64"/>
      <c r="C84" s="64"/>
      <c r="D84" s="64"/>
      <c r="E84" s="11"/>
      <c r="G84" s="11"/>
      <c r="H84" s="64"/>
      <c r="I84" s="64"/>
    </row>
    <row r="85" spans="1:9" x14ac:dyDescent="0.2">
      <c r="A85" s="64"/>
      <c r="B85" s="64"/>
      <c r="C85" s="64"/>
      <c r="D85" s="64"/>
      <c r="E85" s="11"/>
      <c r="G85" s="11"/>
      <c r="H85" s="64"/>
      <c r="I85" s="64"/>
    </row>
    <row r="86" spans="1:9" x14ac:dyDescent="0.2">
      <c r="A86" s="64"/>
      <c r="B86" s="64"/>
      <c r="C86" s="64"/>
      <c r="D86" s="64"/>
      <c r="E86" s="11"/>
      <c r="G86" s="11"/>
      <c r="H86" s="64"/>
      <c r="I86" s="64"/>
    </row>
    <row r="87" spans="1:9" x14ac:dyDescent="0.2">
      <c r="A87" s="64"/>
      <c r="B87" s="64"/>
      <c r="C87" s="64"/>
      <c r="D87" s="64"/>
      <c r="E87" s="11"/>
      <c r="G87" s="11"/>
      <c r="H87" s="64"/>
      <c r="I87" s="64"/>
    </row>
    <row r="88" spans="1:9" x14ac:dyDescent="0.2">
      <c r="A88" s="64"/>
      <c r="B88" s="64"/>
      <c r="C88" s="64"/>
      <c r="D88" s="64"/>
      <c r="E88" s="11"/>
      <c r="G88" s="11"/>
      <c r="H88" s="64"/>
      <c r="I88" s="64"/>
    </row>
    <row r="89" spans="1:9" x14ac:dyDescent="0.2">
      <c r="A89" s="64"/>
      <c r="B89" s="64"/>
      <c r="C89" s="64"/>
      <c r="D89" s="64"/>
      <c r="E89" s="11"/>
      <c r="G89" s="11"/>
      <c r="H89" s="64"/>
      <c r="I89" s="64"/>
    </row>
    <row r="90" spans="1:9" x14ac:dyDescent="0.2">
      <c r="A90" s="64"/>
      <c r="B90" s="64"/>
      <c r="C90" s="64"/>
      <c r="D90" s="64"/>
      <c r="E90" s="11"/>
      <c r="G90" s="11"/>
      <c r="H90" s="64"/>
      <c r="I90" s="64"/>
    </row>
    <row r="91" spans="1:9" x14ac:dyDescent="0.2">
      <c r="A91" s="64"/>
      <c r="B91" s="64"/>
      <c r="C91" s="64"/>
      <c r="D91" s="64"/>
      <c r="E91" s="11"/>
      <c r="G91" s="11"/>
      <c r="H91" s="64"/>
      <c r="I91" s="64"/>
    </row>
    <row r="92" spans="1:9" x14ac:dyDescent="0.2">
      <c r="A92" s="64"/>
      <c r="B92" s="64"/>
      <c r="C92" s="64"/>
      <c r="D92" s="64"/>
      <c r="E92" s="11"/>
      <c r="G92" s="11"/>
      <c r="H92" s="64"/>
      <c r="I92" s="64"/>
    </row>
    <row r="93" spans="1:9" x14ac:dyDescent="0.2">
      <c r="A93" s="64"/>
      <c r="B93" s="64"/>
      <c r="C93" s="64"/>
      <c r="D93" s="64"/>
      <c r="E93" s="11"/>
      <c r="G93" s="11"/>
      <c r="H93" s="64"/>
      <c r="I93" s="64"/>
    </row>
    <row r="94" spans="1:9" ht="10.5" x14ac:dyDescent="0.25">
      <c r="A94" s="63" t="s">
        <v>1344</v>
      </c>
      <c r="B94" s="64"/>
      <c r="C94" s="64"/>
      <c r="D94" s="64"/>
      <c r="E94" s="11"/>
      <c r="G94" s="11"/>
      <c r="H94" s="64"/>
      <c r="I94" s="64"/>
    </row>
    <row r="95" spans="1:9" x14ac:dyDescent="0.2">
      <c r="A95" s="64"/>
      <c r="B95" s="64"/>
      <c r="C95" s="64"/>
      <c r="D95" s="64"/>
      <c r="E95" s="11"/>
      <c r="G95" s="11"/>
      <c r="H95" s="64"/>
      <c r="I95" s="64"/>
    </row>
    <row r="96" spans="1:9" ht="10.5" x14ac:dyDescent="0.25">
      <c r="A96" s="63" t="s">
        <v>1056</v>
      </c>
      <c r="B96" s="64"/>
      <c r="C96" s="64"/>
      <c r="D96" s="64"/>
      <c r="E96" s="11"/>
      <c r="G96" s="11"/>
      <c r="H96" s="64"/>
      <c r="I96" s="64"/>
    </row>
    <row r="97" spans="1:9" x14ac:dyDescent="0.2">
      <c r="A97" s="64"/>
      <c r="B97" s="64"/>
      <c r="C97" s="64"/>
      <c r="D97" s="64"/>
      <c r="E97" s="11"/>
      <c r="G97" s="11"/>
      <c r="H97" s="64"/>
      <c r="I97" s="64"/>
    </row>
    <row r="98" spans="1:9" x14ac:dyDescent="0.2">
      <c r="A98" s="64"/>
      <c r="B98" s="64"/>
      <c r="C98" s="64"/>
      <c r="D98" s="64"/>
      <c r="E98" s="11"/>
      <c r="G98" s="11"/>
      <c r="H98" s="64"/>
      <c r="I98" s="64"/>
    </row>
    <row r="99" spans="1:9" x14ac:dyDescent="0.2">
      <c r="A99" s="64"/>
      <c r="B99" s="64"/>
      <c r="C99" s="64"/>
      <c r="D99" s="64"/>
      <c r="E99" s="11"/>
      <c r="G99" s="11"/>
      <c r="H99" s="64"/>
      <c r="I99" s="64"/>
    </row>
    <row r="100" spans="1:9" x14ac:dyDescent="0.2">
      <c r="A100" s="64"/>
      <c r="B100" s="64"/>
      <c r="C100" s="64"/>
      <c r="D100" s="64"/>
      <c r="E100" s="11"/>
      <c r="G100" s="11"/>
      <c r="H100" s="64"/>
      <c r="I100" s="64"/>
    </row>
    <row r="101" spans="1:9" x14ac:dyDescent="0.2">
      <c r="A101" s="64"/>
      <c r="B101" s="64"/>
      <c r="C101" s="64"/>
      <c r="D101" s="64"/>
      <c r="E101" s="11"/>
      <c r="G101" s="11"/>
      <c r="H101" s="64"/>
      <c r="I101" s="64"/>
    </row>
    <row r="102" spans="1:9" x14ac:dyDescent="0.2">
      <c r="A102" s="64"/>
      <c r="B102" s="64"/>
      <c r="C102" s="64"/>
      <c r="D102" s="64"/>
      <c r="E102" s="11"/>
      <c r="G102" s="11"/>
      <c r="H102" s="64"/>
      <c r="I102" s="64"/>
    </row>
    <row r="103" spans="1:9" x14ac:dyDescent="0.2">
      <c r="A103" s="64"/>
      <c r="B103" s="64"/>
      <c r="C103" s="64"/>
      <c r="D103" s="64"/>
      <c r="E103" s="11"/>
      <c r="G103" s="11"/>
      <c r="H103" s="64"/>
      <c r="I103" s="64"/>
    </row>
    <row r="104" spans="1:9" x14ac:dyDescent="0.2">
      <c r="A104" s="64"/>
      <c r="B104" s="64"/>
      <c r="C104" s="64"/>
      <c r="D104" s="64"/>
      <c r="E104" s="11"/>
      <c r="G104" s="11"/>
      <c r="H104" s="64"/>
      <c r="I104" s="64"/>
    </row>
    <row r="105" spans="1:9" x14ac:dyDescent="0.2">
      <c r="A105" s="64"/>
      <c r="B105" s="64"/>
      <c r="C105" s="64"/>
      <c r="D105" s="64"/>
      <c r="E105" s="11"/>
      <c r="G105" s="11"/>
      <c r="H105" s="64"/>
      <c r="I105" s="64"/>
    </row>
    <row r="106" spans="1:9" x14ac:dyDescent="0.2">
      <c r="A106" s="64"/>
      <c r="B106" s="64"/>
      <c r="C106" s="64"/>
      <c r="D106" s="64"/>
      <c r="E106" s="11"/>
      <c r="G106" s="11"/>
      <c r="H106" s="64"/>
      <c r="I106" s="64"/>
    </row>
    <row r="107" spans="1:9" x14ac:dyDescent="0.2">
      <c r="A107" s="64"/>
      <c r="B107" s="64"/>
      <c r="C107" s="64"/>
      <c r="D107" s="64"/>
      <c r="E107" s="11"/>
      <c r="G107" s="11"/>
      <c r="H107" s="64"/>
      <c r="I107" s="64"/>
    </row>
    <row r="108" spans="1:9" x14ac:dyDescent="0.2">
      <c r="A108" s="64"/>
      <c r="B108" s="64"/>
      <c r="C108" s="64"/>
      <c r="D108" s="64"/>
      <c r="E108" s="11"/>
      <c r="G108" s="11"/>
      <c r="H108" s="64"/>
      <c r="I108" s="64"/>
    </row>
    <row r="109" spans="1:9" x14ac:dyDescent="0.2">
      <c r="A109" s="64"/>
      <c r="B109" s="64"/>
      <c r="C109" s="64"/>
      <c r="D109" s="64"/>
      <c r="E109" s="11"/>
      <c r="G109" s="11"/>
      <c r="H109" s="64"/>
      <c r="I109" s="64"/>
    </row>
    <row r="110" spans="1:9" x14ac:dyDescent="0.2">
      <c r="A110" s="64"/>
      <c r="B110" s="64"/>
      <c r="C110" s="64"/>
      <c r="D110" s="64"/>
      <c r="E110" s="11"/>
      <c r="G110" s="11"/>
      <c r="H110" s="64"/>
      <c r="I110" s="64"/>
    </row>
    <row r="111" spans="1:9" x14ac:dyDescent="0.2">
      <c r="A111" s="64" t="s">
        <v>1059</v>
      </c>
      <c r="B111" s="64"/>
      <c r="C111" s="64"/>
      <c r="D111" s="64"/>
      <c r="E111" s="11"/>
      <c r="G111" s="11"/>
      <c r="H111" s="64"/>
      <c r="I111" s="64"/>
    </row>
    <row r="112" spans="1:9" x14ac:dyDescent="0.2">
      <c r="A112" s="65"/>
      <c r="B112" s="64"/>
      <c r="C112" s="64"/>
      <c r="D112" s="64"/>
      <c r="E112" s="11"/>
      <c r="G112" s="11"/>
      <c r="H112" s="64"/>
      <c r="I112" s="64"/>
    </row>
    <row r="113" spans="1:9" x14ac:dyDescent="0.2">
      <c r="A113" s="64"/>
      <c r="B113" s="64"/>
      <c r="C113" s="64"/>
      <c r="D113" s="64"/>
      <c r="E113" s="11"/>
      <c r="G113" s="11"/>
      <c r="H113" s="64"/>
      <c r="I113" s="64"/>
    </row>
    <row r="114" spans="1:9" x14ac:dyDescent="0.2">
      <c r="A114" s="64"/>
      <c r="B114" s="64"/>
      <c r="C114" s="64"/>
      <c r="D114" s="64"/>
      <c r="E114" s="11"/>
      <c r="G114" s="11"/>
      <c r="H114" s="64"/>
      <c r="I114" s="64"/>
    </row>
    <row r="115" spans="1:9" x14ac:dyDescent="0.2">
      <c r="A115" s="65"/>
      <c r="B115" s="64"/>
      <c r="C115" s="64"/>
      <c r="D115" s="64"/>
      <c r="E115" s="11"/>
      <c r="G115" s="11"/>
      <c r="H115" s="64"/>
      <c r="I115" s="64"/>
    </row>
    <row r="116" spans="1:9" x14ac:dyDescent="0.2">
      <c r="A116" s="65"/>
    </row>
  </sheetData>
  <mergeCells count="5">
    <mergeCell ref="A1:G1"/>
    <mergeCell ref="A50:G50"/>
    <mergeCell ref="A61:B61"/>
    <mergeCell ref="A62:B62"/>
    <mergeCell ref="A63:B63"/>
  </mergeCells>
  <conditionalFormatting sqref="F2:F3">
    <cfRule type="cellIs" dxfId="120" priority="4" stopIfTrue="1" operator="between">
      <formula>0.009</formula>
      <formula>-0.009</formula>
    </cfRule>
  </conditionalFormatting>
  <conditionalFormatting sqref="F5:F38">
    <cfRule type="cellIs" dxfId="119" priority="2" stopIfTrue="1" operator="between">
      <formula>0.009</formula>
      <formula>-0.009</formula>
    </cfRule>
  </conditionalFormatting>
  <conditionalFormatting sqref="F45:F49">
    <cfRule type="cellIs" dxfId="118" priority="3" stopIfTrue="1" operator="between">
      <formula>0.009</formula>
      <formula>-0.009</formula>
    </cfRule>
  </conditionalFormatting>
  <conditionalFormatting sqref="F51:F65536">
    <cfRule type="cellIs" dxfId="117"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I72"/>
  <sheetViews>
    <sheetView workbookViewId="0">
      <selection sqref="A1:G1"/>
    </sheetView>
  </sheetViews>
  <sheetFormatPr defaultColWidth="9.453125" defaultRowHeight="10" x14ac:dyDescent="0.2"/>
  <cols>
    <col min="1" max="1" width="38.54296875" style="7" bestFit="1" customWidth="1"/>
    <col min="2" max="2" width="58" style="7" bestFit="1" customWidth="1"/>
    <col min="3" max="3" width="15.453125" style="7" bestFit="1" customWidth="1"/>
    <col min="4" max="4" width="15.54296875" style="7" bestFit="1" customWidth="1"/>
    <col min="5" max="5" width="26.1796875" style="10" customWidth="1"/>
    <col min="6" max="6" width="13.54296875" style="11" bestFit="1" customWidth="1"/>
    <col min="7" max="7" width="11" style="10" customWidth="1"/>
    <col min="8" max="16384" width="9.453125" style="7"/>
  </cols>
  <sheetData>
    <row r="1" spans="1:7" s="1" customFormat="1" ht="14" x14ac:dyDescent="0.25">
      <c r="A1" s="104" t="s">
        <v>1522</v>
      </c>
      <c r="B1" s="105"/>
      <c r="C1" s="105"/>
      <c r="D1" s="105"/>
      <c r="E1" s="105"/>
      <c r="F1" s="105"/>
      <c r="G1" s="105"/>
    </row>
    <row r="2" spans="1:7" s="1" customFormat="1" ht="11.5" x14ac:dyDescent="0.25">
      <c r="A2" s="8" t="s">
        <v>7</v>
      </c>
      <c r="B2" s="7"/>
      <c r="C2" s="7"/>
      <c r="D2" s="7"/>
      <c r="E2" s="10"/>
      <c r="F2" s="11"/>
      <c r="G2" s="10"/>
    </row>
    <row r="3" spans="1:7" s="1" customFormat="1" ht="21" x14ac:dyDescent="0.25">
      <c r="A3" s="6" t="s">
        <v>2</v>
      </c>
      <c r="B3" s="6" t="s">
        <v>0</v>
      </c>
      <c r="C3" s="13" t="s">
        <v>1099</v>
      </c>
      <c r="D3" s="13" t="s">
        <v>1</v>
      </c>
      <c r="E3" s="99" t="s">
        <v>6</v>
      </c>
      <c r="F3" s="12" t="s">
        <v>3</v>
      </c>
      <c r="G3" s="12" t="s">
        <v>5</v>
      </c>
    </row>
    <row r="4" spans="1:7" s="1" customFormat="1" ht="27" customHeight="1" x14ac:dyDescent="0.25">
      <c r="A4" s="16" t="s">
        <v>20</v>
      </c>
      <c r="B4" s="17"/>
      <c r="C4" s="17"/>
      <c r="D4" s="17"/>
      <c r="E4" s="93"/>
      <c r="F4" s="19"/>
      <c r="G4" s="18"/>
    </row>
    <row r="5" spans="1:7" s="1" customFormat="1" ht="14" customHeight="1" x14ac:dyDescent="0.25">
      <c r="A5" s="20" t="s">
        <v>21</v>
      </c>
      <c r="B5" s="21"/>
      <c r="C5" s="21"/>
      <c r="D5" s="21"/>
      <c r="E5" s="22"/>
      <c r="F5" s="23"/>
      <c r="G5" s="22"/>
    </row>
    <row r="6" spans="1:7" s="1" customFormat="1" ht="11.5" x14ac:dyDescent="0.25">
      <c r="A6" s="21" t="s">
        <v>1498</v>
      </c>
      <c r="B6" s="21" t="s">
        <v>1499</v>
      </c>
      <c r="C6" s="55" t="s">
        <v>1500</v>
      </c>
      <c r="D6" s="24">
        <v>1695</v>
      </c>
      <c r="E6" s="22">
        <v>0</v>
      </c>
      <c r="F6" s="23">
        <v>100</v>
      </c>
      <c r="G6" s="22">
        <v>0</v>
      </c>
    </row>
    <row r="7" spans="1:7" ht="10.5" x14ac:dyDescent="0.25">
      <c r="A7" s="20" t="s">
        <v>28</v>
      </c>
      <c r="B7" s="20"/>
      <c r="C7" s="20"/>
      <c r="D7" s="20"/>
      <c r="E7" s="25">
        <f>SUM(E5:E6)</f>
        <v>0</v>
      </c>
      <c r="F7" s="26">
        <f>SUM(F5:F6)</f>
        <v>100</v>
      </c>
      <c r="G7" s="25"/>
    </row>
    <row r="8" spans="1:7" x14ac:dyDescent="0.2">
      <c r="A8" s="21"/>
      <c r="B8" s="21"/>
      <c r="C8" s="21"/>
      <c r="D8" s="21"/>
      <c r="E8" s="22"/>
      <c r="F8" s="23"/>
      <c r="G8" s="22"/>
    </row>
    <row r="9" spans="1:7" ht="10.5" x14ac:dyDescent="0.25">
      <c r="A9" s="20" t="s">
        <v>39</v>
      </c>
      <c r="B9" s="20"/>
      <c r="C9" s="20"/>
      <c r="D9" s="20"/>
      <c r="E9" s="25">
        <f>E7</f>
        <v>0</v>
      </c>
      <c r="F9" s="26">
        <f>F7</f>
        <v>100</v>
      </c>
      <c r="G9" s="25"/>
    </row>
    <row r="10" spans="1:7" ht="10.5" x14ac:dyDescent="0.25">
      <c r="A10" s="20"/>
      <c r="B10" s="20"/>
      <c r="C10" s="20"/>
      <c r="D10" s="20"/>
      <c r="E10" s="25"/>
      <c r="F10" s="26"/>
      <c r="G10" s="25"/>
    </row>
    <row r="11" spans="1:7" ht="10.5" x14ac:dyDescent="0.25">
      <c r="A11" s="20" t="s">
        <v>41</v>
      </c>
      <c r="B11" s="20"/>
      <c r="C11" s="20"/>
      <c r="D11" s="20"/>
      <c r="E11" s="94">
        <v>0</v>
      </c>
      <c r="F11" s="94">
        <v>0</v>
      </c>
      <c r="G11" s="25"/>
    </row>
    <row r="12" spans="1:7" ht="10.5" x14ac:dyDescent="0.25">
      <c r="A12" s="20"/>
      <c r="B12" s="20"/>
      <c r="C12" s="20"/>
      <c r="D12" s="20"/>
      <c r="E12" s="25"/>
      <c r="F12" s="26"/>
      <c r="G12" s="25"/>
    </row>
    <row r="13" spans="1:7" ht="10.5" x14ac:dyDescent="0.25">
      <c r="A13" s="27" t="s">
        <v>40</v>
      </c>
      <c r="B13" s="27"/>
      <c r="C13" s="27"/>
      <c r="D13" s="27"/>
      <c r="E13" s="28">
        <v>3.9999999999999998E-7</v>
      </c>
      <c r="F13" s="29">
        <v>100</v>
      </c>
      <c r="G13" s="28"/>
    </row>
    <row r="15" spans="1:7" ht="10.5" x14ac:dyDescent="0.25">
      <c r="A15" s="14" t="s">
        <v>43</v>
      </c>
    </row>
    <row r="16" spans="1:7" ht="10.5" x14ac:dyDescent="0.25">
      <c r="A16" s="14" t="s">
        <v>1501</v>
      </c>
    </row>
    <row r="17" spans="1:7" ht="10.5" x14ac:dyDescent="0.2">
      <c r="A17" s="118" t="s">
        <v>1502</v>
      </c>
      <c r="B17" s="118"/>
      <c r="C17" s="118"/>
      <c r="D17" s="118"/>
      <c r="E17" s="118"/>
      <c r="F17" s="118"/>
      <c r="G17" s="118"/>
    </row>
    <row r="18" spans="1:7" ht="10.5" x14ac:dyDescent="0.2">
      <c r="A18" s="100"/>
      <c r="B18" s="100"/>
      <c r="C18" s="100"/>
      <c r="D18" s="100"/>
      <c r="E18" s="100"/>
      <c r="F18" s="100"/>
      <c r="G18" s="100"/>
    </row>
    <row r="19" spans="1:7" ht="10.5" x14ac:dyDescent="0.25">
      <c r="A19" s="14" t="s">
        <v>44</v>
      </c>
    </row>
    <row r="20" spans="1:7" ht="10.5" x14ac:dyDescent="0.25">
      <c r="A20" s="14" t="s">
        <v>45</v>
      </c>
    </row>
    <row r="21" spans="1:7" ht="10.5" x14ac:dyDescent="0.25">
      <c r="A21" s="14" t="s">
        <v>46</v>
      </c>
      <c r="B21" s="14"/>
      <c r="C21" s="30" t="s">
        <v>1041</v>
      </c>
      <c r="D21" s="14" t="s">
        <v>47</v>
      </c>
    </row>
    <row r="22" spans="1:7" x14ac:dyDescent="0.2">
      <c r="A22" s="7" t="s">
        <v>48</v>
      </c>
      <c r="C22" s="31">
        <v>0</v>
      </c>
      <c r="D22" s="31">
        <v>0</v>
      </c>
    </row>
    <row r="23" spans="1:7" x14ac:dyDescent="0.2">
      <c r="A23" s="7" t="s">
        <v>49</v>
      </c>
      <c r="C23" s="31">
        <v>0</v>
      </c>
      <c r="D23" s="31">
        <v>0</v>
      </c>
    </row>
    <row r="24" spans="1:7" x14ac:dyDescent="0.2">
      <c r="A24" s="7" t="s">
        <v>50</v>
      </c>
      <c r="C24" s="31">
        <v>0</v>
      </c>
      <c r="D24" s="31">
        <v>0</v>
      </c>
    </row>
    <row r="25" spans="1:7" x14ac:dyDescent="0.2">
      <c r="A25" s="7" t="s">
        <v>51</v>
      </c>
      <c r="C25" s="31">
        <v>0</v>
      </c>
      <c r="D25" s="31">
        <v>0</v>
      </c>
    </row>
    <row r="27" spans="1:7" x14ac:dyDescent="0.2">
      <c r="A27" s="7" t="s">
        <v>56</v>
      </c>
    </row>
    <row r="29" spans="1:7" ht="14.5" x14ac:dyDescent="0.35">
      <c r="A29" s="111" t="s">
        <v>1524</v>
      </c>
      <c r="B29" s="112"/>
      <c r="C29" s="112"/>
      <c r="D29" s="30" t="s">
        <v>59</v>
      </c>
    </row>
    <row r="31" spans="1:7" ht="10.5" x14ac:dyDescent="0.25">
      <c r="A31" s="14" t="s">
        <v>1523</v>
      </c>
    </row>
    <row r="34" spans="1:7" ht="24" customHeight="1" x14ac:dyDescent="0.2"/>
    <row r="36" spans="1:7" ht="28.25" customHeight="1" x14ac:dyDescent="0.2"/>
    <row r="38" spans="1:7" ht="14" customHeight="1" x14ac:dyDescent="0.2"/>
    <row r="39" spans="1:7" ht="10.5" customHeight="1" x14ac:dyDescent="0.2"/>
    <row r="40" spans="1:7" ht="26.25" customHeight="1" x14ac:dyDescent="0.2"/>
    <row r="42" spans="1:7" ht="29.15" customHeight="1" x14ac:dyDescent="0.2"/>
    <row r="44" spans="1:7" s="1" customFormat="1" ht="11.5" x14ac:dyDescent="0.25">
      <c r="A44" s="7"/>
      <c r="B44" s="7"/>
      <c r="C44" s="7"/>
      <c r="D44" s="7"/>
      <c r="E44" s="10"/>
      <c r="F44" s="11"/>
      <c r="G44" s="10"/>
    </row>
    <row r="46" spans="1:7" s="1" customFormat="1" ht="38.25" customHeight="1" x14ac:dyDescent="0.25">
      <c r="A46" s="7"/>
      <c r="B46" s="7"/>
      <c r="C46" s="7"/>
      <c r="D46" s="7"/>
      <c r="E46" s="10"/>
      <c r="F46" s="11"/>
      <c r="G46" s="10"/>
    </row>
    <row r="50" spans="1:9" ht="10.5" x14ac:dyDescent="0.25">
      <c r="H50" s="14"/>
      <c r="I50" s="14"/>
    </row>
    <row r="52" spans="1:9" ht="10.5" x14ac:dyDescent="0.25">
      <c r="H52" s="14"/>
      <c r="I52" s="14"/>
    </row>
    <row r="53" spans="1:9" ht="10.5" x14ac:dyDescent="0.25">
      <c r="H53" s="14"/>
      <c r="I53" s="14"/>
    </row>
    <row r="54" spans="1:9" ht="10.5" x14ac:dyDescent="0.25">
      <c r="H54" s="14"/>
      <c r="I54" s="14"/>
    </row>
    <row r="55" spans="1:9" ht="10.5" x14ac:dyDescent="0.25">
      <c r="H55" s="14"/>
      <c r="I55" s="14"/>
    </row>
    <row r="56" spans="1:9" ht="10.5" x14ac:dyDescent="0.25">
      <c r="H56" s="14"/>
      <c r="I56" s="14"/>
    </row>
    <row r="63" spans="1:9" s="10" customFormat="1" x14ac:dyDescent="0.2">
      <c r="A63" s="7"/>
      <c r="B63" s="7"/>
      <c r="C63" s="7"/>
      <c r="D63" s="7"/>
      <c r="F63" s="11"/>
      <c r="H63" s="7"/>
      <c r="I63" s="7"/>
    </row>
    <row r="64" spans="1:9" s="10" customFormat="1" x14ac:dyDescent="0.2">
      <c r="A64" s="7"/>
      <c r="B64" s="7"/>
      <c r="C64" s="7"/>
      <c r="D64" s="7"/>
      <c r="F64" s="11"/>
      <c r="H64" s="7"/>
      <c r="I64" s="7"/>
    </row>
    <row r="65" spans="1:9" s="10" customFormat="1" x14ac:dyDescent="0.2">
      <c r="A65" s="7"/>
      <c r="B65" s="7"/>
      <c r="C65" s="7"/>
      <c r="D65" s="7"/>
      <c r="F65" s="11"/>
      <c r="H65" s="7"/>
      <c r="I65" s="7"/>
    </row>
    <row r="66" spans="1:9" s="10" customFormat="1" x14ac:dyDescent="0.2">
      <c r="A66" s="7"/>
      <c r="B66" s="7"/>
      <c r="C66" s="7"/>
      <c r="D66" s="7"/>
      <c r="F66" s="11"/>
      <c r="H66" s="7"/>
      <c r="I66" s="7"/>
    </row>
    <row r="67" spans="1:9" s="10" customFormat="1" x14ac:dyDescent="0.2">
      <c r="A67" s="7"/>
      <c r="B67" s="7"/>
      <c r="C67" s="7"/>
      <c r="D67" s="7"/>
      <c r="F67" s="11"/>
      <c r="H67" s="7"/>
      <c r="I67" s="7"/>
    </row>
    <row r="68" spans="1:9" s="10" customFormat="1" x14ac:dyDescent="0.2">
      <c r="A68" s="7"/>
      <c r="B68" s="7"/>
      <c r="C68" s="7"/>
      <c r="D68" s="7"/>
      <c r="F68" s="11"/>
      <c r="H68" s="7"/>
      <c r="I68" s="7"/>
    </row>
    <row r="70" spans="1:9" s="10" customFormat="1" x14ac:dyDescent="0.2">
      <c r="A70" s="7"/>
      <c r="B70" s="7"/>
      <c r="C70" s="7"/>
      <c r="D70" s="7"/>
      <c r="F70" s="11"/>
      <c r="H70" s="7"/>
      <c r="I70" s="7"/>
    </row>
    <row r="72" spans="1:9" s="10" customFormat="1" ht="15" customHeight="1" x14ac:dyDescent="0.2">
      <c r="A72" s="7"/>
      <c r="B72" s="7"/>
      <c r="C72" s="7"/>
      <c r="D72" s="7"/>
      <c r="F72" s="11"/>
      <c r="H72" s="7"/>
      <c r="I72" s="7"/>
    </row>
  </sheetData>
  <mergeCells count="3">
    <mergeCell ref="A1:G1"/>
    <mergeCell ref="A17:G17"/>
    <mergeCell ref="A29:C29"/>
  </mergeCells>
  <conditionalFormatting sqref="F2 F19:F65442">
    <cfRule type="cellIs" dxfId="2" priority="3" stopIfTrue="1" operator="between">
      <formula>0.009</formula>
      <formula>-0.009</formula>
    </cfRule>
  </conditionalFormatting>
  <conditionalFormatting sqref="F4:F10">
    <cfRule type="cellIs" dxfId="1" priority="2" stopIfTrue="1" operator="between">
      <formula>0.009</formula>
      <formula>-0.009</formula>
    </cfRule>
  </conditionalFormatting>
  <conditionalFormatting sqref="F12:F16">
    <cfRule type="cellIs" dxfId="0"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65"/>
  <sheetViews>
    <sheetView workbookViewId="0">
      <selection sqref="A1:G1"/>
    </sheetView>
  </sheetViews>
  <sheetFormatPr defaultColWidth="9.1796875" defaultRowHeight="10" x14ac:dyDescent="0.2"/>
  <cols>
    <col min="1" max="1" width="38.81640625" style="7" bestFit="1" customWidth="1"/>
    <col min="2" max="2" width="52.81640625" style="7" bestFit="1" customWidth="1"/>
    <col min="3" max="3" width="24.81640625" style="7" bestFit="1" customWidth="1"/>
    <col min="4" max="4" width="15.1796875" style="7" bestFit="1" customWidth="1"/>
    <col min="5" max="5" width="26.54296875" style="10" customWidth="1"/>
    <col min="6" max="6" width="13.54296875" style="11" bestFit="1" customWidth="1"/>
    <col min="7" max="7" width="4.54296875" style="10" bestFit="1" customWidth="1"/>
    <col min="8" max="16384" width="9.1796875" style="7"/>
  </cols>
  <sheetData>
    <row r="1" spans="1:7" s="1" customFormat="1" ht="14" x14ac:dyDescent="0.25">
      <c r="A1" s="104" t="s">
        <v>1345</v>
      </c>
      <c r="B1" s="105"/>
      <c r="C1" s="105"/>
      <c r="D1" s="105"/>
      <c r="E1" s="105"/>
      <c r="F1" s="105"/>
      <c r="G1" s="105"/>
    </row>
    <row r="2" spans="1:7" s="1" customFormat="1" ht="11.5" x14ac:dyDescent="0.25">
      <c r="E2" s="5"/>
      <c r="F2" s="9"/>
      <c r="G2" s="10"/>
    </row>
    <row r="3" spans="1:7" s="1" customFormat="1" ht="11.5" x14ac:dyDescent="0.25">
      <c r="A3" s="8" t="s">
        <v>7</v>
      </c>
      <c r="B3" s="2"/>
      <c r="C3" s="3"/>
      <c r="D3" s="3"/>
      <c r="E3" s="4"/>
      <c r="F3" s="9"/>
      <c r="G3" s="10"/>
    </row>
    <row r="4" spans="1:7" s="1" customFormat="1" ht="21" x14ac:dyDescent="0.25">
      <c r="A4" s="6" t="s">
        <v>2</v>
      </c>
      <c r="B4" s="6" t="s">
        <v>0</v>
      </c>
      <c r="C4" s="13" t="s">
        <v>1099</v>
      </c>
      <c r="D4" s="13" t="s">
        <v>1</v>
      </c>
      <c r="E4" s="52" t="s">
        <v>6</v>
      </c>
      <c r="F4" s="12" t="s">
        <v>3</v>
      </c>
      <c r="G4" s="12" t="s">
        <v>5</v>
      </c>
    </row>
    <row r="5" spans="1:7" ht="10.5" x14ac:dyDescent="0.25">
      <c r="A5" s="16" t="s">
        <v>20</v>
      </c>
      <c r="B5" s="17"/>
      <c r="C5" s="17"/>
      <c r="D5" s="17"/>
      <c r="E5" s="18"/>
      <c r="F5" s="19"/>
      <c r="G5" s="18"/>
    </row>
    <row r="6" spans="1:7" ht="10.5" x14ac:dyDescent="0.25">
      <c r="A6" s="20" t="s">
        <v>21</v>
      </c>
      <c r="B6" s="21"/>
      <c r="C6" s="21"/>
      <c r="D6" s="21"/>
      <c r="E6" s="22"/>
      <c r="F6" s="23"/>
      <c r="G6" s="22"/>
    </row>
    <row r="7" spans="1:7" x14ac:dyDescent="0.2">
      <c r="A7" s="21" t="s">
        <v>62</v>
      </c>
      <c r="B7" s="21" t="s">
        <v>61</v>
      </c>
      <c r="C7" s="21" t="s">
        <v>25</v>
      </c>
      <c r="D7" s="24">
        <v>8000</v>
      </c>
      <c r="E7" s="22">
        <v>8165.7898082000002</v>
      </c>
      <c r="F7" s="23">
        <v>6.1702255559177202</v>
      </c>
      <c r="G7" s="22">
        <v>7.7125000000000004</v>
      </c>
    </row>
    <row r="8" spans="1:7" x14ac:dyDescent="0.2">
      <c r="A8" s="21" t="s">
        <v>1346</v>
      </c>
      <c r="B8" s="21" t="s">
        <v>1347</v>
      </c>
      <c r="C8" s="21" t="s">
        <v>25</v>
      </c>
      <c r="D8" s="24">
        <v>7500</v>
      </c>
      <c r="E8" s="22">
        <v>7782.4313013999999</v>
      </c>
      <c r="F8" s="23">
        <v>5.8805526018869303</v>
      </c>
      <c r="G8" s="22">
        <v>7.4126000000000003</v>
      </c>
    </row>
    <row r="9" spans="1:7" x14ac:dyDescent="0.2">
      <c r="A9" s="21" t="s">
        <v>67</v>
      </c>
      <c r="B9" s="21" t="s">
        <v>66</v>
      </c>
      <c r="C9" s="21" t="s">
        <v>25</v>
      </c>
      <c r="D9" s="24">
        <v>5467</v>
      </c>
      <c r="E9" s="22">
        <v>5457.8688369000001</v>
      </c>
      <c r="F9" s="23">
        <v>4.1240691432529797</v>
      </c>
      <c r="G9" s="22">
        <v>7.7220000000000004</v>
      </c>
    </row>
    <row r="10" spans="1:7" x14ac:dyDescent="0.2">
      <c r="A10" s="21" t="s">
        <v>1348</v>
      </c>
      <c r="B10" s="21" t="s">
        <v>1349</v>
      </c>
      <c r="C10" s="21" t="s">
        <v>25</v>
      </c>
      <c r="D10" s="24">
        <v>500</v>
      </c>
      <c r="E10" s="22">
        <v>5249.0877397000004</v>
      </c>
      <c r="F10" s="23">
        <v>3.9663101889088002</v>
      </c>
      <c r="G10" s="22">
        <v>7.5899000000000001</v>
      </c>
    </row>
    <row r="11" spans="1:7" x14ac:dyDescent="0.2">
      <c r="A11" s="21" t="s">
        <v>88</v>
      </c>
      <c r="B11" s="21" t="s">
        <v>87</v>
      </c>
      <c r="C11" s="21" t="s">
        <v>25</v>
      </c>
      <c r="D11" s="24">
        <v>5000</v>
      </c>
      <c r="E11" s="22">
        <v>5104.2874658000001</v>
      </c>
      <c r="F11" s="23">
        <v>3.8568963573619199</v>
      </c>
      <c r="G11" s="22">
        <v>7.65</v>
      </c>
    </row>
    <row r="12" spans="1:7" x14ac:dyDescent="0.2">
      <c r="A12" s="21" t="s">
        <v>90</v>
      </c>
      <c r="B12" s="21" t="s">
        <v>89</v>
      </c>
      <c r="C12" s="21" t="s">
        <v>25</v>
      </c>
      <c r="D12" s="24">
        <v>9000</v>
      </c>
      <c r="E12" s="22">
        <v>5011.6139999999996</v>
      </c>
      <c r="F12" s="23">
        <v>3.7868705300426302</v>
      </c>
      <c r="G12" s="22">
        <v>6.9149000000000003</v>
      </c>
    </row>
    <row r="13" spans="1:7" x14ac:dyDescent="0.2">
      <c r="A13" s="21" t="s">
        <v>92</v>
      </c>
      <c r="B13" s="21" t="s">
        <v>91</v>
      </c>
      <c r="C13" s="21" t="s">
        <v>25</v>
      </c>
      <c r="D13" s="24">
        <v>5000</v>
      </c>
      <c r="E13" s="22">
        <v>5010.7528081999999</v>
      </c>
      <c r="F13" s="23">
        <v>3.78621979719526</v>
      </c>
      <c r="G13" s="22">
        <v>7.6215000000000002</v>
      </c>
    </row>
    <row r="14" spans="1:7" x14ac:dyDescent="0.2">
      <c r="A14" s="21" t="s">
        <v>27</v>
      </c>
      <c r="B14" s="21" t="s">
        <v>26</v>
      </c>
      <c r="C14" s="21" t="s">
        <v>24</v>
      </c>
      <c r="D14" s="24">
        <v>4269</v>
      </c>
      <c r="E14" s="22">
        <v>4567.2579539999997</v>
      </c>
      <c r="F14" s="23">
        <v>3.4511066792265699</v>
      </c>
      <c r="G14" s="22">
        <v>8.5035000000000007</v>
      </c>
    </row>
    <row r="15" spans="1:7" x14ac:dyDescent="0.2">
      <c r="A15" s="21" t="s">
        <v>23</v>
      </c>
      <c r="B15" s="21" t="s">
        <v>22</v>
      </c>
      <c r="C15" s="21" t="s">
        <v>24</v>
      </c>
      <c r="D15" s="24">
        <v>4076</v>
      </c>
      <c r="E15" s="22">
        <v>4382.4988960000001</v>
      </c>
      <c r="F15" s="23">
        <v>3.3114992330228898</v>
      </c>
      <c r="G15" s="22">
        <v>8.4634999999999998</v>
      </c>
    </row>
    <row r="16" spans="1:7" x14ac:dyDescent="0.2">
      <c r="A16" s="21" t="s">
        <v>1350</v>
      </c>
      <c r="B16" s="21" t="s">
        <v>1351</v>
      </c>
      <c r="C16" s="21" t="s">
        <v>25</v>
      </c>
      <c r="D16" s="24">
        <v>3500</v>
      </c>
      <c r="E16" s="22">
        <v>3601.8127849000002</v>
      </c>
      <c r="F16" s="23">
        <v>2.7215980101158199</v>
      </c>
      <c r="G16" s="22">
        <v>7.7297000000000002</v>
      </c>
    </row>
    <row r="17" spans="1:7" x14ac:dyDescent="0.2">
      <c r="A17" s="21" t="s">
        <v>94</v>
      </c>
      <c r="B17" s="21" t="s">
        <v>93</v>
      </c>
      <c r="C17" s="21" t="s">
        <v>63</v>
      </c>
      <c r="D17" s="24">
        <v>3000</v>
      </c>
      <c r="E17" s="22">
        <v>3087.7125205000002</v>
      </c>
      <c r="F17" s="23">
        <v>2.3331341059237798</v>
      </c>
      <c r="G17" s="22">
        <v>7.4149000000000003</v>
      </c>
    </row>
    <row r="18" spans="1:7" x14ac:dyDescent="0.2">
      <c r="A18" s="21" t="s">
        <v>1320</v>
      </c>
      <c r="B18" s="21" t="s">
        <v>1321</v>
      </c>
      <c r="C18" s="21" t="s">
        <v>25</v>
      </c>
      <c r="D18" s="24">
        <v>300</v>
      </c>
      <c r="E18" s="22">
        <v>3005.5026985999998</v>
      </c>
      <c r="F18" s="23">
        <v>2.2710148062663902</v>
      </c>
      <c r="G18" s="22">
        <v>7.4749999999999996</v>
      </c>
    </row>
    <row r="19" spans="1:7" x14ac:dyDescent="0.2">
      <c r="A19" s="21" t="s">
        <v>83</v>
      </c>
      <c r="B19" s="21" t="s">
        <v>82</v>
      </c>
      <c r="C19" s="21" t="s">
        <v>84</v>
      </c>
      <c r="D19" s="24">
        <v>2500</v>
      </c>
      <c r="E19" s="22">
        <v>2708.5825685</v>
      </c>
      <c r="F19" s="23">
        <v>2.0466563280491701</v>
      </c>
      <c r="G19" s="22">
        <v>7.7</v>
      </c>
    </row>
    <row r="20" spans="1:7" x14ac:dyDescent="0.2">
      <c r="A20" s="21" t="s">
        <v>1352</v>
      </c>
      <c r="B20" s="21" t="s">
        <v>1353</v>
      </c>
      <c r="C20" s="21" t="s">
        <v>25</v>
      </c>
      <c r="D20" s="24">
        <v>2500</v>
      </c>
      <c r="E20" s="22">
        <v>2675.5769795000001</v>
      </c>
      <c r="F20" s="23">
        <v>2.02171667940289</v>
      </c>
      <c r="G20" s="22">
        <v>7.47</v>
      </c>
    </row>
    <row r="21" spans="1:7" x14ac:dyDescent="0.2">
      <c r="A21" s="21" t="s">
        <v>1354</v>
      </c>
      <c r="B21" s="21" t="s">
        <v>1355</v>
      </c>
      <c r="C21" s="21" t="s">
        <v>25</v>
      </c>
      <c r="D21" s="24">
        <v>250</v>
      </c>
      <c r="E21" s="22">
        <v>2648.5</v>
      </c>
      <c r="F21" s="23">
        <v>2.00125680046746</v>
      </c>
      <c r="G21" s="22">
        <v>5.7763999999999998</v>
      </c>
    </row>
    <row r="22" spans="1:7" x14ac:dyDescent="0.2">
      <c r="A22" s="21" t="s">
        <v>96</v>
      </c>
      <c r="B22" s="21" t="s">
        <v>95</v>
      </c>
      <c r="C22" s="21" t="s">
        <v>25</v>
      </c>
      <c r="D22" s="24">
        <v>2500</v>
      </c>
      <c r="E22" s="22">
        <v>2645.0871917999998</v>
      </c>
      <c r="F22" s="23">
        <v>1.9986780179041399</v>
      </c>
      <c r="G22" s="22">
        <v>7.7575000000000003</v>
      </c>
    </row>
    <row r="23" spans="1:7" x14ac:dyDescent="0.2">
      <c r="A23" s="21" t="s">
        <v>1356</v>
      </c>
      <c r="B23" s="21" t="s">
        <v>1357</v>
      </c>
      <c r="C23" s="21" t="s">
        <v>63</v>
      </c>
      <c r="D23" s="24">
        <v>2500</v>
      </c>
      <c r="E23" s="22">
        <v>2630.4176026999999</v>
      </c>
      <c r="F23" s="23">
        <v>1.98759339832837</v>
      </c>
      <c r="G23" s="22">
        <v>7.2350000000000003</v>
      </c>
    </row>
    <row r="24" spans="1:7" x14ac:dyDescent="0.2">
      <c r="A24" s="21" t="s">
        <v>1358</v>
      </c>
      <c r="B24" s="21" t="s">
        <v>1359</v>
      </c>
      <c r="C24" s="21" t="s">
        <v>63</v>
      </c>
      <c r="D24" s="24">
        <v>2500</v>
      </c>
      <c r="E24" s="22">
        <v>2584.1048973000002</v>
      </c>
      <c r="F24" s="23">
        <v>1.9525986403031499</v>
      </c>
      <c r="G24" s="22">
        <v>7.3749000000000002</v>
      </c>
    </row>
    <row r="25" spans="1:7" x14ac:dyDescent="0.2">
      <c r="A25" s="21" t="s">
        <v>1360</v>
      </c>
      <c r="B25" s="21" t="s">
        <v>1361</v>
      </c>
      <c r="C25" s="21" t="s">
        <v>1362</v>
      </c>
      <c r="D25" s="24">
        <v>2500</v>
      </c>
      <c r="E25" s="22">
        <v>2583.5377397000002</v>
      </c>
      <c r="F25" s="23">
        <v>1.9521700852705099</v>
      </c>
      <c r="G25" s="22">
        <v>7.37</v>
      </c>
    </row>
    <row r="26" spans="1:7" x14ac:dyDescent="0.2">
      <c r="A26" s="21" t="s">
        <v>1363</v>
      </c>
      <c r="B26" s="21" t="s">
        <v>1364</v>
      </c>
      <c r="C26" s="21" t="s">
        <v>1362</v>
      </c>
      <c r="D26" s="24">
        <v>2500</v>
      </c>
      <c r="E26" s="22">
        <v>2579.8465753</v>
      </c>
      <c r="F26" s="23">
        <v>1.9493809714864301</v>
      </c>
      <c r="G26" s="22">
        <v>7.335</v>
      </c>
    </row>
    <row r="27" spans="1:7" x14ac:dyDescent="0.2">
      <c r="A27" s="21" t="s">
        <v>1365</v>
      </c>
      <c r="B27" s="21" t="s">
        <v>1366</v>
      </c>
      <c r="C27" s="21" t="s">
        <v>25</v>
      </c>
      <c r="D27" s="24">
        <v>2500</v>
      </c>
      <c r="E27" s="22">
        <v>2574.8248288</v>
      </c>
      <c r="F27" s="23">
        <v>1.9455864446473301</v>
      </c>
      <c r="G27" s="22">
        <v>7.4172000000000002</v>
      </c>
    </row>
    <row r="28" spans="1:7" x14ac:dyDescent="0.2">
      <c r="A28" s="21" t="s">
        <v>1367</v>
      </c>
      <c r="B28" s="21" t="s">
        <v>1368</v>
      </c>
      <c r="C28" s="21" t="s">
        <v>63</v>
      </c>
      <c r="D28" s="24">
        <v>2500</v>
      </c>
      <c r="E28" s="22">
        <v>2501.3747603000002</v>
      </c>
      <c r="F28" s="23">
        <v>1.8900861806939899</v>
      </c>
      <c r="G28" s="22">
        <v>7.3049999999999997</v>
      </c>
    </row>
    <row r="29" spans="1:7" x14ac:dyDescent="0.2">
      <c r="A29" s="21" t="s">
        <v>98</v>
      </c>
      <c r="B29" s="21" t="s">
        <v>97</v>
      </c>
      <c r="C29" s="21" t="s">
        <v>25</v>
      </c>
      <c r="D29" s="24">
        <v>250</v>
      </c>
      <c r="E29" s="22">
        <v>2467.0403766999998</v>
      </c>
      <c r="F29" s="23">
        <v>1.86414246966157</v>
      </c>
      <c r="G29" s="22">
        <v>7.3548999999999998</v>
      </c>
    </row>
    <row r="30" spans="1:7" x14ac:dyDescent="0.2">
      <c r="A30" s="21" t="s">
        <v>1369</v>
      </c>
      <c r="B30" s="21" t="s">
        <v>1370</v>
      </c>
      <c r="C30" s="21" t="s">
        <v>25</v>
      </c>
      <c r="D30" s="24">
        <v>2000</v>
      </c>
      <c r="E30" s="22">
        <v>2174.7733972999999</v>
      </c>
      <c r="F30" s="23">
        <v>1.6433000003104901</v>
      </c>
      <c r="G30" s="22">
        <v>7.8186</v>
      </c>
    </row>
    <row r="31" spans="1:7" x14ac:dyDescent="0.2">
      <c r="A31" s="21" t="s">
        <v>1371</v>
      </c>
      <c r="B31" s="21" t="s">
        <v>1372</v>
      </c>
      <c r="C31" s="21" t="s">
        <v>25</v>
      </c>
      <c r="D31" s="24">
        <v>2000</v>
      </c>
      <c r="E31" s="22">
        <v>2092.1483287999999</v>
      </c>
      <c r="F31" s="23">
        <v>1.58086693245143</v>
      </c>
      <c r="G31" s="22">
        <v>7.6765999999999996</v>
      </c>
    </row>
    <row r="32" spans="1:7" x14ac:dyDescent="0.2">
      <c r="A32" s="21" t="s">
        <v>1373</v>
      </c>
      <c r="B32" s="21" t="s">
        <v>1374</v>
      </c>
      <c r="C32" s="21" t="s">
        <v>63</v>
      </c>
      <c r="D32" s="24">
        <v>2050</v>
      </c>
      <c r="E32" s="22">
        <v>2069.3067876999999</v>
      </c>
      <c r="F32" s="23">
        <v>1.5636074310508199</v>
      </c>
      <c r="G32" s="22">
        <v>7.24</v>
      </c>
    </row>
    <row r="33" spans="1:9" x14ac:dyDescent="0.2">
      <c r="A33" s="21" t="s">
        <v>1375</v>
      </c>
      <c r="B33" s="21" t="s">
        <v>1376</v>
      </c>
      <c r="C33" s="21" t="s">
        <v>25</v>
      </c>
      <c r="D33" s="24">
        <v>200</v>
      </c>
      <c r="E33" s="22">
        <v>2058.4755890000001</v>
      </c>
      <c r="F33" s="23">
        <v>1.55542317201529</v>
      </c>
      <c r="G33" s="22">
        <v>7.3609999999999998</v>
      </c>
    </row>
    <row r="34" spans="1:9" x14ac:dyDescent="0.2">
      <c r="A34" s="21" t="s">
        <v>1377</v>
      </c>
      <c r="B34" s="21" t="s">
        <v>1378</v>
      </c>
      <c r="C34" s="21" t="s">
        <v>25</v>
      </c>
      <c r="D34" s="24">
        <v>3500</v>
      </c>
      <c r="E34" s="22">
        <v>1833.4715000000001</v>
      </c>
      <c r="F34" s="23">
        <v>1.38540581757156</v>
      </c>
      <c r="G34" s="22">
        <v>6.7964000000000002</v>
      </c>
    </row>
    <row r="35" spans="1:9" x14ac:dyDescent="0.2">
      <c r="A35" s="21" t="s">
        <v>1379</v>
      </c>
      <c r="B35" s="21" t="s">
        <v>1380</v>
      </c>
      <c r="C35" s="21" t="s">
        <v>25</v>
      </c>
      <c r="D35" s="24">
        <v>150</v>
      </c>
      <c r="E35" s="22">
        <v>1609.0333356000001</v>
      </c>
      <c r="F35" s="23">
        <v>1.21581608648229</v>
      </c>
      <c r="G35" s="22">
        <v>7.0483000000000002</v>
      </c>
    </row>
    <row r="36" spans="1:9" x14ac:dyDescent="0.2">
      <c r="A36" s="21" t="s">
        <v>1381</v>
      </c>
      <c r="B36" s="21" t="s">
        <v>1382</v>
      </c>
      <c r="C36" s="21" t="s">
        <v>1362</v>
      </c>
      <c r="D36" s="24">
        <v>1500</v>
      </c>
      <c r="E36" s="22">
        <v>1547.8977328999999</v>
      </c>
      <c r="F36" s="23">
        <v>1.16962086629952</v>
      </c>
      <c r="G36" s="22">
        <v>7.16</v>
      </c>
    </row>
    <row r="37" spans="1:9" x14ac:dyDescent="0.2">
      <c r="A37" s="21" t="s">
        <v>1383</v>
      </c>
      <c r="B37" s="21" t="s">
        <v>1384</v>
      </c>
      <c r="C37" s="21" t="s">
        <v>1362</v>
      </c>
      <c r="D37" s="24">
        <v>10</v>
      </c>
      <c r="E37" s="22">
        <v>1055.2048081999999</v>
      </c>
      <c r="F37" s="23">
        <v>0.79733275374597201</v>
      </c>
      <c r="G37" s="22">
        <v>7.4724000000000004</v>
      </c>
    </row>
    <row r="38" spans="1:9" x14ac:dyDescent="0.2">
      <c r="A38" s="21" t="s">
        <v>100</v>
      </c>
      <c r="B38" s="21" t="s">
        <v>99</v>
      </c>
      <c r="C38" s="21" t="s">
        <v>25</v>
      </c>
      <c r="D38" s="24">
        <v>1000</v>
      </c>
      <c r="E38" s="22">
        <v>1030.6933561999999</v>
      </c>
      <c r="F38" s="23">
        <v>0.77881143601732095</v>
      </c>
      <c r="G38" s="22">
        <v>7.4010999999999996</v>
      </c>
    </row>
    <row r="39" spans="1:9" ht="10.5" x14ac:dyDescent="0.25">
      <c r="A39" s="20" t="s">
        <v>28</v>
      </c>
      <c r="B39" s="20"/>
      <c r="C39" s="20"/>
      <c r="D39" s="20"/>
      <c r="E39" s="25">
        <f>SUM(E6:E38)</f>
        <v>104496.5151705</v>
      </c>
      <c r="F39" s="26">
        <f>SUM(F6:F38)</f>
        <v>78.959547521281436</v>
      </c>
      <c r="G39" s="25"/>
      <c r="H39" s="14"/>
      <c r="I39" s="14"/>
    </row>
    <row r="40" spans="1:9" x14ac:dyDescent="0.2">
      <c r="A40" s="21"/>
      <c r="B40" s="21"/>
      <c r="C40" s="21"/>
      <c r="D40" s="21"/>
      <c r="E40" s="22"/>
      <c r="F40" s="23"/>
      <c r="G40" s="22"/>
    </row>
    <row r="41" spans="1:9" ht="10.5" x14ac:dyDescent="0.25">
      <c r="A41" s="20" t="s">
        <v>36</v>
      </c>
      <c r="B41" s="21"/>
      <c r="C41" s="21"/>
      <c r="D41" s="21"/>
      <c r="E41" s="22"/>
      <c r="F41" s="23"/>
      <c r="G41" s="22"/>
    </row>
    <row r="42" spans="1:9" x14ac:dyDescent="0.2">
      <c r="A42" s="21" t="s">
        <v>65</v>
      </c>
      <c r="B42" s="21" t="s">
        <v>64</v>
      </c>
      <c r="C42" s="21" t="s">
        <v>37</v>
      </c>
      <c r="D42" s="24">
        <v>10529500</v>
      </c>
      <c r="E42" s="22">
        <v>10059.958006499999</v>
      </c>
      <c r="F42" s="23">
        <v>7.6014949491882797</v>
      </c>
      <c r="G42" s="22">
        <v>7.5447906721999898</v>
      </c>
    </row>
    <row r="43" spans="1:9" x14ac:dyDescent="0.2">
      <c r="A43" s="21" t="s">
        <v>102</v>
      </c>
      <c r="B43" s="21" t="s">
        <v>101</v>
      </c>
      <c r="C43" s="21" t="s">
        <v>37</v>
      </c>
      <c r="D43" s="24">
        <v>2500000</v>
      </c>
      <c r="E43" s="22">
        <v>2568.3788889000002</v>
      </c>
      <c r="F43" s="23">
        <v>1.9407157702805999</v>
      </c>
      <c r="G43" s="22">
        <v>7.3829575099999998</v>
      </c>
    </row>
    <row r="44" spans="1:9" x14ac:dyDescent="0.2">
      <c r="A44" s="21" t="s">
        <v>71</v>
      </c>
      <c r="B44" s="21" t="s">
        <v>70</v>
      </c>
      <c r="C44" s="21" t="s">
        <v>37</v>
      </c>
      <c r="D44" s="24">
        <v>2500000</v>
      </c>
      <c r="E44" s="22">
        <v>2549.0513888999999</v>
      </c>
      <c r="F44" s="23">
        <v>1.92611154494134</v>
      </c>
      <c r="G44" s="22">
        <v>7.5203130050000002</v>
      </c>
    </row>
    <row r="45" spans="1:9" x14ac:dyDescent="0.2">
      <c r="A45" s="21" t="s">
        <v>73</v>
      </c>
      <c r="B45" s="21" t="s">
        <v>72</v>
      </c>
      <c r="C45" s="21" t="s">
        <v>37</v>
      </c>
      <c r="D45" s="24">
        <v>2500000</v>
      </c>
      <c r="E45" s="22">
        <v>2508.5758332999999</v>
      </c>
      <c r="F45" s="23">
        <v>1.8955274479441</v>
      </c>
      <c r="G45" s="22">
        <v>7.7067119450000003</v>
      </c>
    </row>
    <row r="46" spans="1:9" x14ac:dyDescent="0.2">
      <c r="A46" s="21" t="s">
        <v>1385</v>
      </c>
      <c r="B46" s="21" t="s">
        <v>1386</v>
      </c>
      <c r="C46" s="21" t="s">
        <v>37</v>
      </c>
      <c r="D46" s="24">
        <v>2000000</v>
      </c>
      <c r="E46" s="22">
        <v>2057.0704443999998</v>
      </c>
      <c r="F46" s="23">
        <v>1.554361418122</v>
      </c>
      <c r="G46" s="22">
        <v>7.2868850700000003</v>
      </c>
    </row>
    <row r="47" spans="1:9" x14ac:dyDescent="0.2">
      <c r="A47" s="21" t="s">
        <v>1387</v>
      </c>
      <c r="B47" s="21" t="s">
        <v>1388</v>
      </c>
      <c r="C47" s="21" t="s">
        <v>37</v>
      </c>
      <c r="D47" s="24">
        <v>1500000</v>
      </c>
      <c r="E47" s="22">
        <v>1571.5855833000001</v>
      </c>
      <c r="F47" s="23">
        <v>1.1875198550484201</v>
      </c>
      <c r="G47" s="22">
        <v>7.4416083200000003</v>
      </c>
    </row>
    <row r="48" spans="1:9" x14ac:dyDescent="0.2">
      <c r="A48" s="21" t="s">
        <v>75</v>
      </c>
      <c r="B48" s="21" t="s">
        <v>1389</v>
      </c>
      <c r="C48" s="21" t="s">
        <v>37</v>
      </c>
      <c r="D48" s="24">
        <v>1406030</v>
      </c>
      <c r="E48" s="22">
        <v>1435.8069032000001</v>
      </c>
      <c r="F48" s="23">
        <v>1.0849229107748199</v>
      </c>
      <c r="G48" s="22">
        <v>7.5203130050000002</v>
      </c>
    </row>
    <row r="49" spans="1:9" x14ac:dyDescent="0.2">
      <c r="A49" s="21" t="s">
        <v>1390</v>
      </c>
      <c r="B49" s="21" t="s">
        <v>1391</v>
      </c>
      <c r="C49" s="21" t="s">
        <v>37</v>
      </c>
      <c r="D49" s="24">
        <v>1000000</v>
      </c>
      <c r="E49" s="22">
        <v>960.952</v>
      </c>
      <c r="F49" s="23">
        <v>0.72611354537391104</v>
      </c>
      <c r="G49" s="22">
        <v>7.4347832599999997</v>
      </c>
    </row>
    <row r="50" spans="1:9" x14ac:dyDescent="0.2">
      <c r="A50" s="21" t="s">
        <v>77</v>
      </c>
      <c r="B50" s="21" t="s">
        <v>1392</v>
      </c>
      <c r="C50" s="21" t="s">
        <v>37</v>
      </c>
      <c r="D50" s="24">
        <v>937300</v>
      </c>
      <c r="E50" s="22">
        <v>956.58026099999995</v>
      </c>
      <c r="F50" s="23">
        <v>0.72281017652225199</v>
      </c>
      <c r="G50" s="22">
        <v>7.5670784099999997</v>
      </c>
    </row>
    <row r="51" spans="1:9" x14ac:dyDescent="0.2">
      <c r="A51" s="21" t="s">
        <v>1393</v>
      </c>
      <c r="B51" s="21" t="s">
        <v>1394</v>
      </c>
      <c r="C51" s="21" t="s">
        <v>37</v>
      </c>
      <c r="D51" s="24">
        <v>500000</v>
      </c>
      <c r="E51" s="22">
        <v>510.78433330000001</v>
      </c>
      <c r="F51" s="23">
        <v>0.38595832380172201</v>
      </c>
      <c r="G51" s="22">
        <v>7.4657958899999999</v>
      </c>
    </row>
    <row r="52" spans="1:9" x14ac:dyDescent="0.2">
      <c r="A52" s="21" t="s">
        <v>79</v>
      </c>
      <c r="B52" s="21" t="s">
        <v>78</v>
      </c>
      <c r="C52" s="21" t="s">
        <v>37</v>
      </c>
      <c r="D52" s="24">
        <v>52560</v>
      </c>
      <c r="E52" s="22">
        <v>53.461263799999998</v>
      </c>
      <c r="F52" s="23">
        <v>4.0396344248191302E-2</v>
      </c>
      <c r="G52" s="22">
        <v>7.6242212499999997</v>
      </c>
    </row>
    <row r="53" spans="1:9" x14ac:dyDescent="0.2">
      <c r="A53" s="21" t="s">
        <v>81</v>
      </c>
      <c r="B53" s="21" t="s">
        <v>80</v>
      </c>
      <c r="C53" s="21" t="s">
        <v>37</v>
      </c>
      <c r="D53" s="24">
        <v>50000</v>
      </c>
      <c r="E53" s="22">
        <v>50.704616700000003</v>
      </c>
      <c r="F53" s="23">
        <v>3.8313369449111102E-2</v>
      </c>
      <c r="G53" s="22">
        <v>7.6557994200000001</v>
      </c>
    </row>
    <row r="54" spans="1:9" ht="10.5" x14ac:dyDescent="0.25">
      <c r="A54" s="20" t="s">
        <v>28</v>
      </c>
      <c r="B54" s="20"/>
      <c r="C54" s="20"/>
      <c r="D54" s="20"/>
      <c r="E54" s="25">
        <f>SUM(E42:E53)</f>
        <v>25282.909523299997</v>
      </c>
      <c r="F54" s="26">
        <f>SUM(F42:F53)</f>
        <v>19.104245655694747</v>
      </c>
      <c r="G54" s="25"/>
      <c r="H54" s="14"/>
      <c r="I54" s="14"/>
    </row>
    <row r="55" spans="1:9" x14ac:dyDescent="0.2">
      <c r="A55" s="21"/>
      <c r="B55" s="21"/>
      <c r="C55" s="21"/>
      <c r="D55" s="21"/>
      <c r="E55" s="22"/>
      <c r="F55" s="23"/>
      <c r="G55" s="22"/>
    </row>
    <row r="56" spans="1:9" ht="10.5" x14ac:dyDescent="0.25">
      <c r="A56" s="20" t="s">
        <v>1192</v>
      </c>
      <c r="B56" s="21"/>
      <c r="C56" s="21"/>
      <c r="D56" s="21"/>
      <c r="E56" s="22"/>
      <c r="F56" s="23"/>
      <c r="G56" s="22"/>
    </row>
    <row r="57" spans="1:9" x14ac:dyDescent="0.2">
      <c r="A57" s="21" t="s">
        <v>1193</v>
      </c>
      <c r="B57" s="21" t="s">
        <v>1194</v>
      </c>
      <c r="C57" s="21" t="s">
        <v>1195</v>
      </c>
      <c r="D57" s="24">
        <v>3173.576</v>
      </c>
      <c r="E57" s="22">
        <v>368.04731729999997</v>
      </c>
      <c r="F57" s="23">
        <v>0.278103529031689</v>
      </c>
      <c r="G57" s="22">
        <v>5.59</v>
      </c>
    </row>
    <row r="58" spans="1:9" ht="10.5" x14ac:dyDescent="0.25">
      <c r="A58" s="20" t="s">
        <v>28</v>
      </c>
      <c r="B58" s="20"/>
      <c r="C58" s="20"/>
      <c r="D58" s="20"/>
      <c r="E58" s="25">
        <f>SUM(E57:E57)</f>
        <v>368.04731729999997</v>
      </c>
      <c r="F58" s="26">
        <f>SUM(F57:F57)</f>
        <v>0.278103529031689</v>
      </c>
      <c r="G58" s="25"/>
      <c r="H58" s="14"/>
      <c r="I58" s="14"/>
    </row>
    <row r="59" spans="1:9" x14ac:dyDescent="0.2">
      <c r="A59" s="21"/>
      <c r="B59" s="21"/>
      <c r="C59" s="21"/>
      <c r="D59" s="21"/>
      <c r="E59" s="22"/>
      <c r="F59" s="23"/>
      <c r="G59" s="22"/>
    </row>
    <row r="60" spans="1:9" ht="10.5" x14ac:dyDescent="0.25">
      <c r="A60" s="20" t="s">
        <v>39</v>
      </c>
      <c r="B60" s="20"/>
      <c r="C60" s="20"/>
      <c r="D60" s="20"/>
      <c r="E60" s="25">
        <f>E39+E54+E58</f>
        <v>130147.47201110001</v>
      </c>
      <c r="F60" s="26">
        <f>F39+F54+F58</f>
        <v>98.341896706007873</v>
      </c>
      <c r="G60" s="25"/>
      <c r="H60" s="14"/>
      <c r="I60" s="14"/>
    </row>
    <row r="61" spans="1:9" ht="10.5" x14ac:dyDescent="0.25">
      <c r="A61" s="20"/>
      <c r="B61" s="20"/>
      <c r="C61" s="20"/>
      <c r="D61" s="20"/>
      <c r="E61" s="25"/>
      <c r="F61" s="26"/>
      <c r="G61" s="25"/>
      <c r="H61" s="14"/>
      <c r="I61" s="14"/>
    </row>
    <row r="62" spans="1:9" ht="10.5" x14ac:dyDescent="0.25">
      <c r="A62" s="20" t="s">
        <v>338</v>
      </c>
      <c r="B62" s="20"/>
      <c r="C62" s="20"/>
      <c r="D62" s="20"/>
      <c r="E62" s="25">
        <v>3.929916695000002</v>
      </c>
      <c r="F62" s="26">
        <f>+E62/E66*100</f>
        <v>2.9695195435678083E-3</v>
      </c>
      <c r="G62" s="25"/>
      <c r="H62" s="14"/>
      <c r="I62" s="14"/>
    </row>
    <row r="63" spans="1:9" ht="10.5" x14ac:dyDescent="0.25">
      <c r="A63" s="20"/>
      <c r="B63" s="20"/>
      <c r="C63" s="20"/>
      <c r="D63" s="20"/>
      <c r="E63" s="25"/>
      <c r="F63" s="26"/>
      <c r="G63" s="25"/>
      <c r="H63" s="14"/>
      <c r="I63" s="14"/>
    </row>
    <row r="64" spans="1:9" ht="10.5" x14ac:dyDescent="0.25">
      <c r="A64" s="20" t="s">
        <v>41</v>
      </c>
      <c r="B64" s="20"/>
      <c r="C64" s="20"/>
      <c r="D64" s="20"/>
      <c r="E64" s="25">
        <f>E66-(E39+E54+E58+E62)</f>
        <v>2190.4344313050096</v>
      </c>
      <c r="F64" s="26">
        <f>F66-(F39+F54+F58+F62)</f>
        <v>1.6551337744485579</v>
      </c>
      <c r="G64" s="25"/>
      <c r="H64" s="14"/>
      <c r="I64" s="14"/>
    </row>
    <row r="65" spans="1:9" ht="10.5" x14ac:dyDescent="0.25">
      <c r="A65" s="20"/>
      <c r="B65" s="20"/>
      <c r="C65" s="20"/>
      <c r="D65" s="20"/>
      <c r="E65" s="25"/>
      <c r="F65" s="26"/>
      <c r="G65" s="25"/>
      <c r="H65" s="14"/>
      <c r="I65" s="14"/>
    </row>
    <row r="66" spans="1:9" ht="10.5" x14ac:dyDescent="0.25">
      <c r="A66" s="27" t="s">
        <v>40</v>
      </c>
      <c r="B66" s="27"/>
      <c r="C66" s="27"/>
      <c r="D66" s="27"/>
      <c r="E66" s="28">
        <v>132341.83635910001</v>
      </c>
      <c r="F66" s="29">
        <v>100</v>
      </c>
      <c r="G66" s="28"/>
      <c r="H66" s="14"/>
      <c r="I66" s="14"/>
    </row>
    <row r="68" spans="1:9" ht="10.5" x14ac:dyDescent="0.25">
      <c r="A68" s="71" t="s">
        <v>1332</v>
      </c>
      <c r="B68" s="71"/>
      <c r="C68" s="71"/>
      <c r="D68" s="71"/>
      <c r="E68" s="72"/>
      <c r="F68" s="72"/>
      <c r="G68" s="72"/>
    </row>
    <row r="69" spans="1:9" ht="10.5" x14ac:dyDescent="0.25">
      <c r="A69" s="73"/>
      <c r="B69" s="73"/>
      <c r="C69" s="73"/>
      <c r="D69" s="73"/>
      <c r="E69" s="26"/>
      <c r="F69" s="26"/>
      <c r="G69" s="26"/>
    </row>
    <row r="70" spans="1:9" ht="10.5" x14ac:dyDescent="0.25">
      <c r="A70" s="74" t="s">
        <v>1333</v>
      </c>
      <c r="B70" s="75"/>
      <c r="C70" s="73"/>
      <c r="D70" s="73"/>
      <c r="E70" s="76" t="s">
        <v>1334</v>
      </c>
      <c r="F70" s="74" t="s">
        <v>3</v>
      </c>
      <c r="G70" s="26"/>
    </row>
    <row r="71" spans="1:9" ht="10.5" x14ac:dyDescent="0.25">
      <c r="A71" s="75" t="s">
        <v>1335</v>
      </c>
      <c r="B71" s="75"/>
      <c r="C71" s="73"/>
      <c r="D71" s="73"/>
      <c r="E71" s="23">
        <v>6500</v>
      </c>
      <c r="F71" s="23">
        <f>E71/$E$66*100</f>
        <v>4.9115232029595841</v>
      </c>
      <c r="G71" s="26"/>
    </row>
    <row r="72" spans="1:9" ht="10.5" x14ac:dyDescent="0.25">
      <c r="A72" s="75" t="s">
        <v>1395</v>
      </c>
      <c r="B72" s="75"/>
      <c r="C72" s="73"/>
      <c r="D72" s="73"/>
      <c r="E72" s="23">
        <v>2500</v>
      </c>
      <c r="F72" s="23">
        <f t="shared" ref="F72:F82" si="0">E72/$E$66*100</f>
        <v>1.8890473857536862</v>
      </c>
      <c r="G72" s="26"/>
    </row>
    <row r="73" spans="1:9" ht="10.5" x14ac:dyDescent="0.25">
      <c r="A73" s="75" t="s">
        <v>1335</v>
      </c>
      <c r="B73" s="75"/>
      <c r="C73" s="73"/>
      <c r="D73" s="73"/>
      <c r="E73" s="23">
        <v>2500</v>
      </c>
      <c r="F73" s="23">
        <f t="shared" si="0"/>
        <v>1.8890473857536862</v>
      </c>
      <c r="G73" s="26"/>
    </row>
    <row r="74" spans="1:9" ht="10.5" x14ac:dyDescent="0.25">
      <c r="A74" s="75" t="s">
        <v>1335</v>
      </c>
      <c r="B74" s="75"/>
      <c r="C74" s="83"/>
      <c r="D74" s="84"/>
      <c r="E74" s="23">
        <v>2500</v>
      </c>
      <c r="F74" s="23">
        <f t="shared" si="0"/>
        <v>1.8890473857536862</v>
      </c>
      <c r="G74" s="26"/>
    </row>
    <row r="75" spans="1:9" ht="10.5" x14ac:dyDescent="0.25">
      <c r="A75" s="75" t="s">
        <v>1336</v>
      </c>
      <c r="B75" s="75"/>
      <c r="C75" s="73"/>
      <c r="D75" s="73"/>
      <c r="E75" s="23">
        <v>2500</v>
      </c>
      <c r="F75" s="23">
        <f t="shared" si="0"/>
        <v>1.8890473857536862</v>
      </c>
      <c r="G75" s="26"/>
    </row>
    <row r="76" spans="1:9" ht="10.5" x14ac:dyDescent="0.25">
      <c r="A76" s="75" t="s">
        <v>1336</v>
      </c>
      <c r="B76" s="75"/>
      <c r="C76" s="73"/>
      <c r="D76" s="73"/>
      <c r="E76" s="23">
        <v>2500</v>
      </c>
      <c r="F76" s="23">
        <f t="shared" si="0"/>
        <v>1.8890473857536862</v>
      </c>
      <c r="G76" s="26"/>
    </row>
    <row r="77" spans="1:9" ht="10.5" x14ac:dyDescent="0.25">
      <c r="A77" s="75" t="s">
        <v>1336</v>
      </c>
      <c r="B77" s="75"/>
      <c r="C77" s="73"/>
      <c r="D77" s="73"/>
      <c r="E77" s="23">
        <v>2500</v>
      </c>
      <c r="F77" s="23">
        <f t="shared" si="0"/>
        <v>1.8890473857536862</v>
      </c>
      <c r="G77" s="26"/>
    </row>
    <row r="78" spans="1:9" ht="10.5" x14ac:dyDescent="0.25">
      <c r="A78" s="75" t="s">
        <v>1336</v>
      </c>
      <c r="B78" s="75"/>
      <c r="C78" s="73"/>
      <c r="D78" s="73"/>
      <c r="E78" s="23">
        <v>2500</v>
      </c>
      <c r="F78" s="23">
        <f t="shared" si="0"/>
        <v>1.8890473857536862</v>
      </c>
      <c r="G78" s="26"/>
    </row>
    <row r="79" spans="1:9" ht="10.5" x14ac:dyDescent="0.25">
      <c r="A79" s="75" t="s">
        <v>1395</v>
      </c>
      <c r="B79" s="75"/>
      <c r="C79" s="73"/>
      <c r="D79" s="73"/>
      <c r="E79" s="23">
        <v>2000</v>
      </c>
      <c r="F79" s="23">
        <f t="shared" si="0"/>
        <v>1.511237908602949</v>
      </c>
      <c r="G79" s="26"/>
    </row>
    <row r="80" spans="1:9" ht="10.5" x14ac:dyDescent="0.25">
      <c r="A80" s="75" t="s">
        <v>1395</v>
      </c>
      <c r="B80" s="75"/>
      <c r="C80" s="73"/>
      <c r="D80" s="73"/>
      <c r="E80" s="23">
        <v>1500</v>
      </c>
      <c r="F80" s="23">
        <f t="shared" si="0"/>
        <v>1.1334284314522116</v>
      </c>
      <c r="G80" s="26"/>
    </row>
    <row r="81" spans="1:7" ht="10.5" x14ac:dyDescent="0.25">
      <c r="A81" s="75" t="s">
        <v>1395</v>
      </c>
      <c r="B81" s="75"/>
      <c r="C81" s="73"/>
      <c r="D81" s="73"/>
      <c r="E81" s="23">
        <v>1000</v>
      </c>
      <c r="F81" s="23">
        <f t="shared" si="0"/>
        <v>0.75561895430147452</v>
      </c>
      <c r="G81" s="26"/>
    </row>
    <row r="82" spans="1:7" ht="10.5" x14ac:dyDescent="0.25">
      <c r="A82" s="75" t="s">
        <v>1336</v>
      </c>
      <c r="B82" s="75"/>
      <c r="C82" s="73"/>
      <c r="D82" s="73"/>
      <c r="E82" s="23">
        <v>1000</v>
      </c>
      <c r="F82" s="23">
        <f t="shared" si="0"/>
        <v>0.75561895430147452</v>
      </c>
      <c r="G82" s="26"/>
    </row>
    <row r="83" spans="1:7" ht="10.5" x14ac:dyDescent="0.25">
      <c r="A83" s="79" t="s">
        <v>1337</v>
      </c>
      <c r="B83" s="80"/>
      <c r="C83" s="80"/>
      <c r="D83" s="79"/>
      <c r="E83" s="81">
        <f>SUM(E71:E82)</f>
        <v>29500</v>
      </c>
      <c r="F83" s="81">
        <f>SUM(F71:F82)</f>
        <v>22.2907591518935</v>
      </c>
      <c r="G83" s="29"/>
    </row>
    <row r="84" spans="1:7" ht="10.5" x14ac:dyDescent="0.25">
      <c r="F84" s="15" t="s">
        <v>847</v>
      </c>
    </row>
    <row r="85" spans="1:7" ht="10.5" x14ac:dyDescent="0.25">
      <c r="A85" s="14" t="s">
        <v>43</v>
      </c>
    </row>
    <row r="86" spans="1:7" ht="10.5" x14ac:dyDescent="0.25">
      <c r="A86" s="14" t="s">
        <v>1196</v>
      </c>
    </row>
    <row r="87" spans="1:7" ht="10.5" x14ac:dyDescent="0.25">
      <c r="A87" s="14"/>
    </row>
    <row r="88" spans="1:7" ht="36.75" customHeight="1" x14ac:dyDescent="0.2">
      <c r="A88" s="108" t="s">
        <v>1339</v>
      </c>
      <c r="B88" s="108"/>
      <c r="C88" s="108"/>
      <c r="D88" s="108"/>
      <c r="E88" s="108"/>
      <c r="F88" s="108"/>
      <c r="G88" s="108"/>
    </row>
    <row r="90" spans="1:7" ht="10.5" x14ac:dyDescent="0.25">
      <c r="A90" s="14" t="s">
        <v>44</v>
      </c>
    </row>
    <row r="91" spans="1:7" ht="10.5" x14ac:dyDescent="0.25">
      <c r="A91" s="14" t="s">
        <v>45</v>
      </c>
    </row>
    <row r="92" spans="1:7" ht="10.5" x14ac:dyDescent="0.25">
      <c r="A92" s="14" t="s">
        <v>46</v>
      </c>
      <c r="B92" s="14"/>
      <c r="C92" s="30" t="s">
        <v>1041</v>
      </c>
      <c r="D92" s="14" t="s">
        <v>47</v>
      </c>
    </row>
    <row r="93" spans="1:7" x14ac:dyDescent="0.2">
      <c r="A93" s="7" t="s">
        <v>48</v>
      </c>
      <c r="C93" s="31">
        <v>100.60809999999999</v>
      </c>
      <c r="D93" s="31">
        <v>103.0275</v>
      </c>
    </row>
    <row r="94" spans="1:7" x14ac:dyDescent="0.2">
      <c r="A94" s="7" t="s">
        <v>103</v>
      </c>
      <c r="C94" s="31">
        <v>15.424799999999999</v>
      </c>
      <c r="D94" s="31">
        <v>15.244400000000001</v>
      </c>
    </row>
    <row r="95" spans="1:7" x14ac:dyDescent="0.2">
      <c r="A95" s="7" t="s">
        <v>104</v>
      </c>
      <c r="C95" s="31">
        <v>12.1656</v>
      </c>
      <c r="D95" s="31">
        <v>12.0532</v>
      </c>
    </row>
    <row r="96" spans="1:7" x14ac:dyDescent="0.2">
      <c r="A96" s="7" t="s">
        <v>1396</v>
      </c>
      <c r="C96" s="31">
        <v>12.9824</v>
      </c>
      <c r="D96" s="31">
        <v>12.7339</v>
      </c>
    </row>
    <row r="97" spans="1:4" x14ac:dyDescent="0.2">
      <c r="A97" s="7" t="s">
        <v>1397</v>
      </c>
      <c r="C97" s="31">
        <v>17.174900000000001</v>
      </c>
      <c r="D97" s="31">
        <v>17.587900000000001</v>
      </c>
    </row>
    <row r="98" spans="1:4" x14ac:dyDescent="0.2">
      <c r="A98" s="7" t="s">
        <v>50</v>
      </c>
      <c r="C98" s="31">
        <v>109.0013</v>
      </c>
      <c r="D98" s="31">
        <v>111.92910000000001</v>
      </c>
    </row>
    <row r="99" spans="1:4" x14ac:dyDescent="0.2">
      <c r="A99" s="7" t="s">
        <v>105</v>
      </c>
      <c r="C99" s="31">
        <v>17.338100000000001</v>
      </c>
      <c r="D99" s="31">
        <v>17.069900000000001</v>
      </c>
    </row>
    <row r="100" spans="1:4" x14ac:dyDescent="0.2">
      <c r="A100" s="7" t="s">
        <v>106</v>
      </c>
      <c r="C100" s="31">
        <v>13.8567</v>
      </c>
      <c r="D100" s="31">
        <v>13.702299999999999</v>
      </c>
    </row>
    <row r="101" spans="1:4" x14ac:dyDescent="0.2">
      <c r="A101" s="7" t="s">
        <v>1398</v>
      </c>
      <c r="C101" s="31">
        <v>15.3002</v>
      </c>
      <c r="D101" s="31">
        <v>15.0382</v>
      </c>
    </row>
    <row r="102" spans="1:4" x14ac:dyDescent="0.2">
      <c r="A102" s="7" t="s">
        <v>1399</v>
      </c>
      <c r="C102" s="31">
        <v>19.293900000000001</v>
      </c>
      <c r="D102" s="31">
        <v>19.811900000000001</v>
      </c>
    </row>
    <row r="104" spans="1:4" ht="10.5" x14ac:dyDescent="0.25">
      <c r="A104" s="14" t="s">
        <v>52</v>
      </c>
    </row>
    <row r="105" spans="1:4" ht="10.5" x14ac:dyDescent="0.25">
      <c r="A105" s="106" t="s">
        <v>53</v>
      </c>
      <c r="B105" s="107"/>
      <c r="C105" s="32" t="s">
        <v>54</v>
      </c>
    </row>
    <row r="106" spans="1:4" x14ac:dyDescent="0.2">
      <c r="A106" s="102" t="s">
        <v>103</v>
      </c>
      <c r="B106" s="103"/>
      <c r="C106" s="33">
        <v>0.54500000000000004</v>
      </c>
    </row>
    <row r="107" spans="1:4" x14ac:dyDescent="0.2">
      <c r="A107" s="102" t="s">
        <v>104</v>
      </c>
      <c r="B107" s="103"/>
      <c r="C107" s="33">
        <v>0.4</v>
      </c>
    </row>
    <row r="108" spans="1:4" x14ac:dyDescent="0.2">
      <c r="A108" s="102" t="s">
        <v>1396</v>
      </c>
      <c r="B108" s="103"/>
      <c r="C108" s="33">
        <v>0.55000000000000004</v>
      </c>
    </row>
    <row r="109" spans="1:4" x14ac:dyDescent="0.2">
      <c r="A109" s="102" t="s">
        <v>105</v>
      </c>
      <c r="B109" s="103"/>
      <c r="C109" s="33">
        <v>0.72499999999999998</v>
      </c>
    </row>
    <row r="110" spans="1:4" x14ac:dyDescent="0.2">
      <c r="A110" s="102" t="s">
        <v>106</v>
      </c>
      <c r="B110" s="103"/>
      <c r="C110" s="33">
        <v>0.52</v>
      </c>
    </row>
    <row r="111" spans="1:4" x14ac:dyDescent="0.2">
      <c r="A111" s="102" t="s">
        <v>1398</v>
      </c>
      <c r="B111" s="103"/>
      <c r="C111" s="33">
        <v>0.66</v>
      </c>
    </row>
    <row r="112" spans="1:4" x14ac:dyDescent="0.2">
      <c r="A112" s="7" t="s">
        <v>55</v>
      </c>
    </row>
    <row r="113" spans="1:9" x14ac:dyDescent="0.2">
      <c r="A113" s="7" t="s">
        <v>56</v>
      </c>
    </row>
    <row r="115" spans="1:9" ht="10.5" x14ac:dyDescent="0.25">
      <c r="A115" s="63" t="s">
        <v>1340</v>
      </c>
    </row>
    <row r="116" spans="1:9" ht="10.5" x14ac:dyDescent="0.25">
      <c r="A116" s="63"/>
    </row>
    <row r="117" spans="1:9" x14ac:dyDescent="0.2">
      <c r="A117" s="64" t="s">
        <v>1400</v>
      </c>
    </row>
    <row r="118" spans="1:9" x14ac:dyDescent="0.2">
      <c r="A118" s="64" t="s">
        <v>1401</v>
      </c>
    </row>
    <row r="120" spans="1:9" ht="10.5" x14ac:dyDescent="0.25">
      <c r="A120" s="14" t="s">
        <v>287</v>
      </c>
      <c r="D120" s="34">
        <v>5.7785644318301399</v>
      </c>
      <c r="E120" s="10" t="s">
        <v>57</v>
      </c>
    </row>
    <row r="122" spans="1:9" ht="10.5" x14ac:dyDescent="0.25">
      <c r="A122" s="14" t="s">
        <v>288</v>
      </c>
      <c r="D122" s="30" t="s">
        <v>59</v>
      </c>
    </row>
    <row r="124" spans="1:9" ht="10.5" x14ac:dyDescent="0.25">
      <c r="A124" s="63" t="s">
        <v>1343</v>
      </c>
      <c r="B124" s="64"/>
      <c r="C124" s="64"/>
      <c r="D124" s="64"/>
      <c r="E124" s="11"/>
      <c r="G124" s="11"/>
      <c r="H124" s="64"/>
      <c r="I124" s="64"/>
    </row>
    <row r="125" spans="1:9" ht="10.5" x14ac:dyDescent="0.25">
      <c r="A125" s="63"/>
      <c r="B125" s="64"/>
      <c r="C125" s="64"/>
      <c r="D125" s="64"/>
      <c r="E125" s="11"/>
      <c r="G125" s="11"/>
      <c r="H125" s="64"/>
      <c r="I125" s="64"/>
    </row>
    <row r="126" spans="1:9" ht="10.5" x14ac:dyDescent="0.25">
      <c r="A126" s="63" t="s">
        <v>1055</v>
      </c>
      <c r="B126" s="64"/>
      <c r="C126" s="64"/>
      <c r="D126" s="64"/>
      <c r="E126" s="11"/>
      <c r="G126" s="11"/>
      <c r="H126" s="64"/>
      <c r="I126" s="64"/>
    </row>
    <row r="127" spans="1:9" x14ac:dyDescent="0.2">
      <c r="A127" s="65"/>
      <c r="B127" s="64"/>
      <c r="C127" s="64"/>
      <c r="D127" s="64"/>
      <c r="E127" s="11"/>
      <c r="G127" s="11"/>
      <c r="H127" s="64"/>
      <c r="I127" s="64"/>
    </row>
    <row r="128" spans="1:9" x14ac:dyDescent="0.2">
      <c r="A128" s="64"/>
      <c r="B128" s="64"/>
      <c r="C128" s="64"/>
      <c r="D128" s="64"/>
      <c r="E128" s="11"/>
      <c r="G128" s="11"/>
      <c r="H128" s="64"/>
      <c r="I128" s="64"/>
    </row>
    <row r="129" spans="1:9" x14ac:dyDescent="0.2">
      <c r="A129" s="64"/>
      <c r="B129" s="64"/>
      <c r="C129" s="64"/>
      <c r="D129" s="64"/>
      <c r="E129" s="11"/>
      <c r="G129" s="11"/>
      <c r="H129" s="64"/>
      <c r="I129" s="64"/>
    </row>
    <row r="130" spans="1:9" x14ac:dyDescent="0.2">
      <c r="A130" s="64"/>
      <c r="B130" s="64"/>
      <c r="C130" s="64"/>
      <c r="D130" s="64"/>
      <c r="E130" s="11"/>
      <c r="G130" s="11"/>
      <c r="H130" s="64"/>
      <c r="I130" s="64"/>
    </row>
    <row r="131" spans="1:9" x14ac:dyDescent="0.2">
      <c r="A131" s="64"/>
      <c r="B131" s="64"/>
      <c r="C131" s="64"/>
      <c r="D131" s="64"/>
      <c r="E131" s="11"/>
      <c r="G131" s="11"/>
      <c r="H131" s="64"/>
      <c r="I131" s="64"/>
    </row>
    <row r="132" spans="1:9" x14ac:dyDescent="0.2">
      <c r="A132" s="64"/>
      <c r="B132" s="64"/>
      <c r="C132" s="64"/>
      <c r="D132" s="64"/>
      <c r="E132" s="11"/>
      <c r="G132" s="11"/>
      <c r="H132" s="64"/>
      <c r="I132" s="64"/>
    </row>
    <row r="133" spans="1:9" x14ac:dyDescent="0.2">
      <c r="A133" s="64"/>
      <c r="B133" s="64"/>
      <c r="C133" s="64"/>
      <c r="D133" s="64"/>
      <c r="E133" s="11"/>
      <c r="G133" s="11"/>
      <c r="H133" s="64"/>
      <c r="I133" s="64"/>
    </row>
    <row r="134" spans="1:9" x14ac:dyDescent="0.2">
      <c r="A134" s="64"/>
      <c r="B134" s="64"/>
      <c r="C134" s="64"/>
      <c r="D134" s="64"/>
      <c r="E134" s="11"/>
      <c r="G134" s="11"/>
      <c r="H134" s="64"/>
      <c r="I134" s="64"/>
    </row>
    <row r="135" spans="1:9" x14ac:dyDescent="0.2">
      <c r="A135" s="64"/>
      <c r="B135" s="64"/>
      <c r="C135" s="64"/>
      <c r="D135" s="64"/>
      <c r="E135" s="11"/>
      <c r="G135" s="11"/>
      <c r="H135" s="64"/>
      <c r="I135" s="64"/>
    </row>
    <row r="136" spans="1:9" x14ac:dyDescent="0.2">
      <c r="A136" s="64"/>
      <c r="B136" s="64"/>
      <c r="C136" s="64"/>
      <c r="D136" s="64"/>
      <c r="E136" s="11"/>
      <c r="G136" s="11"/>
      <c r="H136" s="64"/>
      <c r="I136" s="64"/>
    </row>
    <row r="137" spans="1:9" x14ac:dyDescent="0.2">
      <c r="A137" s="64"/>
      <c r="B137" s="64"/>
      <c r="C137" s="64"/>
      <c r="D137" s="64"/>
      <c r="E137" s="11"/>
      <c r="G137" s="11"/>
      <c r="H137" s="64"/>
      <c r="I137" s="64"/>
    </row>
    <row r="138" spans="1:9" x14ac:dyDescent="0.2">
      <c r="A138" s="64"/>
      <c r="B138" s="64"/>
      <c r="C138" s="64"/>
      <c r="D138" s="64"/>
      <c r="E138" s="11"/>
      <c r="G138" s="11"/>
      <c r="H138" s="64"/>
      <c r="I138" s="64"/>
    </row>
    <row r="139" spans="1:9" x14ac:dyDescent="0.2">
      <c r="A139" s="64"/>
      <c r="B139" s="64"/>
      <c r="C139" s="64"/>
      <c r="D139" s="64"/>
      <c r="E139" s="11"/>
      <c r="G139" s="11"/>
      <c r="H139" s="64"/>
      <c r="I139" s="64"/>
    </row>
    <row r="140" spans="1:9" x14ac:dyDescent="0.2">
      <c r="A140" s="64"/>
      <c r="B140" s="64"/>
      <c r="C140" s="64"/>
      <c r="D140" s="64"/>
      <c r="E140" s="11"/>
      <c r="G140" s="11"/>
      <c r="H140" s="64"/>
      <c r="I140" s="64"/>
    </row>
    <row r="141" spans="1:9" x14ac:dyDescent="0.2">
      <c r="A141" s="64"/>
      <c r="B141" s="64"/>
      <c r="C141" s="64"/>
      <c r="D141" s="64"/>
      <c r="E141" s="11"/>
      <c r="G141" s="11"/>
      <c r="H141" s="64"/>
      <c r="I141" s="64"/>
    </row>
    <row r="142" spans="1:9" ht="10.5" x14ac:dyDescent="0.25">
      <c r="A142" s="63" t="s">
        <v>1402</v>
      </c>
      <c r="B142" s="64"/>
      <c r="C142" s="64"/>
      <c r="D142" s="64"/>
      <c r="E142" s="11"/>
      <c r="G142" s="11"/>
      <c r="H142" s="64"/>
      <c r="I142" s="64"/>
    </row>
    <row r="143" spans="1:9" x14ac:dyDescent="0.2">
      <c r="A143" s="64"/>
      <c r="B143" s="64"/>
      <c r="C143" s="64"/>
      <c r="D143" s="64"/>
      <c r="E143" s="11"/>
      <c r="G143" s="11"/>
      <c r="H143" s="64"/>
      <c r="I143" s="64"/>
    </row>
    <row r="144" spans="1:9" ht="10.5" x14ac:dyDescent="0.25">
      <c r="A144" s="63" t="s">
        <v>1056</v>
      </c>
      <c r="B144" s="64"/>
      <c r="C144" s="64"/>
      <c r="D144" s="64"/>
      <c r="E144" s="11"/>
      <c r="G144" s="11"/>
      <c r="H144" s="64"/>
      <c r="I144" s="64"/>
    </row>
    <row r="145" spans="1:9" x14ac:dyDescent="0.2">
      <c r="A145" s="64"/>
      <c r="B145" s="64"/>
      <c r="C145" s="64"/>
      <c r="D145" s="64"/>
      <c r="E145" s="11"/>
      <c r="G145" s="11"/>
      <c r="H145" s="64"/>
      <c r="I145" s="64"/>
    </row>
    <row r="146" spans="1:9" x14ac:dyDescent="0.2">
      <c r="A146" s="64"/>
      <c r="B146" s="64"/>
      <c r="C146" s="64"/>
      <c r="D146" s="64"/>
      <c r="E146" s="11"/>
      <c r="G146" s="11"/>
      <c r="H146" s="64"/>
      <c r="I146" s="64"/>
    </row>
    <row r="147" spans="1:9" x14ac:dyDescent="0.2">
      <c r="A147" s="64"/>
      <c r="B147" s="64"/>
      <c r="C147" s="64"/>
      <c r="D147" s="64"/>
      <c r="E147" s="11"/>
      <c r="G147" s="11"/>
      <c r="H147" s="64"/>
      <c r="I147" s="64"/>
    </row>
    <row r="148" spans="1:9" x14ac:dyDescent="0.2">
      <c r="A148" s="64"/>
      <c r="B148" s="64"/>
      <c r="C148" s="64"/>
      <c r="D148" s="64"/>
      <c r="E148" s="11"/>
      <c r="G148" s="11"/>
      <c r="H148" s="64"/>
      <c r="I148" s="64"/>
    </row>
    <row r="149" spans="1:9" x14ac:dyDescent="0.2">
      <c r="A149" s="64"/>
      <c r="B149" s="64"/>
      <c r="C149" s="64"/>
      <c r="D149" s="64"/>
      <c r="E149" s="11"/>
      <c r="G149" s="11"/>
      <c r="H149" s="64"/>
      <c r="I149" s="64"/>
    </row>
    <row r="150" spans="1:9" x14ac:dyDescent="0.2">
      <c r="A150" s="64"/>
      <c r="B150" s="64"/>
      <c r="C150" s="64"/>
      <c r="D150" s="64"/>
      <c r="E150" s="11"/>
      <c r="G150" s="11"/>
      <c r="H150" s="64"/>
      <c r="I150" s="64"/>
    </row>
    <row r="151" spans="1:9" x14ac:dyDescent="0.2">
      <c r="A151" s="64"/>
      <c r="B151" s="64"/>
      <c r="C151" s="64"/>
      <c r="D151" s="64"/>
      <c r="E151" s="11"/>
      <c r="G151" s="11"/>
      <c r="H151" s="64"/>
      <c r="I151" s="64"/>
    </row>
    <row r="152" spans="1:9" x14ac:dyDescent="0.2">
      <c r="A152" s="64"/>
      <c r="B152" s="64"/>
      <c r="C152" s="64"/>
      <c r="D152" s="64"/>
      <c r="E152" s="11"/>
      <c r="G152" s="11"/>
      <c r="H152" s="64"/>
      <c r="I152" s="64"/>
    </row>
    <row r="153" spans="1:9" x14ac:dyDescent="0.2">
      <c r="A153" s="64"/>
      <c r="B153" s="64"/>
      <c r="C153" s="64"/>
      <c r="D153" s="64"/>
      <c r="E153" s="11"/>
      <c r="G153" s="11"/>
      <c r="H153" s="64"/>
      <c r="I153" s="64"/>
    </row>
    <row r="154" spans="1:9" x14ac:dyDescent="0.2">
      <c r="A154" s="64"/>
      <c r="B154" s="64"/>
      <c r="C154" s="64"/>
      <c r="D154" s="64"/>
      <c r="E154" s="11"/>
      <c r="G154" s="11"/>
      <c r="H154" s="64"/>
      <c r="I154" s="64"/>
    </row>
    <row r="155" spans="1:9" x14ac:dyDescent="0.2">
      <c r="A155" s="64"/>
      <c r="B155" s="64"/>
      <c r="C155" s="64"/>
      <c r="D155" s="64"/>
      <c r="E155" s="11"/>
      <c r="G155" s="11"/>
      <c r="H155" s="64"/>
      <c r="I155" s="64"/>
    </row>
    <row r="156" spans="1:9" x14ac:dyDescent="0.2">
      <c r="A156" s="64"/>
      <c r="B156" s="64"/>
      <c r="C156" s="64"/>
      <c r="D156" s="64"/>
      <c r="E156" s="11"/>
      <c r="G156" s="11"/>
      <c r="H156" s="64"/>
      <c r="I156" s="64"/>
    </row>
    <row r="157" spans="1:9" x14ac:dyDescent="0.2">
      <c r="A157" s="64"/>
      <c r="B157" s="64"/>
      <c r="C157" s="64"/>
      <c r="D157" s="64"/>
      <c r="E157" s="11"/>
      <c r="G157" s="11"/>
      <c r="H157" s="64"/>
      <c r="I157" s="64"/>
    </row>
    <row r="158" spans="1:9" x14ac:dyDescent="0.2">
      <c r="A158" s="64"/>
      <c r="B158" s="64"/>
      <c r="C158" s="64"/>
      <c r="D158" s="64"/>
      <c r="E158" s="11"/>
      <c r="G158" s="11"/>
      <c r="H158" s="64"/>
      <c r="I158" s="64"/>
    </row>
    <row r="159" spans="1:9" x14ac:dyDescent="0.2">
      <c r="A159" s="64"/>
      <c r="B159" s="64"/>
      <c r="C159" s="64"/>
      <c r="D159" s="64"/>
      <c r="E159" s="11"/>
      <c r="G159" s="11"/>
      <c r="H159" s="64"/>
      <c r="I159" s="64"/>
    </row>
    <row r="160" spans="1:9" x14ac:dyDescent="0.2">
      <c r="A160" s="64" t="s">
        <v>1059</v>
      </c>
      <c r="B160" s="64"/>
      <c r="C160" s="64"/>
      <c r="D160" s="64"/>
      <c r="E160" s="11"/>
      <c r="G160" s="11"/>
      <c r="H160" s="64"/>
      <c r="I160" s="64"/>
    </row>
    <row r="161" spans="1:9" x14ac:dyDescent="0.2">
      <c r="A161" s="64"/>
      <c r="B161" s="64"/>
      <c r="C161" s="64"/>
      <c r="D161" s="64"/>
      <c r="E161" s="11"/>
      <c r="G161" s="11"/>
      <c r="H161" s="64"/>
      <c r="I161" s="64"/>
    </row>
    <row r="162" spans="1:9" x14ac:dyDescent="0.2">
      <c r="A162" s="64"/>
      <c r="B162" s="64"/>
      <c r="C162" s="64"/>
      <c r="D162" s="64"/>
      <c r="E162" s="11"/>
      <c r="G162" s="11"/>
      <c r="H162" s="64"/>
      <c r="I162" s="64"/>
    </row>
    <row r="163" spans="1:9" x14ac:dyDescent="0.2">
      <c r="A163" s="64"/>
      <c r="B163" s="64"/>
      <c r="C163" s="64"/>
      <c r="D163" s="64"/>
      <c r="E163" s="11"/>
      <c r="G163" s="11"/>
      <c r="H163" s="64"/>
      <c r="I163" s="64"/>
    </row>
    <row r="164" spans="1:9" x14ac:dyDescent="0.2">
      <c r="A164" s="64"/>
    </row>
    <row r="165" spans="1:9" x14ac:dyDescent="0.2">
      <c r="A165" s="65"/>
    </row>
  </sheetData>
  <mergeCells count="9">
    <mergeCell ref="A109:B109"/>
    <mergeCell ref="A110:B110"/>
    <mergeCell ref="A111:B111"/>
    <mergeCell ref="A1:G1"/>
    <mergeCell ref="A88:G88"/>
    <mergeCell ref="A105:B105"/>
    <mergeCell ref="A106:B106"/>
    <mergeCell ref="A107:B107"/>
    <mergeCell ref="A108:B108"/>
  </mergeCells>
  <conditionalFormatting sqref="F2:F3">
    <cfRule type="cellIs" dxfId="116" priority="4" stopIfTrue="1" operator="between">
      <formula>0.009</formula>
      <formula>-0.009</formula>
    </cfRule>
  </conditionalFormatting>
  <conditionalFormatting sqref="F5:F70">
    <cfRule type="cellIs" dxfId="115" priority="3" stopIfTrue="1" operator="between">
      <formula>0.009</formula>
      <formula>-0.009</formula>
    </cfRule>
  </conditionalFormatting>
  <conditionalFormatting sqref="F84:F87">
    <cfRule type="cellIs" dxfId="114" priority="2" stopIfTrue="1" operator="between">
      <formula>0.009</formula>
      <formula>-0.009</formula>
    </cfRule>
  </conditionalFormatting>
  <conditionalFormatting sqref="F89:F65536">
    <cfRule type="cellIs" dxfId="113"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37"/>
  <sheetViews>
    <sheetView workbookViewId="0">
      <selection sqref="A1:G1"/>
    </sheetView>
  </sheetViews>
  <sheetFormatPr defaultColWidth="9.1796875" defaultRowHeight="10" x14ac:dyDescent="0.2"/>
  <cols>
    <col min="1" max="1" width="38.81640625" style="7" bestFit="1" customWidth="1"/>
    <col min="2" max="2" width="52.81640625" style="7" bestFit="1" customWidth="1"/>
    <col min="3" max="3" width="24.81640625" style="7" bestFit="1" customWidth="1"/>
    <col min="4" max="4" width="15.1796875" style="7" bestFit="1" customWidth="1"/>
    <col min="5" max="5" width="26.54296875" style="10" customWidth="1"/>
    <col min="6" max="6" width="13.54296875" style="11" bestFit="1" customWidth="1"/>
    <col min="7" max="7" width="4.54296875" style="10" bestFit="1" customWidth="1"/>
    <col min="8" max="16384" width="9.1796875" style="7"/>
  </cols>
  <sheetData>
    <row r="1" spans="1:7" s="1" customFormat="1" ht="14" x14ac:dyDescent="0.25">
      <c r="A1" s="104" t="s">
        <v>1403</v>
      </c>
      <c r="B1" s="105"/>
      <c r="C1" s="105"/>
      <c r="D1" s="105"/>
      <c r="E1" s="105"/>
      <c r="F1" s="105"/>
      <c r="G1" s="105"/>
    </row>
    <row r="2" spans="1:7" s="1" customFormat="1" ht="11.5" x14ac:dyDescent="0.25">
      <c r="E2" s="5"/>
      <c r="F2" s="9"/>
      <c r="G2" s="10"/>
    </row>
    <row r="3" spans="1:7" s="1" customFormat="1" ht="11.5" x14ac:dyDescent="0.25">
      <c r="A3" s="8" t="s">
        <v>7</v>
      </c>
      <c r="B3" s="2"/>
      <c r="C3" s="3"/>
      <c r="D3" s="3"/>
      <c r="E3" s="4"/>
      <c r="F3" s="9"/>
      <c r="G3" s="10"/>
    </row>
    <row r="4" spans="1:7" s="1" customFormat="1" ht="21" x14ac:dyDescent="0.25">
      <c r="A4" s="6" t="s">
        <v>2</v>
      </c>
      <c r="B4" s="6" t="s">
        <v>0</v>
      </c>
      <c r="C4" s="13" t="s">
        <v>1099</v>
      </c>
      <c r="D4" s="13" t="s">
        <v>1</v>
      </c>
      <c r="E4" s="52" t="s">
        <v>6</v>
      </c>
      <c r="F4" s="12" t="s">
        <v>3</v>
      </c>
      <c r="G4" s="12" t="s">
        <v>5</v>
      </c>
    </row>
    <row r="5" spans="1:7" ht="10.5" x14ac:dyDescent="0.25">
      <c r="A5" s="16" t="s">
        <v>20</v>
      </c>
      <c r="B5" s="17"/>
      <c r="C5" s="17"/>
      <c r="D5" s="17"/>
      <c r="E5" s="18"/>
      <c r="F5" s="19"/>
      <c r="G5" s="18"/>
    </row>
    <row r="6" spans="1:7" ht="10.5" x14ac:dyDescent="0.25">
      <c r="A6" s="20" t="s">
        <v>21</v>
      </c>
      <c r="B6" s="21"/>
      <c r="C6" s="21"/>
      <c r="D6" s="21"/>
      <c r="E6" s="22"/>
      <c r="F6" s="23"/>
      <c r="G6" s="22"/>
    </row>
    <row r="7" spans="1:7" x14ac:dyDescent="0.2">
      <c r="A7" s="21" t="s">
        <v>90</v>
      </c>
      <c r="B7" s="21" t="s">
        <v>89</v>
      </c>
      <c r="C7" s="21" t="s">
        <v>25</v>
      </c>
      <c r="D7" s="24">
        <v>6000</v>
      </c>
      <c r="E7" s="22">
        <v>3341.076</v>
      </c>
      <c r="F7" s="23">
        <v>6.9516546144809901</v>
      </c>
      <c r="G7" s="22">
        <v>6.9149000000000003</v>
      </c>
    </row>
    <row r="8" spans="1:7" x14ac:dyDescent="0.2">
      <c r="A8" s="21" t="s">
        <v>1404</v>
      </c>
      <c r="B8" s="21" t="s">
        <v>1405</v>
      </c>
      <c r="C8" s="21" t="s">
        <v>84</v>
      </c>
      <c r="D8" s="24">
        <v>3000</v>
      </c>
      <c r="E8" s="22">
        <v>3236.7431918000002</v>
      </c>
      <c r="F8" s="23">
        <v>6.7345731570207903</v>
      </c>
      <c r="G8" s="22">
        <v>7.2518000000000002</v>
      </c>
    </row>
    <row r="9" spans="1:7" x14ac:dyDescent="0.2">
      <c r="A9" s="21" t="s">
        <v>1406</v>
      </c>
      <c r="B9" s="21" t="s">
        <v>1407</v>
      </c>
      <c r="C9" s="21" t="s">
        <v>1362</v>
      </c>
      <c r="D9" s="24">
        <v>2500</v>
      </c>
      <c r="E9" s="22">
        <v>2677.3729109999999</v>
      </c>
      <c r="F9" s="23">
        <v>5.5707118758865599</v>
      </c>
      <c r="G9" s="22">
        <v>7.3548999999999998</v>
      </c>
    </row>
    <row r="10" spans="1:7" x14ac:dyDescent="0.2">
      <c r="A10" s="21" t="s">
        <v>1363</v>
      </c>
      <c r="B10" s="21" t="s">
        <v>1364</v>
      </c>
      <c r="C10" s="21" t="s">
        <v>1362</v>
      </c>
      <c r="D10" s="24">
        <v>2500</v>
      </c>
      <c r="E10" s="22">
        <v>2579.8465753</v>
      </c>
      <c r="F10" s="23">
        <v>5.3677923967719501</v>
      </c>
      <c r="G10" s="22">
        <v>7.335</v>
      </c>
    </row>
    <row r="11" spans="1:7" x14ac:dyDescent="0.2">
      <c r="A11" s="21" t="s">
        <v>100</v>
      </c>
      <c r="B11" s="21" t="s">
        <v>99</v>
      </c>
      <c r="C11" s="21" t="s">
        <v>25</v>
      </c>
      <c r="D11" s="24">
        <v>2500</v>
      </c>
      <c r="E11" s="22">
        <v>2576.7333904000002</v>
      </c>
      <c r="F11" s="23">
        <v>5.3613149068328303</v>
      </c>
      <c r="G11" s="22">
        <v>7.4010999999999996</v>
      </c>
    </row>
    <row r="12" spans="1:7" x14ac:dyDescent="0.2">
      <c r="A12" s="21" t="s">
        <v>1408</v>
      </c>
      <c r="B12" s="21" t="s">
        <v>1409</v>
      </c>
      <c r="C12" s="21" t="s">
        <v>1362</v>
      </c>
      <c r="D12" s="24">
        <v>250</v>
      </c>
      <c r="E12" s="22">
        <v>2510.3739725999999</v>
      </c>
      <c r="F12" s="23">
        <v>5.2232432936867497</v>
      </c>
      <c r="G12" s="22">
        <v>7.2249999999999996</v>
      </c>
    </row>
    <row r="13" spans="1:7" x14ac:dyDescent="0.2">
      <c r="A13" s="21" t="s">
        <v>1410</v>
      </c>
      <c r="B13" s="21" t="s">
        <v>1411</v>
      </c>
      <c r="C13" s="21" t="s">
        <v>25</v>
      </c>
      <c r="D13" s="24">
        <v>20</v>
      </c>
      <c r="E13" s="22">
        <v>2122.6755068000002</v>
      </c>
      <c r="F13" s="23">
        <v>4.4165732781570997</v>
      </c>
      <c r="G13" s="22">
        <v>7.4724000000000004</v>
      </c>
    </row>
    <row r="14" spans="1:7" x14ac:dyDescent="0.2">
      <c r="A14" s="21" t="s">
        <v>1412</v>
      </c>
      <c r="B14" s="21" t="s">
        <v>1413</v>
      </c>
      <c r="C14" s="21" t="s">
        <v>25</v>
      </c>
      <c r="D14" s="24">
        <v>1500</v>
      </c>
      <c r="E14" s="22">
        <v>1573.3005822</v>
      </c>
      <c r="F14" s="23">
        <v>3.2735089690316101</v>
      </c>
      <c r="G14" s="22">
        <v>7.3</v>
      </c>
    </row>
    <row r="15" spans="1:7" x14ac:dyDescent="0.2">
      <c r="A15" s="21" t="s">
        <v>27</v>
      </c>
      <c r="B15" s="21" t="s">
        <v>26</v>
      </c>
      <c r="C15" s="21" t="s">
        <v>24</v>
      </c>
      <c r="D15" s="24">
        <v>1154</v>
      </c>
      <c r="E15" s="22">
        <v>1234.625364</v>
      </c>
      <c r="F15" s="23">
        <v>2.5688398314812</v>
      </c>
      <c r="G15" s="22">
        <v>8.5035000000000007</v>
      </c>
    </row>
    <row r="16" spans="1:7" x14ac:dyDescent="0.2">
      <c r="A16" s="21" t="s">
        <v>108</v>
      </c>
      <c r="B16" s="21" t="s">
        <v>107</v>
      </c>
      <c r="C16" s="21" t="s">
        <v>25</v>
      </c>
      <c r="D16" s="24">
        <v>1000</v>
      </c>
      <c r="E16" s="22">
        <v>1071.7988081999999</v>
      </c>
      <c r="F16" s="23">
        <v>2.2300525731287602</v>
      </c>
      <c r="G16" s="22">
        <v>7.24</v>
      </c>
    </row>
    <row r="17" spans="1:9" x14ac:dyDescent="0.2">
      <c r="A17" s="21" t="s">
        <v>1414</v>
      </c>
      <c r="B17" s="21" t="s">
        <v>1415</v>
      </c>
      <c r="C17" s="21" t="s">
        <v>25</v>
      </c>
      <c r="D17" s="24">
        <v>1000</v>
      </c>
      <c r="E17" s="22">
        <v>1058.3405204999999</v>
      </c>
      <c r="F17" s="23">
        <v>2.2020504062242301</v>
      </c>
      <c r="G17" s="22">
        <v>7.0274999999999999</v>
      </c>
    </row>
    <row r="18" spans="1:9" x14ac:dyDescent="0.2">
      <c r="A18" s="21" t="s">
        <v>1377</v>
      </c>
      <c r="B18" s="21" t="s">
        <v>1378</v>
      </c>
      <c r="C18" s="21" t="s">
        <v>25</v>
      </c>
      <c r="D18" s="24">
        <v>1500</v>
      </c>
      <c r="E18" s="22">
        <v>785.77350000000001</v>
      </c>
      <c r="F18" s="23">
        <v>1.6349301773476199</v>
      </c>
      <c r="G18" s="22">
        <v>6.7964000000000002</v>
      </c>
    </row>
    <row r="19" spans="1:9" x14ac:dyDescent="0.2">
      <c r="A19" s="21" t="s">
        <v>23</v>
      </c>
      <c r="B19" s="21" t="s">
        <v>22</v>
      </c>
      <c r="C19" s="21" t="s">
        <v>24</v>
      </c>
      <c r="D19" s="24">
        <v>547</v>
      </c>
      <c r="E19" s="22">
        <v>588.13221199999998</v>
      </c>
      <c r="F19" s="23">
        <v>1.2237051792520499</v>
      </c>
      <c r="G19" s="22">
        <v>8.4634999999999998</v>
      </c>
    </row>
    <row r="20" spans="1:9" x14ac:dyDescent="0.2">
      <c r="A20" s="21" t="s">
        <v>1416</v>
      </c>
      <c r="B20" s="21" t="s">
        <v>1417</v>
      </c>
      <c r="C20" s="21" t="s">
        <v>25</v>
      </c>
      <c r="D20" s="24">
        <v>5</v>
      </c>
      <c r="E20" s="22">
        <v>536.09585619999996</v>
      </c>
      <c r="F20" s="23">
        <v>1.1154350372625099</v>
      </c>
      <c r="G20" s="22">
        <v>7.1749999999999998</v>
      </c>
    </row>
    <row r="21" spans="1:9" ht="10.5" x14ac:dyDescent="0.25">
      <c r="A21" s="20" t="s">
        <v>28</v>
      </c>
      <c r="B21" s="20"/>
      <c r="C21" s="20"/>
      <c r="D21" s="20"/>
      <c r="E21" s="25">
        <f>SUM(E6:E20)</f>
        <v>25892.888391</v>
      </c>
      <c r="F21" s="26">
        <f>SUM(F6:F20)</f>
        <v>53.87438569656495</v>
      </c>
      <c r="G21" s="25"/>
      <c r="H21" s="14"/>
      <c r="I21" s="14"/>
    </row>
    <row r="22" spans="1:9" x14ac:dyDescent="0.2">
      <c r="A22" s="21"/>
      <c r="B22" s="21"/>
      <c r="C22" s="21"/>
      <c r="D22" s="21"/>
      <c r="E22" s="22"/>
      <c r="F22" s="23"/>
      <c r="G22" s="22"/>
    </row>
    <row r="23" spans="1:9" ht="10.5" x14ac:dyDescent="0.25">
      <c r="A23" s="20" t="s">
        <v>29</v>
      </c>
      <c r="B23" s="21"/>
      <c r="C23" s="21"/>
      <c r="D23" s="21"/>
      <c r="E23" s="22"/>
      <c r="F23" s="23"/>
      <c r="G23" s="22"/>
    </row>
    <row r="24" spans="1:9" ht="10.5" x14ac:dyDescent="0.25">
      <c r="A24" s="20" t="s">
        <v>30</v>
      </c>
      <c r="B24" s="21"/>
      <c r="C24" s="21"/>
      <c r="D24" s="21"/>
      <c r="E24" s="22"/>
      <c r="F24" s="23"/>
      <c r="G24" s="22"/>
    </row>
    <row r="25" spans="1:9" x14ac:dyDescent="0.2">
      <c r="A25" s="21" t="s">
        <v>1418</v>
      </c>
      <c r="B25" s="21" t="s">
        <v>1419</v>
      </c>
      <c r="C25" s="21" t="s">
        <v>32</v>
      </c>
      <c r="D25" s="24">
        <v>500</v>
      </c>
      <c r="E25" s="22">
        <v>2356.0324999999998</v>
      </c>
      <c r="F25" s="23">
        <v>4.9021106375587298</v>
      </c>
      <c r="G25" s="22">
        <v>7.2649999999999997</v>
      </c>
    </row>
    <row r="26" spans="1:9" x14ac:dyDescent="0.2">
      <c r="A26" s="21" t="s">
        <v>1251</v>
      </c>
      <c r="B26" s="21" t="s">
        <v>1252</v>
      </c>
      <c r="C26" s="21" t="s">
        <v>1121</v>
      </c>
      <c r="D26" s="24">
        <v>500</v>
      </c>
      <c r="E26" s="22">
        <v>2346.9650000000001</v>
      </c>
      <c r="F26" s="23">
        <v>4.8832442220037402</v>
      </c>
      <c r="G26" s="22">
        <v>7</v>
      </c>
    </row>
    <row r="27" spans="1:9" x14ac:dyDescent="0.2">
      <c r="A27" s="21" t="s">
        <v>1245</v>
      </c>
      <c r="B27" s="21" t="s">
        <v>1246</v>
      </c>
      <c r="C27" s="21" t="s">
        <v>1121</v>
      </c>
      <c r="D27" s="24">
        <v>400</v>
      </c>
      <c r="E27" s="22">
        <v>1982.61</v>
      </c>
      <c r="F27" s="23">
        <v>4.1251441018450796</v>
      </c>
      <c r="G27" s="22">
        <v>6.6702000000000004</v>
      </c>
    </row>
    <row r="28" spans="1:9" x14ac:dyDescent="0.2">
      <c r="A28" s="21" t="s">
        <v>1237</v>
      </c>
      <c r="B28" s="21" t="s">
        <v>1238</v>
      </c>
      <c r="C28" s="21" t="s">
        <v>32</v>
      </c>
      <c r="D28" s="24">
        <v>400</v>
      </c>
      <c r="E28" s="22">
        <v>1871.3240000000001</v>
      </c>
      <c r="F28" s="23">
        <v>3.8935953925588702</v>
      </c>
      <c r="G28" s="22">
        <v>7.05</v>
      </c>
    </row>
    <row r="29" spans="1:9" x14ac:dyDescent="0.2">
      <c r="A29" s="21" t="s">
        <v>1235</v>
      </c>
      <c r="B29" s="21" t="s">
        <v>1236</v>
      </c>
      <c r="C29" s="21" t="s">
        <v>31</v>
      </c>
      <c r="D29" s="24">
        <v>400</v>
      </c>
      <c r="E29" s="22">
        <v>1868.8440000000001</v>
      </c>
      <c r="F29" s="23">
        <v>3.88843534727887</v>
      </c>
      <c r="G29" s="22">
        <v>7.1955</v>
      </c>
    </row>
    <row r="30" spans="1:9" ht="10.5" x14ac:dyDescent="0.25">
      <c r="A30" s="20" t="s">
        <v>28</v>
      </c>
      <c r="B30" s="20"/>
      <c r="C30" s="20"/>
      <c r="D30" s="20"/>
      <c r="E30" s="25">
        <f>SUM(E24:E29)</f>
        <v>10425.7755</v>
      </c>
      <c r="F30" s="26">
        <f>SUM(F24:F29)</f>
        <v>21.692529701245292</v>
      </c>
      <c r="G30" s="25"/>
      <c r="H30" s="14"/>
      <c r="I30" s="14"/>
    </row>
    <row r="31" spans="1:9" x14ac:dyDescent="0.2">
      <c r="A31" s="21"/>
      <c r="B31" s="21"/>
      <c r="C31" s="21"/>
      <c r="D31" s="21"/>
      <c r="E31" s="22"/>
      <c r="F31" s="23"/>
      <c r="G31" s="22"/>
    </row>
    <row r="32" spans="1:9" ht="10.5" x14ac:dyDescent="0.25">
      <c r="A32" s="20" t="s">
        <v>36</v>
      </c>
      <c r="B32" s="21"/>
      <c r="C32" s="21"/>
      <c r="D32" s="21"/>
      <c r="E32" s="22"/>
      <c r="F32" s="23"/>
      <c r="G32" s="22"/>
    </row>
    <row r="33" spans="1:9" x14ac:dyDescent="0.2">
      <c r="A33" s="21" t="s">
        <v>71</v>
      </c>
      <c r="B33" s="21" t="s">
        <v>70</v>
      </c>
      <c r="C33" s="21" t="s">
        <v>37</v>
      </c>
      <c r="D33" s="24">
        <v>2500000</v>
      </c>
      <c r="E33" s="22">
        <v>2549.0513888999999</v>
      </c>
      <c r="F33" s="23">
        <v>5.3037179789372804</v>
      </c>
      <c r="G33" s="22">
        <v>7.5203130050000002</v>
      </c>
    </row>
    <row r="34" spans="1:9" x14ac:dyDescent="0.2">
      <c r="A34" s="21" t="s">
        <v>1420</v>
      </c>
      <c r="B34" s="21" t="s">
        <v>1421</v>
      </c>
      <c r="C34" s="21" t="s">
        <v>37</v>
      </c>
      <c r="D34" s="24">
        <v>2500000</v>
      </c>
      <c r="E34" s="22">
        <v>2547.3449999999998</v>
      </c>
      <c r="F34" s="23">
        <v>5.3001675579738601</v>
      </c>
      <c r="G34" s="22">
        <v>7.4884887761124999</v>
      </c>
    </row>
    <row r="35" spans="1:9" x14ac:dyDescent="0.2">
      <c r="A35" s="21" t="s">
        <v>1387</v>
      </c>
      <c r="B35" s="21" t="s">
        <v>1388</v>
      </c>
      <c r="C35" s="21" t="s">
        <v>37</v>
      </c>
      <c r="D35" s="24">
        <v>1000000</v>
      </c>
      <c r="E35" s="22">
        <v>1047.7237222000001</v>
      </c>
      <c r="F35" s="23">
        <v>2.1799604223707698</v>
      </c>
      <c r="G35" s="22">
        <v>7.4416083200000003</v>
      </c>
    </row>
    <row r="36" spans="1:9" x14ac:dyDescent="0.2">
      <c r="A36" s="21" t="s">
        <v>73</v>
      </c>
      <c r="B36" s="21" t="s">
        <v>72</v>
      </c>
      <c r="C36" s="21" t="s">
        <v>37</v>
      </c>
      <c r="D36" s="24">
        <v>1000000</v>
      </c>
      <c r="E36" s="22">
        <v>1003.4303333</v>
      </c>
      <c r="F36" s="23">
        <v>2.08780078836732</v>
      </c>
      <c r="G36" s="22">
        <v>7.7067119450000003</v>
      </c>
    </row>
    <row r="37" spans="1:9" x14ac:dyDescent="0.2">
      <c r="A37" s="21" t="s">
        <v>75</v>
      </c>
      <c r="B37" s="21" t="s">
        <v>74</v>
      </c>
      <c r="C37" s="21" t="s">
        <v>37</v>
      </c>
      <c r="D37" s="24">
        <v>937350</v>
      </c>
      <c r="E37" s="22">
        <v>957.20119829999999</v>
      </c>
      <c r="F37" s="23">
        <v>1.9916135182644501</v>
      </c>
      <c r="G37" s="22">
        <v>7.5203130050000002</v>
      </c>
    </row>
    <row r="38" spans="1:9" x14ac:dyDescent="0.2">
      <c r="A38" s="21" t="s">
        <v>65</v>
      </c>
      <c r="B38" s="21" t="s">
        <v>64</v>
      </c>
      <c r="C38" s="21" t="s">
        <v>37</v>
      </c>
      <c r="D38" s="24">
        <v>796200</v>
      </c>
      <c r="E38" s="22">
        <v>760.69505340000001</v>
      </c>
      <c r="F38" s="23">
        <v>1.5827503708927799</v>
      </c>
      <c r="G38" s="22">
        <v>7.5447906721999898</v>
      </c>
    </row>
    <row r="39" spans="1:9" x14ac:dyDescent="0.2">
      <c r="A39" s="21" t="s">
        <v>77</v>
      </c>
      <c r="B39" s="21" t="s">
        <v>76</v>
      </c>
      <c r="C39" s="21" t="s">
        <v>37</v>
      </c>
      <c r="D39" s="24">
        <v>624880</v>
      </c>
      <c r="E39" s="22">
        <v>637.73378160000004</v>
      </c>
      <c r="F39" s="23">
        <v>1.3269093506612999</v>
      </c>
      <c r="G39" s="22">
        <v>7.5670784099999997</v>
      </c>
    </row>
    <row r="40" spans="1:9" x14ac:dyDescent="0.2">
      <c r="A40" s="21" t="s">
        <v>1393</v>
      </c>
      <c r="B40" s="21" t="s">
        <v>1394</v>
      </c>
      <c r="C40" s="21" t="s">
        <v>37</v>
      </c>
      <c r="D40" s="24">
        <v>500000</v>
      </c>
      <c r="E40" s="22">
        <v>510.78433330000001</v>
      </c>
      <c r="F40" s="23">
        <v>1.0627702774763399</v>
      </c>
      <c r="G40" s="22">
        <v>7.4657958899999999</v>
      </c>
    </row>
    <row r="41" spans="1:9" x14ac:dyDescent="0.2">
      <c r="A41" s="21" t="s">
        <v>79</v>
      </c>
      <c r="B41" s="21" t="s">
        <v>78</v>
      </c>
      <c r="C41" s="21" t="s">
        <v>37</v>
      </c>
      <c r="D41" s="24">
        <v>52560</v>
      </c>
      <c r="E41" s="22">
        <v>53.461263799999998</v>
      </c>
      <c r="F41" s="23">
        <v>0.111234895941085</v>
      </c>
      <c r="G41" s="22">
        <v>7.6242212499999997</v>
      </c>
    </row>
    <row r="42" spans="1:9" x14ac:dyDescent="0.2">
      <c r="A42" s="21" t="s">
        <v>81</v>
      </c>
      <c r="B42" s="21" t="s">
        <v>80</v>
      </c>
      <c r="C42" s="21" t="s">
        <v>37</v>
      </c>
      <c r="D42" s="24">
        <v>50000</v>
      </c>
      <c r="E42" s="22">
        <v>50.704616700000003</v>
      </c>
      <c r="F42" s="23">
        <v>0.105499241160047</v>
      </c>
      <c r="G42" s="22">
        <v>7.6557994200000001</v>
      </c>
    </row>
    <row r="43" spans="1:9" ht="10.5" x14ac:dyDescent="0.25">
      <c r="A43" s="20" t="s">
        <v>28</v>
      </c>
      <c r="B43" s="20"/>
      <c r="C43" s="20"/>
      <c r="D43" s="20"/>
      <c r="E43" s="25">
        <f>SUM(E33:E42)</f>
        <v>10118.1306915</v>
      </c>
      <c r="F43" s="26">
        <f>SUM(F33:F42)</f>
        <v>21.052424402045226</v>
      </c>
      <c r="G43" s="25"/>
      <c r="H43" s="14"/>
      <c r="I43" s="14"/>
    </row>
    <row r="44" spans="1:9" x14ac:dyDescent="0.2">
      <c r="A44" s="21"/>
      <c r="B44" s="21"/>
      <c r="C44" s="21"/>
      <c r="D44" s="21"/>
      <c r="E44" s="22"/>
      <c r="F44" s="23"/>
      <c r="G44" s="22"/>
    </row>
    <row r="45" spans="1:9" ht="10.5" x14ac:dyDescent="0.25">
      <c r="A45" s="20" t="s">
        <v>1192</v>
      </c>
      <c r="B45" s="21"/>
      <c r="C45" s="21"/>
      <c r="D45" s="21"/>
      <c r="E45" s="22"/>
      <c r="F45" s="23"/>
      <c r="G45" s="22"/>
    </row>
    <row r="46" spans="1:9" x14ac:dyDescent="0.2">
      <c r="A46" s="21" t="s">
        <v>1193</v>
      </c>
      <c r="B46" s="21" t="s">
        <v>1194</v>
      </c>
      <c r="C46" s="21" t="s">
        <v>1195</v>
      </c>
      <c r="D46" s="24">
        <v>1762.3119999999999</v>
      </c>
      <c r="E46" s="22">
        <v>204.37960330000001</v>
      </c>
      <c r="F46" s="23">
        <v>0.42524516424835601</v>
      </c>
      <c r="G46" s="22">
        <v>5.59</v>
      </c>
    </row>
    <row r="47" spans="1:9" ht="10.5" x14ac:dyDescent="0.25">
      <c r="A47" s="20" t="s">
        <v>28</v>
      </c>
      <c r="B47" s="20"/>
      <c r="C47" s="20"/>
      <c r="D47" s="20"/>
      <c r="E47" s="25">
        <f>SUM(E46:E46)</f>
        <v>204.37960330000001</v>
      </c>
      <c r="F47" s="26">
        <f>SUM(F46:F46)</f>
        <v>0.42524516424835601</v>
      </c>
      <c r="G47" s="25"/>
      <c r="H47" s="14"/>
      <c r="I47" s="14"/>
    </row>
    <row r="48" spans="1:9" x14ac:dyDescent="0.2">
      <c r="A48" s="21"/>
      <c r="B48" s="21"/>
      <c r="C48" s="21"/>
      <c r="D48" s="21"/>
      <c r="E48" s="22"/>
      <c r="F48" s="23"/>
      <c r="G48" s="22"/>
    </row>
    <row r="49" spans="1:9" ht="10.5" x14ac:dyDescent="0.25">
      <c r="A49" s="20" t="s">
        <v>39</v>
      </c>
      <c r="B49" s="20"/>
      <c r="C49" s="20"/>
      <c r="D49" s="20"/>
      <c r="E49" s="25">
        <f>E21+E30+E43+E47</f>
        <v>46641.17418580001</v>
      </c>
      <c r="F49" s="26">
        <f>F21+F30+F43+F47</f>
        <v>97.044584964103834</v>
      </c>
      <c r="G49" s="25"/>
      <c r="H49" s="14"/>
      <c r="I49" s="14"/>
    </row>
    <row r="50" spans="1:9" ht="10.5" x14ac:dyDescent="0.25">
      <c r="A50" s="20"/>
      <c r="B50" s="20"/>
      <c r="C50" s="20"/>
      <c r="D50" s="20"/>
      <c r="E50" s="25"/>
      <c r="F50" s="26"/>
      <c r="G50" s="25"/>
      <c r="H50" s="14"/>
      <c r="I50" s="14"/>
    </row>
    <row r="51" spans="1:9" ht="10.5" x14ac:dyDescent="0.25">
      <c r="A51" s="20" t="s">
        <v>338</v>
      </c>
      <c r="B51" s="20"/>
      <c r="C51" s="20"/>
      <c r="D51" s="20"/>
      <c r="E51" s="25">
        <v>2.2582511600000008</v>
      </c>
      <c r="F51" s="26">
        <f>+E51/E55*100</f>
        <v>4.6986605803253367E-3</v>
      </c>
      <c r="G51" s="25"/>
      <c r="H51" s="14"/>
      <c r="I51" s="14"/>
    </row>
    <row r="52" spans="1:9" ht="10.5" x14ac:dyDescent="0.25">
      <c r="A52" s="20"/>
      <c r="B52" s="20"/>
      <c r="C52" s="20"/>
      <c r="D52" s="20"/>
      <c r="E52" s="25"/>
      <c r="F52" s="26"/>
      <c r="G52" s="25"/>
      <c r="H52" s="14"/>
      <c r="I52" s="14"/>
    </row>
    <row r="53" spans="1:9" ht="10.5" x14ac:dyDescent="0.25">
      <c r="A53" s="20" t="s">
        <v>41</v>
      </c>
      <c r="B53" s="20"/>
      <c r="C53" s="20"/>
      <c r="D53" s="20"/>
      <c r="E53" s="25">
        <f>E55-(E21+E30+E43+E47+E51)</f>
        <v>1418.1613171399949</v>
      </c>
      <c r="F53" s="26">
        <f>F55-(F21+F30+F43+F47+F51)</f>
        <v>2.9507163753158352</v>
      </c>
      <c r="G53" s="25"/>
      <c r="H53" s="14"/>
      <c r="I53" s="14"/>
    </row>
    <row r="54" spans="1:9" ht="10.5" x14ac:dyDescent="0.25">
      <c r="A54" s="20"/>
      <c r="B54" s="20"/>
      <c r="C54" s="20"/>
      <c r="D54" s="20"/>
      <c r="E54" s="25"/>
      <c r="F54" s="26"/>
      <c r="G54" s="25"/>
      <c r="H54" s="14"/>
      <c r="I54" s="14"/>
    </row>
    <row r="55" spans="1:9" ht="10.5" x14ac:dyDescent="0.25">
      <c r="A55" s="27" t="s">
        <v>40</v>
      </c>
      <c r="B55" s="27"/>
      <c r="C55" s="27"/>
      <c r="D55" s="27"/>
      <c r="E55" s="28">
        <v>48061.593754100002</v>
      </c>
      <c r="F55" s="29">
        <v>100</v>
      </c>
      <c r="G55" s="28"/>
      <c r="H55" s="14"/>
      <c r="I55" s="14"/>
    </row>
    <row r="57" spans="1:9" ht="10.5" x14ac:dyDescent="0.25">
      <c r="A57" s="71" t="s">
        <v>1332</v>
      </c>
      <c r="B57" s="71"/>
      <c r="C57" s="71"/>
      <c r="D57" s="71"/>
      <c r="E57" s="72"/>
      <c r="F57" s="72"/>
      <c r="G57" s="85"/>
    </row>
    <row r="58" spans="1:9" ht="10.5" x14ac:dyDescent="0.25">
      <c r="A58" s="73"/>
      <c r="B58" s="73"/>
      <c r="C58" s="73"/>
      <c r="D58" s="73"/>
      <c r="E58" s="26"/>
      <c r="F58" s="26"/>
      <c r="G58" s="26"/>
    </row>
    <row r="59" spans="1:9" ht="10.5" x14ac:dyDescent="0.25">
      <c r="A59" s="73" t="s">
        <v>1333</v>
      </c>
      <c r="B59" s="73"/>
      <c r="C59" s="73"/>
      <c r="D59" s="73"/>
      <c r="E59" s="73" t="s">
        <v>1334</v>
      </c>
      <c r="F59" s="73" t="s">
        <v>3</v>
      </c>
      <c r="G59" s="26"/>
    </row>
    <row r="60" spans="1:9" ht="10.5" x14ac:dyDescent="0.25">
      <c r="A60" s="75" t="s">
        <v>1335</v>
      </c>
      <c r="B60" s="73"/>
      <c r="C60" s="73"/>
      <c r="D60" s="73"/>
      <c r="E60" s="78">
        <v>3500</v>
      </c>
      <c r="F60" s="78">
        <f t="shared" ref="F60:F65" si="0">E60/$E$55*100</f>
        <v>7.282321967738377</v>
      </c>
      <c r="G60" s="26"/>
    </row>
    <row r="61" spans="1:9" ht="10.5" x14ac:dyDescent="0.25">
      <c r="A61" s="75" t="s">
        <v>1395</v>
      </c>
      <c r="B61" s="73"/>
      <c r="C61" s="73"/>
      <c r="D61" s="73"/>
      <c r="E61" s="78">
        <v>2500</v>
      </c>
      <c r="F61" s="78">
        <f t="shared" si="0"/>
        <v>5.2016585483845548</v>
      </c>
      <c r="G61" s="26"/>
    </row>
    <row r="62" spans="1:9" ht="10.5" x14ac:dyDescent="0.25">
      <c r="A62" s="75" t="s">
        <v>1335</v>
      </c>
      <c r="B62" s="73"/>
      <c r="C62" s="73"/>
      <c r="D62" s="73"/>
      <c r="E62" s="78">
        <v>2500</v>
      </c>
      <c r="F62" s="78">
        <f t="shared" si="0"/>
        <v>5.2016585483845548</v>
      </c>
      <c r="G62" s="26"/>
    </row>
    <row r="63" spans="1:9" ht="10.5" x14ac:dyDescent="0.25">
      <c r="A63" s="75" t="s">
        <v>1335</v>
      </c>
      <c r="B63" s="73"/>
      <c r="C63" s="73"/>
      <c r="D63" s="73"/>
      <c r="E63" s="78">
        <v>2500</v>
      </c>
      <c r="F63" s="78">
        <f t="shared" si="0"/>
        <v>5.2016585483845548</v>
      </c>
      <c r="G63" s="26"/>
    </row>
    <row r="64" spans="1:9" ht="10.5" x14ac:dyDescent="0.25">
      <c r="A64" s="75" t="s">
        <v>1395</v>
      </c>
      <c r="B64" s="73"/>
      <c r="C64" s="73"/>
      <c r="D64" s="73"/>
      <c r="E64" s="78">
        <v>2500</v>
      </c>
      <c r="F64" s="78">
        <f t="shared" si="0"/>
        <v>5.2016585483845548</v>
      </c>
      <c r="G64" s="26"/>
    </row>
    <row r="65" spans="1:8" ht="10.5" x14ac:dyDescent="0.25">
      <c r="A65" s="75" t="s">
        <v>1395</v>
      </c>
      <c r="B65" s="73"/>
      <c r="C65" s="73"/>
      <c r="D65" s="73"/>
      <c r="E65" s="78">
        <v>500</v>
      </c>
      <c r="F65" s="78">
        <f t="shared" si="0"/>
        <v>1.0403317096769109</v>
      </c>
      <c r="G65" s="26"/>
    </row>
    <row r="66" spans="1:8" ht="10.5" x14ac:dyDescent="0.25">
      <c r="A66" s="86" t="s">
        <v>1337</v>
      </c>
      <c r="B66" s="87"/>
      <c r="C66" s="87"/>
      <c r="D66" s="86"/>
      <c r="E66" s="88">
        <f>SUM(E60:E65)</f>
        <v>14000</v>
      </c>
      <c r="F66" s="88">
        <f>SUM(F60:F65)</f>
        <v>29.129287870953505</v>
      </c>
      <c r="G66" s="89"/>
    </row>
    <row r="67" spans="1:8" ht="10.5" x14ac:dyDescent="0.25">
      <c r="F67" s="15" t="s">
        <v>847</v>
      </c>
    </row>
    <row r="68" spans="1:8" ht="10.5" x14ac:dyDescent="0.25">
      <c r="A68" s="14" t="s">
        <v>43</v>
      </c>
    </row>
    <row r="69" spans="1:8" ht="10.5" x14ac:dyDescent="0.25">
      <c r="A69" s="14" t="s">
        <v>1196</v>
      </c>
    </row>
    <row r="70" spans="1:8" ht="10.5" x14ac:dyDescent="0.25">
      <c r="A70" s="14"/>
    </row>
    <row r="71" spans="1:8" ht="38.25" customHeight="1" x14ac:dyDescent="0.25">
      <c r="A71" s="108" t="s">
        <v>1339</v>
      </c>
      <c r="B71" s="108"/>
      <c r="C71" s="108"/>
      <c r="D71" s="108"/>
      <c r="E71" s="108"/>
      <c r="F71" s="108"/>
      <c r="G71" s="108"/>
      <c r="H71" s="14"/>
    </row>
    <row r="72" spans="1:8" ht="10.5" x14ac:dyDescent="0.25">
      <c r="A72" s="14"/>
    </row>
    <row r="73" spans="1:8" ht="10.5" x14ac:dyDescent="0.25">
      <c r="A73" s="14" t="s">
        <v>44</v>
      </c>
    </row>
    <row r="74" spans="1:8" ht="10.5" x14ac:dyDescent="0.25">
      <c r="A74" s="14" t="s">
        <v>45</v>
      </c>
    </row>
    <row r="75" spans="1:8" ht="10.5" x14ac:dyDescent="0.25">
      <c r="A75" s="14" t="s">
        <v>46</v>
      </c>
      <c r="B75" s="14"/>
      <c r="C75" s="30" t="s">
        <v>1041</v>
      </c>
      <c r="D75" s="14" t="s">
        <v>47</v>
      </c>
    </row>
    <row r="76" spans="1:8" x14ac:dyDescent="0.2">
      <c r="A76" s="7" t="s">
        <v>48</v>
      </c>
      <c r="C76" s="31">
        <v>22.648900000000001</v>
      </c>
      <c r="D76" s="31">
        <v>23.240300000000001</v>
      </c>
    </row>
    <row r="77" spans="1:8" x14ac:dyDescent="0.2">
      <c r="A77" s="7" t="s">
        <v>49</v>
      </c>
      <c r="C77" s="31">
        <v>10.9255</v>
      </c>
      <c r="D77" s="31">
        <v>10.896800000000001</v>
      </c>
    </row>
    <row r="78" spans="1:8" x14ac:dyDescent="0.2">
      <c r="A78" s="7" t="s">
        <v>50</v>
      </c>
      <c r="C78" s="31">
        <v>23.6678</v>
      </c>
      <c r="D78" s="31">
        <v>24.324300000000001</v>
      </c>
    </row>
    <row r="79" spans="1:8" x14ac:dyDescent="0.2">
      <c r="A79" s="7" t="s">
        <v>51</v>
      </c>
      <c r="C79" s="31">
        <v>11.549300000000001</v>
      </c>
      <c r="D79" s="31">
        <v>11.5227</v>
      </c>
    </row>
    <row r="81" spans="1:5" ht="10.5" x14ac:dyDescent="0.25">
      <c r="A81" s="14" t="s">
        <v>52</v>
      </c>
    </row>
    <row r="82" spans="1:5" ht="10.5" x14ac:dyDescent="0.25">
      <c r="A82" s="106" t="s">
        <v>53</v>
      </c>
      <c r="B82" s="107"/>
      <c r="C82" s="32" t="s">
        <v>54</v>
      </c>
    </row>
    <row r="83" spans="1:5" x14ac:dyDescent="0.2">
      <c r="A83" s="102" t="s">
        <v>49</v>
      </c>
      <c r="B83" s="103"/>
      <c r="C83" s="33">
        <v>0.31</v>
      </c>
    </row>
    <row r="84" spans="1:5" x14ac:dyDescent="0.2">
      <c r="A84" s="102" t="s">
        <v>51</v>
      </c>
      <c r="B84" s="103"/>
      <c r="C84" s="33">
        <v>0.34</v>
      </c>
    </row>
    <row r="85" spans="1:5" x14ac:dyDescent="0.2">
      <c r="A85" s="7" t="s">
        <v>55</v>
      </c>
    </row>
    <row r="86" spans="1:5" x14ac:dyDescent="0.2">
      <c r="A86" s="7" t="s">
        <v>56</v>
      </c>
    </row>
    <row r="88" spans="1:5" ht="10.5" x14ac:dyDescent="0.25">
      <c r="A88" s="63" t="s">
        <v>1340</v>
      </c>
    </row>
    <row r="89" spans="1:5" ht="10.5" x14ac:dyDescent="0.25">
      <c r="A89" s="63"/>
    </row>
    <row r="90" spans="1:5" x14ac:dyDescent="0.2">
      <c r="A90" s="64" t="s">
        <v>1422</v>
      </c>
    </row>
    <row r="91" spans="1:5" x14ac:dyDescent="0.2">
      <c r="A91" s="64" t="s">
        <v>1423</v>
      </c>
    </row>
    <row r="93" spans="1:5" ht="10.5" x14ac:dyDescent="0.25">
      <c r="A93" s="14" t="s">
        <v>287</v>
      </c>
      <c r="D93" s="34">
        <v>5.2049449576288698</v>
      </c>
      <c r="E93" s="10" t="s">
        <v>57</v>
      </c>
    </row>
    <row r="95" spans="1:5" ht="10.5" x14ac:dyDescent="0.25">
      <c r="A95" s="14" t="s">
        <v>288</v>
      </c>
      <c r="D95" s="30" t="s">
        <v>59</v>
      </c>
    </row>
    <row r="97" spans="1:9" ht="10.5" x14ac:dyDescent="0.25">
      <c r="A97" s="63" t="s">
        <v>1343</v>
      </c>
      <c r="B97" s="64"/>
      <c r="C97" s="64"/>
      <c r="D97" s="64"/>
      <c r="E97" s="11"/>
      <c r="G97" s="11"/>
      <c r="H97" s="11"/>
      <c r="I97" s="64"/>
    </row>
    <row r="98" spans="1:9" ht="14.5" x14ac:dyDescent="0.35">
      <c r="A98" s="82"/>
      <c r="B98" s="64"/>
      <c r="C98" s="64"/>
      <c r="D98" s="64"/>
      <c r="E98" s="11"/>
      <c r="G98" s="11"/>
      <c r="H98" s="11"/>
      <c r="I98" s="64"/>
    </row>
    <row r="99" spans="1:9" ht="10.5" x14ac:dyDescent="0.25">
      <c r="A99" s="63" t="s">
        <v>1055</v>
      </c>
      <c r="B99" s="64"/>
      <c r="C99" s="64"/>
      <c r="D99" s="64"/>
      <c r="E99" s="11"/>
      <c r="G99" s="11"/>
      <c r="H99" s="11"/>
      <c r="I99" s="64"/>
    </row>
    <row r="100" spans="1:9" x14ac:dyDescent="0.2">
      <c r="A100" s="65"/>
      <c r="B100" s="64"/>
      <c r="C100" s="64"/>
      <c r="D100" s="64"/>
      <c r="E100" s="11"/>
      <c r="G100" s="11"/>
      <c r="H100" s="11"/>
      <c r="I100" s="64"/>
    </row>
    <row r="101" spans="1:9" x14ac:dyDescent="0.2">
      <c r="A101" s="64"/>
      <c r="B101" s="64"/>
      <c r="C101" s="64"/>
      <c r="D101" s="64"/>
      <c r="E101" s="11"/>
      <c r="G101" s="11"/>
      <c r="H101" s="11"/>
      <c r="I101" s="64"/>
    </row>
    <row r="102" spans="1:9" x14ac:dyDescent="0.2">
      <c r="A102" s="64"/>
      <c r="B102" s="64"/>
      <c r="C102" s="64"/>
      <c r="D102" s="64"/>
      <c r="E102" s="11"/>
      <c r="G102" s="11"/>
      <c r="H102" s="11"/>
      <c r="I102" s="64"/>
    </row>
    <row r="103" spans="1:9" x14ac:dyDescent="0.2">
      <c r="A103" s="64"/>
      <c r="B103" s="64"/>
      <c r="C103" s="64"/>
      <c r="D103" s="64"/>
      <c r="E103" s="11"/>
      <c r="G103" s="11"/>
      <c r="H103" s="11"/>
      <c r="I103" s="64"/>
    </row>
    <row r="104" spans="1:9" x14ac:dyDescent="0.2">
      <c r="A104" s="64"/>
      <c r="B104" s="64"/>
      <c r="C104" s="64"/>
      <c r="D104" s="64"/>
      <c r="E104" s="11"/>
      <c r="G104" s="11"/>
      <c r="H104" s="11"/>
      <c r="I104" s="64"/>
    </row>
    <row r="105" spans="1:9" x14ac:dyDescent="0.2">
      <c r="A105" s="64"/>
      <c r="B105" s="64"/>
      <c r="C105" s="64"/>
      <c r="D105" s="64"/>
      <c r="E105" s="11"/>
      <c r="G105" s="11"/>
      <c r="H105" s="11"/>
      <c r="I105" s="64"/>
    </row>
    <row r="106" spans="1:9" x14ac:dyDescent="0.2">
      <c r="A106" s="64"/>
      <c r="B106" s="64"/>
      <c r="C106" s="64"/>
      <c r="D106" s="64"/>
      <c r="E106" s="11"/>
      <c r="G106" s="11"/>
      <c r="H106" s="11"/>
      <c r="I106" s="64"/>
    </row>
    <row r="107" spans="1:9" x14ac:dyDescent="0.2">
      <c r="A107" s="64"/>
      <c r="B107" s="64"/>
      <c r="C107" s="64"/>
      <c r="D107" s="64"/>
      <c r="E107" s="11"/>
      <c r="G107" s="11"/>
      <c r="H107" s="11"/>
      <c r="I107" s="64"/>
    </row>
    <row r="108" spans="1:9" x14ac:dyDescent="0.2">
      <c r="A108" s="64"/>
      <c r="B108" s="64"/>
      <c r="C108" s="64"/>
      <c r="D108" s="64"/>
      <c r="E108" s="11"/>
      <c r="G108" s="11"/>
      <c r="H108" s="11"/>
      <c r="I108" s="64"/>
    </row>
    <row r="109" spans="1:9" x14ac:dyDescent="0.2">
      <c r="A109" s="64"/>
      <c r="B109" s="64"/>
      <c r="C109" s="64"/>
      <c r="D109" s="64"/>
      <c r="E109" s="11"/>
      <c r="G109" s="11"/>
      <c r="H109" s="11"/>
      <c r="I109" s="64"/>
    </row>
    <row r="110" spans="1:9" x14ac:dyDescent="0.2">
      <c r="A110" s="64"/>
      <c r="B110" s="64"/>
      <c r="C110" s="64"/>
      <c r="D110" s="64"/>
      <c r="E110" s="11"/>
      <c r="G110" s="11"/>
      <c r="H110" s="11"/>
      <c r="I110" s="64"/>
    </row>
    <row r="111" spans="1:9" x14ac:dyDescent="0.2">
      <c r="A111" s="64"/>
      <c r="B111" s="64"/>
      <c r="C111" s="64"/>
      <c r="D111" s="64"/>
      <c r="E111" s="11"/>
      <c r="G111" s="11"/>
      <c r="H111" s="11"/>
      <c r="I111" s="64"/>
    </row>
    <row r="112" spans="1:9" x14ac:dyDescent="0.2">
      <c r="A112" s="64"/>
      <c r="B112" s="64"/>
      <c r="C112" s="64"/>
      <c r="D112" s="64"/>
      <c r="E112" s="11"/>
      <c r="G112" s="11"/>
      <c r="H112" s="11"/>
      <c r="I112" s="64"/>
    </row>
    <row r="113" spans="1:9" x14ac:dyDescent="0.2">
      <c r="A113" s="64"/>
      <c r="B113" s="64"/>
      <c r="C113" s="64"/>
      <c r="D113" s="64"/>
      <c r="E113" s="11"/>
      <c r="G113" s="11"/>
      <c r="H113" s="11"/>
      <c r="I113" s="64"/>
    </row>
    <row r="114" spans="1:9" x14ac:dyDescent="0.2">
      <c r="A114" s="64"/>
      <c r="B114" s="64"/>
      <c r="C114" s="64"/>
      <c r="D114" s="64"/>
      <c r="E114" s="11"/>
      <c r="G114" s="11"/>
      <c r="H114" s="11"/>
      <c r="I114" s="64"/>
    </row>
    <row r="115" spans="1:9" x14ac:dyDescent="0.2">
      <c r="A115" s="64"/>
      <c r="B115" s="64"/>
      <c r="C115" s="64"/>
      <c r="D115" s="64"/>
      <c r="E115" s="11"/>
      <c r="G115" s="11"/>
      <c r="H115" s="11"/>
      <c r="I115" s="64"/>
    </row>
    <row r="116" spans="1:9" ht="10.5" x14ac:dyDescent="0.25">
      <c r="A116" s="63" t="s">
        <v>1424</v>
      </c>
      <c r="B116" s="64"/>
      <c r="C116" s="64"/>
      <c r="D116" s="64"/>
      <c r="E116" s="11"/>
      <c r="G116" s="11"/>
      <c r="H116" s="11"/>
      <c r="I116" s="64"/>
    </row>
    <row r="117" spans="1:9" x14ac:dyDescent="0.2">
      <c r="A117" s="64"/>
      <c r="B117" s="64"/>
      <c r="C117" s="64"/>
      <c r="D117" s="64"/>
      <c r="E117" s="11"/>
      <c r="G117" s="11"/>
      <c r="H117" s="11"/>
      <c r="I117" s="64"/>
    </row>
    <row r="118" spans="1:9" ht="10.5" x14ac:dyDescent="0.25">
      <c r="A118" s="63" t="s">
        <v>1056</v>
      </c>
      <c r="B118" s="64"/>
      <c r="C118" s="64"/>
      <c r="D118" s="64"/>
      <c r="E118" s="11"/>
      <c r="G118" s="11"/>
      <c r="H118" s="11"/>
      <c r="I118" s="64"/>
    </row>
    <row r="119" spans="1:9" x14ac:dyDescent="0.2">
      <c r="A119" s="64"/>
      <c r="B119" s="64"/>
      <c r="C119" s="64"/>
      <c r="D119" s="64"/>
      <c r="E119" s="11"/>
      <c r="G119" s="11"/>
      <c r="H119" s="11"/>
      <c r="I119" s="64"/>
    </row>
    <row r="120" spans="1:9" x14ac:dyDescent="0.2">
      <c r="A120" s="64"/>
      <c r="B120" s="64"/>
      <c r="C120" s="64"/>
      <c r="D120" s="64"/>
      <c r="E120" s="11"/>
      <c r="G120" s="11"/>
      <c r="H120" s="11"/>
      <c r="I120" s="64"/>
    </row>
    <row r="121" spans="1:9" x14ac:dyDescent="0.2">
      <c r="A121" s="64"/>
      <c r="B121" s="64"/>
      <c r="C121" s="64"/>
      <c r="D121" s="64"/>
      <c r="E121" s="11"/>
      <c r="G121" s="11"/>
      <c r="H121" s="11"/>
      <c r="I121" s="64"/>
    </row>
    <row r="122" spans="1:9" x14ac:dyDescent="0.2">
      <c r="A122" s="64"/>
      <c r="B122" s="64"/>
      <c r="C122" s="64"/>
      <c r="D122" s="64"/>
      <c r="E122" s="11"/>
      <c r="G122" s="11"/>
      <c r="H122" s="11"/>
      <c r="I122" s="64"/>
    </row>
    <row r="123" spans="1:9" x14ac:dyDescent="0.2">
      <c r="A123" s="64"/>
      <c r="B123" s="64"/>
      <c r="C123" s="64"/>
      <c r="D123" s="64"/>
      <c r="E123" s="11"/>
      <c r="G123" s="11"/>
      <c r="H123" s="11"/>
      <c r="I123" s="64"/>
    </row>
    <row r="124" spans="1:9" x14ac:dyDescent="0.2">
      <c r="A124" s="64"/>
      <c r="B124" s="64"/>
      <c r="C124" s="64"/>
      <c r="D124" s="64"/>
      <c r="E124" s="11"/>
      <c r="G124" s="11"/>
      <c r="H124" s="11"/>
      <c r="I124" s="64"/>
    </row>
    <row r="125" spans="1:9" x14ac:dyDescent="0.2">
      <c r="A125" s="64"/>
      <c r="B125" s="64"/>
      <c r="C125" s="64"/>
      <c r="D125" s="64"/>
      <c r="E125" s="11"/>
      <c r="G125" s="11"/>
      <c r="H125" s="11"/>
      <c r="I125" s="64"/>
    </row>
    <row r="126" spans="1:9" x14ac:dyDescent="0.2">
      <c r="A126" s="64"/>
      <c r="B126" s="64"/>
      <c r="C126" s="64"/>
      <c r="D126" s="64"/>
      <c r="E126" s="11"/>
      <c r="G126" s="11"/>
      <c r="H126" s="11"/>
      <c r="I126" s="64"/>
    </row>
    <row r="127" spans="1:9" x14ac:dyDescent="0.2">
      <c r="A127" s="64"/>
      <c r="B127" s="64"/>
      <c r="C127" s="64"/>
      <c r="D127" s="64"/>
      <c r="E127" s="11"/>
      <c r="G127" s="11"/>
      <c r="H127" s="11"/>
      <c r="I127" s="64"/>
    </row>
    <row r="128" spans="1:9" x14ac:dyDescent="0.2">
      <c r="A128" s="64"/>
      <c r="B128" s="64"/>
      <c r="C128" s="64"/>
      <c r="D128" s="64"/>
      <c r="E128" s="11"/>
      <c r="G128" s="11"/>
      <c r="H128" s="11"/>
      <c r="I128" s="64"/>
    </row>
    <row r="129" spans="1:9" x14ac:dyDescent="0.2">
      <c r="A129" s="64"/>
      <c r="B129" s="64"/>
      <c r="C129" s="64"/>
      <c r="D129" s="64"/>
      <c r="E129" s="11"/>
      <c r="G129" s="11"/>
      <c r="H129" s="11"/>
      <c r="I129" s="64"/>
    </row>
    <row r="130" spans="1:9" x14ac:dyDescent="0.2">
      <c r="A130" s="64"/>
      <c r="B130" s="64"/>
      <c r="C130" s="64"/>
      <c r="D130" s="64"/>
      <c r="E130" s="11"/>
      <c r="G130" s="11"/>
      <c r="H130" s="11"/>
      <c r="I130" s="64"/>
    </row>
    <row r="131" spans="1:9" x14ac:dyDescent="0.2">
      <c r="A131" s="64"/>
      <c r="B131" s="64"/>
      <c r="C131" s="64"/>
      <c r="D131" s="64"/>
      <c r="E131" s="11"/>
      <c r="G131" s="11"/>
      <c r="H131" s="11"/>
      <c r="I131" s="64"/>
    </row>
    <row r="132" spans="1:9" x14ac:dyDescent="0.2">
      <c r="A132" s="64"/>
      <c r="B132" s="64"/>
      <c r="C132" s="64"/>
      <c r="D132" s="64"/>
      <c r="E132" s="11"/>
      <c r="G132" s="11"/>
      <c r="H132" s="11"/>
      <c r="I132" s="64"/>
    </row>
    <row r="133" spans="1:9" x14ac:dyDescent="0.2">
      <c r="A133" s="64" t="s">
        <v>1059</v>
      </c>
      <c r="B133" s="64"/>
      <c r="C133" s="64"/>
      <c r="D133" s="64"/>
      <c r="E133" s="11"/>
      <c r="G133" s="11"/>
      <c r="H133" s="11"/>
      <c r="I133" s="64"/>
    </row>
    <row r="134" spans="1:9" x14ac:dyDescent="0.2">
      <c r="A134" s="64"/>
      <c r="B134" s="64"/>
      <c r="C134" s="64"/>
      <c r="D134" s="64"/>
      <c r="E134" s="11"/>
      <c r="G134" s="11"/>
      <c r="H134" s="11"/>
      <c r="I134" s="64"/>
    </row>
    <row r="135" spans="1:9" x14ac:dyDescent="0.2">
      <c r="H135" s="11"/>
    </row>
    <row r="136" spans="1:9" x14ac:dyDescent="0.2">
      <c r="H136" s="11"/>
    </row>
    <row r="137" spans="1:9" x14ac:dyDescent="0.2">
      <c r="A137" s="64"/>
      <c r="H137" s="11"/>
    </row>
    <row r="138" spans="1:9" x14ac:dyDescent="0.2">
      <c r="A138" s="65"/>
      <c r="H138" s="11"/>
    </row>
    <row r="139" spans="1:9" x14ac:dyDescent="0.2">
      <c r="H139" s="11"/>
    </row>
    <row r="140" spans="1:9" x14ac:dyDescent="0.2">
      <c r="H140" s="11"/>
    </row>
    <row r="141" spans="1:9" x14ac:dyDescent="0.2">
      <c r="H141" s="11"/>
    </row>
    <row r="142" spans="1:9" x14ac:dyDescent="0.2">
      <c r="H142" s="11"/>
    </row>
    <row r="143" spans="1:9" x14ac:dyDescent="0.2">
      <c r="H143" s="11"/>
    </row>
    <row r="144" spans="1:9" x14ac:dyDescent="0.2">
      <c r="H144" s="11"/>
    </row>
    <row r="145" spans="8:8" x14ac:dyDescent="0.2">
      <c r="H145" s="11"/>
    </row>
    <row r="146" spans="8:8" x14ac:dyDescent="0.2">
      <c r="H146" s="11"/>
    </row>
    <row r="147" spans="8:8" x14ac:dyDescent="0.2">
      <c r="H147" s="11"/>
    </row>
    <row r="148" spans="8:8" x14ac:dyDescent="0.2">
      <c r="H148" s="11"/>
    </row>
    <row r="149" spans="8:8" x14ac:dyDescent="0.2">
      <c r="H149" s="11"/>
    </row>
    <row r="150" spans="8:8" x14ac:dyDescent="0.2">
      <c r="H150" s="11"/>
    </row>
    <row r="151" spans="8:8" x14ac:dyDescent="0.2">
      <c r="H151" s="11"/>
    </row>
    <row r="152" spans="8:8" x14ac:dyDescent="0.2">
      <c r="H152" s="11"/>
    </row>
    <row r="153" spans="8:8" x14ac:dyDescent="0.2">
      <c r="H153" s="11"/>
    </row>
    <row r="154" spans="8:8" x14ac:dyDescent="0.2">
      <c r="H154" s="11"/>
    </row>
    <row r="155" spans="8:8" x14ac:dyDescent="0.2">
      <c r="H155" s="11"/>
    </row>
    <row r="156" spans="8:8" x14ac:dyDescent="0.2">
      <c r="H156" s="11"/>
    </row>
    <row r="157" spans="8:8" x14ac:dyDescent="0.2">
      <c r="H157" s="11"/>
    </row>
    <row r="158" spans="8:8" x14ac:dyDescent="0.2">
      <c r="H158" s="11"/>
    </row>
    <row r="159" spans="8:8" x14ac:dyDescent="0.2">
      <c r="H159" s="11"/>
    </row>
    <row r="160" spans="8:8" x14ac:dyDescent="0.2">
      <c r="H160" s="11"/>
    </row>
    <row r="161" spans="8:8" x14ac:dyDescent="0.2">
      <c r="H161" s="11"/>
    </row>
    <row r="162" spans="8:8" x14ac:dyDescent="0.2">
      <c r="H162" s="11"/>
    </row>
    <row r="163" spans="8:8" x14ac:dyDescent="0.2">
      <c r="H163" s="11"/>
    </row>
    <row r="164" spans="8:8" x14ac:dyDescent="0.2">
      <c r="H164" s="11"/>
    </row>
    <row r="165" spans="8:8" x14ac:dyDescent="0.2">
      <c r="H165" s="11"/>
    </row>
    <row r="166" spans="8:8" x14ac:dyDescent="0.2">
      <c r="H166" s="11"/>
    </row>
    <row r="167" spans="8:8" x14ac:dyDescent="0.2">
      <c r="H167" s="11"/>
    </row>
    <row r="168" spans="8:8" x14ac:dyDescent="0.2">
      <c r="H168" s="11"/>
    </row>
    <row r="169" spans="8:8" x14ac:dyDescent="0.2">
      <c r="H169" s="11"/>
    </row>
    <row r="170" spans="8:8" x14ac:dyDescent="0.2">
      <c r="H170" s="11"/>
    </row>
    <row r="171" spans="8:8" x14ac:dyDescent="0.2">
      <c r="H171" s="11"/>
    </row>
    <row r="172" spans="8:8" x14ac:dyDescent="0.2">
      <c r="H172" s="11"/>
    </row>
    <row r="173" spans="8:8" x14ac:dyDescent="0.2">
      <c r="H173" s="11"/>
    </row>
    <row r="174" spans="8:8" x14ac:dyDescent="0.2">
      <c r="H174" s="11"/>
    </row>
    <row r="175" spans="8:8" x14ac:dyDescent="0.2">
      <c r="H175" s="11"/>
    </row>
    <row r="176" spans="8:8" x14ac:dyDescent="0.2">
      <c r="H176" s="11"/>
    </row>
    <row r="177" spans="8:8" x14ac:dyDescent="0.2">
      <c r="H177" s="11"/>
    </row>
    <row r="178" spans="8:8" x14ac:dyDescent="0.2">
      <c r="H178" s="11"/>
    </row>
    <row r="179" spans="8:8" x14ac:dyDescent="0.2">
      <c r="H179" s="11"/>
    </row>
    <row r="180" spans="8:8" x14ac:dyDescent="0.2">
      <c r="H180" s="11"/>
    </row>
    <row r="181" spans="8:8" x14ac:dyDescent="0.2">
      <c r="H181" s="11"/>
    </row>
    <row r="182" spans="8:8" x14ac:dyDescent="0.2">
      <c r="H182" s="11"/>
    </row>
    <row r="183" spans="8:8" x14ac:dyDescent="0.2">
      <c r="H183" s="11"/>
    </row>
    <row r="184" spans="8:8" x14ac:dyDescent="0.2">
      <c r="H184" s="11"/>
    </row>
    <row r="185" spans="8:8" x14ac:dyDescent="0.2">
      <c r="H185" s="11"/>
    </row>
    <row r="186" spans="8:8" x14ac:dyDescent="0.2">
      <c r="H186" s="11"/>
    </row>
    <row r="187" spans="8:8" x14ac:dyDescent="0.2">
      <c r="H187" s="11"/>
    </row>
    <row r="188" spans="8:8" x14ac:dyDescent="0.2">
      <c r="H188" s="11"/>
    </row>
    <row r="189" spans="8:8" x14ac:dyDescent="0.2">
      <c r="H189" s="11"/>
    </row>
    <row r="190" spans="8:8" x14ac:dyDescent="0.2">
      <c r="H190" s="11"/>
    </row>
    <row r="191" spans="8:8" x14ac:dyDescent="0.2">
      <c r="H191" s="11"/>
    </row>
    <row r="192" spans="8:8" x14ac:dyDescent="0.2">
      <c r="H192" s="11"/>
    </row>
    <row r="193" spans="8:8" x14ac:dyDescent="0.2">
      <c r="H193" s="11"/>
    </row>
    <row r="194" spans="8:8" x14ac:dyDescent="0.2">
      <c r="H194" s="11"/>
    </row>
    <row r="195" spans="8:8" x14ac:dyDescent="0.2">
      <c r="H195" s="11"/>
    </row>
    <row r="196" spans="8:8" x14ac:dyDescent="0.2">
      <c r="H196" s="11"/>
    </row>
    <row r="197" spans="8:8" x14ac:dyDescent="0.2">
      <c r="H197" s="11"/>
    </row>
    <row r="198" spans="8:8" x14ac:dyDescent="0.2">
      <c r="H198" s="11"/>
    </row>
    <row r="199" spans="8:8" x14ac:dyDescent="0.2">
      <c r="H199" s="11"/>
    </row>
    <row r="200" spans="8:8" x14ac:dyDescent="0.2">
      <c r="H200" s="11"/>
    </row>
    <row r="201" spans="8:8" x14ac:dyDescent="0.2">
      <c r="H201" s="11"/>
    </row>
    <row r="202" spans="8:8" x14ac:dyDescent="0.2">
      <c r="H202" s="11"/>
    </row>
    <row r="203" spans="8:8" x14ac:dyDescent="0.2">
      <c r="H203" s="11"/>
    </row>
    <row r="204" spans="8:8" x14ac:dyDescent="0.2">
      <c r="H204" s="11"/>
    </row>
    <row r="205" spans="8:8" x14ac:dyDescent="0.2">
      <c r="H205" s="11"/>
    </row>
    <row r="206" spans="8:8" x14ac:dyDescent="0.2">
      <c r="H206" s="11"/>
    </row>
    <row r="207" spans="8:8" x14ac:dyDescent="0.2">
      <c r="H207" s="11"/>
    </row>
    <row r="208" spans="8:8" x14ac:dyDescent="0.2">
      <c r="H208" s="11"/>
    </row>
    <row r="209" spans="8:8" x14ac:dyDescent="0.2">
      <c r="H209" s="11"/>
    </row>
    <row r="210" spans="8:8" x14ac:dyDescent="0.2">
      <c r="H210" s="11"/>
    </row>
    <row r="211" spans="8:8" x14ac:dyDescent="0.2">
      <c r="H211" s="11"/>
    </row>
    <row r="212" spans="8:8" x14ac:dyDescent="0.2">
      <c r="H212" s="11"/>
    </row>
    <row r="213" spans="8:8" x14ac:dyDescent="0.2">
      <c r="H213" s="11"/>
    </row>
    <row r="214" spans="8:8" x14ac:dyDescent="0.2">
      <c r="H214" s="11"/>
    </row>
    <row r="215" spans="8:8" x14ac:dyDescent="0.2">
      <c r="H215" s="11"/>
    </row>
    <row r="216" spans="8:8" x14ac:dyDescent="0.2">
      <c r="H216" s="11"/>
    </row>
    <row r="217" spans="8:8" x14ac:dyDescent="0.2">
      <c r="H217" s="11"/>
    </row>
    <row r="218" spans="8:8" x14ac:dyDescent="0.2">
      <c r="H218" s="11"/>
    </row>
    <row r="219" spans="8:8" x14ac:dyDescent="0.2">
      <c r="H219" s="11"/>
    </row>
    <row r="220" spans="8:8" x14ac:dyDescent="0.2">
      <c r="H220" s="11"/>
    </row>
    <row r="221" spans="8:8" x14ac:dyDescent="0.2">
      <c r="H221" s="11"/>
    </row>
    <row r="222" spans="8:8" x14ac:dyDescent="0.2">
      <c r="H222" s="11"/>
    </row>
    <row r="223" spans="8:8" x14ac:dyDescent="0.2">
      <c r="H223" s="11"/>
    </row>
    <row r="224" spans="8:8" x14ac:dyDescent="0.2">
      <c r="H224" s="11"/>
    </row>
    <row r="225" spans="8:8" x14ac:dyDescent="0.2">
      <c r="H225" s="11"/>
    </row>
    <row r="226" spans="8:8" x14ac:dyDescent="0.2">
      <c r="H226" s="11"/>
    </row>
    <row r="227" spans="8:8" x14ac:dyDescent="0.2">
      <c r="H227" s="11"/>
    </row>
    <row r="228" spans="8:8" x14ac:dyDescent="0.2">
      <c r="H228" s="11"/>
    </row>
    <row r="229" spans="8:8" x14ac:dyDescent="0.2">
      <c r="H229" s="11"/>
    </row>
    <row r="230" spans="8:8" x14ac:dyDescent="0.2">
      <c r="H230" s="11"/>
    </row>
    <row r="231" spans="8:8" x14ac:dyDescent="0.2">
      <c r="H231" s="11"/>
    </row>
    <row r="232" spans="8:8" x14ac:dyDescent="0.2">
      <c r="H232" s="11"/>
    </row>
    <row r="233" spans="8:8" x14ac:dyDescent="0.2">
      <c r="H233" s="11"/>
    </row>
    <row r="234" spans="8:8" x14ac:dyDescent="0.2">
      <c r="H234" s="11"/>
    </row>
    <row r="235" spans="8:8" x14ac:dyDescent="0.2">
      <c r="H235" s="11"/>
    </row>
    <row r="236" spans="8:8" x14ac:dyDescent="0.2">
      <c r="H236" s="64"/>
    </row>
    <row r="237" spans="8:8" x14ac:dyDescent="0.2">
      <c r="H237" s="64"/>
    </row>
    <row r="238" spans="8:8" x14ac:dyDescent="0.2">
      <c r="H238" s="64"/>
    </row>
    <row r="239" spans="8:8" x14ac:dyDescent="0.2">
      <c r="H239" s="64"/>
    </row>
    <row r="240" spans="8:8" x14ac:dyDescent="0.2">
      <c r="H240" s="64"/>
    </row>
    <row r="241" spans="8:8" x14ac:dyDescent="0.2">
      <c r="H241" s="64"/>
    </row>
    <row r="242" spans="8:8" x14ac:dyDescent="0.2">
      <c r="H242" s="64"/>
    </row>
    <row r="243" spans="8:8" x14ac:dyDescent="0.2">
      <c r="H243" s="64"/>
    </row>
    <row r="244" spans="8:8" x14ac:dyDescent="0.2">
      <c r="H244" s="64"/>
    </row>
    <row r="245" spans="8:8" x14ac:dyDescent="0.2">
      <c r="H245" s="64"/>
    </row>
    <row r="246" spans="8:8" x14ac:dyDescent="0.2">
      <c r="H246" s="64"/>
    </row>
    <row r="247" spans="8:8" x14ac:dyDescent="0.2">
      <c r="H247" s="64"/>
    </row>
    <row r="248" spans="8:8" x14ac:dyDescent="0.2">
      <c r="H248" s="64"/>
    </row>
    <row r="249" spans="8:8" x14ac:dyDescent="0.2">
      <c r="H249" s="64"/>
    </row>
    <row r="250" spans="8:8" x14ac:dyDescent="0.2">
      <c r="H250" s="64"/>
    </row>
    <row r="251" spans="8:8" x14ac:dyDescent="0.2">
      <c r="H251" s="64"/>
    </row>
    <row r="252" spans="8:8" x14ac:dyDescent="0.2">
      <c r="H252" s="64"/>
    </row>
    <row r="253" spans="8:8" x14ac:dyDescent="0.2">
      <c r="H253" s="64"/>
    </row>
    <row r="254" spans="8:8" x14ac:dyDescent="0.2">
      <c r="H254" s="64"/>
    </row>
    <row r="255" spans="8:8" x14ac:dyDescent="0.2">
      <c r="H255" s="64"/>
    </row>
    <row r="256" spans="8:8" x14ac:dyDescent="0.2">
      <c r="H256" s="64"/>
    </row>
    <row r="257" spans="8:8" x14ac:dyDescent="0.2">
      <c r="H257" s="64"/>
    </row>
    <row r="258" spans="8:8" x14ac:dyDescent="0.2">
      <c r="H258" s="64"/>
    </row>
    <row r="259" spans="8:8" x14ac:dyDescent="0.2">
      <c r="H259" s="64"/>
    </row>
    <row r="260" spans="8:8" x14ac:dyDescent="0.2">
      <c r="H260" s="64"/>
    </row>
    <row r="261" spans="8:8" x14ac:dyDescent="0.2">
      <c r="H261" s="64"/>
    </row>
    <row r="262" spans="8:8" x14ac:dyDescent="0.2">
      <c r="H262" s="64"/>
    </row>
    <row r="263" spans="8:8" x14ac:dyDescent="0.2">
      <c r="H263" s="64"/>
    </row>
    <row r="264" spans="8:8" x14ac:dyDescent="0.2">
      <c r="H264" s="64"/>
    </row>
    <row r="265" spans="8:8" x14ac:dyDescent="0.2">
      <c r="H265" s="64"/>
    </row>
    <row r="266" spans="8:8" x14ac:dyDescent="0.2">
      <c r="H266" s="64"/>
    </row>
    <row r="267" spans="8:8" x14ac:dyDescent="0.2">
      <c r="H267" s="64"/>
    </row>
    <row r="268" spans="8:8" x14ac:dyDescent="0.2">
      <c r="H268" s="64"/>
    </row>
    <row r="269" spans="8:8" x14ac:dyDescent="0.2">
      <c r="H269" s="64"/>
    </row>
    <row r="270" spans="8:8" x14ac:dyDescent="0.2">
      <c r="H270" s="64"/>
    </row>
    <row r="271" spans="8:8" x14ac:dyDescent="0.2">
      <c r="H271" s="64"/>
    </row>
    <row r="272" spans="8:8" x14ac:dyDescent="0.2">
      <c r="H272" s="64"/>
    </row>
    <row r="273" spans="8:8" x14ac:dyDescent="0.2">
      <c r="H273" s="64"/>
    </row>
    <row r="274" spans="8:8" x14ac:dyDescent="0.2">
      <c r="H274" s="64"/>
    </row>
    <row r="275" spans="8:8" x14ac:dyDescent="0.2">
      <c r="H275" s="64"/>
    </row>
    <row r="276" spans="8:8" x14ac:dyDescent="0.2">
      <c r="H276" s="64"/>
    </row>
    <row r="277" spans="8:8" x14ac:dyDescent="0.2">
      <c r="H277" s="64"/>
    </row>
    <row r="278" spans="8:8" x14ac:dyDescent="0.2">
      <c r="H278" s="64"/>
    </row>
    <row r="279" spans="8:8" x14ac:dyDescent="0.2">
      <c r="H279" s="64"/>
    </row>
    <row r="280" spans="8:8" x14ac:dyDescent="0.2">
      <c r="H280" s="64"/>
    </row>
    <row r="281" spans="8:8" x14ac:dyDescent="0.2">
      <c r="H281" s="64"/>
    </row>
    <row r="282" spans="8:8" x14ac:dyDescent="0.2">
      <c r="H282" s="64"/>
    </row>
    <row r="283" spans="8:8" x14ac:dyDescent="0.2">
      <c r="H283" s="64"/>
    </row>
    <row r="284" spans="8:8" x14ac:dyDescent="0.2">
      <c r="H284" s="64"/>
    </row>
    <row r="285" spans="8:8" x14ac:dyDescent="0.2">
      <c r="H285" s="64"/>
    </row>
    <row r="286" spans="8:8" x14ac:dyDescent="0.2">
      <c r="H286" s="64"/>
    </row>
    <row r="287" spans="8:8" x14ac:dyDescent="0.2">
      <c r="H287" s="64"/>
    </row>
    <row r="288" spans="8:8" x14ac:dyDescent="0.2">
      <c r="H288" s="64"/>
    </row>
    <row r="289" spans="8:8" x14ac:dyDescent="0.2">
      <c r="H289" s="64"/>
    </row>
    <row r="290" spans="8:8" x14ac:dyDescent="0.2">
      <c r="H290" s="64"/>
    </row>
    <row r="291" spans="8:8" x14ac:dyDescent="0.2">
      <c r="H291" s="64"/>
    </row>
    <row r="292" spans="8:8" x14ac:dyDescent="0.2">
      <c r="H292" s="64"/>
    </row>
    <row r="293" spans="8:8" x14ac:dyDescent="0.2">
      <c r="H293" s="64"/>
    </row>
    <row r="294" spans="8:8" x14ac:dyDescent="0.2">
      <c r="H294" s="64"/>
    </row>
    <row r="295" spans="8:8" x14ac:dyDescent="0.2">
      <c r="H295" s="64"/>
    </row>
    <row r="296" spans="8:8" x14ac:dyDescent="0.2">
      <c r="H296" s="64"/>
    </row>
    <row r="297" spans="8:8" x14ac:dyDescent="0.2">
      <c r="H297" s="64"/>
    </row>
    <row r="298" spans="8:8" x14ac:dyDescent="0.2">
      <c r="H298" s="64"/>
    </row>
    <row r="299" spans="8:8" x14ac:dyDescent="0.2">
      <c r="H299" s="64"/>
    </row>
    <row r="300" spans="8:8" x14ac:dyDescent="0.2">
      <c r="H300" s="64"/>
    </row>
    <row r="301" spans="8:8" x14ac:dyDescent="0.2">
      <c r="H301" s="64"/>
    </row>
    <row r="302" spans="8:8" x14ac:dyDescent="0.2">
      <c r="H302" s="64"/>
    </row>
    <row r="303" spans="8:8" x14ac:dyDescent="0.2">
      <c r="H303" s="64"/>
    </row>
    <row r="304" spans="8:8" x14ac:dyDescent="0.2">
      <c r="H304" s="64"/>
    </row>
    <row r="305" spans="8:8" x14ac:dyDescent="0.2">
      <c r="H305" s="64"/>
    </row>
    <row r="306" spans="8:8" x14ac:dyDescent="0.2">
      <c r="H306" s="64"/>
    </row>
    <row r="307" spans="8:8" x14ac:dyDescent="0.2">
      <c r="H307" s="64"/>
    </row>
    <row r="308" spans="8:8" x14ac:dyDescent="0.2">
      <c r="H308" s="64"/>
    </row>
    <row r="309" spans="8:8" x14ac:dyDescent="0.2">
      <c r="H309" s="64"/>
    </row>
    <row r="310" spans="8:8" x14ac:dyDescent="0.2">
      <c r="H310" s="64"/>
    </row>
    <row r="311" spans="8:8" x14ac:dyDescent="0.2">
      <c r="H311" s="64"/>
    </row>
    <row r="312" spans="8:8" x14ac:dyDescent="0.2">
      <c r="H312" s="64"/>
    </row>
    <row r="313" spans="8:8" x14ac:dyDescent="0.2">
      <c r="H313" s="64"/>
    </row>
    <row r="314" spans="8:8" x14ac:dyDescent="0.2">
      <c r="H314" s="64"/>
    </row>
    <row r="315" spans="8:8" x14ac:dyDescent="0.2">
      <c r="H315" s="64"/>
    </row>
    <row r="316" spans="8:8" x14ac:dyDescent="0.2">
      <c r="H316" s="64"/>
    </row>
    <row r="317" spans="8:8" x14ac:dyDescent="0.2">
      <c r="H317" s="64"/>
    </row>
    <row r="318" spans="8:8" x14ac:dyDescent="0.2">
      <c r="H318" s="64"/>
    </row>
    <row r="319" spans="8:8" x14ac:dyDescent="0.2">
      <c r="H319" s="64"/>
    </row>
    <row r="320" spans="8:8" x14ac:dyDescent="0.2">
      <c r="H320" s="64"/>
    </row>
    <row r="321" spans="8:8" x14ac:dyDescent="0.2">
      <c r="H321" s="64"/>
    </row>
    <row r="322" spans="8:8" x14ac:dyDescent="0.2">
      <c r="H322" s="64"/>
    </row>
    <row r="323" spans="8:8" x14ac:dyDescent="0.2">
      <c r="H323" s="64"/>
    </row>
    <row r="324" spans="8:8" x14ac:dyDescent="0.2">
      <c r="H324" s="64"/>
    </row>
    <row r="325" spans="8:8" x14ac:dyDescent="0.2">
      <c r="H325" s="64"/>
    </row>
    <row r="326" spans="8:8" x14ac:dyDescent="0.2">
      <c r="H326" s="64"/>
    </row>
    <row r="327" spans="8:8" x14ac:dyDescent="0.2">
      <c r="H327" s="64"/>
    </row>
    <row r="328" spans="8:8" x14ac:dyDescent="0.2">
      <c r="H328" s="64"/>
    </row>
    <row r="329" spans="8:8" x14ac:dyDescent="0.2">
      <c r="H329" s="64"/>
    </row>
    <row r="330" spans="8:8" x14ac:dyDescent="0.2">
      <c r="H330" s="64"/>
    </row>
    <row r="331" spans="8:8" x14ac:dyDescent="0.2">
      <c r="H331" s="64"/>
    </row>
    <row r="332" spans="8:8" x14ac:dyDescent="0.2">
      <c r="H332" s="64"/>
    </row>
    <row r="333" spans="8:8" x14ac:dyDescent="0.2">
      <c r="H333" s="64"/>
    </row>
    <row r="334" spans="8:8" x14ac:dyDescent="0.2">
      <c r="H334" s="64"/>
    </row>
    <row r="335" spans="8:8" x14ac:dyDescent="0.2">
      <c r="H335" s="64"/>
    </row>
    <row r="336" spans="8:8" x14ac:dyDescent="0.2">
      <c r="H336" s="64"/>
    </row>
    <row r="337" spans="8:8" x14ac:dyDescent="0.2">
      <c r="H337" s="64"/>
    </row>
  </sheetData>
  <mergeCells count="5">
    <mergeCell ref="A1:G1"/>
    <mergeCell ref="A71:G71"/>
    <mergeCell ref="A82:B82"/>
    <mergeCell ref="A83:B83"/>
    <mergeCell ref="A84:B84"/>
  </mergeCells>
  <conditionalFormatting sqref="F2:F3">
    <cfRule type="cellIs" dxfId="112" priority="4" stopIfTrue="1" operator="between">
      <formula>0.009</formula>
      <formula>-0.009</formula>
    </cfRule>
  </conditionalFormatting>
  <conditionalFormatting sqref="F5:F58">
    <cfRule type="cellIs" dxfId="111" priority="3" stopIfTrue="1" operator="between">
      <formula>0.009</formula>
      <formula>-0.009</formula>
    </cfRule>
  </conditionalFormatting>
  <conditionalFormatting sqref="F67:F70">
    <cfRule type="cellIs" dxfId="110" priority="2" stopIfTrue="1" operator="between">
      <formula>0.009</formula>
      <formula>-0.009</formula>
    </cfRule>
  </conditionalFormatting>
  <conditionalFormatting sqref="F72:F65536">
    <cfRule type="cellIs" dxfId="109"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28"/>
  <sheetViews>
    <sheetView workbookViewId="0">
      <selection sqref="A1:G1"/>
    </sheetView>
  </sheetViews>
  <sheetFormatPr defaultColWidth="9.1796875" defaultRowHeight="10" x14ac:dyDescent="0.2"/>
  <cols>
    <col min="1" max="1" width="38.81640625" style="7" bestFit="1" customWidth="1"/>
    <col min="2" max="2" width="48.81640625" style="7" bestFit="1" customWidth="1"/>
    <col min="3" max="3" width="24.81640625" style="7" bestFit="1" customWidth="1"/>
    <col min="4" max="4" width="15.1796875" style="7" bestFit="1" customWidth="1"/>
    <col min="5" max="5" width="26.54296875" style="10" customWidth="1"/>
    <col min="6" max="6" width="13.54296875" style="11" bestFit="1" customWidth="1"/>
    <col min="7" max="7" width="4.54296875" style="10" bestFit="1" customWidth="1"/>
    <col min="8" max="16384" width="9.1796875" style="7"/>
  </cols>
  <sheetData>
    <row r="1" spans="1:9" s="1" customFormat="1" ht="14" x14ac:dyDescent="0.25">
      <c r="A1" s="104" t="s">
        <v>1425</v>
      </c>
      <c r="B1" s="105"/>
      <c r="C1" s="105"/>
      <c r="D1" s="105"/>
      <c r="E1" s="105"/>
      <c r="F1" s="105"/>
      <c r="G1" s="105"/>
    </row>
    <row r="2" spans="1:9" s="1" customFormat="1" ht="11.5" x14ac:dyDescent="0.25">
      <c r="E2" s="5"/>
      <c r="F2" s="9"/>
      <c r="G2" s="10"/>
    </row>
    <row r="3" spans="1:9" s="1" customFormat="1" ht="11.5" x14ac:dyDescent="0.25">
      <c r="A3" s="8" t="s">
        <v>7</v>
      </c>
      <c r="B3" s="2"/>
      <c r="C3" s="3"/>
      <c r="D3" s="3"/>
      <c r="E3" s="4"/>
      <c r="F3" s="9"/>
      <c r="G3" s="10"/>
    </row>
    <row r="4" spans="1:9" s="1" customFormat="1" ht="21" x14ac:dyDescent="0.25">
      <c r="A4" s="6" t="s">
        <v>2</v>
      </c>
      <c r="B4" s="6" t="s">
        <v>0</v>
      </c>
      <c r="C4" s="13" t="s">
        <v>1099</v>
      </c>
      <c r="D4" s="13" t="s">
        <v>1</v>
      </c>
      <c r="E4" s="52" t="s">
        <v>6</v>
      </c>
      <c r="F4" s="12" t="s">
        <v>3</v>
      </c>
      <c r="G4" s="12" t="s">
        <v>5</v>
      </c>
    </row>
    <row r="5" spans="1:9" ht="10.5" x14ac:dyDescent="0.25">
      <c r="A5" s="16" t="s">
        <v>20</v>
      </c>
      <c r="B5" s="17"/>
      <c r="C5" s="17"/>
      <c r="D5" s="17"/>
      <c r="E5" s="18"/>
      <c r="F5" s="19"/>
      <c r="G5" s="18"/>
    </row>
    <row r="6" spans="1:9" ht="10.5" x14ac:dyDescent="0.25">
      <c r="A6" s="20" t="s">
        <v>21</v>
      </c>
      <c r="B6" s="21"/>
      <c r="C6" s="21"/>
      <c r="D6" s="21"/>
      <c r="E6" s="22"/>
      <c r="F6" s="23"/>
      <c r="G6" s="22"/>
    </row>
    <row r="7" spans="1:9" x14ac:dyDescent="0.2">
      <c r="A7" s="21" t="s">
        <v>23</v>
      </c>
      <c r="B7" s="21" t="s">
        <v>22</v>
      </c>
      <c r="C7" s="21" t="s">
        <v>24</v>
      </c>
      <c r="D7" s="24">
        <v>1761</v>
      </c>
      <c r="E7" s="22">
        <v>1893.4201559999999</v>
      </c>
      <c r="F7" s="23">
        <v>6.6603962905837903</v>
      </c>
      <c r="G7" s="22">
        <v>8.4634999999999998</v>
      </c>
    </row>
    <row r="8" spans="1:9" x14ac:dyDescent="0.2">
      <c r="A8" s="21" t="s">
        <v>1426</v>
      </c>
      <c r="B8" s="21" t="s">
        <v>1427</v>
      </c>
      <c r="C8" s="21" t="s">
        <v>25</v>
      </c>
      <c r="D8" s="24">
        <v>150</v>
      </c>
      <c r="E8" s="22">
        <v>1605.8949411000001</v>
      </c>
      <c r="F8" s="23">
        <v>5.6489821738063899</v>
      </c>
      <c r="G8" s="22">
        <v>6.97</v>
      </c>
    </row>
    <row r="9" spans="1:9" x14ac:dyDescent="0.2">
      <c r="A9" s="21" t="s">
        <v>27</v>
      </c>
      <c r="B9" s="21" t="s">
        <v>26</v>
      </c>
      <c r="C9" s="21" t="s">
        <v>24</v>
      </c>
      <c r="D9" s="24">
        <v>780</v>
      </c>
      <c r="E9" s="22">
        <v>834.49548000000004</v>
      </c>
      <c r="F9" s="23">
        <v>2.9354660569594899</v>
      </c>
      <c r="G9" s="22">
        <v>8.5035000000000007</v>
      </c>
    </row>
    <row r="10" spans="1:9" ht="10.5" x14ac:dyDescent="0.25">
      <c r="A10" s="20" t="s">
        <v>28</v>
      </c>
      <c r="B10" s="20"/>
      <c r="C10" s="20"/>
      <c r="D10" s="20"/>
      <c r="E10" s="25">
        <f>SUM(E6:E9)</f>
        <v>4333.8105771</v>
      </c>
      <c r="F10" s="26">
        <f>SUM(F6:F9)</f>
        <v>15.24484452134967</v>
      </c>
      <c r="G10" s="25"/>
      <c r="H10" s="14"/>
      <c r="I10" s="14"/>
    </row>
    <row r="11" spans="1:9" x14ac:dyDescent="0.2">
      <c r="A11" s="21"/>
      <c r="B11" s="21"/>
      <c r="C11" s="21"/>
      <c r="D11" s="21"/>
      <c r="E11" s="22"/>
      <c r="F11" s="23"/>
      <c r="G11" s="22"/>
    </row>
    <row r="12" spans="1:9" ht="10.5" x14ac:dyDescent="0.25">
      <c r="A12" s="20" t="s">
        <v>29</v>
      </c>
      <c r="B12" s="21"/>
      <c r="C12" s="21"/>
      <c r="D12" s="21"/>
      <c r="E12" s="22"/>
      <c r="F12" s="23"/>
      <c r="G12" s="22"/>
    </row>
    <row r="13" spans="1:9" ht="10.5" x14ac:dyDescent="0.25">
      <c r="A13" s="20" t="s">
        <v>30</v>
      </c>
      <c r="B13" s="21"/>
      <c r="C13" s="21"/>
      <c r="D13" s="21"/>
      <c r="E13" s="22"/>
      <c r="F13" s="23"/>
      <c r="G13" s="22"/>
    </row>
    <row r="14" spans="1:9" x14ac:dyDescent="0.2">
      <c r="A14" s="21" t="s">
        <v>1158</v>
      </c>
      <c r="B14" s="21" t="s">
        <v>1159</v>
      </c>
      <c r="C14" s="21" t="s">
        <v>31</v>
      </c>
      <c r="D14" s="24">
        <v>560</v>
      </c>
      <c r="E14" s="22">
        <v>2779.7084</v>
      </c>
      <c r="F14" s="23">
        <v>9.7780513519919499</v>
      </c>
      <c r="G14" s="22">
        <v>6.6616</v>
      </c>
    </row>
    <row r="15" spans="1:9" x14ac:dyDescent="0.2">
      <c r="A15" s="21" t="s">
        <v>1428</v>
      </c>
      <c r="B15" s="21" t="s">
        <v>1429</v>
      </c>
      <c r="C15" s="21" t="s">
        <v>1121</v>
      </c>
      <c r="D15" s="24">
        <v>500</v>
      </c>
      <c r="E15" s="22">
        <v>2489.46</v>
      </c>
      <c r="F15" s="23">
        <v>8.7570580132541505</v>
      </c>
      <c r="G15" s="22">
        <v>6.4397000000000002</v>
      </c>
    </row>
    <row r="16" spans="1:9" x14ac:dyDescent="0.2">
      <c r="A16" s="21" t="s">
        <v>1144</v>
      </c>
      <c r="B16" s="21" t="s">
        <v>1145</v>
      </c>
      <c r="C16" s="21" t="s">
        <v>1102</v>
      </c>
      <c r="D16" s="24">
        <v>500</v>
      </c>
      <c r="E16" s="22">
        <v>2479.16</v>
      </c>
      <c r="F16" s="23">
        <v>8.7208261808340595</v>
      </c>
      <c r="G16" s="22">
        <v>6.67</v>
      </c>
    </row>
    <row r="17" spans="1:9" x14ac:dyDescent="0.2">
      <c r="A17" s="21" t="s">
        <v>1245</v>
      </c>
      <c r="B17" s="21" t="s">
        <v>1246</v>
      </c>
      <c r="C17" s="21" t="s">
        <v>1121</v>
      </c>
      <c r="D17" s="24">
        <v>500</v>
      </c>
      <c r="E17" s="22">
        <v>2478.2624999999998</v>
      </c>
      <c r="F17" s="23">
        <v>8.7176690866984305</v>
      </c>
      <c r="G17" s="22">
        <v>6.6702000000000004</v>
      </c>
    </row>
    <row r="18" spans="1:9" x14ac:dyDescent="0.2">
      <c r="A18" s="21" t="s">
        <v>1136</v>
      </c>
      <c r="B18" s="21" t="s">
        <v>1137</v>
      </c>
      <c r="C18" s="21" t="s">
        <v>32</v>
      </c>
      <c r="D18" s="24">
        <v>500</v>
      </c>
      <c r="E18" s="22">
        <v>2476.3625000000002</v>
      </c>
      <c r="F18" s="23">
        <v>8.7109855447956903</v>
      </c>
      <c r="G18" s="22">
        <v>6.7</v>
      </c>
    </row>
    <row r="19" spans="1:9" x14ac:dyDescent="0.2">
      <c r="A19" s="21" t="s">
        <v>1241</v>
      </c>
      <c r="B19" s="21" t="s">
        <v>1242</v>
      </c>
      <c r="C19" s="21" t="s">
        <v>31</v>
      </c>
      <c r="D19" s="24">
        <v>500</v>
      </c>
      <c r="E19" s="22">
        <v>2333.4274999999998</v>
      </c>
      <c r="F19" s="23">
        <v>8.2081897227601992</v>
      </c>
      <c r="G19" s="22">
        <v>7.1978</v>
      </c>
    </row>
    <row r="20" spans="1:9" x14ac:dyDescent="0.2">
      <c r="A20" s="21" t="s">
        <v>1281</v>
      </c>
      <c r="B20" s="21" t="s">
        <v>1282</v>
      </c>
      <c r="C20" s="21" t="s">
        <v>1102</v>
      </c>
      <c r="D20" s="24">
        <v>200</v>
      </c>
      <c r="E20" s="22">
        <v>994.16</v>
      </c>
      <c r="F20" s="23">
        <v>3.4971105358016401</v>
      </c>
      <c r="G20" s="22">
        <v>6.7004000000000001</v>
      </c>
    </row>
    <row r="21" spans="1:9" x14ac:dyDescent="0.2">
      <c r="A21" s="21" t="s">
        <v>1277</v>
      </c>
      <c r="B21" s="21" t="s">
        <v>1278</v>
      </c>
      <c r="C21" s="21" t="s">
        <v>1102</v>
      </c>
      <c r="D21" s="24">
        <v>200</v>
      </c>
      <c r="E21" s="22">
        <v>992.78499999999997</v>
      </c>
      <c r="F21" s="23">
        <v>3.4922737620562398</v>
      </c>
      <c r="G21" s="22">
        <v>6.6315</v>
      </c>
    </row>
    <row r="22" spans="1:9" ht="10.5" x14ac:dyDescent="0.25">
      <c r="A22" s="20" t="s">
        <v>28</v>
      </c>
      <c r="B22" s="20"/>
      <c r="C22" s="20"/>
      <c r="D22" s="20"/>
      <c r="E22" s="25">
        <f>SUM(E13:E21)</f>
        <v>17023.3259</v>
      </c>
      <c r="F22" s="26">
        <f>SUM(F13:F21)</f>
        <v>59.882164198192356</v>
      </c>
      <c r="G22" s="25"/>
      <c r="H22" s="14"/>
      <c r="I22" s="14"/>
    </row>
    <row r="23" spans="1:9" x14ac:dyDescent="0.2">
      <c r="A23" s="21"/>
      <c r="B23" s="21"/>
      <c r="C23" s="21"/>
      <c r="D23" s="21"/>
      <c r="E23" s="22"/>
      <c r="F23" s="23"/>
      <c r="G23" s="22"/>
    </row>
    <row r="24" spans="1:9" ht="10.5" x14ac:dyDescent="0.25">
      <c r="A24" s="20" t="s">
        <v>33</v>
      </c>
      <c r="B24" s="21"/>
      <c r="C24" s="21"/>
      <c r="D24" s="21"/>
      <c r="E24" s="22"/>
      <c r="F24" s="23"/>
      <c r="G24" s="22"/>
    </row>
    <row r="25" spans="1:9" x14ac:dyDescent="0.2">
      <c r="A25" s="21" t="s">
        <v>35</v>
      </c>
      <c r="B25" s="21" t="s">
        <v>34</v>
      </c>
      <c r="C25" s="21" t="s">
        <v>31</v>
      </c>
      <c r="D25" s="24">
        <v>400</v>
      </c>
      <c r="E25" s="22">
        <v>1907.08</v>
      </c>
      <c r="F25" s="23">
        <v>6.7084468904568597</v>
      </c>
      <c r="G25" s="22">
        <v>7.9749999999999996</v>
      </c>
    </row>
    <row r="26" spans="1:9" x14ac:dyDescent="0.2">
      <c r="A26" s="21" t="s">
        <v>1283</v>
      </c>
      <c r="B26" s="21" t="s">
        <v>1284</v>
      </c>
      <c r="C26" s="21" t="s">
        <v>1102</v>
      </c>
      <c r="D26" s="24">
        <v>200</v>
      </c>
      <c r="E26" s="22">
        <v>939.64099999999996</v>
      </c>
      <c r="F26" s="23">
        <v>3.3053315773830998</v>
      </c>
      <c r="G26" s="22">
        <v>8.6199999999999992</v>
      </c>
    </row>
    <row r="27" spans="1:9" ht="10.5" x14ac:dyDescent="0.25">
      <c r="A27" s="20" t="s">
        <v>28</v>
      </c>
      <c r="B27" s="20"/>
      <c r="C27" s="20"/>
      <c r="D27" s="20"/>
      <c r="E27" s="25">
        <f>SUM(E24:E26)</f>
        <v>2846.721</v>
      </c>
      <c r="F27" s="26">
        <f>SUM(F24:F26)</f>
        <v>10.013778467839959</v>
      </c>
      <c r="G27" s="25"/>
      <c r="H27" s="14"/>
      <c r="I27" s="14"/>
    </row>
    <row r="28" spans="1:9" x14ac:dyDescent="0.2">
      <c r="A28" s="21"/>
      <c r="B28" s="21"/>
      <c r="C28" s="21"/>
      <c r="D28" s="21"/>
      <c r="E28" s="22"/>
      <c r="F28" s="23"/>
      <c r="G28" s="22"/>
    </row>
    <row r="29" spans="1:9" ht="10.5" x14ac:dyDescent="0.25">
      <c r="A29" s="20" t="s">
        <v>36</v>
      </c>
      <c r="B29" s="21"/>
      <c r="C29" s="21"/>
      <c r="D29" s="21"/>
      <c r="E29" s="22"/>
      <c r="F29" s="23"/>
      <c r="G29" s="22"/>
    </row>
    <row r="30" spans="1:9" x14ac:dyDescent="0.2">
      <c r="A30" s="21" t="s">
        <v>1430</v>
      </c>
      <c r="B30" s="21" t="s">
        <v>1431</v>
      </c>
      <c r="C30" s="21" t="s">
        <v>37</v>
      </c>
      <c r="D30" s="24">
        <v>1500000</v>
      </c>
      <c r="E30" s="22">
        <v>1547.886</v>
      </c>
      <c r="F30" s="23">
        <v>5.4449268113984202</v>
      </c>
      <c r="G30" s="22">
        <v>5.5960999999999999</v>
      </c>
    </row>
    <row r="31" spans="1:9" x14ac:dyDescent="0.2">
      <c r="A31" s="21" t="s">
        <v>1432</v>
      </c>
      <c r="B31" s="21" t="s">
        <v>1433</v>
      </c>
      <c r="C31" s="21" t="s">
        <v>37</v>
      </c>
      <c r="D31" s="24">
        <v>1000000</v>
      </c>
      <c r="E31" s="22">
        <v>1038.6495556</v>
      </c>
      <c r="F31" s="23">
        <v>3.6536093826893601</v>
      </c>
      <c r="G31" s="22">
        <v>5.8388336799999996</v>
      </c>
    </row>
    <row r="32" spans="1:9" x14ac:dyDescent="0.2">
      <c r="A32" s="21" t="s">
        <v>1434</v>
      </c>
      <c r="B32" s="21" t="s">
        <v>1435</v>
      </c>
      <c r="C32" s="21" t="s">
        <v>37</v>
      </c>
      <c r="D32" s="24">
        <v>1000000</v>
      </c>
      <c r="E32" s="22">
        <v>1028.7032222</v>
      </c>
      <c r="F32" s="23">
        <v>3.6186216268696301</v>
      </c>
      <c r="G32" s="22">
        <v>6.0454321026051696</v>
      </c>
    </row>
    <row r="33" spans="1:9" ht="10.5" x14ac:dyDescent="0.25">
      <c r="A33" s="20" t="s">
        <v>28</v>
      </c>
      <c r="B33" s="20"/>
      <c r="C33" s="20"/>
      <c r="D33" s="20"/>
      <c r="E33" s="25">
        <f>SUM(E30:E32)</f>
        <v>3615.2387778000002</v>
      </c>
      <c r="F33" s="26">
        <f>SUM(F30:F32)</f>
        <v>12.717157820957411</v>
      </c>
      <c r="G33" s="25"/>
      <c r="H33" s="14"/>
      <c r="I33" s="14"/>
    </row>
    <row r="34" spans="1:9" x14ac:dyDescent="0.2">
      <c r="A34" s="21"/>
      <c r="B34" s="21"/>
      <c r="C34" s="21"/>
      <c r="D34" s="21"/>
      <c r="E34" s="22"/>
      <c r="F34" s="23"/>
      <c r="G34" s="22"/>
    </row>
    <row r="35" spans="1:9" ht="10.5" x14ac:dyDescent="0.25">
      <c r="A35" s="20" t="s">
        <v>1192</v>
      </c>
      <c r="B35" s="21"/>
      <c r="C35" s="21"/>
      <c r="D35" s="21"/>
      <c r="E35" s="22"/>
      <c r="F35" s="23"/>
      <c r="G35" s="22"/>
    </row>
    <row r="36" spans="1:9" x14ac:dyDescent="0.2">
      <c r="A36" s="21" t="s">
        <v>1193</v>
      </c>
      <c r="B36" s="21" t="s">
        <v>1194</v>
      </c>
      <c r="C36" s="21" t="s">
        <v>1195</v>
      </c>
      <c r="D36" s="24">
        <v>640.55999999999995</v>
      </c>
      <c r="E36" s="22">
        <v>74.287299099999998</v>
      </c>
      <c r="F36" s="23">
        <v>0.261316987566244</v>
      </c>
      <c r="G36" s="22">
        <v>5.59</v>
      </c>
    </row>
    <row r="37" spans="1:9" ht="10.5" x14ac:dyDescent="0.25">
      <c r="A37" s="20" t="s">
        <v>28</v>
      </c>
      <c r="B37" s="20"/>
      <c r="C37" s="20"/>
      <c r="D37" s="20"/>
      <c r="E37" s="25">
        <f>SUM(E36:E36)</f>
        <v>74.287299099999998</v>
      </c>
      <c r="F37" s="26">
        <f>SUM(F36:F36)</f>
        <v>0.261316987566244</v>
      </c>
      <c r="G37" s="25"/>
      <c r="H37" s="14"/>
      <c r="I37" s="14"/>
    </row>
    <row r="38" spans="1:9" x14ac:dyDescent="0.2">
      <c r="A38" s="21"/>
      <c r="B38" s="21"/>
      <c r="C38" s="21"/>
      <c r="D38" s="21"/>
      <c r="E38" s="22"/>
      <c r="F38" s="23"/>
      <c r="G38" s="22"/>
    </row>
    <row r="39" spans="1:9" ht="10.5" x14ac:dyDescent="0.25">
      <c r="A39" s="20" t="s">
        <v>39</v>
      </c>
      <c r="B39" s="20"/>
      <c r="C39" s="20"/>
      <c r="D39" s="20"/>
      <c r="E39" s="25">
        <f>E10+E22+E27+E33+E37</f>
        <v>27893.383554000004</v>
      </c>
      <c r="F39" s="26">
        <f>F10+F22+F27+F33+F37</f>
        <v>98.119261995905646</v>
      </c>
      <c r="G39" s="25"/>
      <c r="H39" s="14"/>
      <c r="I39" s="14"/>
    </row>
    <row r="40" spans="1:9" ht="10.5" x14ac:dyDescent="0.25">
      <c r="A40" s="20"/>
      <c r="B40" s="20"/>
      <c r="C40" s="20"/>
      <c r="D40" s="20"/>
      <c r="E40" s="25"/>
      <c r="F40" s="26"/>
      <c r="G40" s="25"/>
      <c r="H40" s="14"/>
      <c r="I40" s="14"/>
    </row>
    <row r="41" spans="1:9" ht="10.5" x14ac:dyDescent="0.25">
      <c r="A41" s="20" t="s">
        <v>338</v>
      </c>
      <c r="B41" s="20"/>
      <c r="C41" s="20"/>
      <c r="D41" s="20"/>
      <c r="E41" s="25">
        <v>1.4108236000000005</v>
      </c>
      <c r="F41" s="26">
        <f>+E41/E45*100</f>
        <v>4.9627887620881921E-3</v>
      </c>
      <c r="G41" s="25"/>
      <c r="H41" s="14"/>
      <c r="I41" s="14"/>
    </row>
    <row r="42" spans="1:9" ht="10.5" x14ac:dyDescent="0.25">
      <c r="A42" s="20"/>
      <c r="B42" s="20"/>
      <c r="C42" s="20"/>
      <c r="D42" s="20"/>
      <c r="E42" s="25"/>
      <c r="F42" s="26"/>
      <c r="G42" s="25"/>
      <c r="H42" s="14"/>
      <c r="I42" s="14"/>
    </row>
    <row r="43" spans="1:9" ht="10.5" x14ac:dyDescent="0.25">
      <c r="A43" s="20" t="s">
        <v>41</v>
      </c>
      <c r="B43" s="20"/>
      <c r="C43" s="20"/>
      <c r="D43" s="20"/>
      <c r="E43" s="25">
        <f>E45-(E10+E22+E27+E33+E37+E41)</f>
        <v>533.24613819999649</v>
      </c>
      <c r="F43" s="26">
        <f>F45-(F10+F22+F27+F33+F37+F41)</f>
        <v>1.8757752153322684</v>
      </c>
      <c r="G43" s="25"/>
      <c r="H43" s="14"/>
      <c r="I43" s="14"/>
    </row>
    <row r="44" spans="1:9" ht="10.5" x14ac:dyDescent="0.25">
      <c r="A44" s="20"/>
      <c r="B44" s="20"/>
      <c r="C44" s="20"/>
      <c r="D44" s="20"/>
      <c r="E44" s="25"/>
      <c r="F44" s="26"/>
      <c r="G44" s="25"/>
      <c r="H44" s="14"/>
      <c r="I44" s="14"/>
    </row>
    <row r="45" spans="1:9" ht="10.5" x14ac:dyDescent="0.25">
      <c r="A45" s="27" t="s">
        <v>40</v>
      </c>
      <c r="B45" s="27"/>
      <c r="C45" s="27"/>
      <c r="D45" s="27"/>
      <c r="E45" s="28">
        <v>28428.040515799999</v>
      </c>
      <c r="F45" s="29">
        <v>100</v>
      </c>
      <c r="G45" s="28"/>
      <c r="H45" s="14"/>
      <c r="I45" s="14"/>
    </row>
    <row r="47" spans="1:9" ht="10.5" x14ac:dyDescent="0.25">
      <c r="A47" s="71" t="s">
        <v>1332</v>
      </c>
      <c r="B47" s="71"/>
      <c r="C47" s="71"/>
      <c r="D47" s="71"/>
      <c r="E47" s="72"/>
      <c r="F47" s="72"/>
      <c r="G47" s="72"/>
    </row>
    <row r="48" spans="1:9" ht="10.5" x14ac:dyDescent="0.25">
      <c r="A48" s="73"/>
      <c r="B48" s="73"/>
      <c r="C48" s="73"/>
      <c r="D48" s="73"/>
      <c r="E48" s="26"/>
      <c r="F48" s="26"/>
      <c r="G48" s="26"/>
    </row>
    <row r="49" spans="1:7" ht="10.5" x14ac:dyDescent="0.25">
      <c r="A49" s="74" t="s">
        <v>1333</v>
      </c>
      <c r="B49" s="75"/>
      <c r="C49" s="75"/>
      <c r="D49" s="73"/>
      <c r="E49" s="76" t="s">
        <v>1334</v>
      </c>
      <c r="F49" s="74" t="s">
        <v>3</v>
      </c>
      <c r="G49" s="26"/>
    </row>
    <row r="50" spans="1:7" x14ac:dyDescent="0.2">
      <c r="A50" s="75" t="s">
        <v>1336</v>
      </c>
      <c r="B50" s="75"/>
      <c r="C50" s="75"/>
      <c r="D50" s="75"/>
      <c r="E50" s="23">
        <v>2500</v>
      </c>
      <c r="F50" s="23">
        <f>E50/$E$45*100</f>
        <v>8.7941340825461634</v>
      </c>
      <c r="G50" s="23"/>
    </row>
    <row r="51" spans="1:7" x14ac:dyDescent="0.2">
      <c r="A51" s="75" t="s">
        <v>1335</v>
      </c>
      <c r="B51" s="75"/>
      <c r="C51" s="75"/>
      <c r="D51" s="75"/>
      <c r="E51" s="23">
        <v>1500</v>
      </c>
      <c r="F51" s="23">
        <f>E51/$E$45*100</f>
        <v>5.276480449527698</v>
      </c>
      <c r="G51" s="23"/>
    </row>
    <row r="52" spans="1:7" x14ac:dyDescent="0.2">
      <c r="A52" s="75" t="s">
        <v>1335</v>
      </c>
      <c r="B52" s="75"/>
      <c r="C52" s="75"/>
      <c r="D52" s="75"/>
      <c r="E52" s="23">
        <v>1000</v>
      </c>
      <c r="F52" s="23">
        <f>E52/$E$45*100</f>
        <v>3.5176536330184653</v>
      </c>
      <c r="G52" s="23"/>
    </row>
    <row r="53" spans="1:7" ht="10.5" x14ac:dyDescent="0.25">
      <c r="A53" s="79" t="s">
        <v>1337</v>
      </c>
      <c r="B53" s="80"/>
      <c r="C53" s="80"/>
      <c r="D53" s="79"/>
      <c r="E53" s="81">
        <f>SUM(E50:E52)</f>
        <v>5000</v>
      </c>
      <c r="F53" s="81">
        <f>SUM(F50:F52)</f>
        <v>17.588268165092327</v>
      </c>
      <c r="G53" s="29"/>
    </row>
    <row r="54" spans="1:7" ht="10.5" x14ac:dyDescent="0.25">
      <c r="F54" s="15" t="s">
        <v>847</v>
      </c>
    </row>
    <row r="56" spans="1:7" ht="10.5" x14ac:dyDescent="0.25">
      <c r="A56" s="14" t="s">
        <v>42</v>
      </c>
    </row>
    <row r="57" spans="1:7" ht="10.5" x14ac:dyDescent="0.25">
      <c r="A57" s="14" t="s">
        <v>43</v>
      </c>
    </row>
    <row r="58" spans="1:7" ht="10.5" x14ac:dyDescent="0.25">
      <c r="A58" s="14" t="s">
        <v>1196</v>
      </c>
    </row>
    <row r="59" spans="1:7" ht="10.5" x14ac:dyDescent="0.25">
      <c r="A59" s="14" t="s">
        <v>1338</v>
      </c>
    </row>
    <row r="60" spans="1:7" ht="10.5" x14ac:dyDescent="0.25">
      <c r="A60" s="14"/>
    </row>
    <row r="61" spans="1:7" ht="33.75" customHeight="1" x14ac:dyDescent="0.2">
      <c r="A61" s="108" t="s">
        <v>1339</v>
      </c>
      <c r="B61" s="108"/>
      <c r="C61" s="108"/>
      <c r="D61" s="108"/>
      <c r="E61" s="108"/>
      <c r="F61" s="108"/>
      <c r="G61" s="108"/>
    </row>
    <row r="63" spans="1:7" ht="10.5" x14ac:dyDescent="0.25">
      <c r="A63" s="14" t="s">
        <v>44</v>
      </c>
    </row>
    <row r="64" spans="1:7" ht="10.5" x14ac:dyDescent="0.25">
      <c r="A64" s="14" t="s">
        <v>45</v>
      </c>
    </row>
    <row r="65" spans="1:4" ht="10.5" x14ac:dyDescent="0.25">
      <c r="A65" s="14" t="s">
        <v>46</v>
      </c>
      <c r="B65" s="14"/>
      <c r="C65" s="30" t="s">
        <v>1041</v>
      </c>
      <c r="D65" s="14" t="s">
        <v>47</v>
      </c>
    </row>
    <row r="66" spans="1:4" x14ac:dyDescent="0.2">
      <c r="A66" s="7" t="s">
        <v>48</v>
      </c>
      <c r="C66" s="31">
        <v>10.697800000000001</v>
      </c>
      <c r="D66" s="31">
        <v>10.989000000000001</v>
      </c>
    </row>
    <row r="67" spans="1:4" x14ac:dyDescent="0.2">
      <c r="A67" s="7" t="s">
        <v>49</v>
      </c>
      <c r="C67" s="31">
        <v>10.577</v>
      </c>
      <c r="D67" s="31">
        <v>10.612</v>
      </c>
    </row>
    <row r="68" spans="1:4" x14ac:dyDescent="0.2">
      <c r="A68" s="7" t="s">
        <v>50</v>
      </c>
      <c r="C68" s="31">
        <v>10.743499999999999</v>
      </c>
      <c r="D68" s="31">
        <v>11.060499999999999</v>
      </c>
    </row>
    <row r="69" spans="1:4" x14ac:dyDescent="0.2">
      <c r="A69" s="7" t="s">
        <v>51</v>
      </c>
      <c r="C69" s="31">
        <v>10.6227</v>
      </c>
      <c r="D69" s="31">
        <v>10.6729</v>
      </c>
    </row>
    <row r="71" spans="1:4" ht="10.5" x14ac:dyDescent="0.25">
      <c r="A71" s="14" t="s">
        <v>52</v>
      </c>
    </row>
    <row r="72" spans="1:4" ht="10.5" x14ac:dyDescent="0.25">
      <c r="A72" s="106" t="s">
        <v>53</v>
      </c>
      <c r="B72" s="107"/>
      <c r="C72" s="32" t="s">
        <v>54</v>
      </c>
    </row>
    <row r="73" spans="1:4" x14ac:dyDescent="0.2">
      <c r="A73" s="102" t="s">
        <v>49</v>
      </c>
      <c r="B73" s="103"/>
      <c r="C73" s="33">
        <v>0.25</v>
      </c>
    </row>
    <row r="74" spans="1:4" x14ac:dyDescent="0.2">
      <c r="A74" s="102" t="s">
        <v>51</v>
      </c>
      <c r="B74" s="103"/>
      <c r="C74" s="33">
        <v>0.26</v>
      </c>
    </row>
    <row r="75" spans="1:4" x14ac:dyDescent="0.2">
      <c r="A75" s="7" t="s">
        <v>55</v>
      </c>
    </row>
    <row r="76" spans="1:4" x14ac:dyDescent="0.2">
      <c r="A76" s="7" t="s">
        <v>56</v>
      </c>
    </row>
    <row r="78" spans="1:4" ht="10.5" x14ac:dyDescent="0.25">
      <c r="A78" s="63" t="s">
        <v>1340</v>
      </c>
    </row>
    <row r="79" spans="1:4" ht="10.5" x14ac:dyDescent="0.25">
      <c r="A79" s="63"/>
    </row>
    <row r="80" spans="1:4" x14ac:dyDescent="0.2">
      <c r="A80" s="64" t="s">
        <v>1436</v>
      </c>
    </row>
    <row r="81" spans="1:9" x14ac:dyDescent="0.2">
      <c r="A81" s="64" t="s">
        <v>1437</v>
      </c>
    </row>
    <row r="83" spans="1:9" ht="10.5" x14ac:dyDescent="0.25">
      <c r="A83" s="14" t="s">
        <v>287</v>
      </c>
      <c r="D83" s="34">
        <v>0.56949128681966699</v>
      </c>
      <c r="E83" s="10" t="s">
        <v>57</v>
      </c>
    </row>
    <row r="85" spans="1:9" ht="10.5" x14ac:dyDescent="0.25">
      <c r="A85" s="14" t="s">
        <v>288</v>
      </c>
      <c r="D85" s="30" t="s">
        <v>59</v>
      </c>
    </row>
    <row r="87" spans="1:9" ht="10.5" x14ac:dyDescent="0.25">
      <c r="A87" s="63" t="s">
        <v>1343</v>
      </c>
      <c r="B87" s="64"/>
      <c r="C87" s="64"/>
      <c r="D87" s="64"/>
      <c r="E87" s="11"/>
      <c r="G87" s="11"/>
      <c r="H87" s="64"/>
      <c r="I87" s="64"/>
    </row>
    <row r="88" spans="1:9" x14ac:dyDescent="0.2">
      <c r="A88" s="64"/>
      <c r="B88" s="64"/>
      <c r="C88" s="64"/>
      <c r="D88" s="64"/>
      <c r="E88" s="11"/>
      <c r="G88" s="11"/>
      <c r="H88" s="64"/>
      <c r="I88" s="64"/>
    </row>
    <row r="89" spans="1:9" ht="10.5" x14ac:dyDescent="0.25">
      <c r="A89" s="63" t="s">
        <v>1055</v>
      </c>
      <c r="B89" s="64"/>
      <c r="C89" s="64"/>
      <c r="D89" s="64"/>
      <c r="E89" s="11"/>
      <c r="G89" s="11"/>
      <c r="H89" s="64"/>
      <c r="I89" s="64"/>
    </row>
    <row r="90" spans="1:9" x14ac:dyDescent="0.2">
      <c r="A90" s="65"/>
      <c r="B90" s="64"/>
      <c r="C90" s="64"/>
      <c r="D90" s="64"/>
      <c r="E90" s="11"/>
      <c r="G90" s="11"/>
      <c r="H90" s="64"/>
      <c r="I90" s="64"/>
    </row>
    <row r="91" spans="1:9" x14ac:dyDescent="0.2">
      <c r="A91" s="64"/>
      <c r="B91" s="64"/>
      <c r="C91" s="64"/>
      <c r="D91" s="64"/>
      <c r="E91" s="11"/>
      <c r="G91" s="11"/>
      <c r="H91" s="64"/>
      <c r="I91" s="64"/>
    </row>
    <row r="92" spans="1:9" x14ac:dyDescent="0.2">
      <c r="A92" s="64"/>
      <c r="B92" s="64"/>
      <c r="C92" s="64"/>
      <c r="D92" s="64"/>
      <c r="E92" s="11"/>
      <c r="G92" s="11"/>
      <c r="H92" s="64"/>
      <c r="I92" s="64"/>
    </row>
    <row r="93" spans="1:9" x14ac:dyDescent="0.2">
      <c r="A93" s="64"/>
      <c r="B93" s="64"/>
      <c r="C93" s="64"/>
      <c r="D93" s="64"/>
      <c r="E93" s="11"/>
      <c r="G93" s="11"/>
      <c r="H93" s="64"/>
      <c r="I93" s="64"/>
    </row>
    <row r="94" spans="1:9" x14ac:dyDescent="0.2">
      <c r="A94" s="64"/>
      <c r="B94" s="64"/>
      <c r="C94" s="64"/>
      <c r="D94" s="64"/>
      <c r="E94" s="11"/>
      <c r="G94" s="11"/>
      <c r="H94" s="64"/>
      <c r="I94" s="64"/>
    </row>
    <row r="95" spans="1:9" x14ac:dyDescent="0.2">
      <c r="A95" s="64"/>
      <c r="B95" s="64"/>
      <c r="C95" s="64"/>
      <c r="D95" s="64"/>
      <c r="E95" s="11"/>
      <c r="G95" s="11"/>
      <c r="H95" s="64"/>
      <c r="I95" s="64"/>
    </row>
    <row r="96" spans="1:9" x14ac:dyDescent="0.2">
      <c r="A96" s="64"/>
      <c r="B96" s="64"/>
      <c r="C96" s="64"/>
      <c r="D96" s="64"/>
      <c r="E96" s="11"/>
      <c r="G96" s="11"/>
      <c r="H96" s="64"/>
      <c r="I96" s="64"/>
    </row>
    <row r="97" spans="1:9" x14ac:dyDescent="0.2">
      <c r="A97" s="64"/>
      <c r="B97" s="64"/>
      <c r="C97" s="64"/>
      <c r="D97" s="64"/>
      <c r="E97" s="11"/>
      <c r="G97" s="11"/>
      <c r="H97" s="64"/>
      <c r="I97" s="64"/>
    </row>
    <row r="98" spans="1:9" x14ac:dyDescent="0.2">
      <c r="A98" s="64"/>
      <c r="B98" s="64"/>
      <c r="C98" s="64"/>
      <c r="D98" s="64"/>
      <c r="E98" s="11"/>
      <c r="G98" s="11"/>
      <c r="H98" s="64"/>
      <c r="I98" s="64"/>
    </row>
    <row r="99" spans="1:9" x14ac:dyDescent="0.2">
      <c r="A99" s="64"/>
      <c r="B99" s="64"/>
      <c r="C99" s="64"/>
      <c r="D99" s="64"/>
      <c r="E99" s="11"/>
      <c r="G99" s="11"/>
      <c r="H99" s="64"/>
      <c r="I99" s="64"/>
    </row>
    <row r="100" spans="1:9" x14ac:dyDescent="0.2">
      <c r="A100" s="64"/>
      <c r="B100" s="64"/>
      <c r="C100" s="64"/>
      <c r="D100" s="64"/>
      <c r="E100" s="11"/>
      <c r="G100" s="11"/>
      <c r="H100" s="64"/>
      <c r="I100" s="64"/>
    </row>
    <row r="101" spans="1:9" x14ac:dyDescent="0.2">
      <c r="A101" s="64"/>
      <c r="B101" s="64"/>
      <c r="C101" s="64"/>
      <c r="D101" s="64"/>
      <c r="E101" s="11"/>
      <c r="G101" s="11"/>
      <c r="H101" s="64"/>
      <c r="I101" s="64"/>
    </row>
    <row r="102" spans="1:9" x14ac:dyDescent="0.2">
      <c r="A102" s="64"/>
      <c r="B102" s="64"/>
      <c r="C102" s="64"/>
      <c r="D102" s="64"/>
      <c r="E102" s="11"/>
      <c r="G102" s="11"/>
      <c r="H102" s="64"/>
      <c r="I102" s="64"/>
    </row>
    <row r="103" spans="1:9" x14ac:dyDescent="0.2">
      <c r="A103" s="64"/>
      <c r="B103" s="64"/>
      <c r="C103" s="64"/>
      <c r="D103" s="64"/>
      <c r="E103" s="11"/>
      <c r="G103" s="11"/>
      <c r="H103" s="64"/>
      <c r="I103" s="64"/>
    </row>
    <row r="104" spans="1:9" x14ac:dyDescent="0.2">
      <c r="A104" s="64"/>
      <c r="B104" s="64"/>
      <c r="C104" s="64"/>
      <c r="D104" s="64"/>
      <c r="E104" s="11"/>
      <c r="G104" s="11"/>
      <c r="H104" s="64"/>
      <c r="I104" s="64"/>
    </row>
    <row r="105" spans="1:9" x14ac:dyDescent="0.2">
      <c r="A105" s="64"/>
      <c r="B105" s="64"/>
      <c r="C105" s="64"/>
      <c r="D105" s="64"/>
      <c r="E105" s="11"/>
      <c r="G105" s="11"/>
      <c r="H105" s="64"/>
      <c r="I105" s="64"/>
    </row>
    <row r="106" spans="1:9" ht="10.5" x14ac:dyDescent="0.25">
      <c r="A106" s="63" t="s">
        <v>1438</v>
      </c>
      <c r="B106" s="64"/>
      <c r="C106" s="64"/>
      <c r="D106" s="64"/>
      <c r="E106" s="11"/>
      <c r="G106" s="11"/>
      <c r="H106" s="64"/>
      <c r="I106" s="64"/>
    </row>
    <row r="107" spans="1:9" x14ac:dyDescent="0.2">
      <c r="A107" s="64"/>
      <c r="B107" s="64"/>
      <c r="C107" s="64"/>
      <c r="D107" s="64"/>
      <c r="E107" s="11"/>
      <c r="G107" s="11"/>
      <c r="H107" s="64"/>
      <c r="I107" s="64"/>
    </row>
    <row r="108" spans="1:9" ht="10.5" x14ac:dyDescent="0.25">
      <c r="A108" s="63" t="s">
        <v>1056</v>
      </c>
      <c r="B108" s="64"/>
      <c r="C108" s="64"/>
      <c r="D108" s="64"/>
      <c r="E108" s="11"/>
      <c r="G108" s="11"/>
      <c r="H108" s="64"/>
      <c r="I108" s="64"/>
    </row>
    <row r="109" spans="1:9" x14ac:dyDescent="0.2">
      <c r="A109" s="64"/>
      <c r="B109" s="64"/>
      <c r="C109" s="64"/>
      <c r="D109" s="64"/>
      <c r="E109" s="11"/>
      <c r="G109" s="11"/>
      <c r="H109" s="64"/>
      <c r="I109" s="64"/>
    </row>
    <row r="110" spans="1:9" x14ac:dyDescent="0.2">
      <c r="A110" s="64"/>
      <c r="B110" s="64"/>
      <c r="C110" s="64"/>
      <c r="D110" s="64"/>
      <c r="E110" s="11"/>
      <c r="G110" s="11"/>
      <c r="H110" s="64"/>
      <c r="I110" s="64"/>
    </row>
    <row r="111" spans="1:9" x14ac:dyDescent="0.2">
      <c r="A111" s="64"/>
      <c r="B111" s="64"/>
      <c r="C111" s="64"/>
      <c r="D111" s="64"/>
      <c r="E111" s="11"/>
      <c r="G111" s="11"/>
      <c r="H111" s="64"/>
      <c r="I111" s="64"/>
    </row>
    <row r="112" spans="1:9" x14ac:dyDescent="0.2">
      <c r="A112" s="64"/>
      <c r="B112" s="64"/>
      <c r="C112" s="64"/>
      <c r="D112" s="64"/>
      <c r="E112" s="11"/>
      <c r="G112" s="11"/>
      <c r="H112" s="64"/>
      <c r="I112" s="64"/>
    </row>
    <row r="113" spans="1:9" x14ac:dyDescent="0.2">
      <c r="A113" s="64"/>
      <c r="B113" s="64"/>
      <c r="C113" s="64"/>
      <c r="D113" s="64"/>
      <c r="E113" s="11"/>
      <c r="G113" s="11"/>
      <c r="H113" s="64"/>
      <c r="I113" s="64"/>
    </row>
    <row r="114" spans="1:9" x14ac:dyDescent="0.2">
      <c r="A114" s="64"/>
      <c r="B114" s="64"/>
      <c r="C114" s="64"/>
      <c r="D114" s="64"/>
      <c r="E114" s="11"/>
      <c r="G114" s="11"/>
      <c r="H114" s="64"/>
      <c r="I114" s="64"/>
    </row>
    <row r="115" spans="1:9" x14ac:dyDescent="0.2">
      <c r="A115" s="64"/>
      <c r="B115" s="64"/>
      <c r="C115" s="64"/>
      <c r="D115" s="64"/>
      <c r="E115" s="11"/>
      <c r="G115" s="11"/>
      <c r="H115" s="64"/>
      <c r="I115" s="64"/>
    </row>
    <row r="116" spans="1:9" x14ac:dyDescent="0.2">
      <c r="A116" s="64"/>
      <c r="B116" s="64"/>
      <c r="C116" s="64"/>
      <c r="D116" s="64"/>
      <c r="E116" s="11"/>
      <c r="G116" s="11"/>
      <c r="H116" s="64"/>
      <c r="I116" s="64"/>
    </row>
    <row r="117" spans="1:9" x14ac:dyDescent="0.2">
      <c r="A117" s="64"/>
      <c r="B117" s="64"/>
      <c r="C117" s="64"/>
      <c r="D117" s="64"/>
      <c r="E117" s="11"/>
      <c r="G117" s="11"/>
      <c r="H117" s="64"/>
      <c r="I117" s="64"/>
    </row>
    <row r="118" spans="1:9" x14ac:dyDescent="0.2">
      <c r="A118" s="64"/>
      <c r="B118" s="64"/>
      <c r="C118" s="64"/>
      <c r="D118" s="64"/>
      <c r="E118" s="11"/>
      <c r="G118" s="11"/>
      <c r="H118" s="64"/>
      <c r="I118" s="64"/>
    </row>
    <row r="119" spans="1:9" x14ac:dyDescent="0.2">
      <c r="A119" s="64"/>
      <c r="B119" s="64"/>
      <c r="C119" s="64"/>
      <c r="D119" s="64"/>
      <c r="E119" s="11"/>
      <c r="G119" s="11"/>
      <c r="H119" s="64"/>
      <c r="I119" s="64"/>
    </row>
    <row r="120" spans="1:9" x14ac:dyDescent="0.2">
      <c r="A120" s="64"/>
      <c r="B120" s="64"/>
      <c r="C120" s="64"/>
      <c r="D120" s="64"/>
      <c r="E120" s="11"/>
      <c r="G120" s="11"/>
      <c r="H120" s="64"/>
      <c r="I120" s="64"/>
    </row>
    <row r="121" spans="1:9" x14ac:dyDescent="0.2">
      <c r="A121" s="64"/>
      <c r="B121" s="64"/>
      <c r="C121" s="64"/>
      <c r="D121" s="64"/>
      <c r="E121" s="11"/>
      <c r="G121" s="11"/>
      <c r="H121" s="64"/>
      <c r="I121" s="64"/>
    </row>
    <row r="122" spans="1:9" x14ac:dyDescent="0.2">
      <c r="A122" s="64"/>
      <c r="B122" s="64"/>
      <c r="C122" s="64"/>
      <c r="D122" s="64"/>
      <c r="E122" s="11"/>
      <c r="G122" s="11"/>
      <c r="H122" s="64"/>
      <c r="I122" s="64"/>
    </row>
    <row r="123" spans="1:9" x14ac:dyDescent="0.2">
      <c r="A123" s="64" t="s">
        <v>1059</v>
      </c>
      <c r="B123" s="64"/>
      <c r="C123" s="64"/>
      <c r="D123" s="64"/>
      <c r="E123" s="11"/>
      <c r="G123" s="11"/>
      <c r="H123" s="64"/>
      <c r="I123" s="64"/>
    </row>
    <row r="124" spans="1:9" x14ac:dyDescent="0.2">
      <c r="A124" s="64"/>
      <c r="B124" s="64"/>
      <c r="C124" s="64"/>
      <c r="D124" s="64"/>
      <c r="E124" s="11"/>
      <c r="G124" s="11"/>
      <c r="H124" s="64"/>
      <c r="I124" s="64"/>
    </row>
    <row r="125" spans="1:9" x14ac:dyDescent="0.2">
      <c r="A125" s="64"/>
      <c r="B125" s="64"/>
      <c r="C125" s="64"/>
      <c r="D125" s="64"/>
      <c r="E125" s="11"/>
      <c r="G125" s="11"/>
      <c r="H125" s="64"/>
      <c r="I125" s="64"/>
    </row>
    <row r="126" spans="1:9" x14ac:dyDescent="0.2">
      <c r="A126" s="64"/>
      <c r="B126" s="64"/>
      <c r="C126" s="64"/>
      <c r="D126" s="64"/>
      <c r="E126" s="11"/>
      <c r="G126" s="11"/>
      <c r="H126" s="64"/>
      <c r="I126" s="64"/>
    </row>
    <row r="127" spans="1:9" x14ac:dyDescent="0.2">
      <c r="A127" s="65"/>
    </row>
    <row r="128" spans="1:9" x14ac:dyDescent="0.2">
      <c r="A128" s="65"/>
    </row>
  </sheetData>
  <mergeCells count="5">
    <mergeCell ref="A1:G1"/>
    <mergeCell ref="A61:G61"/>
    <mergeCell ref="A72:B72"/>
    <mergeCell ref="A73:B73"/>
    <mergeCell ref="A74:B74"/>
  </mergeCells>
  <conditionalFormatting sqref="F2:F3">
    <cfRule type="cellIs" dxfId="108" priority="4" stopIfTrue="1" operator="between">
      <formula>0.009</formula>
      <formula>-0.009</formula>
    </cfRule>
  </conditionalFormatting>
  <conditionalFormatting sqref="F5:F52">
    <cfRule type="cellIs" dxfId="107" priority="3" stopIfTrue="1" operator="between">
      <formula>0.009</formula>
      <formula>-0.009</formula>
    </cfRule>
  </conditionalFormatting>
  <conditionalFormatting sqref="F54:F60">
    <cfRule type="cellIs" dxfId="106" priority="2" stopIfTrue="1" operator="between">
      <formula>0.009</formula>
      <formula>-0.009</formula>
    </cfRule>
  </conditionalFormatting>
  <conditionalFormatting sqref="F62:F65536">
    <cfRule type="cellIs" dxfId="105"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02"/>
  <sheetViews>
    <sheetView workbookViewId="0">
      <selection sqref="A1:G1"/>
    </sheetView>
  </sheetViews>
  <sheetFormatPr defaultColWidth="9.1796875" defaultRowHeight="10" x14ac:dyDescent="0.2"/>
  <cols>
    <col min="1" max="1" width="38.81640625" style="7" bestFit="1" customWidth="1"/>
    <col min="2" max="2" width="48.54296875" style="7" bestFit="1" customWidth="1"/>
    <col min="3" max="3" width="24.81640625" style="7" bestFit="1" customWidth="1"/>
    <col min="4" max="4" width="15.1796875" style="7" bestFit="1" customWidth="1"/>
    <col min="5" max="5" width="26.54296875" style="10" customWidth="1"/>
    <col min="6" max="6" width="13.54296875" style="11" bestFit="1" customWidth="1"/>
    <col min="7" max="7" width="4.54296875" style="10" bestFit="1" customWidth="1"/>
    <col min="8" max="16384" width="9.1796875" style="7"/>
  </cols>
  <sheetData>
    <row r="1" spans="1:9" s="1" customFormat="1" ht="14" x14ac:dyDescent="0.25">
      <c r="A1" s="104" t="s">
        <v>1439</v>
      </c>
      <c r="B1" s="105"/>
      <c r="C1" s="105"/>
      <c r="D1" s="105"/>
      <c r="E1" s="105"/>
      <c r="F1" s="105"/>
      <c r="G1" s="105"/>
    </row>
    <row r="2" spans="1:9" s="1" customFormat="1" ht="11.5" x14ac:dyDescent="0.25">
      <c r="E2" s="5"/>
      <c r="F2" s="9"/>
      <c r="G2" s="10"/>
    </row>
    <row r="3" spans="1:9" s="1" customFormat="1" ht="11.5" x14ac:dyDescent="0.25">
      <c r="A3" s="8" t="s">
        <v>7</v>
      </c>
      <c r="B3" s="2"/>
      <c r="C3" s="3"/>
      <c r="D3" s="3"/>
      <c r="E3" s="4"/>
      <c r="F3" s="9"/>
      <c r="G3" s="10"/>
    </row>
    <row r="4" spans="1:9" s="1" customFormat="1" ht="21" x14ac:dyDescent="0.25">
      <c r="A4" s="6" t="s">
        <v>2</v>
      </c>
      <c r="B4" s="6" t="s">
        <v>0</v>
      </c>
      <c r="C4" s="13" t="s">
        <v>1099</v>
      </c>
      <c r="D4" s="13" t="s">
        <v>1</v>
      </c>
      <c r="E4" s="52" t="s">
        <v>6</v>
      </c>
      <c r="F4" s="12" t="s">
        <v>3</v>
      </c>
      <c r="G4" s="12" t="s">
        <v>5</v>
      </c>
    </row>
    <row r="5" spans="1:9" ht="10.5" x14ac:dyDescent="0.25">
      <c r="A5" s="16" t="s">
        <v>20</v>
      </c>
      <c r="B5" s="17"/>
      <c r="C5" s="17"/>
      <c r="D5" s="17"/>
      <c r="E5" s="18"/>
      <c r="F5" s="19"/>
      <c r="G5" s="18"/>
    </row>
    <row r="6" spans="1:9" ht="10.5" x14ac:dyDescent="0.25">
      <c r="A6" s="20" t="s">
        <v>21</v>
      </c>
      <c r="B6" s="21"/>
      <c r="C6" s="21"/>
      <c r="D6" s="21"/>
      <c r="E6" s="22"/>
      <c r="F6" s="23"/>
      <c r="G6" s="22"/>
    </row>
    <row r="7" spans="1:9" x14ac:dyDescent="0.2">
      <c r="A7" s="21" t="s">
        <v>62</v>
      </c>
      <c r="B7" s="21" t="s">
        <v>61</v>
      </c>
      <c r="C7" s="21" t="s">
        <v>25</v>
      </c>
      <c r="D7" s="24">
        <v>450</v>
      </c>
      <c r="E7" s="22">
        <v>459.32567669999997</v>
      </c>
      <c r="F7" s="23">
        <v>9.3480037957245603</v>
      </c>
      <c r="G7" s="22">
        <v>7.7125000000000004</v>
      </c>
    </row>
    <row r="8" spans="1:9" x14ac:dyDescent="0.2">
      <c r="A8" s="21" t="s">
        <v>1373</v>
      </c>
      <c r="B8" s="21" t="s">
        <v>1374</v>
      </c>
      <c r="C8" s="21" t="s">
        <v>63</v>
      </c>
      <c r="D8" s="24">
        <v>450</v>
      </c>
      <c r="E8" s="22">
        <v>454.23807529999999</v>
      </c>
      <c r="F8" s="23">
        <v>9.2444630628397402</v>
      </c>
      <c r="G8" s="22">
        <v>7.24</v>
      </c>
    </row>
    <row r="9" spans="1:9" x14ac:dyDescent="0.2">
      <c r="A9" s="21" t="s">
        <v>27</v>
      </c>
      <c r="B9" s="21" t="s">
        <v>26</v>
      </c>
      <c r="C9" s="21" t="s">
        <v>24</v>
      </c>
      <c r="D9" s="24">
        <v>362</v>
      </c>
      <c r="E9" s="22">
        <v>387.29149200000001</v>
      </c>
      <c r="F9" s="23">
        <v>7.8819942383330499</v>
      </c>
      <c r="G9" s="22">
        <v>8.5035000000000007</v>
      </c>
    </row>
    <row r="10" spans="1:9" x14ac:dyDescent="0.2">
      <c r="A10" s="21" t="s">
        <v>23</v>
      </c>
      <c r="B10" s="21" t="s">
        <v>22</v>
      </c>
      <c r="C10" s="21" t="s">
        <v>24</v>
      </c>
      <c r="D10" s="24">
        <v>323</v>
      </c>
      <c r="E10" s="22">
        <v>347.28830799999997</v>
      </c>
      <c r="F10" s="23">
        <v>7.0678661918461003</v>
      </c>
      <c r="G10" s="22">
        <v>8.4634999999999998</v>
      </c>
    </row>
    <row r="11" spans="1:9" ht="10.5" x14ac:dyDescent="0.25">
      <c r="A11" s="20" t="s">
        <v>28</v>
      </c>
      <c r="B11" s="20"/>
      <c r="C11" s="20"/>
      <c r="D11" s="20"/>
      <c r="E11" s="25">
        <f>SUM(E6:E10)</f>
        <v>1648.143552</v>
      </c>
      <c r="F11" s="26">
        <f>SUM(F6:F10)</f>
        <v>33.542327288743451</v>
      </c>
      <c r="G11" s="25"/>
      <c r="H11" s="14"/>
      <c r="I11" s="14"/>
    </row>
    <row r="12" spans="1:9" x14ac:dyDescent="0.2">
      <c r="A12" s="21"/>
      <c r="B12" s="21"/>
      <c r="C12" s="21"/>
      <c r="D12" s="21"/>
      <c r="E12" s="22"/>
      <c r="F12" s="23"/>
      <c r="G12" s="22"/>
    </row>
    <row r="13" spans="1:9" ht="10.5" x14ac:dyDescent="0.25">
      <c r="A13" s="20" t="s">
        <v>36</v>
      </c>
      <c r="B13" s="21"/>
      <c r="C13" s="21"/>
      <c r="D13" s="21"/>
      <c r="E13" s="22"/>
      <c r="F13" s="23"/>
      <c r="G13" s="22"/>
    </row>
    <row r="14" spans="1:9" x14ac:dyDescent="0.2">
      <c r="A14" s="21" t="s">
        <v>65</v>
      </c>
      <c r="B14" s="21" t="s">
        <v>64</v>
      </c>
      <c r="C14" s="21" t="s">
        <v>37</v>
      </c>
      <c r="D14" s="24">
        <v>850000</v>
      </c>
      <c r="E14" s="22">
        <v>812.09595000000002</v>
      </c>
      <c r="F14" s="23">
        <v>16.5274366493793</v>
      </c>
      <c r="G14" s="22">
        <v>7.5447906721999898</v>
      </c>
    </row>
    <row r="15" spans="1:9" x14ac:dyDescent="0.2">
      <c r="A15" s="21" t="s">
        <v>1440</v>
      </c>
      <c r="B15" s="21" t="s">
        <v>1441</v>
      </c>
      <c r="C15" s="21" t="s">
        <v>37</v>
      </c>
      <c r="D15" s="24">
        <v>500000</v>
      </c>
      <c r="E15" s="22">
        <v>517.52166669999997</v>
      </c>
      <c r="F15" s="23">
        <v>10.5323842103454</v>
      </c>
      <c r="G15" s="22">
        <v>7.4313103050000002</v>
      </c>
    </row>
    <row r="16" spans="1:9" x14ac:dyDescent="0.2">
      <c r="A16" s="21" t="s">
        <v>1442</v>
      </c>
      <c r="B16" s="21" t="s">
        <v>1443</v>
      </c>
      <c r="C16" s="21" t="s">
        <v>37</v>
      </c>
      <c r="D16" s="24">
        <v>500000</v>
      </c>
      <c r="E16" s="22">
        <v>502.62099999999998</v>
      </c>
      <c r="F16" s="23">
        <v>10.2291320824192</v>
      </c>
      <c r="G16" s="22">
        <v>6.8072821287999998</v>
      </c>
    </row>
    <row r="17" spans="1:9" x14ac:dyDescent="0.2">
      <c r="A17" s="21" t="s">
        <v>1444</v>
      </c>
      <c r="B17" s="21" t="s">
        <v>1445</v>
      </c>
      <c r="C17" s="21" t="s">
        <v>37</v>
      </c>
      <c r="D17" s="24">
        <v>355500</v>
      </c>
      <c r="E17" s="22">
        <v>349.64096499999999</v>
      </c>
      <c r="F17" s="23">
        <v>7.1157464817616196</v>
      </c>
      <c r="G17" s="22">
        <v>7.56692652</v>
      </c>
    </row>
    <row r="18" spans="1:9" x14ac:dyDescent="0.2">
      <c r="A18" s="21" t="s">
        <v>1446</v>
      </c>
      <c r="B18" s="21" t="s">
        <v>1447</v>
      </c>
      <c r="C18" s="21" t="s">
        <v>37</v>
      </c>
      <c r="D18" s="24">
        <v>300000</v>
      </c>
      <c r="E18" s="22">
        <v>326.73026670000002</v>
      </c>
      <c r="F18" s="23">
        <v>6.6494775455031698</v>
      </c>
      <c r="G18" s="22">
        <v>6.9511022049999998</v>
      </c>
    </row>
    <row r="19" spans="1:9" x14ac:dyDescent="0.2">
      <c r="A19" s="21" t="s">
        <v>1448</v>
      </c>
      <c r="B19" s="21" t="s">
        <v>1449</v>
      </c>
      <c r="C19" s="21" t="s">
        <v>37</v>
      </c>
      <c r="D19" s="24">
        <v>287900</v>
      </c>
      <c r="E19" s="22">
        <v>281.13703709999999</v>
      </c>
      <c r="F19" s="23">
        <v>5.7215832322085296</v>
      </c>
      <c r="G19" s="22">
        <v>7.6842533299999998</v>
      </c>
    </row>
    <row r="20" spans="1:9" x14ac:dyDescent="0.2">
      <c r="A20" s="21" t="s">
        <v>1450</v>
      </c>
      <c r="B20" s="21" t="s">
        <v>1451</v>
      </c>
      <c r="C20" s="21" t="s">
        <v>37</v>
      </c>
      <c r="D20" s="24">
        <v>232900</v>
      </c>
      <c r="E20" s="22">
        <v>238.61622</v>
      </c>
      <c r="F20" s="23">
        <v>4.8562173713147603</v>
      </c>
      <c r="G20" s="22">
        <v>7.616840625</v>
      </c>
    </row>
    <row r="21" spans="1:9" x14ac:dyDescent="0.2">
      <c r="A21" s="21" t="s">
        <v>1452</v>
      </c>
      <c r="B21" s="21" t="s">
        <v>1453</v>
      </c>
      <c r="C21" s="21" t="s">
        <v>37</v>
      </c>
      <c r="D21" s="24">
        <v>100000</v>
      </c>
      <c r="E21" s="22">
        <v>96.743777800000004</v>
      </c>
      <c r="F21" s="23">
        <v>1.9688888471998101</v>
      </c>
      <c r="G21" s="22">
        <v>7.21670285125</v>
      </c>
    </row>
    <row r="22" spans="1:9" ht="10.5" x14ac:dyDescent="0.25">
      <c r="A22" s="20" t="s">
        <v>28</v>
      </c>
      <c r="B22" s="20"/>
      <c r="C22" s="20"/>
      <c r="D22" s="20"/>
      <c r="E22" s="25">
        <f>SUM(E14:E21)</f>
        <v>3125.1068832999995</v>
      </c>
      <c r="F22" s="26">
        <f>SUM(F14:F21)</f>
        <v>63.600866420131787</v>
      </c>
      <c r="G22" s="25"/>
      <c r="H22" s="14"/>
      <c r="I22" s="14"/>
    </row>
    <row r="23" spans="1:9" x14ac:dyDescent="0.2">
      <c r="A23" s="21"/>
      <c r="B23" s="21"/>
      <c r="C23" s="21"/>
      <c r="D23" s="21"/>
      <c r="E23" s="22"/>
      <c r="F23" s="23"/>
      <c r="G23" s="22"/>
    </row>
    <row r="24" spans="1:9" ht="10.5" x14ac:dyDescent="0.25">
      <c r="A24" s="20" t="s">
        <v>1192</v>
      </c>
      <c r="B24" s="21"/>
      <c r="C24" s="21"/>
      <c r="D24" s="21"/>
      <c r="E24" s="22"/>
      <c r="F24" s="23"/>
      <c r="G24" s="22"/>
    </row>
    <row r="25" spans="1:9" x14ac:dyDescent="0.2">
      <c r="A25" s="21" t="s">
        <v>1193</v>
      </c>
      <c r="B25" s="21" t="s">
        <v>1194</v>
      </c>
      <c r="C25" s="21" t="s">
        <v>1195</v>
      </c>
      <c r="D25" s="24">
        <v>125.408</v>
      </c>
      <c r="E25" s="22">
        <v>14.543870399999999</v>
      </c>
      <c r="F25" s="23">
        <v>0.29599075906336397</v>
      </c>
      <c r="G25" s="22">
        <v>5.59</v>
      </c>
    </row>
    <row r="26" spans="1:9" ht="10.5" x14ac:dyDescent="0.25">
      <c r="A26" s="20" t="s">
        <v>28</v>
      </c>
      <c r="B26" s="20"/>
      <c r="C26" s="20"/>
      <c r="D26" s="20"/>
      <c r="E26" s="25">
        <f>SUM(E25:E25)</f>
        <v>14.543870399999999</v>
      </c>
      <c r="F26" s="26">
        <f>SUM(F25:F25)</f>
        <v>0.29599075906336397</v>
      </c>
      <c r="G26" s="25"/>
      <c r="H26" s="14"/>
      <c r="I26" s="14"/>
    </row>
    <row r="27" spans="1:9" x14ac:dyDescent="0.2">
      <c r="A27" s="21"/>
      <c r="B27" s="21"/>
      <c r="C27" s="21"/>
      <c r="D27" s="21"/>
      <c r="E27" s="22"/>
      <c r="F27" s="23"/>
      <c r="G27" s="22"/>
    </row>
    <row r="28" spans="1:9" ht="10.5" x14ac:dyDescent="0.25">
      <c r="A28" s="20" t="s">
        <v>39</v>
      </c>
      <c r="B28" s="20"/>
      <c r="C28" s="20"/>
      <c r="D28" s="20"/>
      <c r="E28" s="25">
        <f>E11+E22+E26</f>
        <v>4787.7943056999993</v>
      </c>
      <c r="F28" s="26">
        <f>F11+F22+F26</f>
        <v>97.439184467938588</v>
      </c>
      <c r="G28" s="25"/>
      <c r="H28" s="14"/>
      <c r="I28" s="14"/>
    </row>
    <row r="29" spans="1:9" ht="10.5" x14ac:dyDescent="0.25">
      <c r="A29" s="20"/>
      <c r="B29" s="20"/>
      <c r="C29" s="20"/>
      <c r="D29" s="20"/>
      <c r="E29" s="25"/>
      <c r="F29" s="26"/>
      <c r="G29" s="25"/>
      <c r="H29" s="14"/>
      <c r="I29" s="14"/>
    </row>
    <row r="30" spans="1:9" ht="10.5" x14ac:dyDescent="0.25">
      <c r="A30" s="20" t="s">
        <v>41</v>
      </c>
      <c r="B30" s="20"/>
      <c r="C30" s="20"/>
      <c r="D30" s="20"/>
      <c r="E30" s="25">
        <f>E32-(E11+E22+E26)</f>
        <v>125.82882430000063</v>
      </c>
      <c r="F30" s="26">
        <f>F32-(F11+F22+F26)</f>
        <v>2.5608155320614117</v>
      </c>
      <c r="G30" s="25"/>
      <c r="H30" s="14"/>
      <c r="I30" s="14"/>
    </row>
    <row r="31" spans="1:9" ht="10.5" x14ac:dyDescent="0.25">
      <c r="A31" s="20"/>
      <c r="B31" s="20"/>
      <c r="C31" s="20"/>
      <c r="D31" s="20"/>
      <c r="E31" s="25"/>
      <c r="F31" s="26"/>
      <c r="G31" s="25"/>
      <c r="H31" s="14"/>
      <c r="I31" s="14"/>
    </row>
    <row r="32" spans="1:9" ht="10.5" x14ac:dyDescent="0.25">
      <c r="A32" s="27" t="s">
        <v>40</v>
      </c>
      <c r="B32" s="27"/>
      <c r="C32" s="27"/>
      <c r="D32" s="27"/>
      <c r="E32" s="28">
        <v>4913.6231299999999</v>
      </c>
      <c r="F32" s="29">
        <v>100</v>
      </c>
      <c r="G32" s="28"/>
      <c r="H32" s="14"/>
      <c r="I32" s="14"/>
    </row>
    <row r="34" spans="1:4" ht="10.5" x14ac:dyDescent="0.25">
      <c r="A34" s="14" t="s">
        <v>43</v>
      </c>
    </row>
    <row r="35" spans="1:4" ht="10.5" x14ac:dyDescent="0.25">
      <c r="A35" s="14" t="s">
        <v>1196</v>
      </c>
    </row>
    <row r="37" spans="1:4" ht="10.5" x14ac:dyDescent="0.25">
      <c r="A37" s="14" t="s">
        <v>44</v>
      </c>
    </row>
    <row r="38" spans="1:4" ht="10.5" x14ac:dyDescent="0.25">
      <c r="A38" s="14" t="s">
        <v>45</v>
      </c>
    </row>
    <row r="39" spans="1:4" ht="10.5" x14ac:dyDescent="0.25">
      <c r="A39" s="14" t="s">
        <v>46</v>
      </c>
      <c r="B39" s="14"/>
      <c r="C39" s="30" t="s">
        <v>1041</v>
      </c>
      <c r="D39" s="14" t="s">
        <v>47</v>
      </c>
    </row>
    <row r="40" spans="1:4" x14ac:dyDescent="0.2">
      <c r="A40" s="7" t="s">
        <v>48</v>
      </c>
      <c r="C40" s="31">
        <v>10.718400000000001</v>
      </c>
      <c r="D40" s="31">
        <v>10.8506</v>
      </c>
    </row>
    <row r="41" spans="1:4" x14ac:dyDescent="0.2">
      <c r="A41" s="7" t="s">
        <v>49</v>
      </c>
      <c r="C41" s="31">
        <v>10.598000000000001</v>
      </c>
      <c r="D41" s="31">
        <v>10.4869</v>
      </c>
    </row>
    <row r="42" spans="1:4" x14ac:dyDescent="0.2">
      <c r="A42" s="7" t="s">
        <v>50</v>
      </c>
      <c r="C42" s="31">
        <v>10.7658</v>
      </c>
      <c r="D42" s="31">
        <v>10.926500000000001</v>
      </c>
    </row>
    <row r="43" spans="1:4" x14ac:dyDescent="0.2">
      <c r="A43" s="7" t="s">
        <v>51</v>
      </c>
      <c r="C43" s="31">
        <v>10.6454</v>
      </c>
      <c r="D43" s="31">
        <v>10.552099999999999</v>
      </c>
    </row>
    <row r="45" spans="1:4" ht="10.5" x14ac:dyDescent="0.25">
      <c r="A45" s="14" t="s">
        <v>52</v>
      </c>
    </row>
    <row r="46" spans="1:4" ht="10.5" x14ac:dyDescent="0.25">
      <c r="A46" s="106" t="s">
        <v>53</v>
      </c>
      <c r="B46" s="107"/>
      <c r="C46" s="32" t="s">
        <v>54</v>
      </c>
    </row>
    <row r="47" spans="1:4" x14ac:dyDescent="0.2">
      <c r="A47" s="102" t="s">
        <v>49</v>
      </c>
      <c r="B47" s="103"/>
      <c r="C47" s="33">
        <v>0.24</v>
      </c>
    </row>
    <row r="48" spans="1:4" x14ac:dyDescent="0.2">
      <c r="A48" s="102" t="s">
        <v>51</v>
      </c>
      <c r="B48" s="103"/>
      <c r="C48" s="33">
        <v>0.25</v>
      </c>
    </row>
    <row r="49" spans="1:9" x14ac:dyDescent="0.2">
      <c r="A49" s="7" t="s">
        <v>55</v>
      </c>
    </row>
    <row r="50" spans="1:9" x14ac:dyDescent="0.2">
      <c r="A50" s="7" t="s">
        <v>56</v>
      </c>
    </row>
    <row r="52" spans="1:9" ht="10.5" x14ac:dyDescent="0.25">
      <c r="A52" s="14" t="s">
        <v>1214</v>
      </c>
      <c r="D52" s="34">
        <v>11.031475466740099</v>
      </c>
      <c r="E52" s="10" t="s">
        <v>57</v>
      </c>
    </row>
    <row r="54" spans="1:9" ht="10.5" x14ac:dyDescent="0.25">
      <c r="A54" s="14" t="s">
        <v>58</v>
      </c>
      <c r="D54" s="30" t="s">
        <v>59</v>
      </c>
    </row>
    <row r="56" spans="1:9" ht="10.5" x14ac:dyDescent="0.25">
      <c r="A56" s="63" t="s">
        <v>1215</v>
      </c>
      <c r="B56" s="64"/>
      <c r="C56" s="64"/>
      <c r="D56" s="64"/>
      <c r="E56" s="11"/>
      <c r="G56" s="11"/>
      <c r="H56" s="64"/>
      <c r="I56" s="64"/>
    </row>
    <row r="57" spans="1:9" x14ac:dyDescent="0.2">
      <c r="A57" s="64"/>
      <c r="B57" s="64"/>
      <c r="C57" s="64"/>
      <c r="D57" s="64"/>
      <c r="E57" s="11"/>
      <c r="G57" s="11"/>
      <c r="H57" s="64"/>
      <c r="I57" s="64"/>
    </row>
    <row r="58" spans="1:9" ht="10.5" x14ac:dyDescent="0.25">
      <c r="A58" s="63" t="s">
        <v>1055</v>
      </c>
      <c r="B58" s="64"/>
      <c r="C58" s="64"/>
      <c r="D58" s="64"/>
      <c r="E58" s="11"/>
      <c r="G58" s="11"/>
      <c r="H58" s="64"/>
      <c r="I58" s="64"/>
    </row>
    <row r="59" spans="1:9" x14ac:dyDescent="0.2">
      <c r="A59" s="65"/>
      <c r="B59" s="64"/>
      <c r="C59" s="64"/>
      <c r="D59" s="64"/>
      <c r="E59" s="11"/>
      <c r="G59" s="11"/>
      <c r="H59" s="64"/>
      <c r="I59" s="64"/>
    </row>
    <row r="60" spans="1:9" x14ac:dyDescent="0.2">
      <c r="A60" s="64"/>
      <c r="B60" s="64"/>
      <c r="C60" s="64"/>
      <c r="D60" s="64"/>
      <c r="E60" s="11"/>
      <c r="G60" s="11"/>
      <c r="H60" s="64"/>
      <c r="I60" s="64"/>
    </row>
    <row r="61" spans="1:9" x14ac:dyDescent="0.2">
      <c r="A61" s="64"/>
      <c r="B61" s="64"/>
      <c r="C61" s="64"/>
      <c r="D61" s="64"/>
      <c r="E61" s="11"/>
      <c r="G61" s="11"/>
      <c r="H61" s="64"/>
      <c r="I61" s="64"/>
    </row>
    <row r="62" spans="1:9" x14ac:dyDescent="0.2">
      <c r="A62" s="64"/>
      <c r="B62" s="64"/>
      <c r="C62" s="64"/>
      <c r="D62" s="64"/>
      <c r="E62" s="11"/>
      <c r="G62" s="11"/>
      <c r="H62" s="64"/>
      <c r="I62" s="64"/>
    </row>
    <row r="63" spans="1:9" x14ac:dyDescent="0.2">
      <c r="A63" s="64"/>
      <c r="B63" s="64"/>
      <c r="C63" s="64"/>
      <c r="D63" s="64"/>
      <c r="E63" s="11"/>
      <c r="G63" s="11"/>
      <c r="H63" s="64"/>
      <c r="I63" s="64"/>
    </row>
    <row r="64" spans="1:9" x14ac:dyDescent="0.2">
      <c r="A64" s="64"/>
      <c r="B64" s="64"/>
      <c r="C64" s="64"/>
      <c r="D64" s="64"/>
      <c r="E64" s="11"/>
      <c r="G64" s="11"/>
      <c r="H64" s="64"/>
      <c r="I64" s="64"/>
    </row>
    <row r="65" spans="1:9" x14ac:dyDescent="0.2">
      <c r="A65" s="64"/>
      <c r="B65" s="64"/>
      <c r="C65" s="64"/>
      <c r="D65" s="64"/>
      <c r="E65" s="11"/>
      <c r="G65" s="11"/>
      <c r="H65" s="64"/>
      <c r="I65" s="64"/>
    </row>
    <row r="66" spans="1:9" x14ac:dyDescent="0.2">
      <c r="A66" s="64"/>
      <c r="B66" s="64"/>
      <c r="C66" s="64"/>
      <c r="D66" s="64"/>
      <c r="E66" s="11"/>
      <c r="G66" s="11"/>
      <c r="H66" s="64"/>
      <c r="I66" s="64"/>
    </row>
    <row r="67" spans="1:9" x14ac:dyDescent="0.2">
      <c r="A67" s="64"/>
      <c r="B67" s="64"/>
      <c r="C67" s="64"/>
      <c r="D67" s="64"/>
      <c r="E67" s="11"/>
      <c r="G67" s="11"/>
      <c r="H67" s="64"/>
      <c r="I67" s="64"/>
    </row>
    <row r="68" spans="1:9" x14ac:dyDescent="0.2">
      <c r="A68" s="64"/>
      <c r="B68" s="64"/>
      <c r="C68" s="64"/>
      <c r="D68" s="64"/>
      <c r="E68" s="11"/>
      <c r="G68" s="11"/>
      <c r="H68" s="64"/>
      <c r="I68" s="64"/>
    </row>
    <row r="69" spans="1:9" x14ac:dyDescent="0.2">
      <c r="A69" s="64"/>
      <c r="B69" s="64"/>
      <c r="C69" s="64"/>
      <c r="D69" s="64"/>
      <c r="E69" s="11"/>
      <c r="G69" s="11"/>
      <c r="H69" s="64"/>
      <c r="I69" s="64"/>
    </row>
    <row r="70" spans="1:9" x14ac:dyDescent="0.2">
      <c r="A70" s="64"/>
      <c r="B70" s="64"/>
      <c r="C70" s="64"/>
      <c r="D70" s="64"/>
      <c r="E70" s="11"/>
      <c r="G70" s="11"/>
      <c r="H70" s="64"/>
      <c r="I70" s="64"/>
    </row>
    <row r="71" spans="1:9" x14ac:dyDescent="0.2">
      <c r="A71" s="64"/>
      <c r="B71" s="64"/>
      <c r="C71" s="64"/>
      <c r="D71" s="64"/>
      <c r="E71" s="11"/>
      <c r="G71" s="11"/>
      <c r="H71" s="64"/>
      <c r="I71" s="64"/>
    </row>
    <row r="72" spans="1:9" x14ac:dyDescent="0.2">
      <c r="A72" s="64"/>
      <c r="B72" s="64"/>
      <c r="C72" s="64"/>
      <c r="D72" s="64"/>
      <c r="E72" s="11"/>
      <c r="G72" s="11"/>
      <c r="H72" s="64"/>
      <c r="I72" s="64"/>
    </row>
    <row r="73" spans="1:9" x14ac:dyDescent="0.2">
      <c r="A73" s="64"/>
      <c r="B73" s="64"/>
      <c r="C73" s="64"/>
      <c r="D73" s="64"/>
      <c r="E73" s="11"/>
      <c r="G73" s="11"/>
      <c r="H73" s="64"/>
      <c r="I73" s="64"/>
    </row>
    <row r="74" spans="1:9" ht="10.5" x14ac:dyDescent="0.25">
      <c r="A74" s="63" t="s">
        <v>1454</v>
      </c>
      <c r="B74" s="64"/>
      <c r="C74" s="64"/>
      <c r="D74" s="64"/>
      <c r="E74" s="11"/>
      <c r="G74" s="11"/>
      <c r="H74" s="64"/>
      <c r="I74" s="64"/>
    </row>
    <row r="75" spans="1:9" x14ac:dyDescent="0.2">
      <c r="A75" s="64"/>
      <c r="B75" s="64"/>
      <c r="C75" s="64"/>
      <c r="D75" s="64"/>
      <c r="E75" s="11"/>
      <c r="G75" s="11"/>
      <c r="H75" s="64"/>
      <c r="I75" s="64"/>
    </row>
    <row r="76" spans="1:9" ht="10.5" x14ac:dyDescent="0.25">
      <c r="A76" s="63" t="s">
        <v>1056</v>
      </c>
      <c r="B76" s="64"/>
      <c r="C76" s="64"/>
      <c r="D76" s="64"/>
      <c r="E76" s="11"/>
      <c r="G76" s="11"/>
      <c r="H76" s="64"/>
      <c r="I76" s="64"/>
    </row>
    <row r="77" spans="1:9" x14ac:dyDescent="0.2">
      <c r="A77" s="64"/>
      <c r="B77" s="64"/>
      <c r="C77" s="64"/>
      <c r="D77" s="64"/>
      <c r="E77" s="11"/>
      <c r="G77" s="11"/>
      <c r="H77" s="64"/>
      <c r="I77" s="64"/>
    </row>
    <row r="78" spans="1:9" x14ac:dyDescent="0.2">
      <c r="A78" s="64"/>
      <c r="B78" s="64"/>
      <c r="C78" s="64"/>
      <c r="D78" s="64"/>
      <c r="E78" s="11"/>
      <c r="G78" s="11"/>
      <c r="H78" s="64"/>
      <c r="I78" s="64"/>
    </row>
    <row r="79" spans="1:9" x14ac:dyDescent="0.2">
      <c r="A79" s="64"/>
      <c r="B79" s="64"/>
      <c r="C79" s="64"/>
      <c r="D79" s="64"/>
      <c r="E79" s="11"/>
      <c r="G79" s="11"/>
      <c r="H79" s="64"/>
      <c r="I79" s="64"/>
    </row>
    <row r="80" spans="1:9" x14ac:dyDescent="0.2">
      <c r="A80" s="64"/>
      <c r="B80" s="64"/>
      <c r="C80" s="64"/>
      <c r="D80" s="64"/>
      <c r="E80" s="11"/>
      <c r="G80" s="11"/>
      <c r="H80" s="64"/>
      <c r="I80" s="64"/>
    </row>
    <row r="81" spans="1:9" x14ac:dyDescent="0.2">
      <c r="A81" s="64"/>
      <c r="B81" s="64"/>
      <c r="C81" s="64"/>
      <c r="D81" s="64"/>
      <c r="E81" s="11"/>
      <c r="G81" s="11"/>
      <c r="H81" s="64"/>
      <c r="I81" s="64"/>
    </row>
    <row r="82" spans="1:9" x14ac:dyDescent="0.2">
      <c r="A82" s="64"/>
      <c r="B82" s="64"/>
      <c r="C82" s="64"/>
      <c r="D82" s="64"/>
      <c r="E82" s="11"/>
      <c r="G82" s="11"/>
      <c r="H82" s="64"/>
      <c r="I82" s="64"/>
    </row>
    <row r="83" spans="1:9" x14ac:dyDescent="0.2">
      <c r="A83" s="64"/>
      <c r="B83" s="64"/>
      <c r="C83" s="64"/>
      <c r="D83" s="64"/>
      <c r="E83" s="11"/>
      <c r="G83" s="11"/>
      <c r="H83" s="64"/>
      <c r="I83" s="64"/>
    </row>
    <row r="84" spans="1:9" x14ac:dyDescent="0.2">
      <c r="A84" s="64"/>
      <c r="B84" s="64"/>
      <c r="C84" s="64"/>
      <c r="D84" s="64"/>
      <c r="E84" s="11"/>
      <c r="G84" s="11"/>
      <c r="H84" s="64"/>
      <c r="I84" s="64"/>
    </row>
    <row r="85" spans="1:9" x14ac:dyDescent="0.2">
      <c r="A85" s="64"/>
      <c r="B85" s="64"/>
      <c r="C85" s="64"/>
      <c r="D85" s="64"/>
      <c r="E85" s="11"/>
      <c r="G85" s="11"/>
      <c r="H85" s="64"/>
      <c r="I85" s="64"/>
    </row>
    <row r="86" spans="1:9" x14ac:dyDescent="0.2">
      <c r="A86" s="64"/>
      <c r="B86" s="64"/>
      <c r="C86" s="64"/>
      <c r="D86" s="64"/>
      <c r="E86" s="11"/>
      <c r="G86" s="11"/>
      <c r="H86" s="64"/>
      <c r="I86" s="64"/>
    </row>
    <row r="87" spans="1:9" x14ac:dyDescent="0.2">
      <c r="A87" s="64"/>
      <c r="B87" s="64"/>
      <c r="C87" s="64"/>
      <c r="D87" s="64"/>
      <c r="E87" s="11"/>
      <c r="G87" s="11"/>
      <c r="H87" s="64"/>
      <c r="I87" s="64"/>
    </row>
    <row r="88" spans="1:9" x14ac:dyDescent="0.2">
      <c r="A88" s="64"/>
      <c r="B88" s="64"/>
      <c r="C88" s="64"/>
      <c r="D88" s="64"/>
      <c r="E88" s="11"/>
      <c r="G88" s="11"/>
      <c r="H88" s="64"/>
      <c r="I88" s="64"/>
    </row>
    <row r="89" spans="1:9" x14ac:dyDescent="0.2">
      <c r="A89" s="64"/>
      <c r="B89" s="64"/>
      <c r="C89" s="64"/>
      <c r="D89" s="64"/>
      <c r="E89" s="11"/>
      <c r="G89" s="11"/>
      <c r="H89" s="64"/>
      <c r="I89" s="64"/>
    </row>
    <row r="90" spans="1:9" x14ac:dyDescent="0.2">
      <c r="A90" s="64"/>
      <c r="B90" s="64"/>
      <c r="C90" s="64"/>
      <c r="D90" s="64"/>
      <c r="E90" s="11"/>
      <c r="G90" s="11"/>
      <c r="H90" s="64"/>
      <c r="I90" s="64"/>
    </row>
    <row r="91" spans="1:9" x14ac:dyDescent="0.2">
      <c r="A91" s="64"/>
      <c r="B91" s="64"/>
      <c r="C91" s="64"/>
      <c r="D91" s="64"/>
      <c r="E91" s="11"/>
      <c r="G91" s="11"/>
      <c r="H91" s="64"/>
      <c r="I91" s="64"/>
    </row>
    <row r="92" spans="1:9" x14ac:dyDescent="0.2">
      <c r="A92" s="64" t="s">
        <v>1059</v>
      </c>
      <c r="B92" s="64"/>
      <c r="C92" s="64"/>
      <c r="D92" s="64"/>
      <c r="E92" s="11"/>
      <c r="G92" s="11"/>
      <c r="H92" s="64"/>
      <c r="I92" s="64"/>
    </row>
    <row r="93" spans="1:9" x14ac:dyDescent="0.2">
      <c r="A93" s="64"/>
      <c r="B93" s="64"/>
      <c r="C93" s="64"/>
      <c r="D93" s="64"/>
      <c r="E93" s="11"/>
      <c r="G93" s="11"/>
      <c r="H93" s="64"/>
      <c r="I93" s="64"/>
    </row>
    <row r="94" spans="1:9" x14ac:dyDescent="0.2">
      <c r="A94" s="64"/>
      <c r="B94" s="64"/>
      <c r="C94" s="64"/>
      <c r="D94" s="64"/>
      <c r="E94" s="11"/>
      <c r="G94" s="11"/>
      <c r="H94" s="64"/>
      <c r="I94" s="64"/>
    </row>
    <row r="95" spans="1:9" x14ac:dyDescent="0.2">
      <c r="A95" s="65"/>
      <c r="B95" s="64"/>
      <c r="C95" s="64"/>
      <c r="D95" s="64"/>
      <c r="E95" s="11"/>
      <c r="G95" s="11"/>
      <c r="H95" s="64"/>
      <c r="I95" s="64"/>
    </row>
    <row r="96" spans="1:9" x14ac:dyDescent="0.2">
      <c r="A96" s="64"/>
      <c r="B96" s="64"/>
      <c r="C96" s="64"/>
      <c r="D96" s="64"/>
      <c r="E96" s="11"/>
      <c r="G96" s="11"/>
      <c r="H96" s="64"/>
      <c r="I96" s="64"/>
    </row>
    <row r="97" spans="1:9" x14ac:dyDescent="0.2">
      <c r="A97" s="65"/>
      <c r="B97" s="64"/>
      <c r="C97" s="64"/>
      <c r="D97" s="64"/>
      <c r="E97" s="11"/>
      <c r="G97" s="11"/>
      <c r="H97" s="64"/>
      <c r="I97" s="64"/>
    </row>
    <row r="98" spans="1:9" x14ac:dyDescent="0.2">
      <c r="A98" s="64"/>
      <c r="B98" s="64"/>
      <c r="C98" s="64"/>
      <c r="D98" s="64"/>
      <c r="E98" s="11"/>
      <c r="G98" s="11"/>
      <c r="H98" s="64"/>
      <c r="I98" s="64"/>
    </row>
    <row r="99" spans="1:9" x14ac:dyDescent="0.2">
      <c r="A99" s="64"/>
      <c r="B99" s="64"/>
      <c r="C99" s="64"/>
      <c r="D99" s="64"/>
      <c r="E99" s="11"/>
      <c r="G99" s="11"/>
      <c r="H99" s="64"/>
      <c r="I99" s="64"/>
    </row>
    <row r="100" spans="1:9" x14ac:dyDescent="0.2">
      <c r="A100" s="64"/>
      <c r="B100" s="64"/>
      <c r="C100" s="64"/>
      <c r="D100" s="64"/>
      <c r="E100" s="11"/>
      <c r="G100" s="11"/>
      <c r="H100" s="64"/>
      <c r="I100" s="64"/>
    </row>
    <row r="101" spans="1:9" x14ac:dyDescent="0.2">
      <c r="A101" s="64"/>
      <c r="B101" s="64"/>
      <c r="C101" s="64"/>
      <c r="D101" s="64"/>
      <c r="E101" s="11"/>
      <c r="G101" s="11"/>
      <c r="H101" s="64"/>
      <c r="I101" s="64"/>
    </row>
    <row r="102" spans="1:9" x14ac:dyDescent="0.2">
      <c r="A102" s="64"/>
      <c r="B102" s="64"/>
      <c r="C102" s="64"/>
      <c r="D102" s="64"/>
      <c r="E102" s="11"/>
      <c r="G102" s="11"/>
      <c r="H102" s="64"/>
      <c r="I102" s="64"/>
    </row>
  </sheetData>
  <mergeCells count="4">
    <mergeCell ref="A1:G1"/>
    <mergeCell ref="A46:B46"/>
    <mergeCell ref="A47:B47"/>
    <mergeCell ref="A48:B48"/>
  </mergeCells>
  <conditionalFormatting sqref="F2:F3">
    <cfRule type="cellIs" dxfId="104" priority="2" stopIfTrue="1" operator="between">
      <formula>0.009</formula>
      <formula>-0.009</formula>
    </cfRule>
  </conditionalFormatting>
  <conditionalFormatting sqref="F5:F65536">
    <cfRule type="cellIs" dxfId="103"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36"/>
  <sheetViews>
    <sheetView workbookViewId="0">
      <selection sqref="A1:G1"/>
    </sheetView>
  </sheetViews>
  <sheetFormatPr defaultColWidth="9.1796875" defaultRowHeight="10" x14ac:dyDescent="0.2"/>
  <cols>
    <col min="1" max="1" width="38.81640625" style="7" bestFit="1" customWidth="1"/>
    <col min="2" max="2" width="48" style="7" bestFit="1" customWidth="1"/>
    <col min="3" max="3" width="24.81640625" style="7" bestFit="1" customWidth="1"/>
    <col min="4" max="4" width="15.1796875" style="7" bestFit="1" customWidth="1"/>
    <col min="5" max="5" width="26.54296875" style="10" customWidth="1"/>
    <col min="6" max="6" width="13.54296875" style="11" bestFit="1" customWidth="1"/>
    <col min="7" max="7" width="4.54296875" style="10" bestFit="1" customWidth="1"/>
    <col min="8" max="16384" width="9.1796875" style="7"/>
  </cols>
  <sheetData>
    <row r="1" spans="1:7" s="1" customFormat="1" ht="14" x14ac:dyDescent="0.25">
      <c r="A1" s="104" t="s">
        <v>1455</v>
      </c>
      <c r="B1" s="105"/>
      <c r="C1" s="105"/>
      <c r="D1" s="105"/>
      <c r="E1" s="105"/>
      <c r="F1" s="105"/>
      <c r="G1" s="105"/>
    </row>
    <row r="2" spans="1:7" s="1" customFormat="1" ht="11.5" x14ac:dyDescent="0.25">
      <c r="E2" s="5"/>
      <c r="F2" s="9"/>
      <c r="G2" s="10"/>
    </row>
    <row r="3" spans="1:7" s="1" customFormat="1" ht="11.5" x14ac:dyDescent="0.25">
      <c r="A3" s="8" t="s">
        <v>7</v>
      </c>
      <c r="B3" s="2"/>
      <c r="C3" s="3"/>
      <c r="D3" s="3"/>
      <c r="E3" s="4"/>
      <c r="F3" s="9"/>
      <c r="G3" s="10"/>
    </row>
    <row r="4" spans="1:7" s="1" customFormat="1" ht="21" x14ac:dyDescent="0.25">
      <c r="A4" s="6" t="s">
        <v>2</v>
      </c>
      <c r="B4" s="6" t="s">
        <v>0</v>
      </c>
      <c r="C4" s="13" t="s">
        <v>1099</v>
      </c>
      <c r="D4" s="13" t="s">
        <v>1</v>
      </c>
      <c r="E4" s="52" t="s">
        <v>6</v>
      </c>
      <c r="F4" s="12" t="s">
        <v>3</v>
      </c>
      <c r="G4" s="12" t="s">
        <v>5</v>
      </c>
    </row>
    <row r="5" spans="1:7" ht="10.5" x14ac:dyDescent="0.25">
      <c r="A5" s="16" t="s">
        <v>20</v>
      </c>
      <c r="B5" s="17"/>
      <c r="C5" s="17"/>
      <c r="D5" s="17"/>
      <c r="E5" s="18"/>
      <c r="F5" s="19"/>
      <c r="G5" s="18"/>
    </row>
    <row r="6" spans="1:7" ht="10.5" x14ac:dyDescent="0.25">
      <c r="A6" s="20" t="s">
        <v>21</v>
      </c>
      <c r="B6" s="21"/>
      <c r="C6" s="21"/>
      <c r="D6" s="21"/>
      <c r="E6" s="22"/>
      <c r="F6" s="23"/>
      <c r="G6" s="22"/>
    </row>
    <row r="7" spans="1:7" x14ac:dyDescent="0.2">
      <c r="A7" s="21" t="s">
        <v>23</v>
      </c>
      <c r="B7" s="21" t="s">
        <v>22</v>
      </c>
      <c r="C7" s="21" t="s">
        <v>24</v>
      </c>
      <c r="D7" s="24">
        <v>2627</v>
      </c>
      <c r="E7" s="22">
        <v>2824.5398919999998</v>
      </c>
      <c r="F7" s="23">
        <v>7.6263613415706901</v>
      </c>
      <c r="G7" s="22">
        <v>8.4634999999999998</v>
      </c>
    </row>
    <row r="8" spans="1:7" x14ac:dyDescent="0.2">
      <c r="A8" s="21" t="s">
        <v>1456</v>
      </c>
      <c r="B8" s="21" t="s">
        <v>1457</v>
      </c>
      <c r="C8" s="21" t="s">
        <v>63</v>
      </c>
      <c r="D8" s="24">
        <v>2500</v>
      </c>
      <c r="E8" s="22">
        <v>2675.3624657999999</v>
      </c>
      <c r="F8" s="23">
        <v>7.22357681746856</v>
      </c>
      <c r="G8" s="22">
        <v>6.7350000000000003</v>
      </c>
    </row>
    <row r="9" spans="1:7" x14ac:dyDescent="0.2">
      <c r="A9" s="21" t="s">
        <v>1348</v>
      </c>
      <c r="B9" s="21" t="s">
        <v>1349</v>
      </c>
      <c r="C9" s="21" t="s">
        <v>25</v>
      </c>
      <c r="D9" s="24">
        <v>250</v>
      </c>
      <c r="E9" s="22">
        <v>2624.5438699000001</v>
      </c>
      <c r="F9" s="23">
        <v>7.0863647439898498</v>
      </c>
      <c r="G9" s="22">
        <v>7.5899000000000001</v>
      </c>
    </row>
    <row r="10" spans="1:7" x14ac:dyDescent="0.2">
      <c r="A10" s="21" t="s">
        <v>1458</v>
      </c>
      <c r="B10" s="21" t="s">
        <v>1459</v>
      </c>
      <c r="C10" s="21" t="s">
        <v>25</v>
      </c>
      <c r="D10" s="24">
        <v>250</v>
      </c>
      <c r="E10" s="22">
        <v>2505.8491780999998</v>
      </c>
      <c r="F10" s="23">
        <v>6.7658847211879003</v>
      </c>
      <c r="G10" s="22">
        <v>7.7975000000000003</v>
      </c>
    </row>
    <row r="11" spans="1:7" x14ac:dyDescent="0.2">
      <c r="A11" s="21" t="s">
        <v>1460</v>
      </c>
      <c r="B11" s="21" t="s">
        <v>1461</v>
      </c>
      <c r="C11" s="21" t="s">
        <v>25</v>
      </c>
      <c r="D11" s="24">
        <v>250</v>
      </c>
      <c r="E11" s="22">
        <v>2505.2185958999999</v>
      </c>
      <c r="F11" s="23">
        <v>6.7641821261116597</v>
      </c>
      <c r="G11" s="22">
        <v>7.7149999999999999</v>
      </c>
    </row>
    <row r="12" spans="1:7" x14ac:dyDescent="0.2">
      <c r="A12" s="21" t="s">
        <v>67</v>
      </c>
      <c r="B12" s="21" t="s">
        <v>66</v>
      </c>
      <c r="C12" s="21" t="s">
        <v>25</v>
      </c>
      <c r="D12" s="24">
        <v>2485</v>
      </c>
      <c r="E12" s="22">
        <v>2480.8494713</v>
      </c>
      <c r="F12" s="23">
        <v>6.69838459558156</v>
      </c>
      <c r="G12" s="22">
        <v>7.7220000000000004</v>
      </c>
    </row>
    <row r="13" spans="1:7" x14ac:dyDescent="0.2">
      <c r="A13" s="21" t="s">
        <v>62</v>
      </c>
      <c r="B13" s="21" t="s">
        <v>61</v>
      </c>
      <c r="C13" s="21" t="s">
        <v>25</v>
      </c>
      <c r="D13" s="24">
        <v>2000</v>
      </c>
      <c r="E13" s="22">
        <v>2041.4474521</v>
      </c>
      <c r="F13" s="23">
        <v>5.5119830219567003</v>
      </c>
      <c r="G13" s="22">
        <v>7.7125000000000004</v>
      </c>
    </row>
    <row r="14" spans="1:7" x14ac:dyDescent="0.2">
      <c r="A14" s="21" t="s">
        <v>27</v>
      </c>
      <c r="B14" s="21" t="s">
        <v>26</v>
      </c>
      <c r="C14" s="21" t="s">
        <v>24</v>
      </c>
      <c r="D14" s="24">
        <v>1660</v>
      </c>
      <c r="E14" s="22">
        <v>1775.97756</v>
      </c>
      <c r="F14" s="23">
        <v>4.79520457312098</v>
      </c>
      <c r="G14" s="22">
        <v>8.5035000000000007</v>
      </c>
    </row>
    <row r="15" spans="1:7" x14ac:dyDescent="0.2">
      <c r="A15" s="21" t="s">
        <v>69</v>
      </c>
      <c r="B15" s="21" t="s">
        <v>68</v>
      </c>
      <c r="C15" s="21" t="s">
        <v>25</v>
      </c>
      <c r="D15" s="24">
        <v>1000</v>
      </c>
      <c r="E15" s="22">
        <v>1055.3782877000001</v>
      </c>
      <c r="F15" s="23">
        <v>2.8495600989190599</v>
      </c>
      <c r="G15" s="22">
        <v>7.9157999999999999</v>
      </c>
    </row>
    <row r="16" spans="1:7" x14ac:dyDescent="0.2">
      <c r="A16" s="21" t="s">
        <v>1381</v>
      </c>
      <c r="B16" s="21" t="s">
        <v>1382</v>
      </c>
      <c r="C16" s="21" t="s">
        <v>1362</v>
      </c>
      <c r="D16" s="24">
        <v>1000</v>
      </c>
      <c r="E16" s="22">
        <v>1031.9318218999999</v>
      </c>
      <c r="F16" s="23">
        <v>2.78625378100157</v>
      </c>
      <c r="G16" s="22">
        <v>7.16</v>
      </c>
    </row>
    <row r="17" spans="1:9" ht="10.5" x14ac:dyDescent="0.25">
      <c r="A17" s="20" t="s">
        <v>28</v>
      </c>
      <c r="B17" s="20"/>
      <c r="C17" s="20"/>
      <c r="D17" s="20"/>
      <c r="E17" s="25">
        <f>SUM(E6:E16)</f>
        <v>21521.098594700001</v>
      </c>
      <c r="F17" s="26">
        <f>SUM(F6:F16)</f>
        <v>58.10775582090853</v>
      </c>
      <c r="G17" s="25"/>
      <c r="H17" s="14"/>
      <c r="I17" s="14"/>
    </row>
    <row r="18" spans="1:9" x14ac:dyDescent="0.2">
      <c r="A18" s="21"/>
      <c r="B18" s="21"/>
      <c r="C18" s="21"/>
      <c r="D18" s="21"/>
      <c r="E18" s="22"/>
      <c r="F18" s="23"/>
      <c r="G18" s="22"/>
    </row>
    <row r="19" spans="1:9" ht="10.5" x14ac:dyDescent="0.25">
      <c r="A19" s="20" t="s">
        <v>29</v>
      </c>
      <c r="B19" s="21"/>
      <c r="C19" s="21"/>
      <c r="D19" s="21"/>
      <c r="E19" s="22"/>
      <c r="F19" s="23"/>
      <c r="G19" s="22"/>
    </row>
    <row r="20" spans="1:9" ht="10.5" x14ac:dyDescent="0.25">
      <c r="A20" s="20" t="s">
        <v>30</v>
      </c>
      <c r="B20" s="21"/>
      <c r="C20" s="21"/>
      <c r="D20" s="21"/>
      <c r="E20" s="22"/>
      <c r="F20" s="23"/>
      <c r="G20" s="22"/>
    </row>
    <row r="21" spans="1:9" x14ac:dyDescent="0.2">
      <c r="A21" s="21" t="s">
        <v>1237</v>
      </c>
      <c r="B21" s="21" t="s">
        <v>1238</v>
      </c>
      <c r="C21" s="21" t="s">
        <v>32</v>
      </c>
      <c r="D21" s="24">
        <v>500</v>
      </c>
      <c r="E21" s="22">
        <v>2339.1550000000002</v>
      </c>
      <c r="F21" s="23">
        <v>6.3158043242611699</v>
      </c>
      <c r="G21" s="22">
        <v>7.05</v>
      </c>
    </row>
    <row r="22" spans="1:9" x14ac:dyDescent="0.2">
      <c r="A22" s="21" t="s">
        <v>1235</v>
      </c>
      <c r="B22" s="21" t="s">
        <v>1236</v>
      </c>
      <c r="C22" s="21" t="s">
        <v>31</v>
      </c>
      <c r="D22" s="24">
        <v>500</v>
      </c>
      <c r="E22" s="22">
        <v>2336.0549999999998</v>
      </c>
      <c r="F22" s="23">
        <v>6.3074342105212899</v>
      </c>
      <c r="G22" s="22">
        <v>7.1955</v>
      </c>
    </row>
    <row r="23" spans="1:9" ht="10.5" x14ac:dyDescent="0.25">
      <c r="A23" s="20" t="s">
        <v>28</v>
      </c>
      <c r="B23" s="20"/>
      <c r="C23" s="20"/>
      <c r="D23" s="20"/>
      <c r="E23" s="25">
        <f>SUM(E20:E22)</f>
        <v>4675.21</v>
      </c>
      <c r="F23" s="26">
        <f>SUM(F20:F22)</f>
        <v>12.623238534782459</v>
      </c>
      <c r="G23" s="25"/>
      <c r="H23" s="14"/>
      <c r="I23" s="14"/>
    </row>
    <row r="24" spans="1:9" x14ac:dyDescent="0.2">
      <c r="A24" s="21"/>
      <c r="B24" s="21"/>
      <c r="C24" s="21"/>
      <c r="D24" s="21"/>
      <c r="E24" s="22"/>
      <c r="F24" s="23"/>
      <c r="G24" s="22"/>
    </row>
    <row r="25" spans="1:9" ht="10.5" x14ac:dyDescent="0.25">
      <c r="A25" s="20" t="s">
        <v>33</v>
      </c>
      <c r="B25" s="21"/>
      <c r="C25" s="21"/>
      <c r="D25" s="21"/>
      <c r="E25" s="22"/>
      <c r="F25" s="23"/>
      <c r="G25" s="22"/>
    </row>
    <row r="26" spans="1:9" x14ac:dyDescent="0.2">
      <c r="A26" s="21" t="s">
        <v>1293</v>
      </c>
      <c r="B26" s="21" t="s">
        <v>1294</v>
      </c>
      <c r="C26" s="21" t="s">
        <v>31</v>
      </c>
      <c r="D26" s="24">
        <v>500</v>
      </c>
      <c r="E26" s="22">
        <v>2324.625</v>
      </c>
      <c r="F26" s="23">
        <v>6.2765727911513398</v>
      </c>
      <c r="G26" s="22">
        <v>7.7350000000000003</v>
      </c>
    </row>
    <row r="27" spans="1:9" ht="10.5" x14ac:dyDescent="0.25">
      <c r="A27" s="20" t="s">
        <v>28</v>
      </c>
      <c r="B27" s="20"/>
      <c r="C27" s="20"/>
      <c r="D27" s="20"/>
      <c r="E27" s="25">
        <f>SUM(E25:E26)</f>
        <v>2324.625</v>
      </c>
      <c r="F27" s="26">
        <f>SUM(F25:F26)</f>
        <v>6.2765727911513398</v>
      </c>
      <c r="G27" s="25"/>
      <c r="H27" s="14"/>
      <c r="I27" s="14"/>
    </row>
    <row r="28" spans="1:9" x14ac:dyDescent="0.2">
      <c r="A28" s="21"/>
      <c r="B28" s="21"/>
      <c r="C28" s="21"/>
      <c r="D28" s="21"/>
      <c r="E28" s="22"/>
      <c r="F28" s="23"/>
      <c r="G28" s="22"/>
    </row>
    <row r="29" spans="1:9" ht="10.5" x14ac:dyDescent="0.25">
      <c r="A29" s="20" t="s">
        <v>36</v>
      </c>
      <c r="B29" s="21"/>
      <c r="C29" s="21"/>
      <c r="D29" s="21"/>
      <c r="E29" s="22"/>
      <c r="F29" s="23"/>
      <c r="G29" s="22"/>
    </row>
    <row r="30" spans="1:9" x14ac:dyDescent="0.2">
      <c r="A30" s="21" t="s">
        <v>1324</v>
      </c>
      <c r="B30" s="21" t="s">
        <v>1325</v>
      </c>
      <c r="C30" s="21" t="s">
        <v>37</v>
      </c>
      <c r="D30" s="24">
        <v>2500000</v>
      </c>
      <c r="E30" s="22">
        <v>2559.5124999999998</v>
      </c>
      <c r="F30" s="23">
        <v>6.91077765924042</v>
      </c>
      <c r="G30" s="22">
        <v>7.2338070300000004</v>
      </c>
    </row>
    <row r="31" spans="1:9" x14ac:dyDescent="0.2">
      <c r="A31" s="21" t="s">
        <v>71</v>
      </c>
      <c r="B31" s="21" t="s">
        <v>70</v>
      </c>
      <c r="C31" s="21" t="s">
        <v>37</v>
      </c>
      <c r="D31" s="24">
        <v>2500000</v>
      </c>
      <c r="E31" s="22">
        <v>2549.0513888999999</v>
      </c>
      <c r="F31" s="23">
        <v>6.8825322754492797</v>
      </c>
      <c r="G31" s="22">
        <v>7.5203130050000002</v>
      </c>
    </row>
    <row r="32" spans="1:9" x14ac:dyDescent="0.2">
      <c r="A32" s="21" t="s">
        <v>1462</v>
      </c>
      <c r="B32" s="21" t="s">
        <v>1463</v>
      </c>
      <c r="C32" s="21" t="s">
        <v>37</v>
      </c>
      <c r="D32" s="24">
        <v>1500000</v>
      </c>
      <c r="E32" s="22">
        <v>1530.9450833000001</v>
      </c>
      <c r="F32" s="23">
        <v>4.1336078957198303</v>
      </c>
      <c r="G32" s="22">
        <v>5.965222485</v>
      </c>
    </row>
    <row r="33" spans="1:9" x14ac:dyDescent="0.2">
      <c r="A33" s="21" t="s">
        <v>1464</v>
      </c>
      <c r="B33" s="21" t="s">
        <v>1465</v>
      </c>
      <c r="C33" s="21" t="s">
        <v>37</v>
      </c>
      <c r="D33" s="24">
        <v>1000000</v>
      </c>
      <c r="E33" s="22">
        <v>1050.7524444000001</v>
      </c>
      <c r="F33" s="23">
        <v>2.8370701522855502</v>
      </c>
      <c r="G33" s="22">
        <v>6.2142694900000004</v>
      </c>
    </row>
    <row r="34" spans="1:9" x14ac:dyDescent="0.2">
      <c r="A34" s="21" t="s">
        <v>1330</v>
      </c>
      <c r="B34" s="21" t="s">
        <v>1331</v>
      </c>
      <c r="C34" s="21" t="s">
        <v>37</v>
      </c>
      <c r="D34" s="24">
        <v>400000</v>
      </c>
      <c r="E34" s="22">
        <v>413.94</v>
      </c>
      <c r="F34" s="23">
        <v>1.11765318757614</v>
      </c>
      <c r="G34" s="22">
        <v>6.3197564864473099</v>
      </c>
    </row>
    <row r="35" spans="1:9" ht="10.5" x14ac:dyDescent="0.25">
      <c r="A35" s="20" t="s">
        <v>28</v>
      </c>
      <c r="B35" s="20"/>
      <c r="C35" s="20"/>
      <c r="D35" s="20"/>
      <c r="E35" s="25">
        <f>SUM(E30:E34)</f>
        <v>8104.2014165999999</v>
      </c>
      <c r="F35" s="26">
        <f>SUM(F30:F34)</f>
        <v>21.881641170271216</v>
      </c>
      <c r="G35" s="25"/>
      <c r="H35" s="14"/>
      <c r="I35" s="14"/>
    </row>
    <row r="36" spans="1:9" x14ac:dyDescent="0.2">
      <c r="A36" s="21"/>
      <c r="B36" s="21"/>
      <c r="C36" s="21"/>
      <c r="D36" s="21"/>
      <c r="E36" s="22"/>
      <c r="F36" s="23"/>
      <c r="G36" s="22"/>
    </row>
    <row r="37" spans="1:9" ht="10.5" x14ac:dyDescent="0.25">
      <c r="A37" s="20" t="s">
        <v>1192</v>
      </c>
      <c r="B37" s="21"/>
      <c r="C37" s="21"/>
      <c r="D37" s="21"/>
      <c r="E37" s="22"/>
      <c r="F37" s="23"/>
      <c r="G37" s="22"/>
    </row>
    <row r="38" spans="1:9" x14ac:dyDescent="0.2">
      <c r="A38" s="21" t="s">
        <v>1193</v>
      </c>
      <c r="B38" s="21" t="s">
        <v>1194</v>
      </c>
      <c r="C38" s="21" t="s">
        <v>1195</v>
      </c>
      <c r="D38" s="24">
        <v>864.98900000000003</v>
      </c>
      <c r="E38" s="22">
        <v>100.31487540000001</v>
      </c>
      <c r="F38" s="23">
        <v>0.27085384416126401</v>
      </c>
      <c r="G38" s="22">
        <v>5.59</v>
      </c>
    </row>
    <row r="39" spans="1:9" ht="10.5" x14ac:dyDescent="0.25">
      <c r="A39" s="20" t="s">
        <v>28</v>
      </c>
      <c r="B39" s="20"/>
      <c r="C39" s="20"/>
      <c r="D39" s="20"/>
      <c r="E39" s="25">
        <f>SUM(E38:E38)</f>
        <v>100.31487540000001</v>
      </c>
      <c r="F39" s="26">
        <f>SUM(F38:F38)</f>
        <v>0.27085384416126401</v>
      </c>
      <c r="G39" s="25"/>
      <c r="H39" s="14"/>
      <c r="I39" s="14"/>
    </row>
    <row r="40" spans="1:9" x14ac:dyDescent="0.2">
      <c r="A40" s="21"/>
      <c r="B40" s="21"/>
      <c r="C40" s="21"/>
      <c r="D40" s="21"/>
      <c r="E40" s="22"/>
      <c r="F40" s="23"/>
      <c r="G40" s="22"/>
    </row>
    <row r="41" spans="1:9" ht="10.5" x14ac:dyDescent="0.25">
      <c r="A41" s="20" t="s">
        <v>39</v>
      </c>
      <c r="B41" s="20"/>
      <c r="C41" s="20"/>
      <c r="D41" s="20"/>
      <c r="E41" s="25">
        <f>E17+E23+E27+E35+E39</f>
        <v>36725.4498867</v>
      </c>
      <c r="F41" s="26">
        <f>F17+F23+F27+F35+F39</f>
        <v>99.160062161274809</v>
      </c>
      <c r="G41" s="25"/>
      <c r="H41" s="14"/>
      <c r="I41" s="14"/>
    </row>
    <row r="42" spans="1:9" ht="10.5" x14ac:dyDescent="0.25">
      <c r="A42" s="20"/>
      <c r="B42" s="20"/>
      <c r="C42" s="20"/>
      <c r="D42" s="20"/>
      <c r="E42" s="25"/>
      <c r="F42" s="26"/>
      <c r="G42" s="25"/>
      <c r="H42" s="14"/>
      <c r="I42" s="14"/>
    </row>
    <row r="43" spans="1:9" ht="10.5" x14ac:dyDescent="0.25">
      <c r="A43" s="20" t="s">
        <v>338</v>
      </c>
      <c r="B43" s="20"/>
      <c r="C43" s="20"/>
      <c r="D43" s="20"/>
      <c r="E43" s="25">
        <v>3.6009362000000005</v>
      </c>
      <c r="F43" s="26">
        <f>+E43/E47*100</f>
        <v>9.7226598593716917E-3</v>
      </c>
      <c r="G43" s="25"/>
      <c r="H43" s="14"/>
      <c r="I43" s="14"/>
    </row>
    <row r="44" spans="1:9" ht="10.5" x14ac:dyDescent="0.25">
      <c r="A44" s="20"/>
      <c r="B44" s="20"/>
      <c r="C44" s="20"/>
      <c r="D44" s="20"/>
      <c r="E44" s="25"/>
      <c r="F44" s="26"/>
      <c r="G44" s="25"/>
      <c r="H44" s="14"/>
      <c r="I44" s="14"/>
    </row>
    <row r="45" spans="1:9" ht="10.5" x14ac:dyDescent="0.25">
      <c r="A45" s="20" t="s">
        <v>41</v>
      </c>
      <c r="B45" s="20"/>
      <c r="C45" s="20"/>
      <c r="D45" s="20"/>
      <c r="E45" s="25">
        <f>E47-(E17+E23+E27+E35+E39+E43)</f>
        <v>307.48292490000313</v>
      </c>
      <c r="F45" s="26">
        <f>F47-(F17+F23+F27+F35+F39+F43)</f>
        <v>0.83021517886581364</v>
      </c>
      <c r="G45" s="25"/>
      <c r="H45" s="14"/>
      <c r="I45" s="14"/>
    </row>
    <row r="46" spans="1:9" ht="10.5" x14ac:dyDescent="0.25">
      <c r="A46" s="20"/>
      <c r="B46" s="20"/>
      <c r="C46" s="20"/>
      <c r="D46" s="20"/>
      <c r="E46" s="25"/>
      <c r="F46" s="26"/>
      <c r="G46" s="25"/>
      <c r="H46" s="14"/>
      <c r="I46" s="14"/>
    </row>
    <row r="47" spans="1:9" ht="10.5" x14ac:dyDescent="0.25">
      <c r="A47" s="27" t="s">
        <v>40</v>
      </c>
      <c r="B47" s="27"/>
      <c r="C47" s="27"/>
      <c r="D47" s="27"/>
      <c r="E47" s="28">
        <v>37036.5337478</v>
      </c>
      <c r="F47" s="29">
        <v>100</v>
      </c>
      <c r="G47" s="28"/>
      <c r="H47" s="14"/>
      <c r="I47" s="14"/>
    </row>
    <row r="49" spans="1:7" ht="10.5" x14ac:dyDescent="0.25">
      <c r="A49" s="71" t="s">
        <v>1332</v>
      </c>
      <c r="B49" s="71"/>
      <c r="C49" s="71"/>
      <c r="D49" s="71"/>
      <c r="E49" s="72"/>
      <c r="F49" s="72"/>
      <c r="G49" s="72"/>
    </row>
    <row r="50" spans="1:7" ht="10.5" x14ac:dyDescent="0.25">
      <c r="A50" s="73"/>
      <c r="B50" s="73"/>
      <c r="C50" s="73"/>
      <c r="D50" s="73"/>
      <c r="E50" s="26"/>
      <c r="F50" s="26"/>
      <c r="G50" s="26"/>
    </row>
    <row r="51" spans="1:7" ht="10.5" x14ac:dyDescent="0.25">
      <c r="A51" s="74" t="s">
        <v>1333</v>
      </c>
      <c r="B51" s="75"/>
      <c r="C51" s="75"/>
      <c r="D51" s="73"/>
      <c r="E51" s="76" t="s">
        <v>1334</v>
      </c>
      <c r="F51" s="74" t="s">
        <v>3</v>
      </c>
      <c r="G51" s="26"/>
    </row>
    <row r="52" spans="1:7" x14ac:dyDescent="0.2">
      <c r="A52" s="75" t="s">
        <v>1335</v>
      </c>
      <c r="B52" s="75"/>
      <c r="C52" s="75"/>
      <c r="D52" s="75"/>
      <c r="E52" s="23">
        <v>2500</v>
      </c>
      <c r="F52" s="23">
        <f>E52/$E$47*100</f>
        <v>6.7500917257098934</v>
      </c>
      <c r="G52" s="23"/>
    </row>
    <row r="53" spans="1:7" x14ac:dyDescent="0.2">
      <c r="A53" s="75" t="s">
        <v>1335</v>
      </c>
      <c r="B53" s="75"/>
      <c r="C53" s="75"/>
      <c r="D53" s="75"/>
      <c r="E53" s="23">
        <v>2500</v>
      </c>
      <c r="F53" s="23">
        <f t="shared" ref="F53:F60" si="0">E53/$E$47*100</f>
        <v>6.7500917257098934</v>
      </c>
      <c r="G53" s="23"/>
    </row>
    <row r="54" spans="1:7" x14ac:dyDescent="0.2">
      <c r="A54" s="75" t="s">
        <v>1335</v>
      </c>
      <c r="B54" s="75"/>
      <c r="C54" s="75"/>
      <c r="D54" s="75"/>
      <c r="E54" s="23">
        <v>2500</v>
      </c>
      <c r="F54" s="23">
        <f t="shared" si="0"/>
        <v>6.7500917257098934</v>
      </c>
      <c r="G54" s="23"/>
    </row>
    <row r="55" spans="1:7" x14ac:dyDescent="0.2">
      <c r="A55" s="75" t="s">
        <v>1395</v>
      </c>
      <c r="B55" s="75"/>
      <c r="C55" s="75"/>
      <c r="D55" s="75"/>
      <c r="E55" s="23">
        <v>2500</v>
      </c>
      <c r="F55" s="23">
        <f t="shared" si="0"/>
        <v>6.7500917257098934</v>
      </c>
      <c r="G55" s="23"/>
    </row>
    <row r="56" spans="1:7" x14ac:dyDescent="0.2">
      <c r="A56" s="75" t="s">
        <v>1336</v>
      </c>
      <c r="B56" s="75"/>
      <c r="C56" s="75"/>
      <c r="D56" s="75"/>
      <c r="E56" s="23">
        <v>2500</v>
      </c>
      <c r="F56" s="23">
        <f t="shared" si="0"/>
        <v>6.7500917257098934</v>
      </c>
      <c r="G56" s="23"/>
    </row>
    <row r="57" spans="1:7" x14ac:dyDescent="0.2">
      <c r="A57" s="75" t="s">
        <v>1335</v>
      </c>
      <c r="B57" s="75"/>
      <c r="C57" s="75"/>
      <c r="D57" s="75"/>
      <c r="E57" s="23">
        <v>2000</v>
      </c>
      <c r="F57" s="23">
        <f t="shared" si="0"/>
        <v>5.400073380567914</v>
      </c>
      <c r="G57" s="23"/>
    </row>
    <row r="58" spans="1:7" x14ac:dyDescent="0.2">
      <c r="A58" s="75" t="s">
        <v>1336</v>
      </c>
      <c r="B58" s="75"/>
      <c r="C58" s="75"/>
      <c r="D58" s="75"/>
      <c r="E58" s="23">
        <v>1500</v>
      </c>
      <c r="F58" s="23">
        <f t="shared" si="0"/>
        <v>4.0500550354259364</v>
      </c>
      <c r="G58" s="23"/>
    </row>
    <row r="59" spans="1:7" x14ac:dyDescent="0.2">
      <c r="A59" s="75" t="s">
        <v>1395</v>
      </c>
      <c r="B59" s="75"/>
      <c r="C59" s="75"/>
      <c r="D59" s="75"/>
      <c r="E59" s="23">
        <v>1000</v>
      </c>
      <c r="F59" s="23">
        <f t="shared" si="0"/>
        <v>2.700036690283957</v>
      </c>
      <c r="G59" s="23"/>
    </row>
    <row r="60" spans="1:7" x14ac:dyDescent="0.2">
      <c r="A60" s="75" t="s">
        <v>1335</v>
      </c>
      <c r="B60" s="75"/>
      <c r="C60" s="75"/>
      <c r="D60" s="75"/>
      <c r="E60" s="23">
        <v>500</v>
      </c>
      <c r="F60" s="23">
        <f t="shared" si="0"/>
        <v>1.3500183451419785</v>
      </c>
      <c r="G60" s="23"/>
    </row>
    <row r="61" spans="1:7" ht="10.5" x14ac:dyDescent="0.25">
      <c r="A61" s="79" t="s">
        <v>1337</v>
      </c>
      <c r="B61" s="80"/>
      <c r="C61" s="80"/>
      <c r="D61" s="79"/>
      <c r="E61" s="81">
        <f>SUM(E52:E60)</f>
        <v>17500</v>
      </c>
      <c r="F61" s="81">
        <f>SUM(F52:F60)</f>
        <v>47.250642079969253</v>
      </c>
      <c r="G61" s="29"/>
    </row>
    <row r="63" spans="1:7" ht="10.5" x14ac:dyDescent="0.25">
      <c r="A63" s="14" t="s">
        <v>42</v>
      </c>
    </row>
    <row r="64" spans="1:7" ht="10.5" x14ac:dyDescent="0.25">
      <c r="A64" s="14" t="s">
        <v>43</v>
      </c>
    </row>
    <row r="65" spans="1:7" ht="10.5" x14ac:dyDescent="0.25">
      <c r="A65" s="14" t="s">
        <v>1196</v>
      </c>
    </row>
    <row r="66" spans="1:7" ht="10.5" x14ac:dyDescent="0.25">
      <c r="A66" s="14" t="s">
        <v>1338</v>
      </c>
    </row>
    <row r="67" spans="1:7" ht="10.5" x14ac:dyDescent="0.25">
      <c r="A67" s="14"/>
    </row>
    <row r="68" spans="1:7" ht="33.75" customHeight="1" x14ac:dyDescent="0.2">
      <c r="A68" s="108" t="s">
        <v>1339</v>
      </c>
      <c r="B68" s="108"/>
      <c r="C68" s="108"/>
      <c r="D68" s="108"/>
      <c r="E68" s="108"/>
      <c r="F68" s="108"/>
      <c r="G68" s="108"/>
    </row>
    <row r="70" spans="1:7" ht="10.5" x14ac:dyDescent="0.25">
      <c r="A70" s="14" t="s">
        <v>44</v>
      </c>
    </row>
    <row r="71" spans="1:7" ht="10.5" x14ac:dyDescent="0.25">
      <c r="A71" s="14" t="s">
        <v>45</v>
      </c>
    </row>
    <row r="72" spans="1:7" ht="10.5" x14ac:dyDescent="0.25">
      <c r="A72" s="14" t="s">
        <v>46</v>
      </c>
      <c r="B72" s="14"/>
      <c r="C72" s="30" t="s">
        <v>1041</v>
      </c>
      <c r="D72" s="14" t="s">
        <v>47</v>
      </c>
    </row>
    <row r="73" spans="1:7" x14ac:dyDescent="0.2">
      <c r="A73" s="7" t="s">
        <v>48</v>
      </c>
      <c r="C73" s="31">
        <v>10.372199999999999</v>
      </c>
      <c r="D73" s="31">
        <v>10.654500000000001</v>
      </c>
    </row>
    <row r="74" spans="1:7" x14ac:dyDescent="0.2">
      <c r="A74" s="7" t="s">
        <v>49</v>
      </c>
      <c r="C74" s="31">
        <v>10.372199999999999</v>
      </c>
      <c r="D74" s="31">
        <v>10.4521</v>
      </c>
    </row>
    <row r="75" spans="1:7" x14ac:dyDescent="0.2">
      <c r="A75" s="7" t="s">
        <v>50</v>
      </c>
      <c r="C75" s="31">
        <v>10.3987</v>
      </c>
      <c r="D75" s="31">
        <v>10.7098</v>
      </c>
    </row>
    <row r="76" spans="1:7" x14ac:dyDescent="0.2">
      <c r="A76" s="7" t="s">
        <v>51</v>
      </c>
      <c r="C76" s="31">
        <v>10.3987</v>
      </c>
      <c r="D76" s="31">
        <v>10.497</v>
      </c>
    </row>
    <row r="78" spans="1:7" ht="10.5" x14ac:dyDescent="0.25">
      <c r="A78" s="14" t="s">
        <v>52</v>
      </c>
    </row>
    <row r="79" spans="1:7" ht="10.5" x14ac:dyDescent="0.25">
      <c r="A79" s="106" t="s">
        <v>53</v>
      </c>
      <c r="B79" s="107"/>
      <c r="C79" s="32" t="s">
        <v>54</v>
      </c>
    </row>
    <row r="80" spans="1:7" x14ac:dyDescent="0.2">
      <c r="A80" s="102" t="s">
        <v>49</v>
      </c>
      <c r="B80" s="103"/>
      <c r="C80" s="33">
        <v>0.2</v>
      </c>
    </row>
    <row r="81" spans="1:9" x14ac:dyDescent="0.2">
      <c r="A81" s="102" t="s">
        <v>51</v>
      </c>
      <c r="B81" s="103"/>
      <c r="C81" s="33">
        <v>0.21</v>
      </c>
    </row>
    <row r="82" spans="1:9" x14ac:dyDescent="0.2">
      <c r="A82" s="7" t="s">
        <v>55</v>
      </c>
    </row>
    <row r="83" spans="1:9" x14ac:dyDescent="0.2">
      <c r="A83" s="7" t="s">
        <v>56</v>
      </c>
    </row>
    <row r="85" spans="1:9" ht="10.5" x14ac:dyDescent="0.25">
      <c r="A85" s="63" t="s">
        <v>1340</v>
      </c>
    </row>
    <row r="86" spans="1:9" ht="10.5" x14ac:dyDescent="0.25">
      <c r="A86" s="63"/>
    </row>
    <row r="87" spans="1:9" x14ac:dyDescent="0.2">
      <c r="A87" s="64" t="s">
        <v>1466</v>
      </c>
    </row>
    <row r="88" spans="1:9" x14ac:dyDescent="0.2">
      <c r="A88" s="64" t="s">
        <v>1467</v>
      </c>
    </row>
    <row r="90" spans="1:9" ht="10.5" x14ac:dyDescent="0.25">
      <c r="A90" s="14" t="s">
        <v>287</v>
      </c>
      <c r="D90" s="34">
        <v>1.8780857959224799</v>
      </c>
      <c r="E90" s="10" t="s">
        <v>57</v>
      </c>
    </row>
    <row r="92" spans="1:9" ht="10.5" x14ac:dyDescent="0.25">
      <c r="A92" s="14" t="s">
        <v>288</v>
      </c>
      <c r="D92" s="30" t="s">
        <v>59</v>
      </c>
    </row>
    <row r="94" spans="1:9" ht="10.5" x14ac:dyDescent="0.25">
      <c r="A94" s="63" t="s">
        <v>1061</v>
      </c>
      <c r="B94" s="64"/>
      <c r="C94" s="64"/>
      <c r="D94" s="64"/>
      <c r="E94" s="11"/>
      <c r="G94" s="11"/>
      <c r="H94" s="64"/>
      <c r="I94" s="64"/>
    </row>
    <row r="95" spans="1:9" x14ac:dyDescent="0.2">
      <c r="A95" s="64"/>
      <c r="B95" s="64"/>
      <c r="C95" s="64"/>
      <c r="D95" s="64"/>
      <c r="E95" s="11"/>
      <c r="G95" s="11"/>
      <c r="H95" s="64"/>
      <c r="I95" s="64"/>
    </row>
    <row r="96" spans="1:9" ht="10.5" x14ac:dyDescent="0.25">
      <c r="A96" s="63" t="s">
        <v>1055</v>
      </c>
      <c r="B96" s="64"/>
      <c r="C96" s="64"/>
      <c r="D96" s="64"/>
      <c r="E96" s="11"/>
      <c r="G96" s="11"/>
      <c r="H96" s="64"/>
      <c r="I96" s="64"/>
    </row>
    <row r="97" spans="1:9" x14ac:dyDescent="0.2">
      <c r="A97" s="65"/>
      <c r="B97" s="64"/>
      <c r="C97" s="64"/>
      <c r="D97" s="64"/>
      <c r="E97" s="11"/>
      <c r="G97" s="11"/>
      <c r="H97" s="64"/>
      <c r="I97" s="64"/>
    </row>
    <row r="98" spans="1:9" x14ac:dyDescent="0.2">
      <c r="A98" s="64"/>
      <c r="B98" s="64"/>
      <c r="C98" s="64"/>
      <c r="D98" s="64"/>
      <c r="E98" s="11"/>
      <c r="G98" s="11"/>
      <c r="H98" s="64"/>
      <c r="I98" s="64"/>
    </row>
    <row r="99" spans="1:9" x14ac:dyDescent="0.2">
      <c r="A99" s="64"/>
      <c r="B99" s="64"/>
      <c r="C99" s="64"/>
      <c r="D99" s="64"/>
      <c r="E99" s="11"/>
      <c r="G99" s="11"/>
      <c r="H99" s="64"/>
      <c r="I99" s="64"/>
    </row>
    <row r="100" spans="1:9" x14ac:dyDescent="0.2">
      <c r="A100" s="64"/>
      <c r="B100" s="64"/>
      <c r="C100" s="64"/>
      <c r="D100" s="64"/>
      <c r="E100" s="11"/>
      <c r="G100" s="11"/>
      <c r="H100" s="64"/>
      <c r="I100" s="64"/>
    </row>
    <row r="101" spans="1:9" x14ac:dyDescent="0.2">
      <c r="A101" s="64"/>
      <c r="B101" s="64"/>
      <c r="C101" s="64"/>
      <c r="D101" s="64"/>
      <c r="E101" s="11"/>
      <c r="G101" s="11"/>
      <c r="H101" s="64"/>
      <c r="I101" s="64"/>
    </row>
    <row r="102" spans="1:9" x14ac:dyDescent="0.2">
      <c r="A102" s="64"/>
      <c r="B102" s="64"/>
      <c r="C102" s="64"/>
      <c r="D102" s="64"/>
      <c r="E102" s="11"/>
      <c r="G102" s="11"/>
      <c r="H102" s="64"/>
      <c r="I102" s="64"/>
    </row>
    <row r="103" spans="1:9" x14ac:dyDescent="0.2">
      <c r="A103" s="64"/>
      <c r="B103" s="64"/>
      <c r="C103" s="64"/>
      <c r="D103" s="64"/>
      <c r="E103" s="11"/>
      <c r="G103" s="11"/>
      <c r="H103" s="64"/>
      <c r="I103" s="64"/>
    </row>
    <row r="104" spans="1:9" x14ac:dyDescent="0.2">
      <c r="A104" s="64"/>
      <c r="B104" s="64"/>
      <c r="C104" s="64"/>
      <c r="D104" s="64"/>
      <c r="E104" s="11"/>
      <c r="G104" s="11"/>
      <c r="H104" s="64"/>
      <c r="I104" s="64"/>
    </row>
    <row r="105" spans="1:9" x14ac:dyDescent="0.2">
      <c r="A105" s="64"/>
      <c r="B105" s="64"/>
      <c r="C105" s="64"/>
      <c r="D105" s="64"/>
      <c r="E105" s="11"/>
      <c r="G105" s="11"/>
      <c r="H105" s="64"/>
      <c r="I105" s="64"/>
    </row>
    <row r="106" spans="1:9" x14ac:dyDescent="0.2">
      <c r="A106" s="64"/>
      <c r="B106" s="64"/>
      <c r="C106" s="64"/>
      <c r="D106" s="64"/>
      <c r="E106" s="11"/>
      <c r="G106" s="11"/>
      <c r="H106" s="64"/>
      <c r="I106" s="64"/>
    </row>
    <row r="107" spans="1:9" x14ac:dyDescent="0.2">
      <c r="A107" s="64"/>
      <c r="B107" s="64"/>
      <c r="C107" s="64"/>
      <c r="D107" s="64"/>
      <c r="E107" s="11"/>
      <c r="G107" s="11"/>
      <c r="H107" s="64"/>
      <c r="I107" s="64"/>
    </row>
    <row r="108" spans="1:9" x14ac:dyDescent="0.2">
      <c r="A108" s="64"/>
      <c r="B108" s="64"/>
      <c r="C108" s="64"/>
      <c r="D108" s="64"/>
      <c r="E108" s="11"/>
      <c r="G108" s="11"/>
      <c r="H108" s="64"/>
      <c r="I108" s="64"/>
    </row>
    <row r="109" spans="1:9" x14ac:dyDescent="0.2">
      <c r="A109" s="64"/>
      <c r="B109" s="64"/>
      <c r="C109" s="64"/>
      <c r="D109" s="64"/>
      <c r="E109" s="11"/>
      <c r="G109" s="11"/>
      <c r="H109" s="64"/>
      <c r="I109" s="64"/>
    </row>
    <row r="110" spans="1:9" x14ac:dyDescent="0.2">
      <c r="A110" s="64"/>
      <c r="B110" s="64"/>
      <c r="C110" s="64"/>
      <c r="D110" s="64"/>
      <c r="E110" s="11"/>
      <c r="G110" s="11"/>
      <c r="H110" s="64"/>
      <c r="I110" s="64"/>
    </row>
    <row r="111" spans="1:9" x14ac:dyDescent="0.2">
      <c r="A111" s="64"/>
      <c r="B111" s="64"/>
      <c r="C111" s="64"/>
      <c r="D111" s="64"/>
      <c r="E111" s="11"/>
      <c r="G111" s="11"/>
      <c r="H111" s="64"/>
      <c r="I111" s="64"/>
    </row>
    <row r="112" spans="1:9" ht="10.5" x14ac:dyDescent="0.25">
      <c r="A112" s="63" t="s">
        <v>1468</v>
      </c>
      <c r="B112" s="64"/>
      <c r="C112" s="64"/>
      <c r="D112" s="64"/>
      <c r="E112" s="11"/>
      <c r="G112" s="11"/>
      <c r="H112" s="64"/>
      <c r="I112" s="64"/>
    </row>
    <row r="113" spans="1:9" x14ac:dyDescent="0.2">
      <c r="A113" s="64"/>
      <c r="B113" s="64"/>
      <c r="C113" s="64"/>
      <c r="D113" s="64"/>
      <c r="E113" s="11"/>
      <c r="G113" s="11"/>
      <c r="H113" s="64"/>
      <c r="I113" s="64"/>
    </row>
    <row r="114" spans="1:9" ht="10.5" x14ac:dyDescent="0.25">
      <c r="A114" s="63" t="s">
        <v>1056</v>
      </c>
      <c r="B114" s="64"/>
      <c r="C114" s="64"/>
      <c r="D114" s="64"/>
      <c r="E114" s="11"/>
      <c r="G114" s="11"/>
      <c r="H114" s="64"/>
      <c r="I114" s="64"/>
    </row>
    <row r="115" spans="1:9" x14ac:dyDescent="0.2">
      <c r="A115" s="64"/>
      <c r="B115" s="64"/>
      <c r="C115" s="64"/>
      <c r="D115" s="64"/>
      <c r="E115" s="11"/>
      <c r="G115" s="11"/>
      <c r="H115" s="64"/>
      <c r="I115" s="64"/>
    </row>
    <row r="116" spans="1:9" x14ac:dyDescent="0.2">
      <c r="A116" s="64"/>
      <c r="B116" s="64"/>
      <c r="C116" s="64"/>
      <c r="D116" s="64"/>
      <c r="E116" s="11"/>
      <c r="G116" s="11"/>
      <c r="H116" s="64"/>
      <c r="I116" s="64"/>
    </row>
    <row r="117" spans="1:9" x14ac:dyDescent="0.2">
      <c r="A117" s="64"/>
      <c r="B117" s="64"/>
      <c r="C117" s="64"/>
      <c r="D117" s="64"/>
      <c r="E117" s="11"/>
      <c r="G117" s="11"/>
      <c r="H117" s="64"/>
      <c r="I117" s="64"/>
    </row>
    <row r="118" spans="1:9" x14ac:dyDescent="0.2">
      <c r="A118" s="64"/>
      <c r="B118" s="64"/>
      <c r="C118" s="64"/>
      <c r="D118" s="64"/>
      <c r="E118" s="11"/>
      <c r="G118" s="11"/>
      <c r="H118" s="64"/>
      <c r="I118" s="64"/>
    </row>
    <row r="119" spans="1:9" x14ac:dyDescent="0.2">
      <c r="A119" s="64"/>
      <c r="B119" s="64"/>
      <c r="C119" s="64"/>
      <c r="D119" s="64"/>
      <c r="E119" s="11"/>
      <c r="G119" s="11"/>
      <c r="H119" s="64"/>
      <c r="I119" s="64"/>
    </row>
    <row r="120" spans="1:9" x14ac:dyDescent="0.2">
      <c r="A120" s="64"/>
      <c r="B120" s="64"/>
      <c r="C120" s="64"/>
      <c r="D120" s="64"/>
      <c r="E120" s="11"/>
      <c r="G120" s="11"/>
      <c r="H120" s="64"/>
      <c r="I120" s="64"/>
    </row>
    <row r="121" spans="1:9" x14ac:dyDescent="0.2">
      <c r="A121" s="64"/>
      <c r="B121" s="64"/>
      <c r="C121" s="64"/>
      <c r="D121" s="64"/>
      <c r="E121" s="11"/>
      <c r="G121" s="11"/>
      <c r="H121" s="64"/>
      <c r="I121" s="64"/>
    </row>
    <row r="122" spans="1:9" x14ac:dyDescent="0.2">
      <c r="A122" s="64"/>
      <c r="B122" s="64"/>
      <c r="C122" s="64"/>
      <c r="D122" s="64"/>
      <c r="E122" s="11"/>
      <c r="G122" s="11"/>
      <c r="H122" s="64"/>
      <c r="I122" s="64"/>
    </row>
    <row r="123" spans="1:9" x14ac:dyDescent="0.2">
      <c r="A123" s="64"/>
      <c r="B123" s="64"/>
      <c r="C123" s="64"/>
      <c r="D123" s="64"/>
      <c r="E123" s="11"/>
      <c r="G123" s="11"/>
      <c r="H123" s="64"/>
      <c r="I123" s="64"/>
    </row>
    <row r="124" spans="1:9" x14ac:dyDescent="0.2">
      <c r="A124" s="64"/>
      <c r="B124" s="64"/>
      <c r="C124" s="64"/>
      <c r="D124" s="64"/>
      <c r="E124" s="11"/>
      <c r="G124" s="11"/>
      <c r="H124" s="64"/>
      <c r="I124" s="64"/>
    </row>
    <row r="125" spans="1:9" x14ac:dyDescent="0.2">
      <c r="A125" s="64"/>
      <c r="B125" s="64"/>
      <c r="C125" s="64"/>
      <c r="D125" s="64"/>
      <c r="E125" s="11"/>
      <c r="G125" s="11"/>
      <c r="H125" s="64"/>
      <c r="I125" s="64"/>
    </row>
    <row r="126" spans="1:9" x14ac:dyDescent="0.2">
      <c r="A126" s="64"/>
      <c r="B126" s="64"/>
      <c r="C126" s="64"/>
      <c r="D126" s="64"/>
      <c r="E126" s="11"/>
      <c r="G126" s="11"/>
      <c r="H126" s="64"/>
      <c r="I126" s="64"/>
    </row>
    <row r="127" spans="1:9" x14ac:dyDescent="0.2">
      <c r="A127" s="64"/>
      <c r="B127" s="64"/>
      <c r="C127" s="64"/>
      <c r="D127" s="64"/>
      <c r="E127" s="11"/>
      <c r="G127" s="11"/>
      <c r="H127" s="64"/>
      <c r="I127" s="64"/>
    </row>
    <row r="128" spans="1:9" x14ac:dyDescent="0.2">
      <c r="A128" s="64"/>
      <c r="B128" s="64"/>
      <c r="C128" s="64"/>
      <c r="D128" s="64"/>
      <c r="E128" s="11"/>
      <c r="G128" s="11"/>
      <c r="H128" s="64"/>
      <c r="I128" s="64"/>
    </row>
    <row r="129" spans="1:9" x14ac:dyDescent="0.2">
      <c r="A129" s="64"/>
      <c r="B129" s="64"/>
      <c r="C129" s="64"/>
      <c r="D129" s="64"/>
      <c r="E129" s="11"/>
      <c r="G129" s="11"/>
      <c r="H129" s="64"/>
      <c r="I129" s="64"/>
    </row>
    <row r="130" spans="1:9" x14ac:dyDescent="0.2">
      <c r="A130" s="64" t="s">
        <v>1059</v>
      </c>
      <c r="B130" s="64"/>
      <c r="C130" s="64"/>
      <c r="D130" s="64"/>
      <c r="E130" s="11"/>
      <c r="G130" s="11"/>
      <c r="H130" s="64"/>
      <c r="I130" s="64"/>
    </row>
    <row r="131" spans="1:9" x14ac:dyDescent="0.2">
      <c r="A131" s="64"/>
      <c r="B131" s="64"/>
      <c r="C131" s="64"/>
      <c r="D131" s="64"/>
      <c r="E131" s="11"/>
      <c r="G131" s="11"/>
      <c r="H131" s="64"/>
      <c r="I131" s="64"/>
    </row>
    <row r="132" spans="1:9" x14ac:dyDescent="0.2">
      <c r="A132" s="65"/>
      <c r="B132" s="64"/>
      <c r="C132" s="64"/>
      <c r="D132" s="64"/>
      <c r="E132" s="11"/>
      <c r="G132" s="11"/>
      <c r="H132" s="64"/>
      <c r="I132" s="64"/>
    </row>
    <row r="133" spans="1:9" x14ac:dyDescent="0.2">
      <c r="A133" s="64"/>
      <c r="B133" s="64"/>
      <c r="C133" s="64"/>
      <c r="D133" s="64"/>
      <c r="E133" s="11"/>
      <c r="G133" s="11"/>
      <c r="H133" s="64"/>
      <c r="I133" s="64"/>
    </row>
    <row r="134" spans="1:9" x14ac:dyDescent="0.2">
      <c r="A134" s="65"/>
      <c r="B134" s="64"/>
      <c r="C134" s="64"/>
      <c r="D134" s="64"/>
      <c r="E134" s="11"/>
      <c r="G134" s="11"/>
      <c r="H134" s="64"/>
      <c r="I134" s="64"/>
    </row>
    <row r="135" spans="1:9" x14ac:dyDescent="0.2">
      <c r="A135" s="65"/>
      <c r="B135" s="64"/>
      <c r="C135" s="64"/>
      <c r="D135" s="64"/>
      <c r="E135" s="11"/>
      <c r="G135" s="11"/>
      <c r="H135" s="64"/>
      <c r="I135" s="64"/>
    </row>
    <row r="136" spans="1:9" x14ac:dyDescent="0.2">
      <c r="A136" s="64"/>
      <c r="B136" s="64"/>
      <c r="C136" s="64"/>
      <c r="D136" s="64"/>
      <c r="E136" s="11"/>
      <c r="G136" s="11"/>
      <c r="H136" s="64"/>
      <c r="I136" s="64"/>
    </row>
  </sheetData>
  <mergeCells count="5">
    <mergeCell ref="A1:G1"/>
    <mergeCell ref="A68:G68"/>
    <mergeCell ref="A79:B79"/>
    <mergeCell ref="A80:B80"/>
    <mergeCell ref="A81:B81"/>
  </mergeCells>
  <conditionalFormatting sqref="F2:F3">
    <cfRule type="cellIs" dxfId="102" priority="4" stopIfTrue="1" operator="between">
      <formula>0.009</formula>
      <formula>-0.009</formula>
    </cfRule>
  </conditionalFormatting>
  <conditionalFormatting sqref="F5:F60">
    <cfRule type="cellIs" dxfId="101" priority="2" stopIfTrue="1" operator="between">
      <formula>0.009</formula>
      <formula>-0.009</formula>
    </cfRule>
  </conditionalFormatting>
  <conditionalFormatting sqref="F62:F67">
    <cfRule type="cellIs" dxfId="100" priority="3" stopIfTrue="1" operator="between">
      <formula>0.009</formula>
      <formula>-0.009</formula>
    </cfRule>
  </conditionalFormatting>
  <conditionalFormatting sqref="F69:F65536">
    <cfRule type="cellIs" dxfId="99"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40</vt:i4>
      </vt:variant>
    </vt:vector>
  </HeadingPairs>
  <TitlesOfParts>
    <vt:vector size="40" baseType="lpstr">
      <vt:lpstr>FILF</vt:lpstr>
      <vt:lpstr>FIONF</vt:lpstr>
      <vt:lpstr>FIMMF</vt:lpstr>
      <vt:lpstr>FIFRF</vt:lpstr>
      <vt:lpstr>FICDF</vt:lpstr>
      <vt:lpstr>FBPF</vt:lpstr>
      <vt:lpstr>FIUSDF</vt:lpstr>
      <vt:lpstr>FIMLDF</vt:lpstr>
      <vt:lpstr>FILWD</vt:lpstr>
      <vt:lpstr>FILNGDF</vt:lpstr>
      <vt:lpstr>FIGSF</vt:lpstr>
      <vt:lpstr>FIRF</vt:lpstr>
      <vt:lpstr>FICHF</vt:lpstr>
      <vt:lpstr>FIMAAF</vt:lpstr>
      <vt:lpstr>FIESF</vt:lpstr>
      <vt:lpstr>FIBAF</vt:lpstr>
      <vt:lpstr>FIAHF</vt:lpstr>
      <vt:lpstr>FIAF</vt:lpstr>
      <vt:lpstr>TIVF</vt:lpstr>
      <vt:lpstr>FITF</vt:lpstr>
      <vt:lpstr>FISCF</vt:lpstr>
      <vt:lpstr>FIOF</vt:lpstr>
      <vt:lpstr>FIMICF</vt:lpstr>
      <vt:lpstr>FIMF</vt:lpstr>
      <vt:lpstr>FIMCF</vt:lpstr>
      <vt:lpstr>FILMCF</vt:lpstr>
      <vt:lpstr>FILCF</vt:lpstr>
      <vt:lpstr>FIFEF</vt:lpstr>
      <vt:lpstr>FIEF</vt:lpstr>
      <vt:lpstr>FIDYF</vt:lpstr>
      <vt:lpstr>FBIF</vt:lpstr>
      <vt:lpstr>FAEF</vt:lpstr>
      <vt:lpstr>FIIF-NSE</vt:lpstr>
      <vt:lpstr>FITX</vt:lpstr>
      <vt:lpstr>FIUS</vt:lpstr>
      <vt:lpstr>FIPAF</vt:lpstr>
      <vt:lpstr>FF</vt:lpstr>
      <vt:lpstr>FIDA</vt:lpstr>
      <vt:lpstr>FISTIP</vt:lpstr>
      <vt:lpstr>FICRF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PUBLIC</cp:keywords>
  <dc:description>PUBLIC</dc:description>
  <cp:lastModifiedBy/>
  <dcterms:created xsi:type="dcterms:W3CDTF">2006-09-16T00:00:00Z</dcterms:created>
  <dcterms:modified xsi:type="dcterms:W3CDTF">2026-02-09T07:57:44Z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MSIP_Label_3486a02c-2dfb-4efe-823f-aa2d1f0e6ab7_Enabled">
    <vt:lpwstr>true</vt:lpwstr>
  </property>
  <property fmtid="{D5CDD505-2E9C-101B-9397-08002B2CF9AE}" pid="5" name="MSIP_Label_3486a02c-2dfb-4efe-823f-aa2d1f0e6ab7_SetDate">
    <vt:lpwstr>2022-07-13T04:23:30Z</vt:lpwstr>
  </property>
  <property fmtid="{D5CDD505-2E9C-101B-9397-08002B2CF9AE}" pid="6" name="MSIP_Label_3486a02c-2dfb-4efe-823f-aa2d1f0e6ab7_Method">
    <vt:lpwstr>Standard</vt:lpwstr>
  </property>
  <property fmtid="{D5CDD505-2E9C-101B-9397-08002B2CF9AE}" pid="7" name="MSIP_Label_3486a02c-2dfb-4efe-823f-aa2d1f0e6ab7_Name">
    <vt:lpwstr>CLAPUBLIC</vt:lpwstr>
  </property>
  <property fmtid="{D5CDD505-2E9C-101B-9397-08002B2CF9AE}" pid="8" name="MSIP_Label_3486a02c-2dfb-4efe-823f-aa2d1f0e6ab7_SiteId">
    <vt:lpwstr>e0fd434d-ba64-497b-90d2-859c472e1a92</vt:lpwstr>
  </property>
  <property fmtid="{D5CDD505-2E9C-101B-9397-08002B2CF9AE}" pid="9" name="MSIP_Label_3486a02c-2dfb-4efe-823f-aa2d1f0e6ab7_ActionId">
    <vt:lpwstr>a4100765-0581-4886-ab09-bb46506278ab</vt:lpwstr>
  </property>
  <property fmtid="{D5CDD505-2E9C-101B-9397-08002B2CF9AE}" pid="10" name="MSIP_Label_3486a02c-2dfb-4efe-823f-aa2d1f0e6ab7_ContentBits">
    <vt:lpwstr>2</vt:lpwstr>
  </property>
  <property fmtid="{D5CDD505-2E9C-101B-9397-08002B2CF9AE}" pid="11" name="Classification">
    <vt:lpwstr>PUBLIC</vt:lpwstr>
  </property>
</Properties>
</file>