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filterPrivacy="1" defaultThemeVersion="124226"/>
  <xr:revisionPtr revIDLastSave="0" documentId="13_ncr:1_{80581F22-644F-459B-80AD-2437890EBBCC}" xr6:coauthVersionLast="47" xr6:coauthVersionMax="47" xr10:uidLastSave="{00000000-0000-0000-0000-000000000000}"/>
  <bookViews>
    <workbookView xWindow="28680" yWindow="-120" windowWidth="29040" windowHeight="17640" xr2:uid="{00000000-000D-0000-FFFF-FFFF00000000}"/>
  </bookViews>
  <sheets>
    <sheet name="FILF" sheetId="39" r:id="rId1"/>
    <sheet name="FIONF" sheetId="40" r:id="rId2"/>
    <sheet name="FISF" sheetId="41" r:id="rId3"/>
    <sheet name="FIFRF" sheetId="42" r:id="rId4"/>
    <sheet name="FICDF" sheetId="43" r:id="rId5"/>
    <sheet name="FBPF" sheetId="44" r:id="rId6"/>
    <sheet name="FIGSF" sheetId="45" r:id="rId7"/>
    <sheet name="FIPP" sheetId="46" r:id="rId8"/>
    <sheet name="FIDHY" sheetId="47" r:id="rId9"/>
    <sheet name="FIESF" sheetId="13" r:id="rId10"/>
    <sheet name="FIEHF" sheetId="14" r:id="rId11"/>
    <sheet name="FIBAF" sheetId="15" r:id="rId12"/>
    <sheet name="TIVF" sheetId="16" r:id="rId13"/>
    <sheet name="TIEIF" sheetId="17" r:id="rId14"/>
    <sheet name="FITF" sheetId="18" r:id="rId15"/>
    <sheet name="FISCF" sheetId="19" r:id="rId16"/>
    <sheet name="FIPF" sheetId="20" r:id="rId17"/>
    <sheet name="FIOF" sheetId="21" r:id="rId18"/>
    <sheet name="FIFEF" sheetId="22" r:id="rId19"/>
    <sheet name="FIEF" sheetId="23" r:id="rId20"/>
    <sheet name="FIEAF" sheetId="24" r:id="rId21"/>
    <sheet name="FIBF" sheetId="25" r:id="rId22"/>
    <sheet name="FBIF" sheetId="26" r:id="rId23"/>
    <sheet name="FAEF" sheetId="27" r:id="rId24"/>
    <sheet name="FIIF-NSE" sheetId="28" r:id="rId25"/>
    <sheet name="FITX" sheetId="29" r:id="rId26"/>
    <sheet name="FIUS" sheetId="30" r:id="rId27"/>
    <sheet name="FEGF" sheetId="31" r:id="rId28"/>
    <sheet name="FIMAS" sheetId="32" r:id="rId29"/>
    <sheet name="FIFOF-50's+" sheetId="33" r:id="rId30"/>
    <sheet name="FIFOF-50's" sheetId="34" r:id="rId31"/>
    <sheet name="FIFOF-40's" sheetId="35" r:id="rId32"/>
    <sheet name="FIFOF-30's" sheetId="36" r:id="rId33"/>
    <sheet name="FIFOF-20's" sheetId="37" r:id="rId34"/>
    <sheet name="FF" sheetId="38" r:id="rId35"/>
    <sheet name="FIDA" sheetId="48" r:id="rId36"/>
    <sheet name="FILDF" sheetId="49" r:id="rId37"/>
    <sheet name="FISTIP" sheetId="50" r:id="rId38"/>
    <sheet name="FIUBF" sheetId="51" r:id="rId39"/>
    <sheet name="FIIOF" sheetId="52" r:id="rId40"/>
    <sheet name="FICRF" sheetId="53" r:id="rId4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5" i="53" l="1"/>
  <c r="F97" i="53" s="1"/>
  <c r="E95" i="53"/>
  <c r="E97" i="53" s="1"/>
  <c r="F17" i="53"/>
  <c r="E17" i="53"/>
  <c r="F13" i="53"/>
  <c r="E13" i="53"/>
  <c r="F8" i="53"/>
  <c r="E8" i="53"/>
  <c r="E62" i="52"/>
  <c r="F60" i="52"/>
  <c r="F62" i="52" s="1"/>
  <c r="E60" i="52"/>
  <c r="E14" i="52"/>
  <c r="E16" i="52" s="1"/>
  <c r="F10" i="52"/>
  <c r="F12" i="52" s="1"/>
  <c r="F14" i="52" s="1"/>
  <c r="E10" i="52"/>
  <c r="E12" i="52" s="1"/>
  <c r="F106" i="50"/>
  <c r="F108" i="50" s="1"/>
  <c r="E106" i="50"/>
  <c r="E108" i="50" s="1"/>
  <c r="F20" i="50"/>
  <c r="E20" i="50"/>
  <c r="F16" i="50"/>
  <c r="E16" i="50"/>
  <c r="F10" i="50"/>
  <c r="E10" i="50"/>
  <c r="F50" i="49"/>
  <c r="F52" i="49" s="1"/>
  <c r="E50" i="49"/>
  <c r="E52" i="49" s="1"/>
  <c r="F62" i="48"/>
  <c r="F64" i="48" s="1"/>
  <c r="E62" i="48"/>
  <c r="E64" i="48" s="1"/>
  <c r="F10" i="48"/>
  <c r="F12" i="48" s="1"/>
  <c r="E10" i="48"/>
  <c r="E14" i="48" s="1"/>
  <c r="F74" i="47"/>
  <c r="E74" i="47"/>
  <c r="F64" i="47"/>
  <c r="E64" i="47"/>
  <c r="F60" i="47"/>
  <c r="F78" i="47" s="1"/>
  <c r="E60" i="47"/>
  <c r="F55" i="47"/>
  <c r="E55" i="47"/>
  <c r="F48" i="47"/>
  <c r="E48" i="47"/>
  <c r="F75" i="46"/>
  <c r="E75" i="46"/>
  <c r="F64" i="46"/>
  <c r="E64" i="46"/>
  <c r="F60" i="46"/>
  <c r="E60" i="46"/>
  <c r="F55" i="46"/>
  <c r="E55" i="46"/>
  <c r="F48" i="46"/>
  <c r="E48" i="46"/>
  <c r="E77" i="46" s="1"/>
  <c r="E14" i="45"/>
  <c r="F12" i="45"/>
  <c r="F16" i="45" s="1"/>
  <c r="E12" i="45"/>
  <c r="E16" i="45" s="1"/>
  <c r="F41" i="44"/>
  <c r="E41" i="44"/>
  <c r="F34" i="44"/>
  <c r="E34" i="44"/>
  <c r="F26" i="44"/>
  <c r="E26" i="44"/>
  <c r="E36" i="43"/>
  <c r="F34" i="43"/>
  <c r="E34" i="43"/>
  <c r="F29" i="43"/>
  <c r="F38" i="43" s="1"/>
  <c r="E29" i="43"/>
  <c r="E38" i="43" s="1"/>
  <c r="E28" i="42"/>
  <c r="F26" i="42"/>
  <c r="E26" i="42"/>
  <c r="F16" i="42"/>
  <c r="F28" i="42" s="1"/>
  <c r="E16" i="42"/>
  <c r="F9" i="42"/>
  <c r="E9" i="42"/>
  <c r="E30" i="42" s="1"/>
  <c r="F36" i="41"/>
  <c r="E36" i="41"/>
  <c r="F32" i="41"/>
  <c r="F38" i="41" s="1"/>
  <c r="E32" i="41"/>
  <c r="F26" i="41"/>
  <c r="E26" i="41"/>
  <c r="F16" i="41"/>
  <c r="E16" i="41"/>
  <c r="E38" i="41" s="1"/>
  <c r="F41" i="39"/>
  <c r="E41" i="39"/>
  <c r="F34" i="39"/>
  <c r="E34" i="39"/>
  <c r="F18" i="39"/>
  <c r="E18" i="39"/>
  <c r="F9" i="39"/>
  <c r="E9" i="39"/>
  <c r="E45" i="39" s="1"/>
  <c r="F19" i="53" l="1"/>
  <c r="E22" i="50"/>
  <c r="E45" i="44"/>
  <c r="F76" i="47"/>
  <c r="F22" i="50"/>
  <c r="F43" i="44"/>
  <c r="F40" i="41"/>
  <c r="E40" i="41"/>
  <c r="F79" i="46"/>
  <c r="F43" i="39"/>
  <c r="E79" i="46"/>
  <c r="F21" i="53"/>
  <c r="F30" i="42"/>
  <c r="F77" i="46"/>
  <c r="E76" i="47"/>
  <c r="F45" i="39"/>
  <c r="E19" i="53"/>
  <c r="F24" i="50"/>
  <c r="E21" i="53"/>
  <c r="F45" i="44"/>
  <c r="F14" i="48"/>
  <c r="E78" i="47"/>
  <c r="E24" i="50"/>
  <c r="F14" i="45"/>
  <c r="E43" i="39"/>
  <c r="E43" i="44"/>
  <c r="E12" i="48"/>
  <c r="F36" i="43"/>
  <c r="H55" i="13" l="1"/>
  <c r="D98" i="13" s="1"/>
  <c r="G55" i="13"/>
  <c r="D99" i="15"/>
  <c r="H46" i="15" l="1"/>
  <c r="G46" i="15"/>
  <c r="F62" i="18"/>
  <c r="E62" i="18"/>
  <c r="F55" i="18"/>
  <c r="E55" i="18"/>
  <c r="E7" i="30"/>
  <c r="E11" i="30" s="1"/>
  <c r="D7" i="30"/>
  <c r="D11" i="30" s="1"/>
  <c r="E7" i="31"/>
  <c r="E11" i="31" s="1"/>
  <c r="D7" i="31"/>
  <c r="D9" i="31" s="1"/>
  <c r="E12" i="32"/>
  <c r="E16" i="32" s="1"/>
  <c r="D12" i="32"/>
  <c r="D16" i="32" s="1"/>
  <c r="E9" i="33"/>
  <c r="E13" i="33" s="1"/>
  <c r="D9" i="33"/>
  <c r="D11" i="33" s="1"/>
  <c r="E11" i="34"/>
  <c r="E15" i="34" s="1"/>
  <c r="D11" i="34"/>
  <c r="D13" i="34" s="1"/>
  <c r="E12" i="35"/>
  <c r="E16" i="35" s="1"/>
  <c r="D12" i="35"/>
  <c r="D16" i="35" s="1"/>
  <c r="E12" i="36"/>
  <c r="E16" i="36" s="1"/>
  <c r="D12" i="36"/>
  <c r="D14" i="36" s="1"/>
  <c r="E12" i="37"/>
  <c r="E16" i="37" s="1"/>
  <c r="D12" i="37"/>
  <c r="D14" i="37" s="1"/>
  <c r="E9" i="30" l="1"/>
  <c r="D9" i="30"/>
  <c r="E9" i="31"/>
  <c r="D11" i="31"/>
  <c r="D14" i="32"/>
  <c r="E14" i="32"/>
  <c r="D13" i="33"/>
  <c r="E11" i="33"/>
  <c r="E13" i="34"/>
  <c r="D15" i="34"/>
  <c r="D14" i="35"/>
  <c r="E14" i="35"/>
  <c r="E14" i="36"/>
  <c r="D16" i="36"/>
  <c r="D16" i="37"/>
  <c r="E14" i="37"/>
  <c r="E10" i="38" l="1"/>
  <c r="E14" i="38" s="1"/>
  <c r="D10" i="38"/>
  <c r="D14" i="38" s="1"/>
  <c r="D12" i="38" l="1"/>
  <c r="E12" i="38"/>
  <c r="F64" i="29"/>
  <c r="E64" i="29"/>
  <c r="F58" i="29"/>
  <c r="F66" i="29" s="1"/>
  <c r="E58" i="29"/>
  <c r="F58" i="28"/>
  <c r="F62" i="28" s="1"/>
  <c r="E58" i="28"/>
  <c r="E60" i="28" s="1"/>
  <c r="F64" i="27"/>
  <c r="E64" i="27"/>
  <c r="F20" i="27"/>
  <c r="E20" i="27"/>
  <c r="E47" i="26"/>
  <c r="F43" i="26"/>
  <c r="F45" i="26" s="1"/>
  <c r="E43" i="26"/>
  <c r="E45" i="26" s="1"/>
  <c r="F49" i="25"/>
  <c r="E49" i="25"/>
  <c r="F45" i="25"/>
  <c r="F51" i="25" s="1"/>
  <c r="E45" i="25"/>
  <c r="E53" i="25" s="1"/>
  <c r="F65" i="24"/>
  <c r="E65" i="24"/>
  <c r="E67" i="24" s="1"/>
  <c r="F60" i="24"/>
  <c r="E60" i="24"/>
  <c r="F63" i="23"/>
  <c r="E63" i="23"/>
  <c r="F57" i="23"/>
  <c r="F67" i="23" s="1"/>
  <c r="E57" i="23"/>
  <c r="F39" i="22"/>
  <c r="E39" i="22"/>
  <c r="F35" i="22"/>
  <c r="F37" i="22" s="1"/>
  <c r="E35" i="22"/>
  <c r="E37" i="22" s="1"/>
  <c r="E49" i="21"/>
  <c r="F45" i="21"/>
  <c r="E45" i="21"/>
  <c r="F39" i="21"/>
  <c r="F49" i="21" s="1"/>
  <c r="E39" i="21"/>
  <c r="E47" i="21" s="1"/>
  <c r="F77" i="20"/>
  <c r="E77" i="20"/>
  <c r="F73" i="20"/>
  <c r="F79" i="20" s="1"/>
  <c r="E73" i="20"/>
  <c r="F84" i="19"/>
  <c r="F88" i="19" s="1"/>
  <c r="E84" i="19"/>
  <c r="E86" i="19" s="1"/>
  <c r="F51" i="18"/>
  <c r="E51" i="18"/>
  <c r="F24" i="18"/>
  <c r="E24" i="18"/>
  <c r="F54" i="17"/>
  <c r="E54" i="17"/>
  <c r="F50" i="17"/>
  <c r="E50" i="17"/>
  <c r="F40" i="17"/>
  <c r="E40" i="17"/>
  <c r="F35" i="17"/>
  <c r="E35" i="17"/>
  <c r="F47" i="16"/>
  <c r="F51" i="16" s="1"/>
  <c r="E47" i="16"/>
  <c r="E51" i="16" s="1"/>
  <c r="F74" i="15"/>
  <c r="F70" i="15"/>
  <c r="E70" i="15"/>
  <c r="F64" i="15"/>
  <c r="E64" i="15"/>
  <c r="F60" i="15"/>
  <c r="E60" i="15"/>
  <c r="F52" i="15"/>
  <c r="E52" i="15"/>
  <c r="F42" i="15"/>
  <c r="E42" i="15"/>
  <c r="F77" i="14"/>
  <c r="E77" i="14"/>
  <c r="F66" i="14"/>
  <c r="E66" i="14"/>
  <c r="F61" i="14"/>
  <c r="E61" i="14"/>
  <c r="F54" i="14"/>
  <c r="E54" i="14"/>
  <c r="F49" i="14"/>
  <c r="E49" i="14"/>
  <c r="F66" i="13"/>
  <c r="F62" i="13"/>
  <c r="E62" i="13"/>
  <c r="F55" i="13"/>
  <c r="E55" i="13"/>
  <c r="F68" i="13" l="1"/>
  <c r="E72" i="15"/>
  <c r="E68" i="29"/>
  <c r="E68" i="13"/>
  <c r="E81" i="20"/>
  <c r="E67" i="23"/>
  <c r="E66" i="27"/>
  <c r="F68" i="29"/>
  <c r="F47" i="21"/>
  <c r="E66" i="18"/>
  <c r="E64" i="18"/>
  <c r="E81" i="14"/>
  <c r="F64" i="18"/>
  <c r="F66" i="18"/>
  <c r="F65" i="23"/>
  <c r="F81" i="14"/>
  <c r="E65" i="23"/>
  <c r="F60" i="28"/>
  <c r="E64" i="13"/>
  <c r="E76" i="15"/>
  <c r="F76" i="15"/>
  <c r="F49" i="16"/>
  <c r="F56" i="17"/>
  <c r="E56" i="17"/>
  <c r="E69" i="24"/>
  <c r="F67" i="24"/>
  <c r="F53" i="25"/>
  <c r="F68" i="27"/>
  <c r="E68" i="27"/>
  <c r="F66" i="27"/>
  <c r="E66" i="29"/>
  <c r="E62" i="28"/>
  <c r="F47" i="26"/>
  <c r="E51" i="25"/>
  <c r="F69" i="24"/>
  <c r="F81" i="20"/>
  <c r="E79" i="20"/>
  <c r="F86" i="19"/>
  <c r="E88" i="19"/>
  <c r="F58" i="17"/>
  <c r="E58" i="17"/>
  <c r="E49" i="16"/>
  <c r="F72" i="15"/>
  <c r="E79" i="14"/>
  <c r="F79" i="14"/>
  <c r="F64" i="13"/>
</calcChain>
</file>

<file path=xl/sharedStrings.xml><?xml version="1.0" encoding="utf-8"?>
<sst xmlns="http://schemas.openxmlformats.org/spreadsheetml/2006/main" count="5295" uniqueCount="1228">
  <si>
    <t>Name of the Instrument</t>
  </si>
  <si>
    <t>Quantity</t>
  </si>
  <si>
    <t>ISIN Number</t>
  </si>
  <si>
    <t>% to Net Assets</t>
  </si>
  <si>
    <t>Industry Classification / Rating</t>
  </si>
  <si>
    <t>YTM</t>
  </si>
  <si>
    <t>Market Value (including accrued interest, if any) (Rs. in Lakhs)</t>
  </si>
  <si>
    <t>Portfolio Statement as on October 31, 2022</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</si>
  <si>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</si>
  <si>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</si>
  <si>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</si>
  <si>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</si>
  <si>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</si>
  <si>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</si>
  <si>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</si>
  <si>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</si>
  <si>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</si>
  <si>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</si>
  <si>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</si>
  <si>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</si>
  <si>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</si>
  <si>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</si>
  <si>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</si>
  <si>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</si>
  <si>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Franklin India Multi-Asset Solution Fund</t>
  </si>
  <si>
    <t>Franklin India Life Stage Fund Of Funds - 50's Plus Floating Rate Plan</t>
  </si>
  <si>
    <t>Franklin India Life Stage Fund Of Funds - 50's Plus Plan</t>
  </si>
  <si>
    <t>Franklin India Life Stage Fund Of Funds - 40's Plan</t>
  </si>
  <si>
    <t>Franklin India Life Stage Fund Of Funds - 30's Plan</t>
  </si>
  <si>
    <t>Franklin India Life Stage Fund Of Funds - 20's Plan</t>
  </si>
  <si>
    <t>Franklin India Dynamic Asset Allocation Fund Of Funds</t>
  </si>
  <si>
    <t>Debt Instruments</t>
  </si>
  <si>
    <t>(a) Listed / awaiting listing on Stock Exchanges</t>
  </si>
  <si>
    <t>Sub Total</t>
  </si>
  <si>
    <t>Mutual Fund Units</t>
  </si>
  <si>
    <t>Total</t>
  </si>
  <si>
    <t>Net Assets</t>
  </si>
  <si>
    <t>Call, Cash &amp; Other Assets</t>
  </si>
  <si>
    <t>** Non- Traded Scrips</t>
  </si>
  <si>
    <t>Notes</t>
  </si>
  <si>
    <t>a) NAV at the beginning and at the end of the Half-year ended 31-Oct-2022</t>
  </si>
  <si>
    <t xml:space="preserve">      Plan/Option</t>
  </si>
  <si>
    <t>As on 31-Oct-2022</t>
  </si>
  <si>
    <t>As on 29-Apr-2022</t>
  </si>
  <si>
    <t>IDCW - Income Distribution cum capital withdrawal</t>
  </si>
  <si>
    <t>b) Aggregate Distributions declared during the Half - year ended 31-Oct-2022</t>
  </si>
  <si>
    <t>Nil</t>
  </si>
  <si>
    <t>(In Years)</t>
  </si>
  <si>
    <t>Money Market Instruments</t>
  </si>
  <si>
    <t>Certificate of Deposit</t>
  </si>
  <si>
    <t>CRISIL A1+</t>
  </si>
  <si>
    <t>IND A1+</t>
  </si>
  <si>
    <t>CARE A1+</t>
  </si>
  <si>
    <t>State Bank Of India (12-Sep-2023) **</t>
  </si>
  <si>
    <t>INE062A16465</t>
  </si>
  <si>
    <t>Commercial Paper</t>
  </si>
  <si>
    <t>JM Financial Products Ltd (08-Sep-2023) **@</t>
  </si>
  <si>
    <t>INE523H14Z72</t>
  </si>
  <si>
    <t>Government Securities</t>
  </si>
  <si>
    <t>SOVEREIGN</t>
  </si>
  <si>
    <t>@ Listed</t>
  </si>
  <si>
    <t>Plan Name</t>
  </si>
  <si>
    <t>Distributions per unit (Rs.)+++</t>
  </si>
  <si>
    <t>+++ Distribution payouts/ re-investments are subject to deduction of TDS at the applicable rates.</t>
  </si>
  <si>
    <t>5.74% GOI 2026 (15-Nov-2026)</t>
  </si>
  <si>
    <t>IN0020210186</t>
  </si>
  <si>
    <t>5.63% GOI 2026 (12-Apr-2026)</t>
  </si>
  <si>
    <t>IN0020210012</t>
  </si>
  <si>
    <t>5.15% GOI 2025 (09-Nov-2025)</t>
  </si>
  <si>
    <t>IN0020200278</t>
  </si>
  <si>
    <t>7.54% GOI 2036 (23-May-2036)</t>
  </si>
  <si>
    <t>IN0020220029</t>
  </si>
  <si>
    <t>7.26% GOI 2032 (22-Aug-2032)</t>
  </si>
  <si>
    <t>IN0020220060</t>
  </si>
  <si>
    <t>5.22% GOI 2025 (15-Jun-2025)</t>
  </si>
  <si>
    <t>IN0020200112</t>
  </si>
  <si>
    <t xml:space="preserve">      Growth Option</t>
  </si>
  <si>
    <t xml:space="preserve">      Direct Growth Option</t>
  </si>
  <si>
    <t>7.38% GOI 2027 (20-Jun-2027)</t>
  </si>
  <si>
    <t>IN0020220037</t>
  </si>
  <si>
    <t xml:space="preserve">      Growth Plan</t>
  </si>
  <si>
    <t xml:space="preserve">      Direct Growth Plan</t>
  </si>
  <si>
    <t xml:space="preserve">      IDCW Plan</t>
  </si>
  <si>
    <t xml:space="preserve">      Direct IDCW Plan</t>
  </si>
  <si>
    <t>CRISIL AAA</t>
  </si>
  <si>
    <t xml:space="preserve">      Monthly IDCW Plan</t>
  </si>
  <si>
    <t xml:space="preserve">      Quarterly IDCW Plan</t>
  </si>
  <si>
    <t xml:space="preserve">      Direct Monthly IDCW Plan</t>
  </si>
  <si>
    <t xml:space="preserve">      Direct Quarterly IDCW Plan</t>
  </si>
  <si>
    <t>Equity &amp; Equity related</t>
  </si>
  <si>
    <t>HDFC Bank Ltd</t>
  </si>
  <si>
    <t>INE040A01034</t>
  </si>
  <si>
    <t>Banks</t>
  </si>
  <si>
    <t>ICICI Bank Ltd</t>
  </si>
  <si>
    <t>INE090A01021</t>
  </si>
  <si>
    <t>Infosys Ltd</t>
  </si>
  <si>
    <t>INE009A01021</t>
  </si>
  <si>
    <t>IT - Software</t>
  </si>
  <si>
    <t>Axis Bank Ltd</t>
  </si>
  <si>
    <t>INE238A01034</t>
  </si>
  <si>
    <t>Larsen &amp; Toubro Ltd</t>
  </si>
  <si>
    <t>INE018A01030</t>
  </si>
  <si>
    <t>Construction</t>
  </si>
  <si>
    <t>Bharti Airtel Ltd</t>
  </si>
  <si>
    <t>INE397D01024</t>
  </si>
  <si>
    <t>Telecom - Services</t>
  </si>
  <si>
    <t>Reliance Industries Ltd</t>
  </si>
  <si>
    <t>INE002A01018</t>
  </si>
  <si>
    <t>Petroleum Products</t>
  </si>
  <si>
    <t>HCL Technologies Ltd</t>
  </si>
  <si>
    <t>INE860A01027</t>
  </si>
  <si>
    <t>Sapphire Foods India Ltd</t>
  </si>
  <si>
    <t>INE806T01012</t>
  </si>
  <si>
    <t>Leisure Services</t>
  </si>
  <si>
    <t>State Bank of India</t>
  </si>
  <si>
    <t>INE062A01020</t>
  </si>
  <si>
    <t>Sun Pharmaceutical Industries Ltd</t>
  </si>
  <si>
    <t>INE044A01036</t>
  </si>
  <si>
    <t>Pharmaceuticals &amp; Biotechnology</t>
  </si>
  <si>
    <t>NTPC Ltd</t>
  </si>
  <si>
    <t>INE733E01010</t>
  </si>
  <si>
    <t>Power</t>
  </si>
  <si>
    <t>Hindustan Aeronautics Ltd</t>
  </si>
  <si>
    <t>INE066F01012</t>
  </si>
  <si>
    <t>Aerospace &amp; Defense</t>
  </si>
  <si>
    <t>United Spirits Ltd</t>
  </si>
  <si>
    <t>INE854D01024</t>
  </si>
  <si>
    <t>Beverages</t>
  </si>
  <si>
    <t>Ultratech Cement Ltd</t>
  </si>
  <si>
    <t>INE481G01011</t>
  </si>
  <si>
    <t>Cement &amp; Cement Products</t>
  </si>
  <si>
    <t>Dr. Reddy's Laboratories Ltd</t>
  </si>
  <si>
    <t>INE089A01023</t>
  </si>
  <si>
    <t>Tech Mahindra Ltd</t>
  </si>
  <si>
    <t>INE669C01036</t>
  </si>
  <si>
    <t>IndusInd Bank Ltd</t>
  </si>
  <si>
    <t>INE095A01012</t>
  </si>
  <si>
    <t>Aditya Birla Fashion and Retail Ltd</t>
  </si>
  <si>
    <t>INE647O01011</t>
  </si>
  <si>
    <t>Retailing</t>
  </si>
  <si>
    <t>GAIL (India) Ltd</t>
  </si>
  <si>
    <t>INE129A01019</t>
  </si>
  <si>
    <t>Gas</t>
  </si>
  <si>
    <t>Crompton Greaves Consumer Electricals Ltd</t>
  </si>
  <si>
    <t>INE299U01018</t>
  </si>
  <si>
    <t>Consumer Durables</t>
  </si>
  <si>
    <t>INE274F01020</t>
  </si>
  <si>
    <t>SBI Cards and Payment Services Ltd</t>
  </si>
  <si>
    <t>INE018E01016</t>
  </si>
  <si>
    <t>Finance</t>
  </si>
  <si>
    <t>Kirloskar Oil Engines Ltd</t>
  </si>
  <si>
    <t>INE146L01010</t>
  </si>
  <si>
    <t>Industrial Products</t>
  </si>
  <si>
    <t>Maruti Suzuki India Ltd</t>
  </si>
  <si>
    <t>INE585B01010</t>
  </si>
  <si>
    <t>Automobiles</t>
  </si>
  <si>
    <t>Jubilant Foodworks Ltd</t>
  </si>
  <si>
    <t>INE797F01020</t>
  </si>
  <si>
    <t>Zomato Ltd</t>
  </si>
  <si>
    <t>INE758T01015</t>
  </si>
  <si>
    <t>Nuvoco Vistas Corporation Ltd</t>
  </si>
  <si>
    <t>INE118D01016</t>
  </si>
  <si>
    <t>SBI Life Insurance Co Ltd</t>
  </si>
  <si>
    <t>INE123W01016</t>
  </si>
  <si>
    <t>Insurance</t>
  </si>
  <si>
    <t>Tata Motors Ltd</t>
  </si>
  <si>
    <t>INE155A01022</t>
  </si>
  <si>
    <t>Kansai Nerolac Paints Ltd</t>
  </si>
  <si>
    <t>INE531A01024</t>
  </si>
  <si>
    <t>Multi Commodity Exchange Of India Ltd</t>
  </si>
  <si>
    <t>INE745G01035</t>
  </si>
  <si>
    <t>Capital Markets</t>
  </si>
  <si>
    <t>Escorts Kubota Ltd</t>
  </si>
  <si>
    <t>INE042A01014</t>
  </si>
  <si>
    <t>Agricultural, Commercial &amp; Construction Vehicles</t>
  </si>
  <si>
    <t>Cyient Ltd</t>
  </si>
  <si>
    <t>INE136B01020</t>
  </si>
  <si>
    <t>IT - Services</t>
  </si>
  <si>
    <t>Exide Industries Ltd</t>
  </si>
  <si>
    <t>INE302A01020</t>
  </si>
  <si>
    <t>Auto Components</t>
  </si>
  <si>
    <t>Dabur India Ltd</t>
  </si>
  <si>
    <t>INE016A01026</t>
  </si>
  <si>
    <t>Personal Products</t>
  </si>
  <si>
    <t>Jyothy Labs Ltd</t>
  </si>
  <si>
    <t>INE668F01031</t>
  </si>
  <si>
    <t>Household Products</t>
  </si>
  <si>
    <t>Gujarat State Petronet Ltd</t>
  </si>
  <si>
    <t>INE246F01010</t>
  </si>
  <si>
    <t>Hindustan Petroleum Corporation Ltd</t>
  </si>
  <si>
    <t>INE094A01015</t>
  </si>
  <si>
    <t>PB Fintech Ltd</t>
  </si>
  <si>
    <t>INE417T01026</t>
  </si>
  <si>
    <t>Financial Technology (Fintech)</t>
  </si>
  <si>
    <t>Himatsingka Seide Ltd</t>
  </si>
  <si>
    <t>INE049A01027</t>
  </si>
  <si>
    <t>Textiles &amp; Apparels</t>
  </si>
  <si>
    <t>6.95% Housing Development Finance Corporation Ltd (27-Apr-2023) **</t>
  </si>
  <si>
    <t>INE001A07SK8</t>
  </si>
  <si>
    <t>6.18% GOI 2024 (04-Nov-2024)</t>
  </si>
  <si>
    <t>IN0020190396</t>
  </si>
  <si>
    <t>7.32% GOI 2024 (28-Jan-2024)</t>
  </si>
  <si>
    <t>IN0020180488</t>
  </si>
  <si>
    <t>Mahindra &amp; Mahindra Ltd</t>
  </si>
  <si>
    <t>INE101A01026</t>
  </si>
  <si>
    <t>Hindustan Unilever Ltd</t>
  </si>
  <si>
    <t>INE030A01027</t>
  </si>
  <si>
    <t>Diversified Fmcg</t>
  </si>
  <si>
    <t>Asian Paints Ltd</t>
  </si>
  <si>
    <t>INE021A01026</t>
  </si>
  <si>
    <t>Kotak Mahindra Bank Ltd</t>
  </si>
  <si>
    <t>INE237A01028</t>
  </si>
  <si>
    <t>Tata Power Co Ltd</t>
  </si>
  <si>
    <t>INE245A01021</t>
  </si>
  <si>
    <t>Marico Ltd</t>
  </si>
  <si>
    <t>INE196A01026</t>
  </si>
  <si>
    <t>Affle India Ltd</t>
  </si>
  <si>
    <t>INE00WC01027</t>
  </si>
  <si>
    <t>Margin on Derivatives</t>
  </si>
  <si>
    <t>c) Portfolio Turnover Ratio during the Half - year 31-Oct-2022</t>
  </si>
  <si>
    <t>d) Average Maturity as on 31-Oct-2022</t>
  </si>
  <si>
    <t xml:space="preserve">e) During the month additional instances of fair valuation/deviation from valuation price provided by the valuation agencies </t>
  </si>
  <si>
    <t xml:space="preserve">(b) Unlisted </t>
  </si>
  <si>
    <t>Numero Uno International Ltd ** ^^</t>
  </si>
  <si>
    <t>Globsyn Technologies Ltd ** ^^</t>
  </si>
  <si>
    <t>INE671B01034</t>
  </si>
  <si>
    <t>7.61% LIC Housing Finance Ltd (30-Jul-2025) **</t>
  </si>
  <si>
    <t>INE115A07PW7</t>
  </si>
  <si>
    <t>7.40% Housing Development Finance Corporation Ltd (02-Jun-2025) **</t>
  </si>
  <si>
    <t>INE001A07TL4</t>
  </si>
  <si>
    <t>Bosch Ltd</t>
  </si>
  <si>
    <t>INE323A01026</t>
  </si>
  <si>
    <t>Canara Bank (21-Mar-2023) **</t>
  </si>
  <si>
    <t>INE476A16TT2</t>
  </si>
  <si>
    <t>Axis Bank Ltd (07-Sep-2023) **</t>
  </si>
  <si>
    <t>INE238AD6025</t>
  </si>
  <si>
    <t>Small Industries Development Bank of India (12-Sep-2023) **</t>
  </si>
  <si>
    <t>INE556F16AA0</t>
  </si>
  <si>
    <t>Grasim Industries Ltd</t>
  </si>
  <si>
    <t>INE047A01021</t>
  </si>
  <si>
    <t>Bharat Electronics Ltd</t>
  </si>
  <si>
    <t>INE263A01024</t>
  </si>
  <si>
    <t>Coal India Ltd</t>
  </si>
  <si>
    <t>INE522F01014</t>
  </si>
  <si>
    <t>Consumable Fuels</t>
  </si>
  <si>
    <t>ITC Ltd</t>
  </si>
  <si>
    <t>INE154A01025</t>
  </si>
  <si>
    <t>Tata Motors Ltd DVR</t>
  </si>
  <si>
    <t>IN9155A01020</t>
  </si>
  <si>
    <t>Power Grid Corporation of India Ltd</t>
  </si>
  <si>
    <t>INE752E01010</t>
  </si>
  <si>
    <t>Housing Development Finance Corporation Ltd</t>
  </si>
  <si>
    <t>INE001A01036</t>
  </si>
  <si>
    <t>Indraprastha Gas Ltd</t>
  </si>
  <si>
    <t>INE203G01027</t>
  </si>
  <si>
    <t>Godrej Consumer Products Ltd</t>
  </si>
  <si>
    <t>INE102D01028</t>
  </si>
  <si>
    <t>Cholamandalam Financial Holdings Ltd</t>
  </si>
  <si>
    <t>INE149A01033</t>
  </si>
  <si>
    <t>Finolex Cables Ltd</t>
  </si>
  <si>
    <t>INE235A01022</t>
  </si>
  <si>
    <t>Bharat Petroleum Corporation Ltd</t>
  </si>
  <si>
    <t>INE029A01011</t>
  </si>
  <si>
    <t>Indian Oil Corporation Ltd</t>
  </si>
  <si>
    <t>INE242A01010</t>
  </si>
  <si>
    <t>ACC Ltd</t>
  </si>
  <si>
    <t>INE012A01025</t>
  </si>
  <si>
    <t>Century Textile &amp; Industries Ltd</t>
  </si>
  <si>
    <t>INE055A01016</t>
  </si>
  <si>
    <t>Paper, Forest &amp; Jute Products</t>
  </si>
  <si>
    <t>Castrol India Ltd</t>
  </si>
  <si>
    <t>INE172A01027</t>
  </si>
  <si>
    <t>Akzo Nobel India Ltd</t>
  </si>
  <si>
    <t>INE133A01011</t>
  </si>
  <si>
    <t>Lupin Ltd</t>
  </si>
  <si>
    <t>INE326A01037</t>
  </si>
  <si>
    <t>Oil &amp; Natural Gas Corporation Ltd</t>
  </si>
  <si>
    <t>INE213A01029</t>
  </si>
  <si>
    <t>Oil</t>
  </si>
  <si>
    <t>Vardhman Textiles Ltd</t>
  </si>
  <si>
    <t>INE825A01020</t>
  </si>
  <si>
    <t>City Union Bank Ltd</t>
  </si>
  <si>
    <t>INE491A01021</t>
  </si>
  <si>
    <t>Bajaj Auto Ltd</t>
  </si>
  <si>
    <t>INE917I01010</t>
  </si>
  <si>
    <t>Rallis India Ltd</t>
  </si>
  <si>
    <t>INE613A01020</t>
  </si>
  <si>
    <t>Fertilizers &amp; Agrochemicals</t>
  </si>
  <si>
    <t>Industry Classification</t>
  </si>
  <si>
    <t>NHPC Ltd</t>
  </si>
  <si>
    <t>INE848E01016</t>
  </si>
  <si>
    <t>Petronet LNG Ltd</t>
  </si>
  <si>
    <t>INE347G01014</t>
  </si>
  <si>
    <t>Colgate Palmolive (India) Ltd</t>
  </si>
  <si>
    <t>INE259A01022</t>
  </si>
  <si>
    <t>Tata Consultancy Services Ltd</t>
  </si>
  <si>
    <t>INE467B01029</t>
  </si>
  <si>
    <t>ICICI Securities Ltd</t>
  </si>
  <si>
    <t>INE763G01038</t>
  </si>
  <si>
    <t>Finolex Industries Ltd</t>
  </si>
  <si>
    <t>INE183A01024</t>
  </si>
  <si>
    <t>CESC Ltd</t>
  </si>
  <si>
    <t>INE486A01021</t>
  </si>
  <si>
    <t>(b) Units of Real Estate Investment Trusts (REITs)</t>
  </si>
  <si>
    <t>Brookfield India Real Estate Trust</t>
  </si>
  <si>
    <t>INE0FDU25010</t>
  </si>
  <si>
    <t>Embassy Office Parks REIT</t>
  </si>
  <si>
    <t>INE041025011</t>
  </si>
  <si>
    <t>Foreign Equity Securities</t>
  </si>
  <si>
    <t>Unilever PLC, (ADR)</t>
  </si>
  <si>
    <t>US9047677045</t>
  </si>
  <si>
    <t>Food Products</t>
  </si>
  <si>
    <t>Xtep International Holdings Ltd</t>
  </si>
  <si>
    <t>KYG982771092</t>
  </si>
  <si>
    <t>Xinyi Solar Holdings Ltd</t>
  </si>
  <si>
    <t>KYG9829N1025</t>
  </si>
  <si>
    <t>Industrial Manufacturing</t>
  </si>
  <si>
    <t>SK Telecom Co Ltd</t>
  </si>
  <si>
    <t>KR7017670001</t>
  </si>
  <si>
    <t>Novatek Microelectronics Corp. Ltd</t>
  </si>
  <si>
    <t>TW0003034005</t>
  </si>
  <si>
    <t>IT - Hardware</t>
  </si>
  <si>
    <t>Mediatek Inc</t>
  </si>
  <si>
    <t>TW0002454006</t>
  </si>
  <si>
    <t>Primax Electronics Ltd</t>
  </si>
  <si>
    <t>TW0004915004</t>
  </si>
  <si>
    <t>Foreign Mutual Fund Units</t>
  </si>
  <si>
    <t>Polaris International Securities Investment Trust Co Ltd</t>
  </si>
  <si>
    <t>TW0000056001</t>
  </si>
  <si>
    <t>Foreign Mutual Fund</t>
  </si>
  <si>
    <t>Info Edge (India) Ltd</t>
  </si>
  <si>
    <t>INE663F01024</t>
  </si>
  <si>
    <t>FSN E-Commerce Ventures Ltd</t>
  </si>
  <si>
    <t>INE388Y01029</t>
  </si>
  <si>
    <t>Indiamart Intermesh Ltd</t>
  </si>
  <si>
    <t>INE933S01016</t>
  </si>
  <si>
    <t>Rategain Travel Technologies Ltd</t>
  </si>
  <si>
    <t>INE0CLI01024</t>
  </si>
  <si>
    <t>Firstsource Solutions Ltd</t>
  </si>
  <si>
    <t>INE684F01012</t>
  </si>
  <si>
    <t>Mphasis Ltd</t>
  </si>
  <si>
    <t>INE356A01018</t>
  </si>
  <si>
    <t>Persistent Systems Ltd</t>
  </si>
  <si>
    <t>INE262H01013</t>
  </si>
  <si>
    <t>Xelpmoc Design and Tech Ltd</t>
  </si>
  <si>
    <t>INE01P501012</t>
  </si>
  <si>
    <t>Makemytrip Ltd</t>
  </si>
  <si>
    <t>MU0295S00016</t>
  </si>
  <si>
    <t>Freshworks Inc</t>
  </si>
  <si>
    <t>US3580541049</t>
  </si>
  <si>
    <t>Qualcomm Inc.</t>
  </si>
  <si>
    <t>US7475251036</t>
  </si>
  <si>
    <t>Telecom -  Equipment &amp; Accessories</t>
  </si>
  <si>
    <t>Samsung Electronics Co. Ltd</t>
  </si>
  <si>
    <t>KR7005930003</t>
  </si>
  <si>
    <t>Amazon.com INC</t>
  </si>
  <si>
    <t>US0231351067</t>
  </si>
  <si>
    <t>Salesforce.Com Inc</t>
  </si>
  <si>
    <t>US79466L3024</t>
  </si>
  <si>
    <t>Microsoft Corp</t>
  </si>
  <si>
    <t>US5949181045</t>
  </si>
  <si>
    <t>Uber Technologies Inc</t>
  </si>
  <si>
    <t>US90353T1007</t>
  </si>
  <si>
    <t>Transport Services</t>
  </si>
  <si>
    <t>Zoom Video Communications Inc</t>
  </si>
  <si>
    <t>US98980L1017</t>
  </si>
  <si>
    <t>Alibaba Group Holding Ltd</t>
  </si>
  <si>
    <t>KYG017191142</t>
  </si>
  <si>
    <t>Samsung Sdi Co Ltd</t>
  </si>
  <si>
    <t>KR7006400006</t>
  </si>
  <si>
    <t>Intel Corp</t>
  </si>
  <si>
    <t>US4581401001</t>
  </si>
  <si>
    <t>LG Chem Ltd</t>
  </si>
  <si>
    <t>KR7051910008</t>
  </si>
  <si>
    <t>Chemicals &amp; Petrochemicals</t>
  </si>
  <si>
    <t>Alphabet Inc</t>
  </si>
  <si>
    <t>US02079K3059</t>
  </si>
  <si>
    <t>Adobe Inc</t>
  </si>
  <si>
    <t>US00724F1012</t>
  </si>
  <si>
    <t>Tencent Holdings Ltd</t>
  </si>
  <si>
    <t>KYG875721634</t>
  </si>
  <si>
    <t>Nvidia Corp</t>
  </si>
  <si>
    <t>US67066G1040</t>
  </si>
  <si>
    <t>Hardware</t>
  </si>
  <si>
    <t>PayPal Holdings Inc</t>
  </si>
  <si>
    <t>US70450Y1038</t>
  </si>
  <si>
    <t>Apple Inc</t>
  </si>
  <si>
    <t>US0378331005</t>
  </si>
  <si>
    <t>Taiwan Semiconductor Manufacturing Co. Ltd</t>
  </si>
  <si>
    <t>TW0002330008</t>
  </si>
  <si>
    <t>Meta Platforms Inc</t>
  </si>
  <si>
    <t>US30303M1027</t>
  </si>
  <si>
    <t>Docusign Inc</t>
  </si>
  <si>
    <t>US2561631068</t>
  </si>
  <si>
    <t>JD.Com Inc</t>
  </si>
  <si>
    <t>KYG8208B1014</t>
  </si>
  <si>
    <t>Franklin Technology Fund, Class I (Acc)</t>
  </si>
  <si>
    <t>LU0626261944</t>
  </si>
  <si>
    <t>ETFMG Prime Cyber Security ETF</t>
  </si>
  <si>
    <t>US26924G2012</t>
  </si>
  <si>
    <t>First Trust Dow Jones Internet Index Fund</t>
  </si>
  <si>
    <t>US33733E3027</t>
  </si>
  <si>
    <t>First Trust Cloud Computing ETF</t>
  </si>
  <si>
    <t>US33734X1928</t>
  </si>
  <si>
    <t>Emerging Markets Internet And Ecommerce ETF</t>
  </si>
  <si>
    <t>US3015058890</t>
  </si>
  <si>
    <t>Brigade Enterprises Ltd</t>
  </si>
  <si>
    <t>INE791I01019</t>
  </si>
  <si>
    <t>Realty</t>
  </si>
  <si>
    <t>Deepak Nitrite Ltd</t>
  </si>
  <si>
    <t>INE288B01029</t>
  </si>
  <si>
    <t>Tube Investments of India Ltd</t>
  </si>
  <si>
    <t>INE974X01010</t>
  </si>
  <si>
    <t>J.B. Chemicals &amp; Pharmaceuticals Ltd</t>
  </si>
  <si>
    <t>INE572A01028</t>
  </si>
  <si>
    <t>Karur Vysya Bank Ltd</t>
  </si>
  <si>
    <t>INE036D01028</t>
  </si>
  <si>
    <t>CCL Products (India) Ltd</t>
  </si>
  <si>
    <t>INE421D01022</t>
  </si>
  <si>
    <t>Agricultural Food &amp; Other Products</t>
  </si>
  <si>
    <t>Blue Star Ltd</t>
  </si>
  <si>
    <t>INE472A01039</t>
  </si>
  <si>
    <t>Equitas Holdings Ltd</t>
  </si>
  <si>
    <t>INE988K01017</t>
  </si>
  <si>
    <t>GHCL Ltd</t>
  </si>
  <si>
    <t>INE539A01019</t>
  </si>
  <si>
    <t>KPIT Technologies Ltd</t>
  </si>
  <si>
    <t>INE04I401011</t>
  </si>
  <si>
    <t>Carborundum Universal Ltd</t>
  </si>
  <si>
    <t>INE120A01034</t>
  </si>
  <si>
    <t>V.I.P. Industries Ltd</t>
  </si>
  <si>
    <t>INE054A01027</t>
  </si>
  <si>
    <t>Eris Lifesciences Ltd</t>
  </si>
  <si>
    <t>INE406M01024</t>
  </si>
  <si>
    <t>Quess Corp Ltd</t>
  </si>
  <si>
    <t>INE615P01015</t>
  </si>
  <si>
    <t>Commercial Services &amp; Supplies</t>
  </si>
  <si>
    <t>Lemon Tree Hotels Ltd</t>
  </si>
  <si>
    <t>INE970X01018</t>
  </si>
  <si>
    <t>Ahluwalia Contracts (India) Ltd</t>
  </si>
  <si>
    <t>INE758C01029</t>
  </si>
  <si>
    <t>Sobha Ltd</t>
  </si>
  <si>
    <t>INE671H01015</t>
  </si>
  <si>
    <t>K.P.R. Mill Ltd</t>
  </si>
  <si>
    <t>INE930H01031</t>
  </si>
  <si>
    <t>DCB Bank Ltd</t>
  </si>
  <si>
    <t>INE503A01015</t>
  </si>
  <si>
    <t>KNR Constructions Ltd</t>
  </si>
  <si>
    <t>INE634I01029</t>
  </si>
  <si>
    <t>Nesco Ltd</t>
  </si>
  <si>
    <t>INE317F01035</t>
  </si>
  <si>
    <t>M M Forgings Ltd</t>
  </si>
  <si>
    <t>INE227C01017</t>
  </si>
  <si>
    <t>Kalyan Jewellers India Ltd</t>
  </si>
  <si>
    <t>INE303R01014</t>
  </si>
  <si>
    <t>Teamlease Services Ltd</t>
  </si>
  <si>
    <t>INE985S01024</t>
  </si>
  <si>
    <t>Gateway Distriparks Ltd</t>
  </si>
  <si>
    <t>INE079J01017</t>
  </si>
  <si>
    <t>TTK Prestige Ltd</t>
  </si>
  <si>
    <t>INE690A01028</t>
  </si>
  <si>
    <t>Equitas Small Finance Bank Ltd</t>
  </si>
  <si>
    <t>INE063P01018</t>
  </si>
  <si>
    <t>Cholamandalam Investment and Finance Co Ltd</t>
  </si>
  <si>
    <t>INE121A01024</t>
  </si>
  <si>
    <t>TV Today Network Ltd</t>
  </si>
  <si>
    <t>INE038F01029</t>
  </si>
  <si>
    <t>Entertainment</t>
  </si>
  <si>
    <t>HeidelbergCement India Ltd</t>
  </si>
  <si>
    <t>INE578A01017</t>
  </si>
  <si>
    <t>Syrma SGS Technology Ltd</t>
  </si>
  <si>
    <t>INE0DYJ01015</t>
  </si>
  <si>
    <t>Mrs Bectors Food Specialities Ltd</t>
  </si>
  <si>
    <t>INE495P01012</t>
  </si>
  <si>
    <t>JK Lakshmi Cement Ltd</t>
  </si>
  <si>
    <t>INE786A01032</t>
  </si>
  <si>
    <t>Voltas Ltd</t>
  </si>
  <si>
    <t>INE226A01021</t>
  </si>
  <si>
    <t>Metropolis Healthcare Ltd</t>
  </si>
  <si>
    <t>INE112L01020</t>
  </si>
  <si>
    <t>Healthcare Services</t>
  </si>
  <si>
    <t>Anand Rathi Wealth Ltd</t>
  </si>
  <si>
    <t>INE463V01026</t>
  </si>
  <si>
    <t>Shankara Building Products Ltd</t>
  </si>
  <si>
    <t>INE274V01019</t>
  </si>
  <si>
    <t>Ion Exchange (India) Ltd</t>
  </si>
  <si>
    <t>INE570A01014</t>
  </si>
  <si>
    <t>Techno Electric &amp; Engineering Co Ltd</t>
  </si>
  <si>
    <t>INE285K01026</t>
  </si>
  <si>
    <t>Kirloskar Pneumatic Co Ltd</t>
  </si>
  <si>
    <t>INE811A01020</t>
  </si>
  <si>
    <t>S J S Enterprises Ltd</t>
  </si>
  <si>
    <t>INE284S01014</t>
  </si>
  <si>
    <t>Chemplast Sanmar Ltd</t>
  </si>
  <si>
    <t>INE488A01050</t>
  </si>
  <si>
    <t>Music Broadcast Ltd</t>
  </si>
  <si>
    <t>INE919I01024</t>
  </si>
  <si>
    <t>Gulf Oil Lubricants India Ltd</t>
  </si>
  <si>
    <t>INE635Q01029</t>
  </si>
  <si>
    <t>Anupam Rasayan India Ltd</t>
  </si>
  <si>
    <t>INE930P01018</t>
  </si>
  <si>
    <t>Indoco Remedies Ltd</t>
  </si>
  <si>
    <t>INE873D01024</t>
  </si>
  <si>
    <t>MTAR Technologies Ltd</t>
  </si>
  <si>
    <t>INE864I01014</t>
  </si>
  <si>
    <t>Data Patterns India Ltd</t>
  </si>
  <si>
    <t>INE0IX101010</t>
  </si>
  <si>
    <t>Ashoka Buildcon Ltd</t>
  </si>
  <si>
    <t>INE442H01029</t>
  </si>
  <si>
    <t>Campus Activewear Ltd</t>
  </si>
  <si>
    <t>INE278Y01022</t>
  </si>
  <si>
    <t>Symphony Ltd</t>
  </si>
  <si>
    <t>INE225D01027</t>
  </si>
  <si>
    <t>Atul Ltd</t>
  </si>
  <si>
    <t>INE100A01010</t>
  </si>
  <si>
    <t>G R Infraprojects Ltd</t>
  </si>
  <si>
    <t>INE201P01022</t>
  </si>
  <si>
    <t>Tega Industries Ltd</t>
  </si>
  <si>
    <t>INE011K01018</t>
  </si>
  <si>
    <t>Hindustan Oil Exploration Co Ltd</t>
  </si>
  <si>
    <t>INE345A01011</t>
  </si>
  <si>
    <t>Harsha Engineers International Ltd</t>
  </si>
  <si>
    <t>INE0JUS01029</t>
  </si>
  <si>
    <t>Hitachi Energy India Ltd</t>
  </si>
  <si>
    <t>INE07Y701011</t>
  </si>
  <si>
    <t>Electrical Equipment</t>
  </si>
  <si>
    <t>Vijaya Diagnostic Centre Ltd</t>
  </si>
  <si>
    <t>INE043W01024</t>
  </si>
  <si>
    <t>CEAT Ltd</t>
  </si>
  <si>
    <t>INE482A01020</t>
  </si>
  <si>
    <t>Ramco Systems Ltd</t>
  </si>
  <si>
    <t>INE246B01019</t>
  </si>
  <si>
    <t>S P Apparels Ltd</t>
  </si>
  <si>
    <t>INE212I01016</t>
  </si>
  <si>
    <t>Federal Bank Ltd</t>
  </si>
  <si>
    <t>INE171A01029</t>
  </si>
  <si>
    <t>Max Healthcare Institute Ltd</t>
  </si>
  <si>
    <t>INE027H01010</t>
  </si>
  <si>
    <t>Apollo Tyres Ltd</t>
  </si>
  <si>
    <t>INE438A01022</t>
  </si>
  <si>
    <t>Trent Ltd</t>
  </si>
  <si>
    <t>INE849A01020</t>
  </si>
  <si>
    <t>Coromandel International Ltd</t>
  </si>
  <si>
    <t>INE169A01031</t>
  </si>
  <si>
    <t>Ashok Leyland Ltd</t>
  </si>
  <si>
    <t>INE208A01029</t>
  </si>
  <si>
    <t>Emami Ltd</t>
  </si>
  <si>
    <t>INE548C01032</t>
  </si>
  <si>
    <t>Indian Hotels Co Ltd</t>
  </si>
  <si>
    <t>INE053A01029</t>
  </si>
  <si>
    <t>Sundram Fasteners Ltd</t>
  </si>
  <si>
    <t>INE387A01021</t>
  </si>
  <si>
    <t>CG Power and Industrial Solutions Ltd</t>
  </si>
  <si>
    <t>INE067A01029</t>
  </si>
  <si>
    <t>Container Corporation Of India Ltd</t>
  </si>
  <si>
    <t>INE111A01025</t>
  </si>
  <si>
    <t>Oberoi Realty Ltd</t>
  </si>
  <si>
    <t>INE093I01010</t>
  </si>
  <si>
    <t>IPCA Laboratories Ltd</t>
  </si>
  <si>
    <t>INE571A01038</t>
  </si>
  <si>
    <t>Cummins India Ltd</t>
  </si>
  <si>
    <t>INE298A01020</t>
  </si>
  <si>
    <t>J.K. Cement Ltd</t>
  </si>
  <si>
    <t>INE823G01014</t>
  </si>
  <si>
    <t>Sundaram Finance Ltd</t>
  </si>
  <si>
    <t>INE660A01013</t>
  </si>
  <si>
    <t>The Ramco Cements Ltd</t>
  </si>
  <si>
    <t>INE331A01037</t>
  </si>
  <si>
    <t>Abbott India Ltd</t>
  </si>
  <si>
    <t>INE358A01014</t>
  </si>
  <si>
    <t>Max Financial Services Ltd</t>
  </si>
  <si>
    <t>INE180A01020</t>
  </si>
  <si>
    <t>Apollo Hospitals Enterprise Ltd</t>
  </si>
  <si>
    <t>INE437A01024</t>
  </si>
  <si>
    <t>Motherson Sumi Wiring India Ltd</t>
  </si>
  <si>
    <t>INE0FS801015</t>
  </si>
  <si>
    <t>Phoenix Mills Ltd</t>
  </si>
  <si>
    <t>INE211B01039</t>
  </si>
  <si>
    <t>Prestige Estates Projects Ltd</t>
  </si>
  <si>
    <t>INE811K01011</t>
  </si>
  <si>
    <t>United Breweries Ltd</t>
  </si>
  <si>
    <t>INE686F01025</t>
  </si>
  <si>
    <t>PI Industries Ltd</t>
  </si>
  <si>
    <t>INE603J01030</t>
  </si>
  <si>
    <t>Mahindra &amp; Mahindra Financial Services Ltd</t>
  </si>
  <si>
    <t>INE774D01024</t>
  </si>
  <si>
    <t>Coforge Ltd</t>
  </si>
  <si>
    <t>INE591G01017</t>
  </si>
  <si>
    <t>Whirlpool Of India Ltd</t>
  </si>
  <si>
    <t>INE716A01013</t>
  </si>
  <si>
    <t>Ajanta Pharma Ltd</t>
  </si>
  <si>
    <t>INE031B01049</t>
  </si>
  <si>
    <t>Gland Pharma Ltd</t>
  </si>
  <si>
    <t>INE068V01023</t>
  </si>
  <si>
    <t>APL Apollo Tubes Ltd</t>
  </si>
  <si>
    <t>INE702C01027</t>
  </si>
  <si>
    <t>Bharat Forge Ltd</t>
  </si>
  <si>
    <t>INE465A01025</t>
  </si>
  <si>
    <t>Honeywell Automation India Ltd</t>
  </si>
  <si>
    <t>INE671A01010</t>
  </si>
  <si>
    <t>Devyani International Ltd</t>
  </si>
  <si>
    <t>INE872J01023</t>
  </si>
  <si>
    <t>Zee Entertainment Enterprises Ltd</t>
  </si>
  <si>
    <t>INE256A01028</t>
  </si>
  <si>
    <t>EPL Ltd</t>
  </si>
  <si>
    <t>INE255A01020</t>
  </si>
  <si>
    <t>INE0LRU01027</t>
  </si>
  <si>
    <t>* Less than 0.01%</t>
  </si>
  <si>
    <t>TVS Motor Co Ltd</t>
  </si>
  <si>
    <t>INE494B01023</t>
  </si>
  <si>
    <t>AIA Engineering Ltd</t>
  </si>
  <si>
    <t>INE212H01026</t>
  </si>
  <si>
    <t>Quantum Information Services ** ^^</t>
  </si>
  <si>
    <t>INE696201123</t>
  </si>
  <si>
    <t>Chennai Interactive Business Services Pvt Ltd ** ^^</t>
  </si>
  <si>
    <t>Cipla Ltd</t>
  </si>
  <si>
    <t>INE059A01026</t>
  </si>
  <si>
    <t>KEI Industries Ltd</t>
  </si>
  <si>
    <t>INE878B01027</t>
  </si>
  <si>
    <t>Interglobe Aviation Ltd</t>
  </si>
  <si>
    <t>INE646L01027</t>
  </si>
  <si>
    <t>HDFC Life Insurance Co Ltd</t>
  </si>
  <si>
    <t>INE795G01014</t>
  </si>
  <si>
    <t>Samvardhana Motherson International Ltd</t>
  </si>
  <si>
    <t>INE775A01035</t>
  </si>
  <si>
    <t>ITD Cementation India Ltd</t>
  </si>
  <si>
    <t>INE686A01026</t>
  </si>
  <si>
    <t>Somany Ceramics Ltd</t>
  </si>
  <si>
    <t>INE355A01028</t>
  </si>
  <si>
    <t>Orient Cement Ltd</t>
  </si>
  <si>
    <t>INE876N01018</t>
  </si>
  <si>
    <t>ICICI Prudential Life Insurance Co Ltd</t>
  </si>
  <si>
    <t>INE726G01019</t>
  </si>
  <si>
    <t>Zydus Lifesciences Ltd</t>
  </si>
  <si>
    <t>INE010B01027</t>
  </si>
  <si>
    <t>Arvind Fashions Ltd</t>
  </si>
  <si>
    <t>INE955V01021</t>
  </si>
  <si>
    <t>Life Insurance Corporation Of India</t>
  </si>
  <si>
    <t>INE0J1Y01017</t>
  </si>
  <si>
    <t>Quantum Information Systems ** ^^</t>
  </si>
  <si>
    <t>Dalmia Bharat Ltd</t>
  </si>
  <si>
    <t>INE00R701025</t>
  </si>
  <si>
    <t>LIC Housing Finance Ltd</t>
  </si>
  <si>
    <t>INE115A01026</t>
  </si>
  <si>
    <t>AU Small Finance Bank Ltd</t>
  </si>
  <si>
    <t>INE949L01017</t>
  </si>
  <si>
    <t>Nippon Life India Asset Management Ltd</t>
  </si>
  <si>
    <t>INE298J01013</t>
  </si>
  <si>
    <t>Alkem Laboratories Ltd</t>
  </si>
  <si>
    <t>INE540L01014</t>
  </si>
  <si>
    <t>Laurus Labs Ltd</t>
  </si>
  <si>
    <t>INE947Q01028</t>
  </si>
  <si>
    <t>Torrent Pharmaceuticals Ltd</t>
  </si>
  <si>
    <t>INE685A01028</t>
  </si>
  <si>
    <t>Endurance Technologies Ltd</t>
  </si>
  <si>
    <t>INE913H01037</t>
  </si>
  <si>
    <t>Delhivery Ltd</t>
  </si>
  <si>
    <t>INE148O01028</t>
  </si>
  <si>
    <t>HDFC Asset Management Company Ltd</t>
  </si>
  <si>
    <t>INE127D01025</t>
  </si>
  <si>
    <t>ICICI Lombard General Insurance Co Ltd</t>
  </si>
  <si>
    <t>INE765G01017</t>
  </si>
  <si>
    <t>Balkrishna Industries Ltd</t>
  </si>
  <si>
    <t>INE787D01026</t>
  </si>
  <si>
    <t>NRB Bearings Ltd</t>
  </si>
  <si>
    <t>INE349A01021</t>
  </si>
  <si>
    <t>Puravankara Ltd</t>
  </si>
  <si>
    <t>INE323I01011</t>
  </si>
  <si>
    <t>Tata Consumer Products Ltd</t>
  </si>
  <si>
    <t>INE192A01025</t>
  </si>
  <si>
    <t>Titan Co Ltd</t>
  </si>
  <si>
    <t>INE280A01028</t>
  </si>
  <si>
    <t>AIA Group Ltd</t>
  </si>
  <si>
    <t>HK0000069689</t>
  </si>
  <si>
    <t>Bank Central Asia Tbk Pt</t>
  </si>
  <si>
    <t>ID1000109507</t>
  </si>
  <si>
    <t>DBS Group Holdings Ltd</t>
  </si>
  <si>
    <t>SG1L01001701</t>
  </si>
  <si>
    <t>China Mengniu Dairy Co. Ltd</t>
  </si>
  <si>
    <t>KYG210961051</t>
  </si>
  <si>
    <t>Agricultural Food &amp; other Products</t>
  </si>
  <si>
    <t>Longi Green Energy Technology Co Ltd</t>
  </si>
  <si>
    <t>CNE100001FR6</t>
  </si>
  <si>
    <t>Meituan Dianping</t>
  </si>
  <si>
    <t>KYG596691041</t>
  </si>
  <si>
    <t>Budweiser Brewing Co APAC Ltd</t>
  </si>
  <si>
    <t>KYG1674K1013</t>
  </si>
  <si>
    <t>Techtronic Industries Co. Ltd</t>
  </si>
  <si>
    <t>HK0669013440</t>
  </si>
  <si>
    <t>Shenzhen Inovance Technology Co Ltd</t>
  </si>
  <si>
    <t>CNE100000V46</t>
  </si>
  <si>
    <t>Yum China Holdings INC</t>
  </si>
  <si>
    <t>US98850P1093</t>
  </si>
  <si>
    <t>Hyundai Motor Co Ltd</t>
  </si>
  <si>
    <t>KR7005380001</t>
  </si>
  <si>
    <t>SK Hynix Inc</t>
  </si>
  <si>
    <t>KR7000660001</t>
  </si>
  <si>
    <t>China Merchants Bank Co Ltd</t>
  </si>
  <si>
    <t>CNE1000002M1</t>
  </si>
  <si>
    <t>Semen Indonesia (Persero) Tbk PT</t>
  </si>
  <si>
    <t>ID1000106800</t>
  </si>
  <si>
    <t>Guangzhou Tinci Materials Technology Co Ltd</t>
  </si>
  <si>
    <t>CNE100001RG4</t>
  </si>
  <si>
    <t>Jiangsu Hengrui Medicine Co Ltd</t>
  </si>
  <si>
    <t>CNE0000014W7</t>
  </si>
  <si>
    <t>Midea Group Co Ltd</t>
  </si>
  <si>
    <t>CNE100001QQ5</t>
  </si>
  <si>
    <t>Indocement Tunggal Prakarsa Tbk Pt</t>
  </si>
  <si>
    <t>ID1000061302</t>
  </si>
  <si>
    <t>Trip.Com Group Ltd, (ADR)</t>
  </si>
  <si>
    <t>US89677Q1076</t>
  </si>
  <si>
    <t>SM Investments Corp</t>
  </si>
  <si>
    <t>PHY806761029</t>
  </si>
  <si>
    <t>Weichai Power Co Ltd</t>
  </si>
  <si>
    <t>CNE1000004L9</t>
  </si>
  <si>
    <t>The Siam Cement PCL, Fgn.</t>
  </si>
  <si>
    <t>TH0003010Z12</t>
  </si>
  <si>
    <t>Ping An Insurance (Group) Co. Of China Ltd, H</t>
  </si>
  <si>
    <t>CNE1000003X6</t>
  </si>
  <si>
    <t>Beijing Oriental Yuhong Waterproof Technology Co Ltd</t>
  </si>
  <si>
    <t>CNE100000CS3</t>
  </si>
  <si>
    <t>Wuxi Biologics Cayman Inc</t>
  </si>
  <si>
    <t>KYG970081173</t>
  </si>
  <si>
    <t>Will Semiconductor Co Ltd</t>
  </si>
  <si>
    <t>CNE100002XM8</t>
  </si>
  <si>
    <t>Sea Ltd (ADR)</t>
  </si>
  <si>
    <t>US81141R1005</t>
  </si>
  <si>
    <t>Sumber Alfaria Trijaya Tbk PT</t>
  </si>
  <si>
    <t>ID1000128705</t>
  </si>
  <si>
    <t>Bangkok Dusit Medical Services Pcl</t>
  </si>
  <si>
    <t>TH0264A10Z12</t>
  </si>
  <si>
    <t>Minor International PCL- Warrants (31-July-2023)</t>
  </si>
  <si>
    <t>TH0128053707</t>
  </si>
  <si>
    <t>Minor International PCL - Warrants (05-May-2023)</t>
  </si>
  <si>
    <t>TH0128053509</t>
  </si>
  <si>
    <t>Minor International PCL - Warrants (15-Feb-2024)</t>
  </si>
  <si>
    <t>TH0128054200</t>
  </si>
  <si>
    <t>Bajaj Finance Ltd</t>
  </si>
  <si>
    <t>INE296A01024</t>
  </si>
  <si>
    <t>Bajaj Finserv Ltd</t>
  </si>
  <si>
    <t>INE918I01026</t>
  </si>
  <si>
    <t>Tata Steel Ltd</t>
  </si>
  <si>
    <t>INE081A01020</t>
  </si>
  <si>
    <t>Ferrous Metals</t>
  </si>
  <si>
    <t>Adani Enterprises Ltd</t>
  </si>
  <si>
    <t>INE423A01024</t>
  </si>
  <si>
    <t>Metals &amp; Minerals Trading</t>
  </si>
  <si>
    <t>Nestle India Ltd</t>
  </si>
  <si>
    <t>INE239A01016</t>
  </si>
  <si>
    <t>JSW Steel Ltd</t>
  </si>
  <si>
    <t>INE019A01038</t>
  </si>
  <si>
    <t>Hindalco Industries Ltd</t>
  </si>
  <si>
    <t>INE038A01020</t>
  </si>
  <si>
    <t>Non - Ferrous Metals</t>
  </si>
  <si>
    <t>Adani Ports and Special Economic Zone Ltd</t>
  </si>
  <si>
    <t>INE742F01042</t>
  </si>
  <si>
    <t>Transport Infrastructure</t>
  </si>
  <si>
    <t>Wipro Ltd</t>
  </si>
  <si>
    <t>INE075A01022</t>
  </si>
  <si>
    <t>Eicher Motors Ltd</t>
  </si>
  <si>
    <t>INE066A01021</t>
  </si>
  <si>
    <t>Divi's Laboratories Ltd</t>
  </si>
  <si>
    <t>INE361B01024</t>
  </si>
  <si>
    <t>Britannia Industries Ltd</t>
  </si>
  <si>
    <t>INE216A01030</t>
  </si>
  <si>
    <t>UPL Ltd</t>
  </si>
  <si>
    <t>INE628A01036</t>
  </si>
  <si>
    <t>Hero MotoCorp Ltd</t>
  </si>
  <si>
    <t>INE158A01026</t>
  </si>
  <si>
    <t>Yes Bank Ltd</t>
  </si>
  <si>
    <t>INE528G01035</t>
  </si>
  <si>
    <t>PNB Housing Finance Ltd</t>
  </si>
  <si>
    <t>INE572E01012</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</si>
  <si>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</si>
  <si>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</si>
  <si>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</si>
  <si>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</si>
  <si>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</si>
  <si>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</si>
  <si>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</si>
  <si>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</si>
  <si>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Franklin India Liquid Fund Direct-Growth Plan</t>
  </si>
  <si>
    <t>INF090I01JV2</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</si>
  <si>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</si>
  <si>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</si>
  <si>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</si>
  <si>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</si>
  <si>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Short Term Income Plan-Segregated Portfolio 3- 9.50% Yes Bank Ltd CO 23 Dec 2021-Direct-Growth Plan</t>
  </si>
  <si>
    <t>INF090I01VS3</t>
  </si>
  <si>
    <t>Franklin India Savings Fund Direct-Growth Plan</t>
  </si>
  <si>
    <t>INF090I01GV8</t>
  </si>
  <si>
    <t>Templeton India Value Fund Direct-Growth Plan</t>
  </si>
  <si>
    <t>INF090I01GY2</t>
  </si>
  <si>
    <t xml:space="preserve">      IDCW Option</t>
  </si>
  <si>
    <t xml:space="preserve">      Direct IDCW Option</t>
  </si>
  <si>
    <t>Franklin India Corporate Debt Fund Direct-Growth Plan</t>
  </si>
  <si>
    <t>INF090I01FW8</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</si>
  <si>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</si>
  <si>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</si>
  <si>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</si>
  <si>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</si>
  <si>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Franklin India Prima Fund Direct-Growth Plan</t>
  </si>
  <si>
    <t>INF090I01FH9</t>
  </si>
  <si>
    <t>Franklin India Flexi Cap Fund-Direct Growth Plan (Formerly known as Franklin India Equity Fund)</t>
  </si>
  <si>
    <t>INF090I01FK3</t>
  </si>
  <si>
    <t xml:space="preserve">h) Risk-o-meter </t>
  </si>
  <si>
    <t>Primary Benchmark: Nifty Equity Savings Index</t>
  </si>
  <si>
    <t>Risk level based on portfolio as on October 31, 2022</t>
  </si>
  <si>
    <t>Risk level of primary benchmark as on October 31, 2022</t>
  </si>
  <si>
    <t xml:space="preserve">g) Risk-o-meter </t>
  </si>
  <si>
    <t>Primary Benchmark: CRISIL Hybrid 35+65 - Aggressive Index</t>
  </si>
  <si>
    <t>Primary Benchmark: Nifty 50 Hybrid Composite Debt 50:50 Index</t>
  </si>
  <si>
    <t xml:space="preserve">d) Risk-o-meter </t>
  </si>
  <si>
    <t>Primary Benchmark: NIFTY500 Value 50 (The Benchmark of the fund has been changed from S&amp;P BSE 500 effective December 1, 2021)</t>
  </si>
  <si>
    <t>Primary Benchmark: Nifty Dividend Opportunities 50</t>
  </si>
  <si>
    <t xml:space="preserve">e)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</si>
  <si>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</si>
  <si>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</si>
  <si>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</si>
  <si>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</si>
  <si>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</si>
  <si>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</si>
  <si>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</si>
  <si>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</si>
  <si>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</si>
  <si>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</si>
  <si>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</si>
  <si>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</si>
  <si>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</si>
  <si>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</si>
  <si>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20% S&amp;P BSE Sensex + 80% Crisil Liquid Fund Index</t>
  </si>
  <si>
    <t>Primary Benchmark: 20% S&amp;P BSE Sensex+ 80% Crisil Composite Bond Fund Index;</t>
  </si>
  <si>
    <t>Primary Benchmark: 25%S&amp;P BSE Sensex + 10% Nifty 500 + 65% Crisil Composite Bond Fund Index</t>
  </si>
  <si>
    <t>Primary Benchmark: 45%S&amp;P BSE Sensex + 10% Nifty 500 + 45% Crisil Composite Bond Fund Index</t>
  </si>
  <si>
    <t>Primary Benchmark: 65% S&amp;P BSE Sensex + 15% Nifty 500 + 20% Crisil Composite Bond Fund Index</t>
  </si>
  <si>
    <t>^ Effective October 21, 2019, scheme name of Franklin India Dynamic PE Ratio Fund of Funds was changed to Franklin India Dynamic Asset Allocation Fund of Funds.</t>
  </si>
  <si>
    <t>^^ Securities are fair Valued</t>
  </si>
  <si>
    <t>$$$ This scheme is under winding-up and SBI Funds Management Private Limited has been appointed as the liquidator as per the order of Hon'ble Supreme Court dated February 12, 2021.</t>
  </si>
  <si>
    <t xml:space="preserve">d) During the month additional instances of fair valuation/deviation from valuation price provided by the valuation agencies </t>
  </si>
  <si>
    <t>Refer below link for rationale of devation under Valuation policy</t>
  </si>
  <si>
    <t>https://www.franklintempletonindia.com/investor/reports</t>
  </si>
  <si>
    <t>NIL</t>
  </si>
  <si>
    <t>Franklin India Feeder - Templeton European Opportunities Fund ( Formerly known as Franklin India Feeder - Franklin European Growth Fund) ^</t>
  </si>
  <si>
    <t>^^ Securities are fair valued</t>
  </si>
  <si>
    <t>Franklin India NSE Nifty 50 Index Fund (Formerly known as Franklin India Index Fund – NSE Nifty Plan) ^</t>
  </si>
  <si>
    <t>Franklin India Flexi Cap Fund ( Formerly known as Franklin India Equity Fund) ^</t>
  </si>
  <si>
    <t>Foreign ETF</t>
  </si>
  <si>
    <t>d) Outstanding derivative exposure as % to net assets</t>
  </si>
  <si>
    <t xml:space="preserve">c) Total outstanding position (as at Ocober 31, 2022) in Derivative Instruments (Gross Notional) </t>
  </si>
  <si>
    <t>% to Net Assets(Hedged &amp; Unhedged)</t>
  </si>
  <si>
    <t>Outstanding position in Derivative Instruments (Rs. in Lakhs)
Long / (Short)</t>
  </si>
  <si>
    <t>Outstanding derivative exposure as % to net assets
Long / (Short )</t>
  </si>
  <si>
    <t>b) Index Future</t>
  </si>
  <si>
    <t>Nifty Index Future  - 24-Nov-22</t>
  </si>
  <si>
    <t>Rs. 13,330.70 Lacs</t>
  </si>
  <si>
    <t xml:space="preserve">c) Total outstanding position (as at October 31, 2022) in Derivative Instruments (Gross Notional) </t>
  </si>
  <si>
    <t>Rs. 5,496.16 Lacs</t>
  </si>
  <si>
    <t>e) Portfolio Turnover Ratio during the Half - year 31-Oct-2022</t>
  </si>
  <si>
    <t>f) Average Maturity as on 31-Oct-2022</t>
  </si>
  <si>
    <t xml:space="preserve">g) During the month additional instances of fair valuation/deviation from valuation price provided by the valuation agencies </t>
  </si>
  <si>
    <t>Franklin India Liquid Fund</t>
  </si>
  <si>
    <t>Rating</t>
  </si>
  <si>
    <t>INE031A08756</t>
  </si>
  <si>
    <t>6.99% Housing &amp; Urban Development Corporation Ltd (11-Nov-2022) **</t>
  </si>
  <si>
    <t>IND AAA</t>
  </si>
  <si>
    <t>INE134E08JO8</t>
  </si>
  <si>
    <t>7.99% Power Finance Corporation Ltd (20-Dec-2022)</t>
  </si>
  <si>
    <t>INE692A16FL0</t>
  </si>
  <si>
    <t>Union Bank of India (02-Jan-2023) **</t>
  </si>
  <si>
    <t>ICRA A1+</t>
  </si>
  <si>
    <t>INE238A164Y0</t>
  </si>
  <si>
    <t>Axis Bank Ltd (11-Nov-2022) **</t>
  </si>
  <si>
    <t>INE237A163O4</t>
  </si>
  <si>
    <t>Kotak Mahindra Bank Ltd (25-Nov-2022) **</t>
  </si>
  <si>
    <t>INE476A16UB8</t>
  </si>
  <si>
    <t>Canara Bank (21-Dec-2022) **</t>
  </si>
  <si>
    <t>INE562A16LA6</t>
  </si>
  <si>
    <t>Indian Bank (17-Jan-2023) **</t>
  </si>
  <si>
    <t>INE029A14BR6</t>
  </si>
  <si>
    <t>Bharat Petroleum Corporation Ltd (29-Nov-2022) **@</t>
  </si>
  <si>
    <t>INE556F14IJ9</t>
  </si>
  <si>
    <t>Small Industries Development Bank Of India (02-Dec-2022) **@</t>
  </si>
  <si>
    <t>INE929O14826</t>
  </si>
  <si>
    <t>Reliance Retail Ventures Ltd (02-Jan-2023) **@</t>
  </si>
  <si>
    <t>INE027214274</t>
  </si>
  <si>
    <t>BOB Financial Solutions Ltd (02-Nov-2022) **@</t>
  </si>
  <si>
    <t>INE242A14XG2</t>
  </si>
  <si>
    <t>Indian Oil Corporation Ltd (24-Nov-2022) **@</t>
  </si>
  <si>
    <t>INE001A14YY3</t>
  </si>
  <si>
    <t>Housing Development Finance Corporation Ltd (25-Nov-2022) **@</t>
  </si>
  <si>
    <t>INE860H14V77</t>
  </si>
  <si>
    <t>Aditya Birla Finance Ltd (12-Dec-2022) **@</t>
  </si>
  <si>
    <t>INE763G14NJ9</t>
  </si>
  <si>
    <t>ICICI Securities Ltd (23-Dec-2022) **@</t>
  </si>
  <si>
    <t>INE700G14CR7</t>
  </si>
  <si>
    <t>HDFC Securities Ltd (11-Nov-2022) **@</t>
  </si>
  <si>
    <t>INE296A14TV5</t>
  </si>
  <si>
    <t>Bajaj Finance Ltd (13-Jan-2023) **@</t>
  </si>
  <si>
    <t>INE860H14Y41</t>
  </si>
  <si>
    <t>Aditya Birla Finance Ltd (21-Nov-2022)@</t>
  </si>
  <si>
    <t>INE094A14JJ0</t>
  </si>
  <si>
    <t>Hindustan Petroleum Corporation Ltd (28-Nov-2022) **@</t>
  </si>
  <si>
    <t>INE261F14JB1</t>
  </si>
  <si>
    <t>National Bank For Agriculture &amp; Rural Development (30-Nov-2022) **@</t>
  </si>
  <si>
    <t>Treasury Bill</t>
  </si>
  <si>
    <t>IN002022Y070</t>
  </si>
  <si>
    <t>182 DTB (17-Nov-2022)</t>
  </si>
  <si>
    <t>IN002022X288</t>
  </si>
  <si>
    <t>91 DTB (12-Jan-2023)</t>
  </si>
  <si>
    <t>IN002022X296</t>
  </si>
  <si>
    <t>91 DTB (19-Jan-2023)</t>
  </si>
  <si>
    <t>IN002022X304</t>
  </si>
  <si>
    <t>91 DTB (27-Jan-2023)</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</si>
  <si>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</si>
  <si>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</si>
  <si>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</si>
  <si>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</si>
  <si>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</si>
  <si>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</si>
  <si>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</si>
  <si>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</si>
  <si>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</si>
  <si>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</si>
  <si>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</si>
  <si>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</si>
  <si>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</si>
  <si>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</si>
  <si>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</si>
  <si>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Average Maturity as on 31-Oct-2022</t>
  </si>
  <si>
    <t>e) Risk-o-meter</t>
  </si>
  <si>
    <t>Primary Benchmark: Tier-1 Index: CRISIL Liquid Fund BI Index (Effective Apri 1, 2022, the benchmark of the scheme has been changed from Crisil Liquid Fund Index)</t>
  </si>
  <si>
    <t>Risk level of tier-1 benchmark as on October 31, 2022</t>
  </si>
  <si>
    <t>Tier-2 Index: CRISIL Liquid Fund AI Index</t>
  </si>
  <si>
    <t>Risk level of tier-2 benchmark as on October 31, 2022</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</si>
  <si>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</si>
  <si>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</si>
  <si>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</si>
  <si>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</si>
  <si>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</si>
  <si>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</si>
  <si>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</si>
  <si>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</si>
  <si>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</si>
  <si>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Overnight Fund AI Index (Effective Apri 1, 2022, the benchmark of the scheme has been changed from CRISIL Overnight Index)</t>
  </si>
  <si>
    <t>Franklin India Savings Fund</t>
  </si>
  <si>
    <t>INE261F16629</t>
  </si>
  <si>
    <t>National Bank For Agriculture &amp; Rural Development (03-Feb-2023) **</t>
  </si>
  <si>
    <t>INE237A167N7</t>
  </si>
  <si>
    <t>Kotak Mahindra Bank Ltd (10-Feb-2023) **</t>
  </si>
  <si>
    <t>INE040A16CV8</t>
  </si>
  <si>
    <t>HDFC Bank Ltd (10-Feb-2023) **</t>
  </si>
  <si>
    <t>INE476A16SX6</t>
  </si>
  <si>
    <t>Canara Bank (14-Mar-2023) **</t>
  </si>
  <si>
    <t>INE514E16BZ7</t>
  </si>
  <si>
    <t>Export-Import Bank Of India (24-Mar-2023) **</t>
  </si>
  <si>
    <t>INE028A16CT7</t>
  </si>
  <si>
    <t>Bank of Baroda (17-Aug-2023) **</t>
  </si>
  <si>
    <t>INE556F16986</t>
  </si>
  <si>
    <t>Small Industries Development Bank of India (29-Aug-2023) **</t>
  </si>
  <si>
    <t>INE090A161Y3</t>
  </si>
  <si>
    <t>ICICI Bank Ltd (11-Sep-2023) **</t>
  </si>
  <si>
    <t>INE001A14YI6</t>
  </si>
  <si>
    <t>Housing Development Finance Corporation Ltd (03-Mar-2023) **@</t>
  </si>
  <si>
    <t>INE306N14UI0</t>
  </si>
  <si>
    <t>Tata Capital Financial Services Ltd (24-Mar-2023) **@</t>
  </si>
  <si>
    <t>INE110L14RD7</t>
  </si>
  <si>
    <t>Reliance Jio Infocomm Ltd (29-Sep-2023) **@</t>
  </si>
  <si>
    <t>INE763G14NA8</t>
  </si>
  <si>
    <t>ICICI Securities Ltd (11-Nov-2022) **@</t>
  </si>
  <si>
    <t>INE018A14IW4</t>
  </si>
  <si>
    <t>Larsen &amp; Toubro Ltd (30-Nov-2022) **@</t>
  </si>
  <si>
    <t>INE763G14NI1</t>
  </si>
  <si>
    <t>ICICI Securities Ltd (17-Mar-2023) **@</t>
  </si>
  <si>
    <t>IN002022Y229</t>
  </si>
  <si>
    <t>182 DTB (02-Mar-2023)</t>
  </si>
  <si>
    <t>IN002021Z434</t>
  </si>
  <si>
    <t>364 DTB (12-Jan-2023)</t>
  </si>
  <si>
    <t>IN002021Z467</t>
  </si>
  <si>
    <t>364 DTB (02-Feb-2023)</t>
  </si>
  <si>
    <t>IN001222C073</t>
  </si>
  <si>
    <t>GOI STRIP (16-Dec-2022)</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</si>
  <si>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</si>
  <si>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</si>
  <si>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</si>
  <si>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</si>
  <si>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</si>
  <si>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</si>
  <si>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</si>
  <si>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</si>
  <si>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</si>
  <si>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Tier-2 Index: NIFTY Money Market Index A-I</t>
  </si>
  <si>
    <t>Franklin India Floating Rate Fund</t>
  </si>
  <si>
    <t>INE831R07268</t>
  </si>
  <si>
    <t>Aditya Birla Housing Finance Ltd (364DTB +250 Bps) (17-Feb-2023) **</t>
  </si>
  <si>
    <t>ICRA AAA</t>
  </si>
  <si>
    <t>INE651J07739</t>
  </si>
  <si>
    <t>JM Financial Credit Solutions Ltd (1Y SBI MCLR + 460 Bps) (23-Jul-2024) **</t>
  </si>
  <si>
    <t>ICRA AA</t>
  </si>
  <si>
    <t>INE238A166X7</t>
  </si>
  <si>
    <t>Axis Bank Ltd (09-Dec-2022) **</t>
  </si>
  <si>
    <t>INE237A169P8</t>
  </si>
  <si>
    <t>Kotak Mahindra Bank Ltd (17-Aug-2023) **</t>
  </si>
  <si>
    <t>IN0020160084</t>
  </si>
  <si>
    <t>GOI FRB 2024 (07-Nov-2024)</t>
  </si>
  <si>
    <t>IN0020180041</t>
  </si>
  <si>
    <t>GOI FRB 2031 (07-Dec-2031)</t>
  </si>
  <si>
    <t>IN0020210160</t>
  </si>
  <si>
    <t>GOI FRB 2028 (04-Oct-2028)</t>
  </si>
  <si>
    <t>IN0020200120</t>
  </si>
  <si>
    <t>GOI FRB 2033 (22-Sep-2033)</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</si>
  <si>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</si>
  <si>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</si>
  <si>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</si>
  <si>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Primary Benchmark: CRISIL Low Duration Debt Index (Effective December 1, 2021, the benchmark of the scheme has been changed from Crisil Liquid Fund Index)</t>
  </si>
  <si>
    <t>Franklin India Corporate Debt Fund</t>
  </si>
  <si>
    <t>INE861G08019</t>
  </si>
  <si>
    <t>8.62% Food Corporation Of India (22-Mar-2023) **</t>
  </si>
  <si>
    <t>ICRA AAA(CE)</t>
  </si>
  <si>
    <t>INE001A07SE1</t>
  </si>
  <si>
    <t>7.50% Housing Development Finance Corporation Ltd (08-Jan-2025)</t>
  </si>
  <si>
    <t>INE941D07133</t>
  </si>
  <si>
    <t>8.45% Sikka Ports &amp; Terminals Ltd (12-Jun-2023) **</t>
  </si>
  <si>
    <t>INE733E08148</t>
  </si>
  <si>
    <t>6.55% NTPC Ltd (17-Apr-2023) **</t>
  </si>
  <si>
    <t>INE261F08CK9</t>
  </si>
  <si>
    <t>5.14% National Bank For Agriculture &amp; Rural Development (31-Jan-2024) **</t>
  </si>
  <si>
    <t>INE906B07FX6</t>
  </si>
  <si>
    <t>7.11% National Highways Authority Of India (05-Nov-2022) **</t>
  </si>
  <si>
    <t>INE094A08044</t>
  </si>
  <si>
    <t>6.80% Hindustan Petroleum Corporation Ltd (15-Dec-2022)</t>
  </si>
  <si>
    <t>INE020B08AT3</t>
  </si>
  <si>
    <t>7.99% REC Ltd (23-Feb-2023) **</t>
  </si>
  <si>
    <t>CARE AAA</t>
  </si>
  <si>
    <t>INE020B08CM4</t>
  </si>
  <si>
    <t>6.99% REC Ltd (30-Sep-2024) **</t>
  </si>
  <si>
    <t>INE018A08AU7</t>
  </si>
  <si>
    <t>6.72% Larsen &amp; Toubro Ltd (24-Apr-2023) **</t>
  </si>
  <si>
    <t>INE053F07CC9</t>
  </si>
  <si>
    <t>6.19% Indian Railway Finance Corporation Ltd (28-Apr-2023) **</t>
  </si>
  <si>
    <t>INE557F08FJ5</t>
  </si>
  <si>
    <t>5.80% National Housing Bank (15-May-2023) **</t>
  </si>
  <si>
    <t>INE213A08040</t>
  </si>
  <si>
    <t>4.50% Oil &amp; Natural Gas Corporation Ltd (09-Feb-2024) **</t>
  </si>
  <si>
    <t>INE848E07989</t>
  </si>
  <si>
    <t>7.52% NHPC Ltd (06-Jun-2023) **</t>
  </si>
  <si>
    <t>INE094A08036</t>
  </si>
  <si>
    <t>7.00% Hindustan Petroleum Corporation Ltd (14-Aug-2024) **</t>
  </si>
  <si>
    <t>INE295J08022</t>
  </si>
  <si>
    <t>9.90% Tata Power Co Ltd (25-Aug-2028) **</t>
  </si>
  <si>
    <t>CARE AA</t>
  </si>
  <si>
    <t>INE115A07PA3</t>
  </si>
  <si>
    <t>5.23% LIC Housing Finance Ltd (26-Jul-2023) **</t>
  </si>
  <si>
    <t>INE053F07CU1</t>
  </si>
  <si>
    <t>5.04% Indian Railway Finance Corporation Ltd (05-May-2023) **</t>
  </si>
  <si>
    <t>INE020B08930</t>
  </si>
  <si>
    <t>8.30% REC Ltd (10-Apr-2025) **</t>
  </si>
  <si>
    <t>INE134E08KH0</t>
  </si>
  <si>
    <t>7.42% Power Finance Corporation Ltd (19-Nov-2024) **</t>
  </si>
  <si>
    <t>INE721A08DC8</t>
  </si>
  <si>
    <t>10.25% Shriram Transport Finance Co Ltd (26-Apr-2024) **</t>
  </si>
  <si>
    <t>CRISIL AA+</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</si>
  <si>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</si>
  <si>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</si>
  <si>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</si>
  <si>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</si>
  <si>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</si>
  <si>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</si>
  <si>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</si>
  <si>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</si>
  <si>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g) Risk-o-meter</t>
  </si>
  <si>
    <t>Primary Benchmark: Tier-1 Index: NIFTY Corporate Bond Index B-III (Effective Apri 1, 2022, the benchmark of the scheme has been changed from NIFTY Corporate Bond Index)</t>
  </si>
  <si>
    <t>Franklin India Banking &amp; PSU Debt Fund</t>
  </si>
  <si>
    <t>INE261F08CI3</t>
  </si>
  <si>
    <t>5.47% National Bank For Agriculture &amp; Rural Development (11-Apr-2025) **</t>
  </si>
  <si>
    <t>INE733E07JO9</t>
  </si>
  <si>
    <t>9.17% NTPC Ltd (21-Sep-2024) **</t>
  </si>
  <si>
    <t>INE020B08CK8</t>
  </si>
  <si>
    <t>6.88% REC Ltd (20-Mar-2025) **</t>
  </si>
  <si>
    <t>INE242A08452</t>
  </si>
  <si>
    <t>6.39% Indian Oil Corporation Ltd (06-Mar-2025) **</t>
  </si>
  <si>
    <t>INE556F08KA6</t>
  </si>
  <si>
    <t>7.25% Small Industries Development Bank Of India (31-Jul-2025) **</t>
  </si>
  <si>
    <t>INE020B08DH2</t>
  </si>
  <si>
    <t>5.81% REC Ltd (31-Dec-2025) **</t>
  </si>
  <si>
    <t>INE094A08077</t>
  </si>
  <si>
    <t>5.36% Hindustan Petroleum Corporation Ltd (11-Apr-2025) **</t>
  </si>
  <si>
    <t>INE020B08906</t>
  </si>
  <si>
    <t>8.27% REC Ltd (06-Feb-2025) **</t>
  </si>
  <si>
    <t>INE206D08261</t>
  </si>
  <si>
    <t>8.14% Nuclear Power Corporation of India Ltd (25-Mar-2026) **</t>
  </si>
  <si>
    <t>INE976G08064</t>
  </si>
  <si>
    <t>10.20% RBL Bank Ltd (15-Apr-2023) **</t>
  </si>
  <si>
    <t>ICRA AA-</t>
  </si>
  <si>
    <t>INE733E07JX0</t>
  </si>
  <si>
    <t>8.19% NTPC Ltd (15-Dec-2025) **</t>
  </si>
  <si>
    <t>INE752E07MQ8</t>
  </si>
  <si>
    <t>8.40% Power Grid Corporation of India Ltd (27-May-2024) **</t>
  </si>
  <si>
    <t>INE514E08EP9</t>
  </si>
  <si>
    <t>8.25% Export-Import Bank of India (28-Sep-2025) **</t>
  </si>
  <si>
    <t>INE476A16TR6</t>
  </si>
  <si>
    <t>Canara Bank (10-Mar-2023) **</t>
  </si>
  <si>
    <t>INE556F16952</t>
  </si>
  <si>
    <t>Small Industries Development Bank of India (23-Mar-2023) **</t>
  </si>
  <si>
    <t>IN000624C071</t>
  </si>
  <si>
    <t>GOI STRIP (16-Jun-2024)</t>
  </si>
  <si>
    <t>Primary Benchmark: NIFTY Banking &amp; PSU Debt Index</t>
  </si>
  <si>
    <t>Franklin India Government Securities Fund</t>
  </si>
  <si>
    <t xml:space="preserve">      Quarterly IDCW Option</t>
  </si>
  <si>
    <t xml:space="preserve">      Direct Quarterly IDCW Option</t>
  </si>
  <si>
    <t>Primary Benchmark: NIFTY All Duration G-Sec Index (The Benchmark Index of the fund has been changed from I-Sec Li-bex effective September 8, 2021)</t>
  </si>
  <si>
    <t>Franklin India Pension Plan</t>
  </si>
  <si>
    <t>Westlife Development Ltd</t>
  </si>
  <si>
    <t>INE110L08037</t>
  </si>
  <si>
    <t>9.25% Reliance Industries Ltd (17-Jun-2024) **</t>
  </si>
  <si>
    <t>IN002022Z069</t>
  </si>
  <si>
    <t>364 DTB (11-May-2023)</t>
  </si>
  <si>
    <t>Primary Benchmark: 40% Nifty 
500+60% Crisil Composite Bond Fund Index</t>
  </si>
  <si>
    <t>Franklin India Debt Hybrid Fund (No. of segregated Portfolio in the scheme - 1)</t>
  </si>
  <si>
    <t>Main Portfolio</t>
  </si>
  <si>
    <t>INE296A07RM2</t>
  </si>
  <si>
    <t>4.66% Bajaj Finance Ltd (02-Dec-2022)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</si>
  <si>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</si>
  <si>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f) Risk-o-meter</t>
  </si>
  <si>
    <t>Primary Benchmark: CRISIL Hybrid 85+15 Conservative Index</t>
  </si>
  <si>
    <t>Franklin India Dynamic Accrual Fund (No. of segregated Portfolios in the scheme - 3) - (under winding up) $$$</t>
  </si>
  <si>
    <t>Rating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</si>
  <si>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</si>
  <si>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</si>
  <si>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</si>
  <si>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</si>
  <si>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</si>
  <si>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</si>
  <si>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</si>
  <si>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</si>
  <si>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 Indicates securties below investment grade or default</t>
  </si>
  <si>
    <t>^^^ Please note that the certificate of registration of Brickworks Ratings Pvt. Ltd. as a credit rating agency (CRA) has been cancelled by SEBI vide its order dated October 6, 2022. Securities Appellate Tribunal (SAT) has stayed the order on October 14, 2022 pending final hearing. As per SEBI circular SEBI/HO/DDHS/DDHS-RACPOD2/P/CIR/2022/140 dated October 13, 2022 the credit ratings assigned by the CRA shall be valid till such time the client withdraws the assignment and/or migrates the assignment to other CRA as specified or the CRA is wound-up, whichever is earlier.</t>
  </si>
  <si>
    <t>As on 07-Aug-2022*</t>
  </si>
  <si>
    <t>* All units in the scheme have been extinguished post distribution based on NAV dated Aug 07, 2022 which is the last declared NAV.</t>
  </si>
  <si>
    <t>NA</t>
  </si>
  <si>
    <t>This metric is computed basis market value of the securities held in the portfolio. Since the value of the securities held by the portfolio is currently zero,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</si>
  <si>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</si>
  <si>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</si>
  <si>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</si>
  <si>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</si>
  <si>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</si>
  <si>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</si>
  <si>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</si>
  <si>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</si>
  <si>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</si>
  <si>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</si>
  <si>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</si>
  <si>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</si>
  <si>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</si>
  <si>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</si>
  <si>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Franklin India Dynamic Accrual Fund - Segregated Portfolio 3 - 9.50% Yes Bank Ltd CO 23 Dec 2021</t>
  </si>
  <si>
    <t>INE528G08352</t>
  </si>
  <si>
    <t>9.50% Yes Bank Ltd (23-Dec-2116) ~~~ $$ **</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</si>
  <si>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</si>
  <si>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</si>
  <si>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</si>
  <si>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</si>
  <si>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</si>
  <si>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</si>
  <si>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</si>
  <si>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</si>
  <si>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</si>
  <si>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Franklin India Short-Term Income Plan (No. of segregated Portfolios in the scheme - 3) - (under winding up) $$$</t>
  </si>
  <si>
    <t>INE01E708024</t>
  </si>
  <si>
    <t>10.32% Andhra Pradesh Capital Region Development Authority (16-Aug-2025) **</t>
  </si>
  <si>
    <t>CRISIL A-(CE) / 
BWR BBB+ (CE) / 
ACUITE BBB+(CE)</t>
  </si>
  <si>
    <t>INE01E708016</t>
  </si>
  <si>
    <t>10.32% Andhra Pradesh Capital Region Development Authority (16-Aug-2024) **</t>
  </si>
  <si>
    <t>INE01E708032</t>
  </si>
  <si>
    <t>10.32% Andhra Pradesh Capital Region Development Authority (16-Aug-2026) **</t>
  </si>
  <si>
    <t>BWR D</t>
  </si>
  <si>
    <t>INE971Z07182</t>
  </si>
  <si>
    <t>13.00% Rivaaz Trade Ventures Pvt Ltd (30-Dec-2022) $$ @@@ **</t>
  </si>
  <si>
    <t>INE080T07110</t>
  </si>
  <si>
    <t>14.15% Future Ideas Co Ltd (31-Jan-2023) $$ @@@ **</t>
  </si>
  <si>
    <t>INF200K01TK5</t>
  </si>
  <si>
    <t>SBI Overnight Fund - Direct Plan - Growth</t>
  </si>
  <si>
    <t>Mutual Fund</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</si>
  <si>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</si>
  <si>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</si>
  <si>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</si>
  <si>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</si>
  <si>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</si>
  <si>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and by Rivaaz Trade Ventures Pvt Ltd on July 31, 2020, August 31, 2020, September 30, 2020, October 31, 2020, November 7, 2020, December 30, 2020, June 30,2021, December 30, 2021, June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</si>
  <si>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</si>
  <si>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</si>
  <si>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</si>
  <si>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</si>
  <si>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</si>
  <si>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</si>
  <si>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</si>
  <si>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</si>
  <si>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</si>
  <si>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</si>
  <si>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</si>
  <si>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</si>
  <si>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</si>
  <si>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f) Risk-o-meter </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</si>
  <si>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</si>
  <si>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</si>
  <si>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</si>
  <si>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</si>
  <si>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</si>
  <si>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</si>
  <si>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e)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</si>
  <si>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</si>
  <si>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</si>
  <si>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</si>
  <si>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</si>
  <si>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</si>
  <si>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</si>
  <si>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</si>
  <si>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</si>
  <si>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and by Future Ideas Co. Ltd. on July 31, 2020, September 30,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</si>
  <si>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</si>
  <si>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</si>
  <si>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</si>
  <si>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</si>
  <si>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9.50% Yes Bank Ltd (23-Dec-2116)  ~~~ $$ **</t>
  </si>
  <si>
    <t xml:space="preserve">b) During the month additional instances of fair valuation/deviation from valuation price provided by the valuation agencies </t>
  </si>
  <si>
    <t>As on 29-Apr-2022 ***</t>
  </si>
  <si>
    <t>*** Allotment date for the scheme was September 06, 2022</t>
  </si>
  <si>
    <t>Aarti Pharmalabs Ltd ***</t>
  </si>
  <si>
    <t>*** Awaiting listing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</si>
</sst>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
    <numFmt numFmtId="165" formatCode="#,##0.00%"/>
    <numFmt numFmtId="166"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sz val="8"/>
      <name val="Arial"/>
      <family val="2"/>
    </font>
    <font>
      <b/>
      <sz val="9"/>
      <color theme="1"/>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88">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3" fillId="2" borderId="0" xfId="0" applyFont="1" applyFill="1" applyAlignment="1">
      <alignment horizontal="left" vertical="top"/>
    </xf>
    <xf numFmtId="4" fontId="7" fillId="3" borderId="0" xfId="0" applyNumberFormat="1" applyFont="1" applyFill="1"/>
    <xf numFmtId="39" fontId="7" fillId="2" borderId="0" xfId="0" applyNumberFormat="1" applyFont="1" applyFill="1"/>
    <xf numFmtId="39" fontId="7" fillId="3" borderId="0" xfId="0" applyNumberFormat="1" applyFont="1" applyFill="1"/>
    <xf numFmtId="2"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39" fontId="6" fillId="3" borderId="0" xfId="0" applyNumberFormat="1" applyFont="1" applyFill="1"/>
    <xf numFmtId="0" fontId="6" fillId="2" borderId="3" xfId="0" applyFont="1" applyFill="1" applyBorder="1"/>
    <xf numFmtId="0" fontId="7" fillId="2" borderId="3" xfId="0" applyFont="1" applyFill="1" applyBorder="1"/>
    <xf numFmtId="39" fontId="7" fillId="2" borderId="3" xfId="0" applyNumberFormat="1" applyFont="1" applyFill="1" applyBorder="1"/>
    <xf numFmtId="39" fontId="7" fillId="3" borderId="3" xfId="0" applyNumberFormat="1" applyFont="1" applyFill="1" applyBorder="1"/>
    <xf numFmtId="0" fontId="6" fillId="2" borderId="4" xfId="0"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3" fontId="7"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6" fillId="2" borderId="5" xfId="0"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4" fontId="7" fillId="2" borderId="0" xfId="0" applyNumberFormat="1" applyFont="1" applyFill="1"/>
    <xf numFmtId="0" fontId="6" fillId="2" borderId="1" xfId="0" applyFont="1" applyFill="1" applyBorder="1" applyAlignment="1">
      <alignment horizontal="center"/>
    </xf>
    <xf numFmtId="164" fontId="7" fillId="2" borderId="1" xfId="0" applyNumberFormat="1" applyFont="1" applyFill="1" applyBorder="1"/>
    <xf numFmtId="165" fontId="7" fillId="2" borderId="0" xfId="0" applyNumberFormat="1" applyFont="1" applyFill="1"/>
    <xf numFmtId="2" fontId="6" fillId="0" borderId="1" xfId="0" applyNumberFormat="1" applyFont="1" applyBorder="1" applyAlignment="1">
      <alignment horizontal="center" vertical="center" wrapText="1"/>
    </xf>
    <xf numFmtId="0" fontId="9" fillId="2" borderId="0" xfId="1" applyFont="1" applyFill="1"/>
    <xf numFmtId="0" fontId="6" fillId="3" borderId="0" xfId="0" applyFont="1" applyFill="1"/>
    <xf numFmtId="0" fontId="9" fillId="3" borderId="0" xfId="1" applyFont="1" applyFill="1"/>
    <xf numFmtId="0" fontId="7" fillId="3" borderId="0" xfId="0" applyFont="1" applyFill="1"/>
    <xf numFmtId="0" fontId="6" fillId="3" borderId="0" xfId="0" applyFont="1" applyFill="1" applyAlignment="1">
      <alignment wrapText="1"/>
    </xf>
    <xf numFmtId="0" fontId="7" fillId="2" borderId="4" xfId="0" applyFont="1" applyFill="1" applyBorder="1" applyAlignment="1">
      <alignment wrapText="1"/>
    </xf>
    <xf numFmtId="0" fontId="6" fillId="0" borderId="0" xfId="0" applyFont="1"/>
    <xf numFmtId="0" fontId="10" fillId="3" borderId="0" xfId="0" applyFont="1" applyFill="1" applyAlignment="1">
      <alignment horizontal="right"/>
    </xf>
    <xf numFmtId="2" fontId="3" fillId="0" borderId="1" xfId="0" applyNumberFormat="1" applyFont="1" applyBorder="1" applyAlignment="1">
      <alignment horizontal="center" vertical="center" wrapText="1"/>
    </xf>
    <xf numFmtId="39" fontId="3" fillId="0" borderId="4" xfId="0" applyNumberFormat="1" applyFont="1" applyBorder="1"/>
    <xf numFmtId="39" fontId="6" fillId="0" borderId="4" xfId="0" applyNumberFormat="1" applyFont="1" applyBorder="1"/>
    <xf numFmtId="166" fontId="7" fillId="2" borderId="0" xfId="0" applyNumberFormat="1" applyFont="1" applyFill="1"/>
    <xf numFmtId="0" fontId="8" fillId="2" borderId="0" xfId="1" applyFill="1"/>
    <xf numFmtId="0" fontId="11" fillId="2" borderId="0" xfId="0" applyFont="1" applyFill="1"/>
    <xf numFmtId="4" fontId="7" fillId="2" borderId="0" xfId="0" applyNumberFormat="1" applyFont="1" applyFill="1" applyAlignment="1">
      <alignment horizontal="right"/>
    </xf>
    <xf numFmtId="43" fontId="6" fillId="2" borderId="4" xfId="0" applyNumberFormat="1" applyFont="1" applyFill="1" applyBorder="1"/>
    <xf numFmtId="39" fontId="6" fillId="2" borderId="3" xfId="0" applyNumberFormat="1" applyFont="1" applyFill="1" applyBorder="1"/>
    <xf numFmtId="164" fontId="7" fillId="0" borderId="0" xfId="0" applyNumberFormat="1" applyFont="1" applyAlignment="1">
      <alignment horizontal="right"/>
    </xf>
    <xf numFmtId="0" fontId="4" fillId="0" borderId="0" xfId="0" applyFont="1" applyAlignment="1">
      <alignment vertical="center" wrapText="1"/>
    </xf>
    <xf numFmtId="0" fontId="6" fillId="2" borderId="0" xfId="0" applyFont="1" applyFill="1" applyAlignment="1">
      <alignment horizontal="justify" wrapText="1"/>
    </xf>
    <xf numFmtId="0" fontId="0" fillId="0" borderId="0" xfId="0" applyAlignment="1">
      <alignment horizontal="justify" wrapText="1"/>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xf numFmtId="15" fontId="7" fillId="2" borderId="0" xfId="0" applyNumberFormat="1" applyFont="1" applyFill="1"/>
    <xf numFmtId="164" fontId="7" fillId="0" borderId="0" xfId="0" applyNumberFormat="1" applyFont="1"/>
    <xf numFmtId="164" fontId="7" fillId="2" borderId="0" xfId="0" applyNumberFormat="1" applyFont="1" applyFill="1" applyAlignment="1">
      <alignment horizontal="right"/>
    </xf>
    <xf numFmtId="0" fontId="7" fillId="0" borderId="4" xfId="0" applyFont="1" applyBorder="1"/>
    <xf numFmtId="39" fontId="6" fillId="2" borderId="0" xfId="0" applyNumberFormat="1" applyFont="1" applyFill="1"/>
    <xf numFmtId="39" fontId="6" fillId="2" borderId="0" xfId="0" applyNumberFormat="1" applyFont="1" applyFill="1" applyAlignment="1">
      <alignment horizontal="right"/>
    </xf>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6" fillId="3" borderId="0" xfId="0" applyFont="1" applyFill="1" applyAlignment="1">
      <alignment horizontal="left" vertical="top" wrapText="1"/>
    </xf>
    <xf numFmtId="0" fontId="6" fillId="2" borderId="0" xfId="0" applyFont="1" applyFill="1" applyAlignment="1">
      <alignment horizontal="justify" wrapText="1"/>
    </xf>
    <xf numFmtId="0" fontId="0" fillId="0" borderId="0" xfId="0" applyAlignment="1">
      <alignment horizontal="justify" wrapText="1"/>
    </xf>
    <xf numFmtId="0" fontId="6" fillId="2" borderId="0" xfId="0" applyFont="1" applyFill="1" applyAlignment="1">
      <alignment horizontal="left" wrapText="1"/>
    </xf>
    <xf numFmtId="0" fontId="6" fillId="2" borderId="0" xfId="0" applyFont="1" applyFill="1" applyAlignment="1">
      <alignment horizontal="left" vertical="center" wrapText="1"/>
    </xf>
    <xf numFmtId="0" fontId="7" fillId="3" borderId="0" xfId="0" applyFont="1" applyFill="1" applyAlignment="1">
      <alignment wrapText="1"/>
    </xf>
    <xf numFmtId="0" fontId="6" fillId="2" borderId="0" xfId="0" applyFont="1" applyFill="1" applyAlignment="1">
      <alignment vertical="center" wrapText="1"/>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7" fillId="3" borderId="0" xfId="0" applyFont="1" applyFill="1" applyAlignment="1">
      <alignment vertical="top" wrapText="1"/>
    </xf>
    <xf numFmtId="0" fontId="6" fillId="2" borderId="0" xfId="0" applyFont="1" applyFill="1" applyAlignment="1">
      <alignment vertical="top" wrapText="1"/>
    </xf>
  </cellXfs>
  <cellStyles count="2">
    <cellStyle name="Hyperlink" xfId="1" builtinId="8"/>
    <cellStyle name="Normal" xfId="0" builtinId="0"/>
  </cellStyles>
  <dxfs count="103">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9.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6.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3.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90</xdr:row>
      <xdr:rowOff>83820</xdr:rowOff>
    </xdr:from>
    <xdr:to>
      <xdr:col>0</xdr:col>
      <xdr:colOff>2260600</xdr:colOff>
      <xdr:row>101</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294995"/>
          <a:ext cx="2216150" cy="1609725"/>
        </a:xfrm>
        <a:prstGeom prst="rect">
          <a:avLst/>
        </a:prstGeom>
        <a:noFill/>
        <a:ln>
          <a:noFill/>
        </a:ln>
      </xdr:spPr>
    </xdr:pic>
    <xdr:clientData/>
  </xdr:twoCellAnchor>
  <xdr:twoCellAnchor editAs="oneCell">
    <xdr:from>
      <xdr:col>0</xdr:col>
      <xdr:colOff>57150</xdr:colOff>
      <xdr:row>123</xdr:row>
      <xdr:rowOff>76200</xdr:rowOff>
    </xdr:from>
    <xdr:to>
      <xdr:col>0</xdr:col>
      <xdr:colOff>2266950</xdr:colOff>
      <xdr:row>134</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002250"/>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106</xdr:row>
      <xdr:rowOff>52070</xdr:rowOff>
    </xdr:from>
    <xdr:to>
      <xdr:col>0</xdr:col>
      <xdr:colOff>2311400</xdr:colOff>
      <xdr:row>117</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549245"/>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124</xdr:row>
      <xdr:rowOff>0</xdr:rowOff>
    </xdr:from>
    <xdr:to>
      <xdr:col>0</xdr:col>
      <xdr:colOff>2373316</xdr:colOff>
      <xdr:row>135</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8354675"/>
          <a:ext cx="2286000" cy="1637665"/>
        </a:xfrm>
        <a:prstGeom prst="rect">
          <a:avLst/>
        </a:prstGeom>
        <a:noFill/>
        <a:ln>
          <a:noFill/>
        </a:ln>
      </xdr:spPr>
    </xdr:pic>
    <xdr:clientData/>
  </xdr:twoCellAnchor>
  <xdr:twoCellAnchor editAs="oneCell">
    <xdr:from>
      <xdr:col>0</xdr:col>
      <xdr:colOff>82550</xdr:colOff>
      <xdr:row>108</xdr:row>
      <xdr:rowOff>63500</xdr:rowOff>
    </xdr:from>
    <xdr:to>
      <xdr:col>0</xdr:col>
      <xdr:colOff>2362200</xdr:colOff>
      <xdr:row>119</xdr:row>
      <xdr:rowOff>61595</xdr:rowOff>
    </xdr:to>
    <xdr:pic>
      <xdr:nvPicPr>
        <xdr:cNvPr id="5" name="Picture 4">
          <a:extLst>
            <a:ext uri="{FF2B5EF4-FFF2-40B4-BE49-F238E27FC236}">
              <a16:creationId xmlns:a16="http://schemas.microsoft.com/office/drawing/2014/main" id="{3DBF3322-CB57-484A-B6B2-E2FF2F3691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4687550"/>
          <a:ext cx="2279650" cy="139509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112</xdr:row>
      <xdr:rowOff>71434</xdr:rowOff>
    </xdr:from>
    <xdr:to>
      <xdr:col>0</xdr:col>
      <xdr:colOff>2343155</xdr:colOff>
      <xdr:row>123</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711734"/>
          <a:ext cx="2263775" cy="1565910"/>
        </a:xfrm>
        <a:prstGeom prst="rect">
          <a:avLst/>
        </a:prstGeom>
        <a:noFill/>
        <a:ln>
          <a:noFill/>
        </a:ln>
      </xdr:spPr>
    </xdr:pic>
    <xdr:clientData/>
  </xdr:twoCellAnchor>
  <xdr:twoCellAnchor editAs="oneCell">
    <xdr:from>
      <xdr:col>0</xdr:col>
      <xdr:colOff>93663</xdr:colOff>
      <xdr:row>127</xdr:row>
      <xdr:rowOff>55563</xdr:rowOff>
    </xdr:from>
    <xdr:to>
      <xdr:col>0</xdr:col>
      <xdr:colOff>2357438</xdr:colOff>
      <xdr:row>138</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63" y="16768763"/>
          <a:ext cx="2263775" cy="139509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109</xdr:row>
      <xdr:rowOff>103909</xdr:rowOff>
    </xdr:from>
    <xdr:to>
      <xdr:col>0</xdr:col>
      <xdr:colOff>2350366</xdr:colOff>
      <xdr:row>120</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6172584"/>
          <a:ext cx="2263775" cy="1565910"/>
        </a:xfrm>
        <a:prstGeom prst="rect">
          <a:avLst/>
        </a:prstGeom>
        <a:noFill/>
        <a:ln>
          <a:noFill/>
        </a:ln>
      </xdr:spPr>
    </xdr:pic>
    <xdr:clientData/>
  </xdr:twoCellAnchor>
  <xdr:oneCellAnchor>
    <xdr:from>
      <xdr:col>0</xdr:col>
      <xdr:colOff>69273</xdr:colOff>
      <xdr:row>127</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1919027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72</xdr:row>
      <xdr:rowOff>55558</xdr:rowOff>
    </xdr:from>
    <xdr:to>
      <xdr:col>0</xdr:col>
      <xdr:colOff>2346965</xdr:colOff>
      <xdr:row>83</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552108"/>
          <a:ext cx="2267585" cy="1637665"/>
        </a:xfrm>
        <a:prstGeom prst="rect">
          <a:avLst/>
        </a:prstGeom>
        <a:noFill/>
        <a:ln>
          <a:noFill/>
        </a:ln>
      </xdr:spPr>
    </xdr:pic>
    <xdr:clientData/>
  </xdr:twoCellAnchor>
  <xdr:twoCellAnchor editAs="oneCell">
    <xdr:from>
      <xdr:col>0</xdr:col>
      <xdr:colOff>95251</xdr:colOff>
      <xdr:row>89</xdr:row>
      <xdr:rowOff>0</xdr:rowOff>
    </xdr:from>
    <xdr:to>
      <xdr:col>0</xdr:col>
      <xdr:colOff>2362836</xdr:colOff>
      <xdr:row>100</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2925425"/>
          <a:ext cx="2267585"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82</xdr:row>
      <xdr:rowOff>55558</xdr:rowOff>
    </xdr:from>
    <xdr:to>
      <xdr:col>0</xdr:col>
      <xdr:colOff>2346965</xdr:colOff>
      <xdr:row>93</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980858"/>
          <a:ext cx="2267585" cy="1532890"/>
        </a:xfrm>
        <a:prstGeom prst="rect">
          <a:avLst/>
        </a:prstGeom>
        <a:noFill/>
        <a:ln>
          <a:noFill/>
        </a:ln>
      </xdr:spPr>
    </xdr:pic>
    <xdr:clientData/>
  </xdr:twoCellAnchor>
  <xdr:twoCellAnchor editAs="oneCell">
    <xdr:from>
      <xdr:col>0</xdr:col>
      <xdr:colOff>79375</xdr:colOff>
      <xdr:row>97</xdr:row>
      <xdr:rowOff>119062</xdr:rowOff>
    </xdr:from>
    <xdr:to>
      <xdr:col>0</xdr:col>
      <xdr:colOff>2346960</xdr:colOff>
      <xdr:row>109</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187487"/>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92</xdr:row>
      <xdr:rowOff>0</xdr:rowOff>
    </xdr:from>
    <xdr:to>
      <xdr:col>0</xdr:col>
      <xdr:colOff>2362841</xdr:colOff>
      <xdr:row>103</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782550"/>
          <a:ext cx="2267585" cy="1574165"/>
        </a:xfrm>
        <a:prstGeom prst="rect">
          <a:avLst/>
        </a:prstGeom>
        <a:noFill/>
        <a:ln>
          <a:noFill/>
        </a:ln>
      </xdr:spPr>
    </xdr:pic>
    <xdr:clientData/>
  </xdr:twoCellAnchor>
  <xdr:twoCellAnchor editAs="oneCell">
    <xdr:from>
      <xdr:col>0</xdr:col>
      <xdr:colOff>95256</xdr:colOff>
      <xdr:row>108</xdr:row>
      <xdr:rowOff>0</xdr:rowOff>
    </xdr:from>
    <xdr:to>
      <xdr:col>0</xdr:col>
      <xdr:colOff>2362841</xdr:colOff>
      <xdr:row>119</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068550"/>
          <a:ext cx="2267585"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110</xdr:row>
      <xdr:rowOff>0</xdr:rowOff>
    </xdr:from>
    <xdr:to>
      <xdr:col>0</xdr:col>
      <xdr:colOff>2331089</xdr:colOff>
      <xdr:row>121</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211550"/>
          <a:ext cx="2267585" cy="1637665"/>
        </a:xfrm>
        <a:prstGeom prst="rect">
          <a:avLst/>
        </a:prstGeom>
        <a:noFill/>
        <a:ln>
          <a:noFill/>
        </a:ln>
      </xdr:spPr>
    </xdr:pic>
    <xdr:clientData/>
  </xdr:twoCellAnchor>
  <xdr:twoCellAnchor editAs="oneCell">
    <xdr:from>
      <xdr:col>0</xdr:col>
      <xdr:colOff>79376</xdr:colOff>
      <xdr:row>126</xdr:row>
      <xdr:rowOff>0</xdr:rowOff>
    </xdr:from>
    <xdr:to>
      <xdr:col>0</xdr:col>
      <xdr:colOff>2346961</xdr:colOff>
      <xdr:row>137</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497550"/>
          <a:ext cx="2267585" cy="1637665"/>
        </a:xfrm>
        <a:prstGeom prst="rect">
          <a:avLst/>
        </a:prstGeom>
        <a:noFill/>
        <a:ln>
          <a:noFill/>
        </a:ln>
      </xdr:spPr>
    </xdr:pic>
    <xdr:clientData/>
  </xdr:twoCellAnchor>
  <xdr:twoCellAnchor editAs="oneCell">
    <xdr:from>
      <xdr:col>0</xdr:col>
      <xdr:colOff>63504</xdr:colOff>
      <xdr:row>110</xdr:row>
      <xdr:rowOff>0</xdr:rowOff>
    </xdr:from>
    <xdr:to>
      <xdr:col>0</xdr:col>
      <xdr:colOff>2331089</xdr:colOff>
      <xdr:row>121</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211550"/>
          <a:ext cx="2267585" cy="1637665"/>
        </a:xfrm>
        <a:prstGeom prst="rect">
          <a:avLst/>
        </a:prstGeom>
        <a:noFill/>
        <a:ln>
          <a:noFill/>
        </a:ln>
      </xdr:spPr>
    </xdr:pic>
    <xdr:clientData/>
  </xdr:twoCellAnchor>
  <xdr:twoCellAnchor editAs="oneCell">
    <xdr:from>
      <xdr:col>0</xdr:col>
      <xdr:colOff>79376</xdr:colOff>
      <xdr:row>126</xdr:row>
      <xdr:rowOff>0</xdr:rowOff>
    </xdr:from>
    <xdr:to>
      <xdr:col>0</xdr:col>
      <xdr:colOff>2346961</xdr:colOff>
      <xdr:row>137</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497550"/>
          <a:ext cx="2267585"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113</xdr:row>
      <xdr:rowOff>0</xdr:rowOff>
    </xdr:from>
    <xdr:to>
      <xdr:col>0</xdr:col>
      <xdr:colOff>2362841</xdr:colOff>
      <xdr:row>124</xdr:row>
      <xdr:rowOff>2540</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497300"/>
          <a:ext cx="2267585" cy="1574165"/>
        </a:xfrm>
        <a:prstGeom prst="rect">
          <a:avLst/>
        </a:prstGeom>
        <a:noFill/>
        <a:ln>
          <a:noFill/>
        </a:ln>
      </xdr:spPr>
    </xdr:pic>
    <xdr:clientData/>
  </xdr:twoCellAnchor>
  <xdr:twoCellAnchor editAs="oneCell">
    <xdr:from>
      <xdr:col>0</xdr:col>
      <xdr:colOff>71437</xdr:colOff>
      <xdr:row>129</xdr:row>
      <xdr:rowOff>0</xdr:rowOff>
    </xdr:from>
    <xdr:to>
      <xdr:col>0</xdr:col>
      <xdr:colOff>2339022</xdr:colOff>
      <xdr:row>140</xdr:row>
      <xdr:rowOff>2540</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8783300"/>
          <a:ext cx="2267585" cy="15741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77</xdr:row>
      <xdr:rowOff>0</xdr:rowOff>
    </xdr:from>
    <xdr:to>
      <xdr:col>0</xdr:col>
      <xdr:colOff>2362841</xdr:colOff>
      <xdr:row>88</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639550"/>
          <a:ext cx="2267585" cy="1574165"/>
        </a:xfrm>
        <a:prstGeom prst="rect">
          <a:avLst/>
        </a:prstGeom>
        <a:noFill/>
        <a:ln>
          <a:noFill/>
        </a:ln>
      </xdr:spPr>
    </xdr:pic>
    <xdr:clientData/>
  </xdr:twoCellAnchor>
  <xdr:twoCellAnchor editAs="oneCell">
    <xdr:from>
      <xdr:col>0</xdr:col>
      <xdr:colOff>87318</xdr:colOff>
      <xdr:row>93</xdr:row>
      <xdr:rowOff>0</xdr:rowOff>
    </xdr:from>
    <xdr:to>
      <xdr:col>0</xdr:col>
      <xdr:colOff>2352998</xdr:colOff>
      <xdr:row>104</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925550"/>
          <a:ext cx="22656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64</xdr:row>
      <xdr:rowOff>0</xdr:rowOff>
    </xdr:from>
    <xdr:to>
      <xdr:col>0</xdr:col>
      <xdr:colOff>2354900</xdr:colOff>
      <xdr:row>75</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496425"/>
          <a:ext cx="2267585" cy="1637665"/>
        </a:xfrm>
        <a:prstGeom prst="rect">
          <a:avLst/>
        </a:prstGeom>
        <a:noFill/>
        <a:ln>
          <a:noFill/>
        </a:ln>
      </xdr:spPr>
    </xdr:pic>
    <xdr:clientData/>
  </xdr:twoCellAnchor>
  <xdr:twoCellAnchor editAs="oneCell">
    <xdr:from>
      <xdr:col>0</xdr:col>
      <xdr:colOff>79378</xdr:colOff>
      <xdr:row>80</xdr:row>
      <xdr:rowOff>0</xdr:rowOff>
    </xdr:from>
    <xdr:to>
      <xdr:col>0</xdr:col>
      <xdr:colOff>2346963</xdr:colOff>
      <xdr:row>91</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782425"/>
          <a:ext cx="2267585"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1</xdr:col>
      <xdr:colOff>98425</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048375"/>
          <a:ext cx="2343150" cy="1619885"/>
        </a:xfrm>
        <a:prstGeom prst="rect">
          <a:avLst/>
        </a:prstGeom>
        <a:noFill/>
        <a:ln>
          <a:noFill/>
        </a:ln>
      </xdr:spPr>
    </xdr:pic>
    <xdr:clientData/>
  </xdr:twoCellAnchor>
  <xdr:twoCellAnchor editAs="oneCell">
    <xdr:from>
      <xdr:col>0</xdr:col>
      <xdr:colOff>76200</xdr:colOff>
      <xdr:row>54</xdr:row>
      <xdr:rowOff>76200</xdr:rowOff>
    </xdr:from>
    <xdr:to>
      <xdr:col>1</xdr:col>
      <xdr:colOff>95250</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15325"/>
          <a:ext cx="235267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95</xdr:row>
      <xdr:rowOff>0</xdr:rowOff>
    </xdr:from>
    <xdr:to>
      <xdr:col>0</xdr:col>
      <xdr:colOff>2370779</xdr:colOff>
      <xdr:row>106</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068425"/>
          <a:ext cx="2267585" cy="1574165"/>
        </a:xfrm>
        <a:prstGeom prst="rect">
          <a:avLst/>
        </a:prstGeom>
        <a:noFill/>
        <a:ln>
          <a:noFill/>
        </a:ln>
      </xdr:spPr>
    </xdr:pic>
    <xdr:clientData/>
  </xdr:twoCellAnchor>
  <xdr:twoCellAnchor editAs="oneCell">
    <xdr:from>
      <xdr:col>0</xdr:col>
      <xdr:colOff>95256</xdr:colOff>
      <xdr:row>111</xdr:row>
      <xdr:rowOff>0</xdr:rowOff>
    </xdr:from>
    <xdr:to>
      <xdr:col>0</xdr:col>
      <xdr:colOff>2362841</xdr:colOff>
      <xdr:row>122</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354425"/>
          <a:ext cx="2267585"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91</xdr:row>
      <xdr:rowOff>0</xdr:rowOff>
    </xdr:from>
    <xdr:to>
      <xdr:col>0</xdr:col>
      <xdr:colOff>2362841</xdr:colOff>
      <xdr:row>102</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639675"/>
          <a:ext cx="2267585" cy="1637665"/>
        </a:xfrm>
        <a:prstGeom prst="rect">
          <a:avLst/>
        </a:prstGeom>
        <a:noFill/>
        <a:ln>
          <a:noFill/>
        </a:ln>
      </xdr:spPr>
    </xdr:pic>
    <xdr:clientData/>
  </xdr:twoCellAnchor>
  <xdr:twoCellAnchor editAs="oneCell">
    <xdr:from>
      <xdr:col>0</xdr:col>
      <xdr:colOff>95256</xdr:colOff>
      <xdr:row>107</xdr:row>
      <xdr:rowOff>0</xdr:rowOff>
    </xdr:from>
    <xdr:to>
      <xdr:col>0</xdr:col>
      <xdr:colOff>2362841</xdr:colOff>
      <xdr:row>118</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925675"/>
          <a:ext cx="2267585"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75</xdr:row>
      <xdr:rowOff>0</xdr:rowOff>
    </xdr:from>
    <xdr:to>
      <xdr:col>0</xdr:col>
      <xdr:colOff>2402523</xdr:colOff>
      <xdr:row>86</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0782300"/>
          <a:ext cx="2267585" cy="1637665"/>
        </a:xfrm>
        <a:prstGeom prst="rect">
          <a:avLst/>
        </a:prstGeom>
        <a:noFill/>
        <a:ln>
          <a:noFill/>
        </a:ln>
      </xdr:spPr>
    </xdr:pic>
    <xdr:clientData/>
  </xdr:twoCellAnchor>
  <xdr:twoCellAnchor editAs="oneCell">
    <xdr:from>
      <xdr:col>0</xdr:col>
      <xdr:colOff>119070</xdr:colOff>
      <xdr:row>90</xdr:row>
      <xdr:rowOff>111124</xdr:rowOff>
    </xdr:from>
    <xdr:to>
      <xdr:col>0</xdr:col>
      <xdr:colOff>2386655</xdr:colOff>
      <xdr:row>102</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3036549"/>
          <a:ext cx="2267585"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69</xdr:row>
      <xdr:rowOff>0</xdr:rowOff>
    </xdr:from>
    <xdr:to>
      <xdr:col>0</xdr:col>
      <xdr:colOff>2346965</xdr:colOff>
      <xdr:row>80</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210800"/>
          <a:ext cx="2267585" cy="1637665"/>
        </a:xfrm>
        <a:prstGeom prst="rect">
          <a:avLst/>
        </a:prstGeom>
        <a:noFill/>
        <a:ln>
          <a:noFill/>
        </a:ln>
      </xdr:spPr>
    </xdr:pic>
    <xdr:clientData/>
  </xdr:twoCellAnchor>
  <xdr:twoCellAnchor editAs="oneCell">
    <xdr:from>
      <xdr:col>0</xdr:col>
      <xdr:colOff>87318</xdr:colOff>
      <xdr:row>85</xdr:row>
      <xdr:rowOff>0</xdr:rowOff>
    </xdr:from>
    <xdr:to>
      <xdr:col>0</xdr:col>
      <xdr:colOff>2354903</xdr:colOff>
      <xdr:row>96</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496800"/>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90</xdr:row>
      <xdr:rowOff>0</xdr:rowOff>
    </xdr:from>
    <xdr:to>
      <xdr:col>0</xdr:col>
      <xdr:colOff>2246317</xdr:colOff>
      <xdr:row>101</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639800"/>
          <a:ext cx="2174875" cy="1579880"/>
        </a:xfrm>
        <a:prstGeom prst="rect">
          <a:avLst/>
        </a:prstGeom>
        <a:noFill/>
        <a:ln>
          <a:noFill/>
        </a:ln>
      </xdr:spPr>
    </xdr:pic>
    <xdr:clientData/>
  </xdr:twoCellAnchor>
  <xdr:twoCellAnchor editAs="oneCell">
    <xdr:from>
      <xdr:col>0</xdr:col>
      <xdr:colOff>95251</xdr:colOff>
      <xdr:row>106</xdr:row>
      <xdr:rowOff>0</xdr:rowOff>
    </xdr:from>
    <xdr:to>
      <xdr:col>0</xdr:col>
      <xdr:colOff>2266316</xdr:colOff>
      <xdr:row>117</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925800"/>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2370773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639675"/>
          <a:ext cx="2267585" cy="1631315"/>
        </a:xfrm>
        <a:prstGeom prst="rect">
          <a:avLst/>
        </a:prstGeom>
        <a:noFill/>
        <a:ln>
          <a:noFill/>
        </a:ln>
      </xdr:spPr>
    </xdr:pic>
    <xdr:clientData/>
  </xdr:twoCellAnchor>
  <xdr:twoCellAnchor editAs="oneCell">
    <xdr:from>
      <xdr:col>0</xdr:col>
      <xdr:colOff>103191</xdr:colOff>
      <xdr:row>100</xdr:row>
      <xdr:rowOff>0</xdr:rowOff>
    </xdr:from>
    <xdr:to>
      <xdr:col>0</xdr:col>
      <xdr:colOff>2370776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925675"/>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96</xdr:row>
      <xdr:rowOff>0</xdr:rowOff>
    </xdr:from>
    <xdr:to>
      <xdr:col>0</xdr:col>
      <xdr:colOff>2343155</xdr:colOff>
      <xdr:row>107</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354175"/>
          <a:ext cx="2263775" cy="1635760"/>
        </a:xfrm>
        <a:prstGeom prst="rect">
          <a:avLst/>
        </a:prstGeom>
        <a:noFill/>
        <a:ln>
          <a:noFill/>
        </a:ln>
      </xdr:spPr>
    </xdr:pic>
    <xdr:clientData/>
  </xdr:twoCellAnchor>
  <xdr:twoCellAnchor editAs="oneCell">
    <xdr:from>
      <xdr:col>0</xdr:col>
      <xdr:colOff>71442</xdr:colOff>
      <xdr:row>112</xdr:row>
      <xdr:rowOff>0</xdr:rowOff>
    </xdr:from>
    <xdr:to>
      <xdr:col>0</xdr:col>
      <xdr:colOff>2342837</xdr:colOff>
      <xdr:row>123</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640175"/>
          <a:ext cx="2271395"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32</xdr:row>
      <xdr:rowOff>0</xdr:rowOff>
    </xdr:from>
    <xdr:to>
      <xdr:col>1</xdr:col>
      <xdr:colOff>37150</xdr:colOff>
      <xdr:row>43</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353050"/>
          <a:ext cx="2267585" cy="1637665"/>
        </a:xfrm>
        <a:prstGeom prst="rect">
          <a:avLst/>
        </a:prstGeom>
        <a:noFill/>
        <a:ln>
          <a:noFill/>
        </a:ln>
      </xdr:spPr>
    </xdr:pic>
    <xdr:clientData/>
  </xdr:twoCellAnchor>
  <xdr:twoCellAnchor editAs="oneCell">
    <xdr:from>
      <xdr:col>0</xdr:col>
      <xdr:colOff>95256</xdr:colOff>
      <xdr:row>48</xdr:row>
      <xdr:rowOff>0</xdr:rowOff>
    </xdr:from>
    <xdr:to>
      <xdr:col>1</xdr:col>
      <xdr:colOff>29216</xdr:colOff>
      <xdr:row>59</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639050"/>
          <a:ext cx="2267585"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0</xdr:col>
      <xdr:colOff>2362841</xdr:colOff>
      <xdr:row>60</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534275"/>
          <a:ext cx="2267585" cy="1637665"/>
        </a:xfrm>
        <a:prstGeom prst="rect">
          <a:avLst/>
        </a:prstGeom>
        <a:noFill/>
        <a:ln>
          <a:noFill/>
        </a:ln>
      </xdr:spPr>
    </xdr:pic>
    <xdr:clientData/>
  </xdr:twoCellAnchor>
  <xdr:twoCellAnchor editAs="oneCell">
    <xdr:from>
      <xdr:col>0</xdr:col>
      <xdr:colOff>87316</xdr:colOff>
      <xdr:row>33</xdr:row>
      <xdr:rowOff>0</xdr:rowOff>
    </xdr:from>
    <xdr:to>
      <xdr:col>0</xdr:col>
      <xdr:colOff>2262191</xdr:colOff>
      <xdr:row>44</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248275"/>
          <a:ext cx="2174875"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63504</xdr:colOff>
      <xdr:row>44</xdr:row>
      <xdr:rowOff>0</xdr:rowOff>
    </xdr:from>
    <xdr:to>
      <xdr:col>0</xdr:col>
      <xdr:colOff>2169799</xdr:colOff>
      <xdr:row>54</xdr:row>
      <xdr:rowOff>50800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7200900"/>
          <a:ext cx="2106295" cy="1479550"/>
        </a:xfrm>
        <a:prstGeom prst="rect">
          <a:avLst/>
        </a:prstGeom>
        <a:noFill/>
        <a:ln>
          <a:noFill/>
        </a:ln>
      </xdr:spPr>
    </xdr:pic>
    <xdr:clientData/>
  </xdr:twoCellAnchor>
  <xdr:twoCellAnchor editAs="oneCell">
    <xdr:from>
      <xdr:col>0</xdr:col>
      <xdr:colOff>103188</xdr:colOff>
      <xdr:row>59</xdr:row>
      <xdr:rowOff>111125</xdr:rowOff>
    </xdr:from>
    <xdr:to>
      <xdr:col>1</xdr:col>
      <xdr:colOff>37148</xdr:colOff>
      <xdr:row>71</xdr:row>
      <xdr:rowOff>50165</xdr:rowOff>
    </xdr:to>
    <xdr:pic>
      <xdr:nvPicPr>
        <xdr:cNvPr id="3" name="Picture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455150"/>
          <a:ext cx="2267585" cy="165354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76</xdr:row>
      <xdr:rowOff>83820</xdr:rowOff>
    </xdr:from>
    <xdr:to>
      <xdr:col>0</xdr:col>
      <xdr:colOff>2260600</xdr:colOff>
      <xdr:row>87</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294745"/>
          <a:ext cx="2216150" cy="1609725"/>
        </a:xfrm>
        <a:prstGeom prst="rect">
          <a:avLst/>
        </a:prstGeom>
        <a:noFill/>
        <a:ln>
          <a:noFill/>
        </a:ln>
      </xdr:spPr>
    </xdr:pic>
    <xdr:clientData/>
  </xdr:twoCellAnchor>
  <xdr:twoCellAnchor editAs="oneCell">
    <xdr:from>
      <xdr:col>0</xdr:col>
      <xdr:colOff>38100</xdr:colOff>
      <xdr:row>93</xdr:row>
      <xdr:rowOff>12700</xdr:rowOff>
    </xdr:from>
    <xdr:to>
      <xdr:col>0</xdr:col>
      <xdr:colOff>2292350</xdr:colOff>
      <xdr:row>104</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652500"/>
          <a:ext cx="2254250" cy="1609725"/>
        </a:xfrm>
        <a:prstGeom prst="rect">
          <a:avLst/>
        </a:prstGeom>
        <a:noFill/>
        <a:ln>
          <a:noFill/>
        </a:ln>
      </xdr:spPr>
    </xdr:pic>
    <xdr:clientData/>
  </xdr:twoCellAnchor>
  <xdr:twoCellAnchor editAs="oneCell">
    <xdr:from>
      <xdr:col>0</xdr:col>
      <xdr:colOff>57150</xdr:colOff>
      <xdr:row>108</xdr:row>
      <xdr:rowOff>114300</xdr:rowOff>
    </xdr:from>
    <xdr:to>
      <xdr:col>0</xdr:col>
      <xdr:colOff>2263775</xdr:colOff>
      <xdr:row>120</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5897225"/>
          <a:ext cx="22066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55566</xdr:colOff>
      <xdr:row>37</xdr:row>
      <xdr:rowOff>0</xdr:rowOff>
    </xdr:from>
    <xdr:to>
      <xdr:col>1</xdr:col>
      <xdr:colOff>7941</xdr:colOff>
      <xdr:row>48</xdr:row>
      <xdr:rowOff>66040</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5924550"/>
          <a:ext cx="2286000" cy="1637665"/>
        </a:xfrm>
        <a:prstGeom prst="rect">
          <a:avLst/>
        </a:prstGeom>
        <a:noFill/>
        <a:ln>
          <a:noFill/>
        </a:ln>
      </xdr:spPr>
    </xdr:pic>
    <xdr:clientData/>
  </xdr:twoCellAnchor>
  <xdr:twoCellAnchor editAs="oneCell">
    <xdr:from>
      <xdr:col>0</xdr:col>
      <xdr:colOff>69850</xdr:colOff>
      <xdr:row>52</xdr:row>
      <xdr:rowOff>120650</xdr:rowOff>
    </xdr:from>
    <xdr:to>
      <xdr:col>1</xdr:col>
      <xdr:colOff>22225</xdr:colOff>
      <xdr:row>64</xdr:row>
      <xdr:rowOff>59690</xdr:rowOff>
    </xdr:to>
    <xdr:pic>
      <xdr:nvPicPr>
        <xdr:cNvPr id="3" name="Picture 2">
          <a:extLst>
            <a:ext uri="{FF2B5EF4-FFF2-40B4-BE49-F238E27FC236}">
              <a16:creationId xmlns:a16="http://schemas.microsoft.com/office/drawing/2014/main" id="{359B124D-E187-42C1-B912-8E76223A80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8331200"/>
          <a:ext cx="2286000" cy="1653540"/>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47628</xdr:colOff>
      <xdr:row>61</xdr:row>
      <xdr:rowOff>0</xdr:rowOff>
    </xdr:from>
    <xdr:to>
      <xdr:col>0</xdr:col>
      <xdr:colOff>2144398</xdr:colOff>
      <xdr:row>71</xdr:row>
      <xdr:rowOff>50800</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9648825"/>
          <a:ext cx="2096770" cy="1479550"/>
        </a:xfrm>
        <a:prstGeom prst="rect">
          <a:avLst/>
        </a:prstGeom>
        <a:noFill/>
        <a:ln>
          <a:noFill/>
        </a:ln>
      </xdr:spPr>
    </xdr:pic>
    <xdr:clientData/>
  </xdr:twoCellAnchor>
  <xdr:twoCellAnchor editAs="oneCell">
    <xdr:from>
      <xdr:col>0</xdr:col>
      <xdr:colOff>55550</xdr:colOff>
      <xdr:row>45</xdr:row>
      <xdr:rowOff>0</xdr:rowOff>
    </xdr:from>
    <xdr:to>
      <xdr:col>1</xdr:col>
      <xdr:colOff>7925</xdr:colOff>
      <xdr:row>56</xdr:row>
      <xdr:rowOff>66040</xdr:rowOff>
    </xdr:to>
    <xdr:pic>
      <xdr:nvPicPr>
        <xdr:cNvPr id="3" name="Picture 2">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50" y="7219950"/>
          <a:ext cx="2286000" cy="163766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49392</xdr:colOff>
      <xdr:row>46</xdr:row>
      <xdr:rowOff>0</xdr:rowOff>
    </xdr:from>
    <xdr:to>
      <xdr:col>0</xdr:col>
      <xdr:colOff>2146162</xdr:colOff>
      <xdr:row>56</xdr:row>
      <xdr:rowOff>50800</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7067550"/>
          <a:ext cx="2096770" cy="1479550"/>
        </a:xfrm>
        <a:prstGeom prst="rect">
          <a:avLst/>
        </a:prstGeom>
        <a:noFill/>
        <a:ln>
          <a:noFill/>
        </a:ln>
      </xdr:spPr>
    </xdr:pic>
    <xdr:clientData/>
  </xdr:twoCellAnchor>
  <xdr:twoCellAnchor editAs="oneCell">
    <xdr:from>
      <xdr:col>0</xdr:col>
      <xdr:colOff>49392</xdr:colOff>
      <xdr:row>62</xdr:row>
      <xdr:rowOff>0</xdr:rowOff>
    </xdr:from>
    <xdr:to>
      <xdr:col>0</xdr:col>
      <xdr:colOff>2146162</xdr:colOff>
      <xdr:row>72</xdr:row>
      <xdr:rowOff>50800</xdr:rowOff>
    </xdr:to>
    <xdr:pic>
      <xdr:nvPicPr>
        <xdr:cNvPr id="3" name="Picture 2">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9639300"/>
          <a:ext cx="2096770" cy="147955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47628</xdr:colOff>
      <xdr:row>46</xdr:row>
      <xdr:rowOff>0</xdr:rowOff>
    </xdr:from>
    <xdr:to>
      <xdr:col>1</xdr:col>
      <xdr:colOff>14608</xdr:colOff>
      <xdr:row>57</xdr:row>
      <xdr:rowOff>57150</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7067550"/>
          <a:ext cx="2300605" cy="1628775"/>
        </a:xfrm>
        <a:prstGeom prst="rect">
          <a:avLst/>
        </a:prstGeom>
        <a:noFill/>
        <a:ln>
          <a:noFill/>
        </a:ln>
      </xdr:spPr>
    </xdr:pic>
    <xdr:clientData/>
  </xdr:twoCellAnchor>
  <xdr:twoCellAnchor editAs="oneCell">
    <xdr:from>
      <xdr:col>0</xdr:col>
      <xdr:colOff>39690</xdr:colOff>
      <xdr:row>62</xdr:row>
      <xdr:rowOff>0</xdr:rowOff>
    </xdr:from>
    <xdr:to>
      <xdr:col>1</xdr:col>
      <xdr:colOff>6670</xdr:colOff>
      <xdr:row>73</xdr:row>
      <xdr:rowOff>57150</xdr:rowOff>
    </xdr:to>
    <xdr:pic>
      <xdr:nvPicPr>
        <xdr:cNvPr id="3" name="Picture 2">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90" y="9639300"/>
          <a:ext cx="2300605" cy="162877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63503</xdr:colOff>
      <xdr:row>46</xdr:row>
      <xdr:rowOff>0</xdr:rowOff>
    </xdr:from>
    <xdr:to>
      <xdr:col>0</xdr:col>
      <xdr:colOff>2331088</xdr:colOff>
      <xdr:row>57</xdr:row>
      <xdr:rowOff>66040</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3" y="7067550"/>
          <a:ext cx="2267585" cy="1637665"/>
        </a:xfrm>
        <a:prstGeom prst="rect">
          <a:avLst/>
        </a:prstGeom>
        <a:noFill/>
        <a:ln>
          <a:noFill/>
        </a:ln>
      </xdr:spPr>
    </xdr:pic>
    <xdr:clientData/>
  </xdr:twoCellAnchor>
  <xdr:twoCellAnchor editAs="oneCell">
    <xdr:from>
      <xdr:col>0</xdr:col>
      <xdr:colOff>71442</xdr:colOff>
      <xdr:row>62</xdr:row>
      <xdr:rowOff>0</xdr:rowOff>
    </xdr:from>
    <xdr:to>
      <xdr:col>1</xdr:col>
      <xdr:colOff>5402</xdr:colOff>
      <xdr:row>73</xdr:row>
      <xdr:rowOff>66040</xdr:rowOff>
    </xdr:to>
    <xdr:pic>
      <xdr:nvPicPr>
        <xdr:cNvPr id="3" name="Picture 2">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9639300"/>
          <a:ext cx="2267585" cy="163766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103188</xdr:colOff>
      <xdr:row>60</xdr:row>
      <xdr:rowOff>79375</xdr:rowOff>
    </xdr:from>
    <xdr:to>
      <xdr:col>0</xdr:col>
      <xdr:colOff>2251075</xdr:colOff>
      <xdr:row>72</xdr:row>
      <xdr:rowOff>18415</xdr:rowOff>
    </xdr:to>
    <xdr:pic>
      <xdr:nvPicPr>
        <xdr:cNvPr id="2" name="Picture 1">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9794875"/>
          <a:ext cx="2147887" cy="1653540"/>
        </a:xfrm>
        <a:prstGeom prst="rect">
          <a:avLst/>
        </a:prstGeom>
        <a:noFill/>
        <a:ln>
          <a:noFill/>
        </a:ln>
      </xdr:spPr>
    </xdr:pic>
    <xdr:clientData/>
  </xdr:twoCellAnchor>
  <xdr:twoCellAnchor editAs="oneCell">
    <xdr:from>
      <xdr:col>0</xdr:col>
      <xdr:colOff>82550</xdr:colOff>
      <xdr:row>44</xdr:row>
      <xdr:rowOff>88900</xdr:rowOff>
    </xdr:from>
    <xdr:to>
      <xdr:col>0</xdr:col>
      <xdr:colOff>2254250</xdr:colOff>
      <xdr:row>55</xdr:row>
      <xdr:rowOff>44450</xdr:rowOff>
    </xdr:to>
    <xdr:pic>
      <xdr:nvPicPr>
        <xdr:cNvPr id="3" name="Picture 2">
          <a:extLst>
            <a:ext uri="{FF2B5EF4-FFF2-40B4-BE49-F238E27FC236}">
              <a16:creationId xmlns:a16="http://schemas.microsoft.com/office/drawing/2014/main" id="{78F78457-30C7-4E94-B0EB-B73D5F70476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7518400"/>
          <a:ext cx="2171700" cy="152717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82550</xdr:colOff>
      <xdr:row>85</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5286355"/>
          <a:ext cx="2286000" cy="1463040"/>
        </a:xfrm>
        <a:prstGeom prst="rect">
          <a:avLst/>
        </a:prstGeom>
        <a:noFill/>
        <a:ln>
          <a:noFill/>
        </a:ln>
      </xdr:spPr>
    </xdr:pic>
    <xdr:clientData/>
  </xdr:oneCellAnchor>
  <xdr:twoCellAnchor editAs="oneCell">
    <xdr:from>
      <xdr:col>0</xdr:col>
      <xdr:colOff>63500</xdr:colOff>
      <xdr:row>69</xdr:row>
      <xdr:rowOff>50800</xdr:rowOff>
    </xdr:from>
    <xdr:to>
      <xdr:col>0</xdr:col>
      <xdr:colOff>2329180</xdr:colOff>
      <xdr:row>80</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2995275"/>
          <a:ext cx="2265680" cy="158623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88900</xdr:colOff>
      <xdr:row>74</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2984480"/>
          <a:ext cx="2300605" cy="1454150"/>
        </a:xfrm>
        <a:prstGeom prst="rect">
          <a:avLst/>
        </a:prstGeom>
        <a:noFill/>
        <a:ln>
          <a:noFill/>
        </a:ln>
      </xdr:spPr>
    </xdr:pic>
    <xdr:clientData/>
  </xdr:oneCellAnchor>
  <xdr:twoCellAnchor editAs="oneCell">
    <xdr:from>
      <xdr:col>0</xdr:col>
      <xdr:colOff>69850</xdr:colOff>
      <xdr:row>58</xdr:row>
      <xdr:rowOff>69850</xdr:rowOff>
    </xdr:from>
    <xdr:to>
      <xdr:col>0</xdr:col>
      <xdr:colOff>2333625</xdr:colOff>
      <xdr:row>69</xdr:row>
      <xdr:rowOff>78105</xdr:rowOff>
    </xdr:to>
    <xdr:pic>
      <xdr:nvPicPr>
        <xdr:cNvPr id="3" name="Picture 2">
          <a:extLst>
            <a:ext uri="{FF2B5EF4-FFF2-40B4-BE49-F238E27FC236}">
              <a16:creationId xmlns:a16="http://schemas.microsoft.com/office/drawing/2014/main" id="{D100092E-20C5-4F62-B545-868F94574ED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10699750"/>
          <a:ext cx="2263775" cy="157988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59</xdr:row>
      <xdr:rowOff>83820</xdr:rowOff>
    </xdr:from>
    <xdr:to>
      <xdr:col>0</xdr:col>
      <xdr:colOff>2260600</xdr:colOff>
      <xdr:row>70</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218295"/>
          <a:ext cx="2216150" cy="1562100"/>
        </a:xfrm>
        <a:prstGeom prst="rect">
          <a:avLst/>
        </a:prstGeom>
        <a:noFill/>
        <a:ln>
          <a:noFill/>
        </a:ln>
      </xdr:spPr>
    </xdr:pic>
    <xdr:clientData/>
  </xdr:twoCellAnchor>
  <xdr:twoCellAnchor editAs="oneCell">
    <xdr:from>
      <xdr:col>0</xdr:col>
      <xdr:colOff>38100</xdr:colOff>
      <xdr:row>75</xdr:row>
      <xdr:rowOff>63500</xdr:rowOff>
    </xdr:from>
    <xdr:to>
      <xdr:col>0</xdr:col>
      <xdr:colOff>2292350</xdr:colOff>
      <xdr:row>86</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483975"/>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94</xdr:row>
      <xdr:rowOff>96520</xdr:rowOff>
    </xdr:from>
    <xdr:to>
      <xdr:col>0</xdr:col>
      <xdr:colOff>2362200</xdr:colOff>
      <xdr:row>106</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3879195"/>
          <a:ext cx="2286000" cy="1625600"/>
        </a:xfrm>
        <a:prstGeom prst="rect">
          <a:avLst/>
        </a:prstGeom>
        <a:noFill/>
        <a:ln>
          <a:noFill/>
        </a:ln>
      </xdr:spPr>
    </xdr:pic>
    <xdr:clientData/>
  </xdr:twoCellAnchor>
  <xdr:twoCellAnchor editAs="oneCell">
    <xdr:from>
      <xdr:col>0</xdr:col>
      <xdr:colOff>79380</xdr:colOff>
      <xdr:row>79</xdr:row>
      <xdr:rowOff>0</xdr:rowOff>
    </xdr:from>
    <xdr:to>
      <xdr:col>0</xdr:col>
      <xdr:colOff>2345060</xdr:colOff>
      <xdr:row>90</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639550"/>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88</xdr:row>
      <xdr:rowOff>88900</xdr:rowOff>
    </xdr:from>
    <xdr:to>
      <xdr:col>0</xdr:col>
      <xdr:colOff>2383790</xdr:colOff>
      <xdr:row>100</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061950"/>
          <a:ext cx="2282190" cy="1625600"/>
        </a:xfrm>
        <a:prstGeom prst="rect">
          <a:avLst/>
        </a:prstGeom>
        <a:noFill/>
        <a:ln>
          <a:noFill/>
        </a:ln>
      </xdr:spPr>
    </xdr:pic>
    <xdr:clientData/>
  </xdr:twoCellAnchor>
  <xdr:twoCellAnchor editAs="oneCell">
    <xdr:from>
      <xdr:col>0</xdr:col>
      <xdr:colOff>101600</xdr:colOff>
      <xdr:row>72</xdr:row>
      <xdr:rowOff>95250</xdr:rowOff>
    </xdr:from>
    <xdr:to>
      <xdr:col>0</xdr:col>
      <xdr:colOff>2383790</xdr:colOff>
      <xdr:row>84</xdr:row>
      <xdr:rowOff>8255</xdr:rowOff>
    </xdr:to>
    <xdr:pic>
      <xdr:nvPicPr>
        <xdr:cNvPr id="3" name="Picture 2">
          <a:extLst>
            <a:ext uri="{FF2B5EF4-FFF2-40B4-BE49-F238E27FC236}">
              <a16:creationId xmlns:a16="http://schemas.microsoft.com/office/drawing/2014/main" id="{F4FEDBD1-3164-1894-7DF0-5BA425C691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0782300"/>
          <a:ext cx="2282190" cy="16275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57</xdr:row>
      <xdr:rowOff>95250</xdr:rowOff>
    </xdr:from>
    <xdr:to>
      <xdr:col>1</xdr:col>
      <xdr:colOff>98425</xdr:colOff>
      <xdr:row>69</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591550"/>
          <a:ext cx="2324100" cy="1625600"/>
        </a:xfrm>
        <a:prstGeom prst="rect">
          <a:avLst/>
        </a:prstGeom>
        <a:noFill/>
        <a:ln>
          <a:noFill/>
        </a:ln>
      </xdr:spPr>
    </xdr:pic>
    <xdr:clientData/>
  </xdr:twoCellAnchor>
  <xdr:twoCellAnchor editAs="oneCell">
    <xdr:from>
      <xdr:col>0</xdr:col>
      <xdr:colOff>133350</xdr:colOff>
      <xdr:row>41</xdr:row>
      <xdr:rowOff>95250</xdr:rowOff>
    </xdr:from>
    <xdr:to>
      <xdr:col>1</xdr:col>
      <xdr:colOff>123825</xdr:colOff>
      <xdr:row>53</xdr:row>
      <xdr:rowOff>6350</xdr:rowOff>
    </xdr:to>
    <xdr:pic>
      <xdr:nvPicPr>
        <xdr:cNvPr id="3" name="Picture 2">
          <a:extLst>
            <a:ext uri="{FF2B5EF4-FFF2-40B4-BE49-F238E27FC236}">
              <a16:creationId xmlns:a16="http://schemas.microsoft.com/office/drawing/2014/main" id="{AC9DF254-DB03-4167-98E8-8658CF429F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305550"/>
          <a:ext cx="2324100" cy="1625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120</xdr:row>
      <xdr:rowOff>107950</xdr:rowOff>
    </xdr:from>
    <xdr:to>
      <xdr:col>0</xdr:col>
      <xdr:colOff>2439670</xdr:colOff>
      <xdr:row>131</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7748250"/>
          <a:ext cx="2369820" cy="1536065"/>
        </a:xfrm>
        <a:prstGeom prst="rect">
          <a:avLst/>
        </a:prstGeom>
        <a:noFill/>
        <a:ln>
          <a:noFill/>
        </a:ln>
      </xdr:spPr>
    </xdr:pic>
    <xdr:clientData/>
  </xdr:twoCellAnchor>
  <xdr:oneCellAnchor>
    <xdr:from>
      <xdr:col>0</xdr:col>
      <xdr:colOff>95250</xdr:colOff>
      <xdr:row>104</xdr:row>
      <xdr:rowOff>82550</xdr:rowOff>
    </xdr:from>
    <xdr:ext cx="2300605" cy="1454150"/>
    <xdr:pic>
      <xdr:nvPicPr>
        <xdr:cNvPr id="3" name="Picture 2">
          <a:extLst>
            <a:ext uri="{FF2B5EF4-FFF2-40B4-BE49-F238E27FC236}">
              <a16:creationId xmlns:a16="http://schemas.microsoft.com/office/drawing/2014/main" id="{89D20B2A-808E-4E46-85AB-4AB15C46202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5293975"/>
          <a:ext cx="2300605" cy="1454150"/>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127</xdr:row>
      <xdr:rowOff>63500</xdr:rowOff>
    </xdr:from>
    <xdr:to>
      <xdr:col>0</xdr:col>
      <xdr:colOff>2320290</xdr:colOff>
      <xdr:row>138</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8742025"/>
          <a:ext cx="2177415" cy="1524635"/>
        </a:xfrm>
        <a:prstGeom prst="rect">
          <a:avLst/>
        </a:prstGeom>
        <a:noFill/>
        <a:ln>
          <a:noFill/>
        </a:ln>
      </xdr:spPr>
    </xdr:pic>
    <xdr:clientData/>
  </xdr:twoCellAnchor>
  <xdr:twoCellAnchor editAs="oneCell">
    <xdr:from>
      <xdr:col>0</xdr:col>
      <xdr:colOff>127000</xdr:colOff>
      <xdr:row>112</xdr:row>
      <xdr:rowOff>31750</xdr:rowOff>
    </xdr:from>
    <xdr:to>
      <xdr:col>0</xdr:col>
      <xdr:colOff>2307590</xdr:colOff>
      <xdr:row>122</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656715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investor/report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investor/report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investor/report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investor/repo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investor/report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investor/reports"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investor/reports"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investor/reports"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investor/reports"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franklintempletonindia.com/investor/repor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6.bin"/><Relationship Id="rId4"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7" Type="http://schemas.openxmlformats.org/officeDocument/2006/relationships/drawing" Target="../drawings/drawing36.xml"/><Relationship Id="rId2" Type="http://schemas.openxmlformats.org/officeDocument/2006/relationships/hyperlink" Target="https://www.franklintempletonindia.com/download/en-in/latest%20updates/189ea834-ae3f-48eb-9d73-a9cc9cd9317e/franklin-templeton-update-on-reliance-broadcast-july-23-2020-kcg9m1gq-en-in.pdf"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8.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7.xml"/><Relationship Id="rId5" Type="http://schemas.openxmlformats.org/officeDocument/2006/relationships/printerSettings" Target="../printerSettings/printerSettings41.bin"/><Relationship Id="rId4" Type="http://schemas.openxmlformats.org/officeDocument/2006/relationships/hyperlink" Target="https://www.franklintempletonindia.com/investor/repor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6"/>
  <sheetViews>
    <sheetView tabSelected="1" workbookViewId="0">
      <selection sqref="A1:G1"/>
    </sheetView>
  </sheetViews>
  <sheetFormatPr defaultColWidth="9.109375" defaultRowHeight="10.199999999999999" x14ac:dyDescent="0.2"/>
  <cols>
    <col min="1" max="1" width="38.6640625" style="7" bestFit="1" customWidth="1"/>
    <col min="2" max="2" width="51.33203125" style="7" bestFit="1" customWidth="1"/>
    <col min="3" max="3" width="24.6640625" style="7" bestFit="1" customWidth="1"/>
    <col min="4" max="4" width="15" style="7" bestFit="1" customWidth="1"/>
    <col min="5" max="5" width="23.44140625" style="10" customWidth="1"/>
    <col min="6" max="6" width="13.5546875" style="11" bestFit="1" customWidth="1"/>
    <col min="7" max="7" width="14.33203125" style="10" customWidth="1"/>
    <col min="8" max="16384" width="9.109375" style="7"/>
  </cols>
  <sheetData>
    <row r="1" spans="1:9" s="1" customFormat="1" ht="13.8" x14ac:dyDescent="0.2">
      <c r="A1" s="69" t="s">
        <v>860</v>
      </c>
      <c r="B1" s="70"/>
      <c r="C1" s="70"/>
      <c r="D1" s="70"/>
      <c r="E1" s="70"/>
      <c r="F1" s="70"/>
      <c r="G1" s="70"/>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861</v>
      </c>
      <c r="D4" s="13" t="s">
        <v>1</v>
      </c>
      <c r="E4" s="36" t="s">
        <v>6</v>
      </c>
      <c r="F4" s="12" t="s">
        <v>3</v>
      </c>
      <c r="G4" s="12" t="s">
        <v>5</v>
      </c>
    </row>
    <row r="5" spans="1:9" x14ac:dyDescent="0.2">
      <c r="A5" s="16" t="s">
        <v>31</v>
      </c>
      <c r="B5" s="17"/>
      <c r="C5" s="17"/>
      <c r="D5" s="17"/>
      <c r="E5" s="18"/>
      <c r="F5" s="19"/>
      <c r="G5" s="18"/>
    </row>
    <row r="6" spans="1:9" x14ac:dyDescent="0.2">
      <c r="A6" s="20" t="s">
        <v>32</v>
      </c>
      <c r="B6" s="21"/>
      <c r="C6" s="21"/>
      <c r="D6" s="21"/>
      <c r="E6" s="22"/>
      <c r="F6" s="23"/>
      <c r="G6" s="22"/>
    </row>
    <row r="7" spans="1:9" x14ac:dyDescent="0.2">
      <c r="A7" s="21" t="s">
        <v>862</v>
      </c>
      <c r="B7" s="21" t="s">
        <v>863</v>
      </c>
      <c r="C7" s="21" t="s">
        <v>864</v>
      </c>
      <c r="D7" s="24">
        <v>500</v>
      </c>
      <c r="E7" s="22">
        <v>5340.0296575000002</v>
      </c>
      <c r="F7" s="23">
        <v>3.7633711700557102</v>
      </c>
      <c r="G7" s="22">
        <v>6.4748999999999999</v>
      </c>
    </row>
    <row r="8" spans="1:9" x14ac:dyDescent="0.2">
      <c r="A8" s="21" t="s">
        <v>865</v>
      </c>
      <c r="B8" s="21" t="s">
        <v>866</v>
      </c>
      <c r="C8" s="21" t="s">
        <v>84</v>
      </c>
      <c r="D8" s="24">
        <v>50</v>
      </c>
      <c r="E8" s="22">
        <v>535.13684929999999</v>
      </c>
      <c r="F8" s="23">
        <v>0.37713621830948901</v>
      </c>
      <c r="G8" s="22">
        <v>6.6997999999999998</v>
      </c>
    </row>
    <row r="9" spans="1:9" x14ac:dyDescent="0.2">
      <c r="A9" s="20" t="s">
        <v>33</v>
      </c>
      <c r="B9" s="20"/>
      <c r="C9" s="20"/>
      <c r="D9" s="20"/>
      <c r="E9" s="25">
        <f>SUM(E6:E8)</f>
        <v>5875.1665068000002</v>
      </c>
      <c r="F9" s="26">
        <f>SUM(F6:F8)</f>
        <v>4.140507388365199</v>
      </c>
      <c r="G9" s="25"/>
      <c r="H9" s="14"/>
      <c r="I9" s="14"/>
    </row>
    <row r="10" spans="1:9" x14ac:dyDescent="0.2">
      <c r="A10" s="21"/>
      <c r="B10" s="21"/>
      <c r="C10" s="21"/>
      <c r="D10" s="21"/>
      <c r="E10" s="22"/>
      <c r="F10" s="23"/>
      <c r="G10" s="22"/>
    </row>
    <row r="11" spans="1:9" x14ac:dyDescent="0.2">
      <c r="A11" s="20" t="s">
        <v>48</v>
      </c>
      <c r="B11" s="21"/>
      <c r="C11" s="21"/>
      <c r="D11" s="21"/>
      <c r="E11" s="22"/>
      <c r="F11" s="23"/>
      <c r="G11" s="22"/>
    </row>
    <row r="12" spans="1:9" x14ac:dyDescent="0.2">
      <c r="A12" s="20" t="s">
        <v>49</v>
      </c>
      <c r="B12" s="21"/>
      <c r="C12" s="21"/>
      <c r="D12" s="21"/>
      <c r="E12" s="22"/>
      <c r="F12" s="23"/>
      <c r="G12" s="22"/>
    </row>
    <row r="13" spans="1:9" x14ac:dyDescent="0.2">
      <c r="A13" s="21" t="s">
        <v>867</v>
      </c>
      <c r="B13" s="21" t="s">
        <v>868</v>
      </c>
      <c r="C13" s="21" t="s">
        <v>869</v>
      </c>
      <c r="D13" s="24">
        <v>1400</v>
      </c>
      <c r="E13" s="22">
        <v>6920.067</v>
      </c>
      <c r="F13" s="23">
        <v>4.8768981284733401</v>
      </c>
      <c r="G13" s="22">
        <v>6.8000999999999996</v>
      </c>
    </row>
    <row r="14" spans="1:9" x14ac:dyDescent="0.2">
      <c r="A14" s="21" t="s">
        <v>870</v>
      </c>
      <c r="B14" s="21" t="s">
        <v>871</v>
      </c>
      <c r="C14" s="21" t="s">
        <v>50</v>
      </c>
      <c r="D14" s="24">
        <v>1000</v>
      </c>
      <c r="E14" s="22">
        <v>4991.3999999999996</v>
      </c>
      <c r="F14" s="23">
        <v>3.5176753806663799</v>
      </c>
      <c r="G14" s="22">
        <v>6.2906000000000004</v>
      </c>
    </row>
    <row r="15" spans="1:9" x14ac:dyDescent="0.2">
      <c r="A15" s="21" t="s">
        <v>872</v>
      </c>
      <c r="B15" s="21" t="s">
        <v>873</v>
      </c>
      <c r="C15" s="21" t="s">
        <v>50</v>
      </c>
      <c r="D15" s="24">
        <v>1000</v>
      </c>
      <c r="E15" s="22">
        <v>4978.9799999999996</v>
      </c>
      <c r="F15" s="23">
        <v>3.50892241992833</v>
      </c>
      <c r="G15" s="22">
        <v>6.4206000000000003</v>
      </c>
    </row>
    <row r="16" spans="1:9" x14ac:dyDescent="0.2">
      <c r="A16" s="21" t="s">
        <v>874</v>
      </c>
      <c r="B16" s="21" t="s">
        <v>875</v>
      </c>
      <c r="C16" s="21" t="s">
        <v>50</v>
      </c>
      <c r="D16" s="24">
        <v>1000</v>
      </c>
      <c r="E16" s="22">
        <v>4955.2349999999997</v>
      </c>
      <c r="F16" s="23">
        <v>3.49218819668156</v>
      </c>
      <c r="G16" s="22">
        <v>6.5946999999999996</v>
      </c>
    </row>
    <row r="17" spans="1:9" x14ac:dyDescent="0.2">
      <c r="A17" s="21" t="s">
        <v>876</v>
      </c>
      <c r="B17" s="21" t="s">
        <v>877</v>
      </c>
      <c r="C17" s="21" t="s">
        <v>50</v>
      </c>
      <c r="D17" s="24">
        <v>1000</v>
      </c>
      <c r="E17" s="22">
        <v>4928.1099999999997</v>
      </c>
      <c r="F17" s="23">
        <v>3.4730719277588999</v>
      </c>
      <c r="G17" s="22">
        <v>6.915</v>
      </c>
    </row>
    <row r="18" spans="1:9" x14ac:dyDescent="0.2">
      <c r="A18" s="20" t="s">
        <v>33</v>
      </c>
      <c r="B18" s="20"/>
      <c r="C18" s="20"/>
      <c r="D18" s="20"/>
      <c r="E18" s="25">
        <f>SUM(E12:E17)</f>
        <v>26773.792000000001</v>
      </c>
      <c r="F18" s="26">
        <f>SUM(F12:F17)</f>
        <v>18.868756053508513</v>
      </c>
      <c r="G18" s="25"/>
      <c r="H18" s="14"/>
      <c r="I18" s="14"/>
    </row>
    <row r="19" spans="1:9" x14ac:dyDescent="0.2">
      <c r="A19" s="21"/>
      <c r="B19" s="21"/>
      <c r="C19" s="21"/>
      <c r="D19" s="21"/>
      <c r="E19" s="22"/>
      <c r="F19" s="23"/>
      <c r="G19" s="22"/>
    </row>
    <row r="20" spans="1:9" x14ac:dyDescent="0.2">
      <c r="A20" s="20" t="s">
        <v>55</v>
      </c>
      <c r="B20" s="21"/>
      <c r="C20" s="21"/>
      <c r="D20" s="21"/>
      <c r="E20" s="22"/>
      <c r="F20" s="23"/>
      <c r="G20" s="22"/>
    </row>
    <row r="21" spans="1:9" x14ac:dyDescent="0.2">
      <c r="A21" s="21" t="s">
        <v>878</v>
      </c>
      <c r="B21" s="21" t="s">
        <v>879</v>
      </c>
      <c r="C21" s="21" t="s">
        <v>50</v>
      </c>
      <c r="D21" s="24">
        <v>1500</v>
      </c>
      <c r="E21" s="22">
        <v>7462.68</v>
      </c>
      <c r="F21" s="23">
        <v>5.2593031433648596</v>
      </c>
      <c r="G21" s="22">
        <v>6.5197000000000003</v>
      </c>
    </row>
    <row r="22" spans="1:9" x14ac:dyDescent="0.2">
      <c r="A22" s="21" t="s">
        <v>880</v>
      </c>
      <c r="B22" s="21" t="s">
        <v>881</v>
      </c>
      <c r="C22" s="21" t="s">
        <v>52</v>
      </c>
      <c r="D22" s="24">
        <v>1500</v>
      </c>
      <c r="E22" s="22">
        <v>7458.3525</v>
      </c>
      <c r="F22" s="23">
        <v>5.2562533496777499</v>
      </c>
      <c r="G22" s="22">
        <v>6.5753000000000004</v>
      </c>
    </row>
    <row r="23" spans="1:9" x14ac:dyDescent="0.2">
      <c r="A23" s="21" t="s">
        <v>882</v>
      </c>
      <c r="B23" s="21" t="s">
        <v>883</v>
      </c>
      <c r="C23" s="21" t="s">
        <v>52</v>
      </c>
      <c r="D23" s="24">
        <v>1400</v>
      </c>
      <c r="E23" s="22">
        <v>6916.875</v>
      </c>
      <c r="F23" s="23">
        <v>4.8746485752788304</v>
      </c>
      <c r="G23" s="22">
        <v>7.0749000000000004</v>
      </c>
    </row>
    <row r="24" spans="1:9" x14ac:dyDescent="0.2">
      <c r="A24" s="21" t="s">
        <v>884</v>
      </c>
      <c r="B24" s="21" t="s">
        <v>885</v>
      </c>
      <c r="C24" s="21" t="s">
        <v>50</v>
      </c>
      <c r="D24" s="24">
        <v>1300</v>
      </c>
      <c r="E24" s="22">
        <v>6498.7780000000002</v>
      </c>
      <c r="F24" s="23">
        <v>4.5799958678960397</v>
      </c>
      <c r="G24" s="22">
        <v>6.8632999999999997</v>
      </c>
    </row>
    <row r="25" spans="1:9" x14ac:dyDescent="0.2">
      <c r="A25" s="21" t="s">
        <v>886</v>
      </c>
      <c r="B25" s="21" t="s">
        <v>887</v>
      </c>
      <c r="C25" s="21" t="s">
        <v>869</v>
      </c>
      <c r="D25" s="24">
        <v>1000</v>
      </c>
      <c r="E25" s="22">
        <v>4979.5450000000001</v>
      </c>
      <c r="F25" s="23">
        <v>3.5093206021197201</v>
      </c>
      <c r="G25" s="22">
        <v>6.5197000000000003</v>
      </c>
    </row>
    <row r="26" spans="1:9" x14ac:dyDescent="0.2">
      <c r="A26" s="21" t="s">
        <v>888</v>
      </c>
      <c r="B26" s="21" t="s">
        <v>889</v>
      </c>
      <c r="C26" s="21" t="s">
        <v>50</v>
      </c>
      <c r="D26" s="24">
        <v>1000</v>
      </c>
      <c r="E26" s="22">
        <v>4978.3</v>
      </c>
      <c r="F26" s="23">
        <v>3.5084431918041901</v>
      </c>
      <c r="G26" s="22">
        <v>6.63</v>
      </c>
    </row>
    <row r="27" spans="1:9" x14ac:dyDescent="0.2">
      <c r="A27" s="21" t="s">
        <v>890</v>
      </c>
      <c r="B27" s="21" t="s">
        <v>891</v>
      </c>
      <c r="C27" s="21" t="s">
        <v>51</v>
      </c>
      <c r="D27" s="24">
        <v>800</v>
      </c>
      <c r="E27" s="22">
        <v>3969.2359999999999</v>
      </c>
      <c r="F27" s="23">
        <v>2.7973081214197801</v>
      </c>
      <c r="G27" s="22">
        <v>6.8998999999999997</v>
      </c>
    </row>
    <row r="28" spans="1:9" x14ac:dyDescent="0.2">
      <c r="A28" s="21" t="s">
        <v>892</v>
      </c>
      <c r="B28" s="21" t="s">
        <v>893</v>
      </c>
      <c r="C28" s="21" t="s">
        <v>50</v>
      </c>
      <c r="D28" s="24">
        <v>800</v>
      </c>
      <c r="E28" s="22">
        <v>3960.1280000000002</v>
      </c>
      <c r="F28" s="23">
        <v>2.7908892835452099</v>
      </c>
      <c r="G28" s="22">
        <v>7.0671999999999997</v>
      </c>
    </row>
    <row r="29" spans="1:9" x14ac:dyDescent="0.2">
      <c r="A29" s="21" t="s">
        <v>894</v>
      </c>
      <c r="B29" s="21" t="s">
        <v>895</v>
      </c>
      <c r="C29" s="21" t="s">
        <v>50</v>
      </c>
      <c r="D29" s="24">
        <v>700</v>
      </c>
      <c r="E29" s="22">
        <v>3493.4865</v>
      </c>
      <c r="F29" s="23">
        <v>2.4620249737028401</v>
      </c>
      <c r="G29" s="22">
        <v>6.8052999999999999</v>
      </c>
    </row>
    <row r="30" spans="1:9" x14ac:dyDescent="0.2">
      <c r="A30" s="21" t="s">
        <v>896</v>
      </c>
      <c r="B30" s="21" t="s">
        <v>897</v>
      </c>
      <c r="C30" s="21" t="s">
        <v>50</v>
      </c>
      <c r="D30" s="24">
        <v>700</v>
      </c>
      <c r="E30" s="22">
        <v>3450.6745000000001</v>
      </c>
      <c r="F30" s="23">
        <v>2.4318533348045199</v>
      </c>
      <c r="G30" s="22">
        <v>7.1475</v>
      </c>
    </row>
    <row r="31" spans="1:9" x14ac:dyDescent="0.2">
      <c r="A31" s="21" t="s">
        <v>898</v>
      </c>
      <c r="B31" s="21" t="s">
        <v>899</v>
      </c>
      <c r="C31" s="21" t="s">
        <v>51</v>
      </c>
      <c r="D31" s="24">
        <v>500</v>
      </c>
      <c r="E31" s="22">
        <v>2490.855</v>
      </c>
      <c r="F31" s="23">
        <v>1.7554231899486601</v>
      </c>
      <c r="G31" s="22">
        <v>6.7004000000000001</v>
      </c>
    </row>
    <row r="32" spans="1:9" x14ac:dyDescent="0.2">
      <c r="A32" s="21" t="s">
        <v>900</v>
      </c>
      <c r="B32" s="21" t="s">
        <v>901</v>
      </c>
      <c r="C32" s="21" t="s">
        <v>50</v>
      </c>
      <c r="D32" s="24">
        <v>500</v>
      </c>
      <c r="E32" s="22">
        <v>2488</v>
      </c>
      <c r="F32" s="23">
        <v>1.7534111365745</v>
      </c>
      <c r="G32" s="22">
        <v>6.5202</v>
      </c>
    </row>
    <row r="33" spans="1:9" x14ac:dyDescent="0.2">
      <c r="A33" s="21" t="s">
        <v>902</v>
      </c>
      <c r="B33" s="21" t="s">
        <v>903</v>
      </c>
      <c r="C33" s="21" t="s">
        <v>869</v>
      </c>
      <c r="D33" s="24">
        <v>500</v>
      </c>
      <c r="E33" s="22">
        <v>2487.1574999999998</v>
      </c>
      <c r="F33" s="23">
        <v>1.7528173870236301</v>
      </c>
      <c r="G33" s="22">
        <v>6.4996</v>
      </c>
    </row>
    <row r="34" spans="1:9" x14ac:dyDescent="0.2">
      <c r="A34" s="20" t="s">
        <v>33</v>
      </c>
      <c r="B34" s="20"/>
      <c r="C34" s="20"/>
      <c r="D34" s="20"/>
      <c r="E34" s="25">
        <f>SUM(E20:E33)</f>
        <v>60634.067999999999</v>
      </c>
      <c r="F34" s="26">
        <f>SUM(F20:F33)</f>
        <v>42.731692157160538</v>
      </c>
      <c r="G34" s="25"/>
      <c r="H34" s="14"/>
      <c r="I34" s="14"/>
    </row>
    <row r="35" spans="1:9" x14ac:dyDescent="0.2">
      <c r="A35" s="21"/>
      <c r="B35" s="21"/>
      <c r="C35" s="21"/>
      <c r="D35" s="21"/>
      <c r="E35" s="22"/>
      <c r="F35" s="23"/>
      <c r="G35" s="22"/>
    </row>
    <row r="36" spans="1:9" x14ac:dyDescent="0.2">
      <c r="A36" s="20" t="s">
        <v>904</v>
      </c>
      <c r="B36" s="21"/>
      <c r="C36" s="21"/>
      <c r="D36" s="21"/>
      <c r="E36" s="22"/>
      <c r="F36" s="23"/>
      <c r="G36" s="22"/>
    </row>
    <row r="37" spans="1:9" x14ac:dyDescent="0.2">
      <c r="A37" s="21" t="s">
        <v>905</v>
      </c>
      <c r="B37" s="21" t="s">
        <v>906</v>
      </c>
      <c r="C37" s="21" t="s">
        <v>59</v>
      </c>
      <c r="D37" s="24">
        <v>5000000</v>
      </c>
      <c r="E37" s="22">
        <v>4986.83</v>
      </c>
      <c r="F37" s="23">
        <v>3.5144546857732299</v>
      </c>
      <c r="G37" s="22">
        <v>6.0247000000000002</v>
      </c>
    </row>
    <row r="38" spans="1:9" x14ac:dyDescent="0.2">
      <c r="A38" s="21" t="s">
        <v>907</v>
      </c>
      <c r="B38" s="21" t="s">
        <v>908</v>
      </c>
      <c r="C38" s="21" t="s">
        <v>59</v>
      </c>
      <c r="D38" s="24">
        <v>5000000</v>
      </c>
      <c r="E38" s="22">
        <v>4938.1450000000004</v>
      </c>
      <c r="F38" s="23">
        <v>3.48014406632623</v>
      </c>
      <c r="G38" s="22">
        <v>6.35</v>
      </c>
    </row>
    <row r="39" spans="1:9" x14ac:dyDescent="0.2">
      <c r="A39" s="21" t="s">
        <v>909</v>
      </c>
      <c r="B39" s="21" t="s">
        <v>910</v>
      </c>
      <c r="C39" s="21" t="s">
        <v>59</v>
      </c>
      <c r="D39" s="24">
        <v>5000000</v>
      </c>
      <c r="E39" s="22">
        <v>4931.4250000000002</v>
      </c>
      <c r="F39" s="23">
        <v>3.4754081648641</v>
      </c>
      <c r="G39" s="22">
        <v>6.4248000000000003</v>
      </c>
    </row>
    <row r="40" spans="1:9" x14ac:dyDescent="0.2">
      <c r="A40" s="21" t="s">
        <v>911</v>
      </c>
      <c r="B40" s="21" t="s">
        <v>912</v>
      </c>
      <c r="C40" s="21" t="s">
        <v>59</v>
      </c>
      <c r="D40" s="24">
        <v>2500000</v>
      </c>
      <c r="E40" s="22">
        <v>2462.2649999999999</v>
      </c>
      <c r="F40" s="23">
        <v>1.73527446631737</v>
      </c>
      <c r="G40" s="22">
        <v>6.4295999999999998</v>
      </c>
    </row>
    <row r="41" spans="1:9" x14ac:dyDescent="0.2">
      <c r="A41" s="20" t="s">
        <v>33</v>
      </c>
      <c r="B41" s="20"/>
      <c r="C41" s="20"/>
      <c r="D41" s="20"/>
      <c r="E41" s="25">
        <f>SUM(E36:E40)</f>
        <v>17318.665000000001</v>
      </c>
      <c r="F41" s="26">
        <f>SUM(F36:F40)</f>
        <v>12.20528138328093</v>
      </c>
      <c r="G41" s="25"/>
      <c r="H41" s="14"/>
      <c r="I41" s="14"/>
    </row>
    <row r="42" spans="1:9" x14ac:dyDescent="0.2">
      <c r="A42" s="21"/>
      <c r="B42" s="21"/>
      <c r="C42" s="21"/>
      <c r="D42" s="21"/>
      <c r="E42" s="22"/>
      <c r="F42" s="23"/>
      <c r="G42" s="22"/>
    </row>
    <row r="43" spans="1:9" x14ac:dyDescent="0.2">
      <c r="A43" s="20" t="s">
        <v>35</v>
      </c>
      <c r="B43" s="20"/>
      <c r="C43" s="20"/>
      <c r="D43" s="20"/>
      <c r="E43" s="25">
        <f>E9+E18+E34+E41</f>
        <v>110601.69150680001</v>
      </c>
      <c r="F43" s="26">
        <f>F9+F18+F34+F41</f>
        <v>77.946236982315185</v>
      </c>
      <c r="G43" s="25"/>
      <c r="H43" s="14"/>
      <c r="I43" s="14"/>
    </row>
    <row r="44" spans="1:9" x14ac:dyDescent="0.2">
      <c r="A44" s="20"/>
      <c r="B44" s="20"/>
      <c r="C44" s="20"/>
      <c r="D44" s="20"/>
      <c r="E44" s="25"/>
      <c r="F44" s="26"/>
      <c r="G44" s="25"/>
      <c r="H44" s="14"/>
      <c r="I44" s="14"/>
    </row>
    <row r="45" spans="1:9" x14ac:dyDescent="0.2">
      <c r="A45" s="20" t="s">
        <v>37</v>
      </c>
      <c r="B45" s="20"/>
      <c r="C45" s="20"/>
      <c r="D45" s="20"/>
      <c r="E45" s="25">
        <f>E47-(E9+E18+E34+E41)</f>
        <v>31293.152668800001</v>
      </c>
      <c r="F45" s="26">
        <f>F47-(F9+F18+F34+F41)</f>
        <v>22.053763017684815</v>
      </c>
      <c r="G45" s="25"/>
      <c r="H45" s="14"/>
      <c r="I45" s="14"/>
    </row>
    <row r="46" spans="1:9" x14ac:dyDescent="0.2">
      <c r="A46" s="20"/>
      <c r="B46" s="20"/>
      <c r="C46" s="20"/>
      <c r="D46" s="20"/>
      <c r="E46" s="25"/>
      <c r="F46" s="26"/>
      <c r="G46" s="25"/>
      <c r="H46" s="14"/>
      <c r="I46" s="14"/>
    </row>
    <row r="47" spans="1:9" x14ac:dyDescent="0.2">
      <c r="A47" s="27" t="s">
        <v>36</v>
      </c>
      <c r="B47" s="27"/>
      <c r="C47" s="27"/>
      <c r="D47" s="27"/>
      <c r="E47" s="28">
        <v>141894.84417560001</v>
      </c>
      <c r="F47" s="29">
        <v>100</v>
      </c>
      <c r="G47" s="28"/>
      <c r="H47" s="14"/>
      <c r="I47" s="14"/>
    </row>
    <row r="49" spans="1:4" x14ac:dyDescent="0.2">
      <c r="A49" s="14" t="s">
        <v>60</v>
      </c>
    </row>
    <row r="50" spans="1:4" x14ac:dyDescent="0.2">
      <c r="A50" s="14" t="s">
        <v>38</v>
      </c>
    </row>
    <row r="52" spans="1:4" x14ac:dyDescent="0.2">
      <c r="A52" s="14" t="s">
        <v>39</v>
      </c>
    </row>
    <row r="53" spans="1:4" x14ac:dyDescent="0.2">
      <c r="A53" s="14" t="s">
        <v>40</v>
      </c>
    </row>
    <row r="54" spans="1:4" x14ac:dyDescent="0.2">
      <c r="A54" s="14" t="s">
        <v>41</v>
      </c>
      <c r="B54" s="14"/>
      <c r="C54" s="30" t="s">
        <v>43</v>
      </c>
      <c r="D54" s="14" t="s">
        <v>42</v>
      </c>
    </row>
    <row r="55" spans="1:4" x14ac:dyDescent="0.2">
      <c r="A55" s="7" t="s">
        <v>913</v>
      </c>
      <c r="C55" s="31">
        <v>4898.6612999999998</v>
      </c>
      <c r="D55" s="31">
        <v>5004.9260000000004</v>
      </c>
    </row>
    <row r="56" spans="1:4" x14ac:dyDescent="0.2">
      <c r="A56" s="7" t="s">
        <v>914</v>
      </c>
      <c r="C56" s="31">
        <v>1510.2646999999999</v>
      </c>
      <c r="D56" s="31">
        <v>1509.5581999999999</v>
      </c>
    </row>
    <row r="57" spans="1:4" x14ac:dyDescent="0.2">
      <c r="A57" s="7" t="s">
        <v>915</v>
      </c>
      <c r="C57" s="31">
        <v>1244.6729</v>
      </c>
      <c r="D57" s="31">
        <v>1244.4966999999999</v>
      </c>
    </row>
    <row r="58" spans="1:4" x14ac:dyDescent="0.2">
      <c r="A58" s="7" t="s">
        <v>916</v>
      </c>
      <c r="C58" s="31">
        <v>1000</v>
      </c>
      <c r="D58" s="31">
        <v>1000</v>
      </c>
    </row>
    <row r="59" spans="1:4" x14ac:dyDescent="0.2">
      <c r="A59" s="7" t="s">
        <v>917</v>
      </c>
      <c r="C59" s="31">
        <v>1055.0771999999999</v>
      </c>
      <c r="D59" s="31">
        <v>1054.8951</v>
      </c>
    </row>
    <row r="60" spans="1:4" x14ac:dyDescent="0.2">
      <c r="A60" s="7" t="s">
        <v>918</v>
      </c>
      <c r="C60" s="31">
        <v>3189.163</v>
      </c>
      <c r="D60" s="31">
        <v>3269.1988999999999</v>
      </c>
    </row>
    <row r="61" spans="1:4" x14ac:dyDescent="0.2">
      <c r="A61" s="7" t="s">
        <v>919</v>
      </c>
      <c r="C61" s="31">
        <v>1000</v>
      </c>
      <c r="D61" s="31">
        <v>1000</v>
      </c>
    </row>
    <row r="62" spans="1:4" x14ac:dyDescent="0.2">
      <c r="A62" s="7" t="s">
        <v>920</v>
      </c>
      <c r="C62" s="31">
        <v>1022.3253</v>
      </c>
      <c r="D62" s="31">
        <v>1022.1067</v>
      </c>
    </row>
    <row r="63" spans="1:4" x14ac:dyDescent="0.2">
      <c r="A63" s="7" t="s">
        <v>921</v>
      </c>
      <c r="C63" s="31">
        <v>3208.2548999999999</v>
      </c>
      <c r="D63" s="31">
        <v>3290.0439000000001</v>
      </c>
    </row>
    <row r="64" spans="1:4" x14ac:dyDescent="0.2">
      <c r="A64" s="7" t="s">
        <v>922</v>
      </c>
      <c r="C64" s="31">
        <v>1002.1242999999999</v>
      </c>
      <c r="D64" s="31">
        <v>1001.7308</v>
      </c>
    </row>
    <row r="65" spans="1:4" x14ac:dyDescent="0.2">
      <c r="A65" s="7" t="s">
        <v>923</v>
      </c>
      <c r="C65" s="31">
        <v>1021.7999</v>
      </c>
      <c r="D65" s="31">
        <v>1021.5735</v>
      </c>
    </row>
    <row r="66" spans="1:4" x14ac:dyDescent="0.2">
      <c r="A66" s="7" t="s">
        <v>924</v>
      </c>
      <c r="C66" s="31">
        <v>13.5433</v>
      </c>
      <c r="D66" s="31">
        <v>13.8881</v>
      </c>
    </row>
    <row r="67" spans="1:4" x14ac:dyDescent="0.2">
      <c r="A67" s="7" t="s">
        <v>925</v>
      </c>
      <c r="C67" s="31">
        <v>13.5433</v>
      </c>
      <c r="D67" s="31">
        <v>13.8881</v>
      </c>
    </row>
    <row r="68" spans="1:4" x14ac:dyDescent="0.2">
      <c r="A68" s="7" t="s">
        <v>926</v>
      </c>
      <c r="C68" s="31">
        <v>10</v>
      </c>
      <c r="D68" s="31">
        <v>10</v>
      </c>
    </row>
    <row r="69" spans="1:4" x14ac:dyDescent="0.2">
      <c r="A69" s="7" t="s">
        <v>927</v>
      </c>
      <c r="C69" s="31">
        <v>10</v>
      </c>
      <c r="D69" s="31">
        <v>10</v>
      </c>
    </row>
    <row r="71" spans="1:4" x14ac:dyDescent="0.2">
      <c r="A71" s="14" t="s">
        <v>45</v>
      </c>
    </row>
    <row r="72" spans="1:4" x14ac:dyDescent="0.2">
      <c r="A72" s="71" t="s">
        <v>61</v>
      </c>
      <c r="B72" s="72"/>
      <c r="C72" s="33" t="s">
        <v>62</v>
      </c>
    </row>
    <row r="73" spans="1:4" x14ac:dyDescent="0.2">
      <c r="A73" s="67" t="s">
        <v>914</v>
      </c>
      <c r="B73" s="68"/>
      <c r="C73" s="34">
        <v>33.106030339999997</v>
      </c>
    </row>
    <row r="74" spans="1:4" x14ac:dyDescent="0.2">
      <c r="A74" s="67" t="s">
        <v>915</v>
      </c>
      <c r="B74" s="68"/>
      <c r="C74" s="34">
        <v>26.891419899999999</v>
      </c>
    </row>
    <row r="75" spans="1:4" x14ac:dyDescent="0.2">
      <c r="A75" s="67" t="s">
        <v>916</v>
      </c>
      <c r="B75" s="68"/>
      <c r="C75" s="34">
        <v>22.729395950000001</v>
      </c>
    </row>
    <row r="76" spans="1:4" x14ac:dyDescent="0.2">
      <c r="A76" s="67" t="s">
        <v>917</v>
      </c>
      <c r="B76" s="68"/>
      <c r="C76" s="34">
        <v>24.21540753</v>
      </c>
    </row>
    <row r="77" spans="1:4" x14ac:dyDescent="0.2">
      <c r="A77" s="67" t="s">
        <v>919</v>
      </c>
      <c r="B77" s="68"/>
      <c r="C77" s="34">
        <v>24.775127510000001</v>
      </c>
    </row>
    <row r="78" spans="1:4" x14ac:dyDescent="0.2">
      <c r="A78" s="67" t="s">
        <v>920</v>
      </c>
      <c r="B78" s="68"/>
      <c r="C78" s="34">
        <v>25.558676609999999</v>
      </c>
    </row>
    <row r="79" spans="1:4" x14ac:dyDescent="0.2">
      <c r="A79" s="67" t="s">
        <v>922</v>
      </c>
      <c r="B79" s="68"/>
      <c r="C79" s="34">
        <v>25.567783840000001</v>
      </c>
    </row>
    <row r="80" spans="1:4" x14ac:dyDescent="0.2">
      <c r="A80" s="67" t="s">
        <v>923</v>
      </c>
      <c r="B80" s="68"/>
      <c r="C80" s="34">
        <v>25.92333889</v>
      </c>
    </row>
    <row r="81" spans="1:5" x14ac:dyDescent="0.2">
      <c r="A81" s="7" t="s">
        <v>63</v>
      </c>
    </row>
    <row r="82" spans="1:5" x14ac:dyDescent="0.2">
      <c r="A82" s="7" t="s">
        <v>44</v>
      </c>
    </row>
    <row r="84" spans="1:5" x14ac:dyDescent="0.2">
      <c r="A84" s="14" t="s">
        <v>928</v>
      </c>
      <c r="D84" s="32">
        <v>8.5133018254672094E-2</v>
      </c>
      <c r="E84" s="10" t="s">
        <v>47</v>
      </c>
    </row>
    <row r="86" spans="1:5" x14ac:dyDescent="0.2">
      <c r="A86" s="14" t="s">
        <v>838</v>
      </c>
      <c r="D86" s="30" t="s">
        <v>46</v>
      </c>
    </row>
    <row r="88" spans="1:5" x14ac:dyDescent="0.2">
      <c r="A88" s="14" t="s">
        <v>929</v>
      </c>
    </row>
    <row r="90" spans="1:5" x14ac:dyDescent="0.2">
      <c r="A90" s="38" t="s">
        <v>807</v>
      </c>
    </row>
    <row r="91" spans="1:5" x14ac:dyDescent="0.2">
      <c r="A91" s="40"/>
    </row>
    <row r="92" spans="1:5" x14ac:dyDescent="0.2">
      <c r="A92" s="40"/>
    </row>
    <row r="93" spans="1:5" x14ac:dyDescent="0.2">
      <c r="A93" s="40"/>
    </row>
    <row r="94" spans="1:5" x14ac:dyDescent="0.2">
      <c r="A94" s="40"/>
    </row>
    <row r="95" spans="1:5" x14ac:dyDescent="0.2">
      <c r="A95" s="40"/>
    </row>
    <row r="96" spans="1:5"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38" t="s">
        <v>930</v>
      </c>
    </row>
    <row r="105" spans="1:1" x14ac:dyDescent="0.2">
      <c r="A105" s="40"/>
    </row>
    <row r="106" spans="1:1" x14ac:dyDescent="0.2">
      <c r="A106" s="38" t="s">
        <v>931</v>
      </c>
    </row>
    <row r="107" spans="1:1" x14ac:dyDescent="0.2">
      <c r="A107" s="40"/>
    </row>
    <row r="108" spans="1:1" x14ac:dyDescent="0.2">
      <c r="A108" s="40"/>
    </row>
    <row r="109" spans="1:1" x14ac:dyDescent="0.2">
      <c r="A109" s="40"/>
    </row>
    <row r="110" spans="1:1" x14ac:dyDescent="0.2">
      <c r="A110" s="40"/>
    </row>
    <row r="111" spans="1:1" x14ac:dyDescent="0.2">
      <c r="A111" s="40"/>
    </row>
    <row r="112" spans="1:1"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1" spans="1:1" x14ac:dyDescent="0.2">
      <c r="A121" s="38" t="s">
        <v>932</v>
      </c>
    </row>
    <row r="122" spans="1:1" x14ac:dyDescent="0.2">
      <c r="A122" s="40"/>
    </row>
    <row r="123" spans="1:1" x14ac:dyDescent="0.2">
      <c r="A123" s="38" t="s">
        <v>933</v>
      </c>
    </row>
    <row r="124" spans="1:1" x14ac:dyDescent="0.2">
      <c r="A124" s="40"/>
    </row>
    <row r="125" spans="1:1" x14ac:dyDescent="0.2">
      <c r="A125" s="40"/>
    </row>
    <row r="126" spans="1:1" x14ac:dyDescent="0.2">
      <c r="A126" s="40"/>
    </row>
    <row r="127" spans="1:1" x14ac:dyDescent="0.2">
      <c r="A127" s="40"/>
    </row>
    <row r="128" spans="1:1" x14ac:dyDescent="0.2">
      <c r="A128" s="40"/>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40"/>
    </row>
    <row r="135" spans="1:1" x14ac:dyDescent="0.2">
      <c r="A135" s="40"/>
    </row>
    <row r="136" spans="1:1" x14ac:dyDescent="0.2">
      <c r="A136" s="40"/>
    </row>
  </sheetData>
  <mergeCells count="10">
    <mergeCell ref="A77:B77"/>
    <mergeCell ref="A78:B78"/>
    <mergeCell ref="A79:B79"/>
    <mergeCell ref="A80:B80"/>
    <mergeCell ref="A1:G1"/>
    <mergeCell ref="A72:B72"/>
    <mergeCell ref="A73:B73"/>
    <mergeCell ref="A74:B74"/>
    <mergeCell ref="A75:B75"/>
    <mergeCell ref="A76:B76"/>
  </mergeCells>
  <conditionalFormatting sqref="F2:F3 F5:F87">
    <cfRule type="cellIs" dxfId="102" priority="2" stopIfTrue="1" operator="between">
      <formula>0.009</formula>
      <formula>-0.009</formula>
    </cfRule>
  </conditionalFormatting>
  <conditionalFormatting sqref="F88:F238">
    <cfRule type="cellIs" dxfId="10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646"/>
  <sheetViews>
    <sheetView workbookViewId="0">
      <selection sqref="A1:I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 style="7" bestFit="1" customWidth="1"/>
    <col min="5" max="5" width="23" style="10" customWidth="1"/>
    <col min="6" max="6" width="13.5546875" style="11" bestFit="1" customWidth="1"/>
    <col min="7" max="8" width="13.5546875" style="11" customWidth="1"/>
    <col min="9" max="9" width="14.33203125" style="10" customWidth="1"/>
    <col min="10" max="16384" width="9.109375" style="7"/>
  </cols>
  <sheetData>
    <row r="1" spans="1:9" s="1" customFormat="1" ht="13.8" x14ac:dyDescent="0.2">
      <c r="A1" s="69" t="s">
        <v>8</v>
      </c>
      <c r="B1" s="70"/>
      <c r="C1" s="70"/>
      <c r="D1" s="70"/>
      <c r="E1" s="70"/>
      <c r="F1" s="70"/>
      <c r="G1" s="70"/>
      <c r="H1" s="70"/>
      <c r="I1" s="70"/>
    </row>
    <row r="2" spans="1:9" s="1" customFormat="1" ht="11.4" x14ac:dyDescent="0.2">
      <c r="E2" s="5"/>
      <c r="F2" s="9"/>
      <c r="G2" s="9"/>
      <c r="H2" s="9"/>
      <c r="I2" s="10"/>
    </row>
    <row r="3" spans="1:9" s="1" customFormat="1" ht="12" x14ac:dyDescent="0.2">
      <c r="A3" s="8" t="s">
        <v>7</v>
      </c>
      <c r="B3" s="2"/>
      <c r="C3" s="3"/>
      <c r="D3" s="3"/>
      <c r="E3" s="4"/>
      <c r="F3" s="9"/>
      <c r="G3" s="9"/>
      <c r="H3" s="9"/>
      <c r="I3" s="10"/>
    </row>
    <row r="4" spans="1:9" s="1" customFormat="1" ht="61.2" x14ac:dyDescent="0.2">
      <c r="A4" s="6" t="s">
        <v>2</v>
      </c>
      <c r="B4" s="6" t="s">
        <v>0</v>
      </c>
      <c r="C4" s="13" t="s">
        <v>4</v>
      </c>
      <c r="D4" s="13" t="s">
        <v>1</v>
      </c>
      <c r="E4" s="36" t="s">
        <v>6</v>
      </c>
      <c r="F4" s="36" t="s">
        <v>849</v>
      </c>
      <c r="G4" s="36" t="s">
        <v>850</v>
      </c>
      <c r="H4" s="45" t="s">
        <v>851</v>
      </c>
      <c r="I4" s="12" t="s">
        <v>5</v>
      </c>
    </row>
    <row r="5" spans="1:9" x14ac:dyDescent="0.2">
      <c r="A5" s="16" t="s">
        <v>89</v>
      </c>
      <c r="B5" s="17"/>
      <c r="C5" s="17"/>
      <c r="D5" s="17"/>
      <c r="E5" s="18"/>
      <c r="F5" s="19"/>
      <c r="G5" s="19"/>
      <c r="H5" s="19"/>
      <c r="I5" s="18"/>
    </row>
    <row r="6" spans="1:9" x14ac:dyDescent="0.2">
      <c r="A6" s="20" t="s">
        <v>32</v>
      </c>
      <c r="B6" s="21"/>
      <c r="C6" s="21"/>
      <c r="D6" s="21"/>
      <c r="E6" s="22"/>
      <c r="F6" s="23"/>
      <c r="G6" s="23"/>
      <c r="H6" s="23"/>
      <c r="I6" s="22"/>
    </row>
    <row r="7" spans="1:9" x14ac:dyDescent="0.2">
      <c r="A7" s="21" t="s">
        <v>99</v>
      </c>
      <c r="B7" s="21" t="s">
        <v>98</v>
      </c>
      <c r="C7" s="21" t="s">
        <v>92</v>
      </c>
      <c r="D7" s="24">
        <v>119600</v>
      </c>
      <c r="E7" s="22">
        <v>1083.576</v>
      </c>
      <c r="F7" s="23">
        <v>6.8985853708738896</v>
      </c>
      <c r="G7" s="23">
        <v>-763.77</v>
      </c>
      <c r="H7" s="23">
        <v>-4.862540835818022</v>
      </c>
      <c r="I7" s="22"/>
    </row>
    <row r="8" spans="1:9" x14ac:dyDescent="0.2">
      <c r="A8" s="21" t="s">
        <v>91</v>
      </c>
      <c r="B8" s="21" t="s">
        <v>90</v>
      </c>
      <c r="C8" s="21" t="s">
        <v>92</v>
      </c>
      <c r="D8" s="24">
        <v>70450</v>
      </c>
      <c r="E8" s="22">
        <v>1054.42515</v>
      </c>
      <c r="F8" s="23">
        <v>6.712996517523</v>
      </c>
      <c r="G8" s="23">
        <v>-537.41187500000001</v>
      </c>
      <c r="H8" s="23">
        <v>-3.4214320906045419</v>
      </c>
      <c r="I8" s="22"/>
    </row>
    <row r="9" spans="1:9" x14ac:dyDescent="0.2">
      <c r="A9" s="21" t="s">
        <v>94</v>
      </c>
      <c r="B9" s="21" t="s">
        <v>93</v>
      </c>
      <c r="C9" s="21" t="s">
        <v>92</v>
      </c>
      <c r="D9" s="24">
        <v>108200</v>
      </c>
      <c r="E9" s="22">
        <v>983.21339999999998</v>
      </c>
      <c r="F9" s="23">
        <v>6.2596269921880703</v>
      </c>
      <c r="G9" s="23">
        <v>-502.50749999999999</v>
      </c>
      <c r="H9" s="23">
        <v>-3.1992134268887562</v>
      </c>
      <c r="I9" s="22"/>
    </row>
    <row r="10" spans="1:9" x14ac:dyDescent="0.2">
      <c r="A10" s="21" t="s">
        <v>117</v>
      </c>
      <c r="B10" s="21" t="s">
        <v>116</v>
      </c>
      <c r="C10" s="21" t="s">
        <v>118</v>
      </c>
      <c r="D10" s="24">
        <v>90000</v>
      </c>
      <c r="E10" s="22">
        <v>915.21</v>
      </c>
      <c r="F10" s="23">
        <v>5.8266834234769798</v>
      </c>
      <c r="G10" s="23">
        <v>-751.53750000000002</v>
      </c>
      <c r="H10" s="23">
        <v>-4.7846626384887951</v>
      </c>
      <c r="I10" s="22"/>
    </row>
    <row r="11" spans="1:9" x14ac:dyDescent="0.2">
      <c r="A11" s="21" t="s">
        <v>204</v>
      </c>
      <c r="B11" s="21" t="s">
        <v>203</v>
      </c>
      <c r="C11" s="21" t="s">
        <v>155</v>
      </c>
      <c r="D11" s="24">
        <v>60200</v>
      </c>
      <c r="E11" s="22">
        <v>811.85720000000003</v>
      </c>
      <c r="F11" s="23">
        <v>5.16868793989405</v>
      </c>
      <c r="G11" s="23">
        <v>-814.74680000000001</v>
      </c>
      <c r="H11" s="23">
        <v>-5.1870845750056427</v>
      </c>
      <c r="I11" s="22"/>
    </row>
    <row r="12" spans="1:9" x14ac:dyDescent="0.2">
      <c r="A12" s="21" t="s">
        <v>206</v>
      </c>
      <c r="B12" s="21" t="s">
        <v>205</v>
      </c>
      <c r="C12" s="21" t="s">
        <v>207</v>
      </c>
      <c r="D12" s="24">
        <v>30000</v>
      </c>
      <c r="E12" s="22">
        <v>765.21</v>
      </c>
      <c r="F12" s="23">
        <v>4.8717085941792799</v>
      </c>
      <c r="G12" s="23">
        <v>-764.37</v>
      </c>
      <c r="H12" s="23">
        <v>-4.8663607351352134</v>
      </c>
      <c r="I12" s="22"/>
    </row>
    <row r="13" spans="1:9" x14ac:dyDescent="0.2">
      <c r="A13" s="21" t="s">
        <v>209</v>
      </c>
      <c r="B13" s="21" t="s">
        <v>208</v>
      </c>
      <c r="C13" s="21" t="s">
        <v>145</v>
      </c>
      <c r="D13" s="24">
        <v>22200</v>
      </c>
      <c r="E13" s="22">
        <v>689.90940000000001</v>
      </c>
      <c r="F13" s="23">
        <v>4.3923074099725197</v>
      </c>
      <c r="G13" s="23">
        <v>-692.41800000000001</v>
      </c>
      <c r="H13" s="23">
        <v>-4.4082784090176936</v>
      </c>
      <c r="I13" s="22"/>
    </row>
    <row r="14" spans="1:9" x14ac:dyDescent="0.2">
      <c r="A14" s="21" t="s">
        <v>101</v>
      </c>
      <c r="B14" s="21" t="s">
        <v>100</v>
      </c>
      <c r="C14" s="21" t="s">
        <v>102</v>
      </c>
      <c r="D14" s="24">
        <v>31500</v>
      </c>
      <c r="E14" s="22">
        <v>637.27650000000006</v>
      </c>
      <c r="F14" s="23">
        <v>4.0572201120195697</v>
      </c>
      <c r="G14" s="23">
        <v>-323.4855</v>
      </c>
      <c r="H14" s="23">
        <v>-2.0594700676185385</v>
      </c>
      <c r="I14" s="22"/>
    </row>
    <row r="15" spans="1:9" x14ac:dyDescent="0.2">
      <c r="A15" s="21" t="s">
        <v>96</v>
      </c>
      <c r="B15" s="21" t="s">
        <v>95</v>
      </c>
      <c r="C15" s="21" t="s">
        <v>97</v>
      </c>
      <c r="D15" s="24">
        <v>25300</v>
      </c>
      <c r="E15" s="22">
        <v>389.02544999999998</v>
      </c>
      <c r="F15" s="23">
        <v>2.4767300847080702</v>
      </c>
      <c r="G15" s="23"/>
      <c r="H15" s="23"/>
      <c r="I15" s="22"/>
    </row>
    <row r="16" spans="1:9" x14ac:dyDescent="0.2">
      <c r="A16" s="21" t="s">
        <v>104</v>
      </c>
      <c r="B16" s="21" t="s">
        <v>103</v>
      </c>
      <c r="C16" s="21" t="s">
        <v>105</v>
      </c>
      <c r="D16" s="24">
        <v>36900</v>
      </c>
      <c r="E16" s="22">
        <v>307.00799999999998</v>
      </c>
      <c r="F16" s="23">
        <v>1.95456608262019</v>
      </c>
      <c r="G16" s="23"/>
      <c r="H16" s="23"/>
      <c r="I16" s="22"/>
    </row>
    <row r="17" spans="1:9" x14ac:dyDescent="0.2">
      <c r="A17" s="21" t="s">
        <v>107</v>
      </c>
      <c r="B17" s="21" t="s">
        <v>106</v>
      </c>
      <c r="C17" s="21" t="s">
        <v>108</v>
      </c>
      <c r="D17" s="24">
        <v>9150</v>
      </c>
      <c r="E17" s="22">
        <v>233.2884</v>
      </c>
      <c r="F17" s="23">
        <v>1.48523033311422</v>
      </c>
      <c r="G17" s="23">
        <v>-31.96</v>
      </c>
      <c r="H17" s="23">
        <v>-0.20347330362902971</v>
      </c>
      <c r="I17" s="22"/>
    </row>
    <row r="18" spans="1:9" x14ac:dyDescent="0.2">
      <c r="A18" s="21" t="s">
        <v>110</v>
      </c>
      <c r="B18" s="21" t="s">
        <v>109</v>
      </c>
      <c r="C18" s="21" t="s">
        <v>97</v>
      </c>
      <c r="D18" s="24">
        <v>18600</v>
      </c>
      <c r="E18" s="22">
        <v>193.65389999999999</v>
      </c>
      <c r="F18" s="23">
        <v>1.23289733396889</v>
      </c>
      <c r="G18" s="23"/>
      <c r="H18" s="23"/>
      <c r="I18" s="22"/>
    </row>
    <row r="19" spans="1:9" x14ac:dyDescent="0.2">
      <c r="A19" s="21" t="s">
        <v>112</v>
      </c>
      <c r="B19" s="21" t="s">
        <v>111</v>
      </c>
      <c r="C19" s="21" t="s">
        <v>113</v>
      </c>
      <c r="D19" s="24">
        <v>13100</v>
      </c>
      <c r="E19" s="22">
        <v>189.57665</v>
      </c>
      <c r="F19" s="23">
        <v>1.20693952648386</v>
      </c>
      <c r="G19" s="23"/>
      <c r="H19" s="23"/>
      <c r="I19" s="22"/>
    </row>
    <row r="20" spans="1:9" x14ac:dyDescent="0.2">
      <c r="A20" s="21" t="s">
        <v>115</v>
      </c>
      <c r="B20" s="21" t="s">
        <v>114</v>
      </c>
      <c r="C20" s="21" t="s">
        <v>92</v>
      </c>
      <c r="D20" s="24">
        <v>30300</v>
      </c>
      <c r="E20" s="22">
        <v>173.8614</v>
      </c>
      <c r="F20" s="23">
        <v>1.1068884052430601</v>
      </c>
      <c r="G20" s="23"/>
      <c r="H20" s="23"/>
      <c r="I20" s="22"/>
    </row>
    <row r="21" spans="1:9" x14ac:dyDescent="0.2">
      <c r="A21" s="21" t="s">
        <v>120</v>
      </c>
      <c r="B21" s="21" t="s">
        <v>119</v>
      </c>
      <c r="C21" s="21" t="s">
        <v>121</v>
      </c>
      <c r="D21" s="24">
        <v>94500</v>
      </c>
      <c r="E21" s="22">
        <v>163.5795</v>
      </c>
      <c r="F21" s="23">
        <v>1.0414287005940199</v>
      </c>
      <c r="G21" s="23"/>
      <c r="H21" s="23"/>
      <c r="I21" s="22"/>
    </row>
    <row r="22" spans="1:9" x14ac:dyDescent="0.2">
      <c r="A22" s="21" t="s">
        <v>211</v>
      </c>
      <c r="B22" s="21" t="s">
        <v>210</v>
      </c>
      <c r="C22" s="21" t="s">
        <v>92</v>
      </c>
      <c r="D22" s="24">
        <v>7200</v>
      </c>
      <c r="E22" s="22">
        <v>136.94040000000001</v>
      </c>
      <c r="F22" s="23">
        <v>0.87183090075972403</v>
      </c>
      <c r="G22" s="23">
        <v>-137.31479999999999</v>
      </c>
      <c r="H22" s="23">
        <v>-0.87421451793365113</v>
      </c>
      <c r="I22" s="22"/>
    </row>
    <row r="23" spans="1:9" x14ac:dyDescent="0.2">
      <c r="A23" s="21" t="s">
        <v>126</v>
      </c>
      <c r="B23" s="21" t="s">
        <v>125</v>
      </c>
      <c r="C23" s="21" t="s">
        <v>127</v>
      </c>
      <c r="D23" s="24">
        <v>14800</v>
      </c>
      <c r="E23" s="22">
        <v>132.65979999999999</v>
      </c>
      <c r="F23" s="23">
        <v>0.84457846573111195</v>
      </c>
      <c r="G23" s="23"/>
      <c r="H23" s="23"/>
      <c r="I23" s="22"/>
    </row>
    <row r="24" spans="1:9" x14ac:dyDescent="0.2">
      <c r="A24" s="21" t="s">
        <v>129</v>
      </c>
      <c r="B24" s="21" t="s">
        <v>128</v>
      </c>
      <c r="C24" s="21" t="s">
        <v>130</v>
      </c>
      <c r="D24" s="24">
        <v>1900</v>
      </c>
      <c r="E24" s="22">
        <v>127.58405</v>
      </c>
      <c r="F24" s="23">
        <v>0.81226370913239399</v>
      </c>
      <c r="G24" s="23"/>
      <c r="H24" s="23"/>
      <c r="I24" s="22"/>
    </row>
    <row r="25" spans="1:9" x14ac:dyDescent="0.2">
      <c r="A25" s="21" t="s">
        <v>123</v>
      </c>
      <c r="B25" s="21" t="s">
        <v>122</v>
      </c>
      <c r="C25" s="21" t="s">
        <v>124</v>
      </c>
      <c r="D25" s="24">
        <v>4900</v>
      </c>
      <c r="E25" s="22">
        <v>123.97244999999999</v>
      </c>
      <c r="F25" s="23">
        <v>0.78927046184244998</v>
      </c>
      <c r="G25" s="23"/>
      <c r="H25" s="23"/>
      <c r="I25" s="22"/>
    </row>
    <row r="26" spans="1:9" x14ac:dyDescent="0.2">
      <c r="A26" s="21" t="s">
        <v>154</v>
      </c>
      <c r="B26" s="21" t="s">
        <v>153</v>
      </c>
      <c r="C26" s="21" t="s">
        <v>155</v>
      </c>
      <c r="D26" s="24">
        <v>1300</v>
      </c>
      <c r="E26" s="22">
        <v>123.8588</v>
      </c>
      <c r="F26" s="23">
        <v>0.78854690924678505</v>
      </c>
      <c r="G26" s="23"/>
      <c r="H26" s="23"/>
      <c r="I26" s="22"/>
    </row>
    <row r="27" spans="1:9" x14ac:dyDescent="0.2">
      <c r="A27" s="21" t="s">
        <v>132</v>
      </c>
      <c r="B27" s="21" t="s">
        <v>131</v>
      </c>
      <c r="C27" s="21" t="s">
        <v>118</v>
      </c>
      <c r="D27" s="24">
        <v>2700</v>
      </c>
      <c r="E27" s="22">
        <v>119.7099</v>
      </c>
      <c r="F27" s="23">
        <v>0.76213294211829696</v>
      </c>
      <c r="G27" s="23"/>
      <c r="H27" s="23"/>
      <c r="I27" s="22"/>
    </row>
    <row r="28" spans="1:9" x14ac:dyDescent="0.2">
      <c r="A28" s="21" t="s">
        <v>134</v>
      </c>
      <c r="B28" s="21" t="s">
        <v>133</v>
      </c>
      <c r="C28" s="21" t="s">
        <v>97</v>
      </c>
      <c r="D28" s="24">
        <v>11000</v>
      </c>
      <c r="E28" s="22">
        <v>116.974</v>
      </c>
      <c r="F28" s="23">
        <v>0.74471483788179305</v>
      </c>
      <c r="G28" s="23"/>
      <c r="H28" s="23"/>
      <c r="I28" s="22"/>
    </row>
    <row r="29" spans="1:9" x14ac:dyDescent="0.2">
      <c r="A29" s="21" t="s">
        <v>138</v>
      </c>
      <c r="B29" s="21" t="s">
        <v>137</v>
      </c>
      <c r="C29" s="21" t="s">
        <v>139</v>
      </c>
      <c r="D29" s="24">
        <v>32600</v>
      </c>
      <c r="E29" s="22">
        <v>115.37139999999999</v>
      </c>
      <c r="F29" s="23">
        <v>0.734511886805577</v>
      </c>
      <c r="G29" s="23"/>
      <c r="H29" s="23"/>
      <c r="I29" s="22"/>
    </row>
    <row r="30" spans="1:9" x14ac:dyDescent="0.2">
      <c r="A30" s="21" t="s">
        <v>144</v>
      </c>
      <c r="B30" s="21" t="s">
        <v>143</v>
      </c>
      <c r="C30" s="21" t="s">
        <v>145</v>
      </c>
      <c r="D30" s="24">
        <v>31300</v>
      </c>
      <c r="E30" s="22">
        <v>113.3999</v>
      </c>
      <c r="F30" s="23">
        <v>0.72196033429917394</v>
      </c>
      <c r="G30" s="23"/>
      <c r="H30" s="23"/>
      <c r="I30" s="22"/>
    </row>
    <row r="31" spans="1:9" x14ac:dyDescent="0.2">
      <c r="A31" s="21" t="s">
        <v>136</v>
      </c>
      <c r="B31" s="21" t="s">
        <v>135</v>
      </c>
      <c r="C31" s="21" t="s">
        <v>92</v>
      </c>
      <c r="D31" s="24">
        <v>9700</v>
      </c>
      <c r="E31" s="22">
        <v>110.83705</v>
      </c>
      <c r="F31" s="23">
        <v>0.70564395269073699</v>
      </c>
      <c r="G31" s="23"/>
      <c r="H31" s="23"/>
      <c r="I31" s="22"/>
    </row>
    <row r="32" spans="1:9" x14ac:dyDescent="0.2">
      <c r="A32" s="21" t="s">
        <v>213</v>
      </c>
      <c r="B32" s="21" t="s">
        <v>212</v>
      </c>
      <c r="C32" s="21" t="s">
        <v>121</v>
      </c>
      <c r="D32" s="24">
        <v>47250</v>
      </c>
      <c r="E32" s="22">
        <v>106.785</v>
      </c>
      <c r="F32" s="23">
        <v>0.67984658097703199</v>
      </c>
      <c r="G32" s="23">
        <v>-107.163</v>
      </c>
      <c r="H32" s="23">
        <v>-0.68225311754686202</v>
      </c>
      <c r="I32" s="22"/>
    </row>
    <row r="33" spans="1:9" x14ac:dyDescent="0.2">
      <c r="A33" s="21" t="s">
        <v>148</v>
      </c>
      <c r="B33" s="21" t="s">
        <v>147</v>
      </c>
      <c r="C33" s="21" t="s">
        <v>149</v>
      </c>
      <c r="D33" s="24">
        <v>12000</v>
      </c>
      <c r="E33" s="22">
        <v>99.197999999999993</v>
      </c>
      <c r="F33" s="23">
        <v>0.63154395411115405</v>
      </c>
      <c r="G33" s="23"/>
      <c r="H33" s="23"/>
      <c r="I33" s="22"/>
    </row>
    <row r="34" spans="1:9" x14ac:dyDescent="0.2">
      <c r="A34" s="21" t="s">
        <v>141</v>
      </c>
      <c r="B34" s="21" t="s">
        <v>140</v>
      </c>
      <c r="C34" s="21" t="s">
        <v>142</v>
      </c>
      <c r="D34" s="24">
        <v>103827</v>
      </c>
      <c r="E34" s="22">
        <v>94.794050999999996</v>
      </c>
      <c r="F34" s="23">
        <v>0.60350621781441605</v>
      </c>
      <c r="G34" s="23"/>
      <c r="H34" s="23"/>
      <c r="I34" s="22"/>
    </row>
    <row r="35" spans="1:9" x14ac:dyDescent="0.2">
      <c r="A35" s="21" t="s">
        <v>151</v>
      </c>
      <c r="B35" s="21" t="s">
        <v>150</v>
      </c>
      <c r="C35" s="21" t="s">
        <v>152</v>
      </c>
      <c r="D35" s="24">
        <v>35700</v>
      </c>
      <c r="E35" s="22">
        <v>93.069900000000004</v>
      </c>
      <c r="F35" s="23">
        <v>0.59252941243502599</v>
      </c>
      <c r="G35" s="23"/>
      <c r="H35" s="23"/>
      <c r="I35" s="22"/>
    </row>
    <row r="36" spans="1:9" x14ac:dyDescent="0.2">
      <c r="A36" s="21" t="s">
        <v>146</v>
      </c>
      <c r="B36" s="21" t="s">
        <v>1111</v>
      </c>
      <c r="C36" s="21" t="s">
        <v>113</v>
      </c>
      <c r="D36" s="24">
        <v>12300</v>
      </c>
      <c r="E36" s="22">
        <v>91.979399999999998</v>
      </c>
      <c r="F36" s="23">
        <v>0.58558674542603195</v>
      </c>
      <c r="G36" s="23"/>
      <c r="H36" s="23"/>
      <c r="I36" s="22"/>
    </row>
    <row r="37" spans="1:9" x14ac:dyDescent="0.2">
      <c r="A37" s="21" t="s">
        <v>157</v>
      </c>
      <c r="B37" s="21" t="s">
        <v>156</v>
      </c>
      <c r="C37" s="21" t="s">
        <v>113</v>
      </c>
      <c r="D37" s="24">
        <v>14300</v>
      </c>
      <c r="E37" s="22">
        <v>87.222849999999994</v>
      </c>
      <c r="F37" s="23">
        <v>0.55530417526405895</v>
      </c>
      <c r="G37" s="23"/>
      <c r="H37" s="23"/>
      <c r="I37" s="22"/>
    </row>
    <row r="38" spans="1:9" x14ac:dyDescent="0.2">
      <c r="A38" s="21" t="s">
        <v>173</v>
      </c>
      <c r="B38" s="21" t="s">
        <v>172</v>
      </c>
      <c r="C38" s="21" t="s">
        <v>174</v>
      </c>
      <c r="D38" s="24">
        <v>4200</v>
      </c>
      <c r="E38" s="22">
        <v>85.610699999999994</v>
      </c>
      <c r="F38" s="23">
        <v>0.54504042412371001</v>
      </c>
      <c r="G38" s="23"/>
      <c r="H38" s="23"/>
      <c r="I38" s="22"/>
    </row>
    <row r="39" spans="1:9" x14ac:dyDescent="0.2">
      <c r="A39" s="21" t="s">
        <v>159</v>
      </c>
      <c r="B39" s="21" t="s">
        <v>158</v>
      </c>
      <c r="C39" s="21" t="s">
        <v>139</v>
      </c>
      <c r="D39" s="24">
        <v>129800</v>
      </c>
      <c r="E39" s="22">
        <v>81.903800000000004</v>
      </c>
      <c r="F39" s="23">
        <v>0.52144044949221902</v>
      </c>
      <c r="G39" s="23"/>
      <c r="H39" s="23"/>
      <c r="I39" s="22"/>
    </row>
    <row r="40" spans="1:9" x14ac:dyDescent="0.2">
      <c r="A40" s="21" t="s">
        <v>166</v>
      </c>
      <c r="B40" s="21" t="s">
        <v>165</v>
      </c>
      <c r="C40" s="21" t="s">
        <v>155</v>
      </c>
      <c r="D40" s="24">
        <v>19200</v>
      </c>
      <c r="E40" s="22">
        <v>79.248000000000005</v>
      </c>
      <c r="F40" s="23">
        <v>0.50453230181455999</v>
      </c>
      <c r="G40" s="23"/>
      <c r="H40" s="23"/>
      <c r="I40" s="22"/>
    </row>
    <row r="41" spans="1:9" x14ac:dyDescent="0.2">
      <c r="A41" s="21" t="s">
        <v>161</v>
      </c>
      <c r="B41" s="21" t="s">
        <v>160</v>
      </c>
      <c r="C41" s="21" t="s">
        <v>130</v>
      </c>
      <c r="D41" s="24">
        <v>19800</v>
      </c>
      <c r="E41" s="22">
        <v>78.507000000000005</v>
      </c>
      <c r="F41" s="23">
        <v>0.49981472615783001</v>
      </c>
      <c r="G41" s="23"/>
      <c r="H41" s="23"/>
      <c r="I41" s="22"/>
    </row>
    <row r="42" spans="1:9" x14ac:dyDescent="0.2">
      <c r="A42" s="21" t="s">
        <v>163</v>
      </c>
      <c r="B42" s="21" t="s">
        <v>162</v>
      </c>
      <c r="C42" s="21" t="s">
        <v>164</v>
      </c>
      <c r="D42" s="24">
        <v>6200</v>
      </c>
      <c r="E42" s="22">
        <v>78.488900000000001</v>
      </c>
      <c r="F42" s="23">
        <v>0.49969949252842799</v>
      </c>
      <c r="G42" s="23"/>
      <c r="H42" s="23"/>
      <c r="I42" s="22"/>
    </row>
    <row r="43" spans="1:9" x14ac:dyDescent="0.2">
      <c r="A43" s="21" t="s">
        <v>168</v>
      </c>
      <c r="B43" s="21" t="s">
        <v>167</v>
      </c>
      <c r="C43" s="21" t="s">
        <v>145</v>
      </c>
      <c r="D43" s="24">
        <v>14800</v>
      </c>
      <c r="E43" s="22">
        <v>71.927999999999997</v>
      </c>
      <c r="F43" s="23">
        <v>0.45792953014483301</v>
      </c>
      <c r="G43" s="23"/>
      <c r="H43" s="23"/>
      <c r="I43" s="22"/>
    </row>
    <row r="44" spans="1:9" x14ac:dyDescent="0.2">
      <c r="A44" s="21" t="s">
        <v>170</v>
      </c>
      <c r="B44" s="21" t="s">
        <v>169</v>
      </c>
      <c r="C44" s="21" t="s">
        <v>171</v>
      </c>
      <c r="D44" s="24">
        <v>4600</v>
      </c>
      <c r="E44" s="22">
        <v>70.6721</v>
      </c>
      <c r="F44" s="23">
        <v>0.44993384422406602</v>
      </c>
      <c r="G44" s="23"/>
      <c r="H44" s="23"/>
      <c r="I44" s="22"/>
    </row>
    <row r="45" spans="1:9" x14ac:dyDescent="0.2">
      <c r="A45" s="21" t="s">
        <v>215</v>
      </c>
      <c r="B45" s="21" t="s">
        <v>214</v>
      </c>
      <c r="C45" s="21" t="s">
        <v>183</v>
      </c>
      <c r="D45" s="24">
        <v>13200</v>
      </c>
      <c r="E45" s="22">
        <v>69.240600000000001</v>
      </c>
      <c r="F45" s="23">
        <v>0.44082020110313502</v>
      </c>
      <c r="G45" s="23">
        <v>-69.471599999999995</v>
      </c>
      <c r="H45" s="23">
        <v>-0.44229086234025333</v>
      </c>
      <c r="I45" s="22"/>
    </row>
    <row r="46" spans="1:9" x14ac:dyDescent="0.2">
      <c r="A46" s="21" t="s">
        <v>182</v>
      </c>
      <c r="B46" s="21" t="s">
        <v>181</v>
      </c>
      <c r="C46" s="21" t="s">
        <v>183</v>
      </c>
      <c r="D46" s="24">
        <v>11300</v>
      </c>
      <c r="E46" s="22">
        <v>62.681100000000001</v>
      </c>
      <c r="F46" s="23">
        <v>0.39905915181794699</v>
      </c>
      <c r="G46" s="23"/>
      <c r="H46" s="23"/>
      <c r="I46" s="22"/>
    </row>
    <row r="47" spans="1:9" x14ac:dyDescent="0.2">
      <c r="A47" s="21" t="s">
        <v>179</v>
      </c>
      <c r="B47" s="21" t="s">
        <v>178</v>
      </c>
      <c r="C47" s="21" t="s">
        <v>180</v>
      </c>
      <c r="D47" s="24">
        <v>37200</v>
      </c>
      <c r="E47" s="22">
        <v>61.658999999999999</v>
      </c>
      <c r="F47" s="23">
        <v>0.39255195333111198</v>
      </c>
      <c r="G47" s="23"/>
      <c r="H47" s="23"/>
      <c r="I47" s="22"/>
    </row>
    <row r="48" spans="1:9" x14ac:dyDescent="0.2">
      <c r="A48" s="21" t="s">
        <v>176</v>
      </c>
      <c r="B48" s="21" t="s">
        <v>175</v>
      </c>
      <c r="C48" s="21" t="s">
        <v>177</v>
      </c>
      <c r="D48" s="24">
        <v>8200</v>
      </c>
      <c r="E48" s="22">
        <v>61.442599999999999</v>
      </c>
      <c r="F48" s="23">
        <v>0.39117424297737902</v>
      </c>
      <c r="G48" s="23"/>
      <c r="H48" s="23"/>
      <c r="I48" s="22"/>
    </row>
    <row r="49" spans="1:11" x14ac:dyDescent="0.2">
      <c r="A49" s="21" t="s">
        <v>185</v>
      </c>
      <c r="B49" s="21" t="s">
        <v>184</v>
      </c>
      <c r="C49" s="21" t="s">
        <v>186</v>
      </c>
      <c r="D49" s="24">
        <v>30300</v>
      </c>
      <c r="E49" s="22">
        <v>59.978850000000001</v>
      </c>
      <c r="F49" s="23">
        <v>0.38185528026814902</v>
      </c>
      <c r="G49" s="23"/>
      <c r="H49" s="23"/>
      <c r="I49" s="22"/>
    </row>
    <row r="50" spans="1:11" x14ac:dyDescent="0.2">
      <c r="A50" s="21" t="s">
        <v>217</v>
      </c>
      <c r="B50" s="21" t="s">
        <v>216</v>
      </c>
      <c r="C50" s="21" t="s">
        <v>177</v>
      </c>
      <c r="D50" s="24">
        <v>4800</v>
      </c>
      <c r="E50" s="22">
        <v>55.415999999999997</v>
      </c>
      <c r="F50" s="23">
        <v>0.35280590093574199</v>
      </c>
      <c r="G50" s="23"/>
      <c r="H50" s="23"/>
      <c r="I50" s="22"/>
    </row>
    <row r="51" spans="1:11" x14ac:dyDescent="0.2">
      <c r="A51" s="21" t="s">
        <v>190</v>
      </c>
      <c r="B51" s="21" t="s">
        <v>189</v>
      </c>
      <c r="C51" s="21" t="s">
        <v>108</v>
      </c>
      <c r="D51" s="24">
        <v>24700</v>
      </c>
      <c r="E51" s="22">
        <v>52.820950000000003</v>
      </c>
      <c r="F51" s="23">
        <v>0.33628451806394899</v>
      </c>
      <c r="G51" s="23"/>
      <c r="H51" s="23"/>
      <c r="I51" s="22"/>
    </row>
    <row r="52" spans="1:11" x14ac:dyDescent="0.2">
      <c r="A52" s="21" t="s">
        <v>188</v>
      </c>
      <c r="B52" s="21" t="s">
        <v>187</v>
      </c>
      <c r="C52" s="21" t="s">
        <v>142</v>
      </c>
      <c r="D52" s="24">
        <v>20400</v>
      </c>
      <c r="E52" s="22">
        <v>46.134599999999999</v>
      </c>
      <c r="F52" s="23">
        <v>0.29371587839811703</v>
      </c>
      <c r="G52" s="23"/>
      <c r="H52" s="23"/>
      <c r="I52" s="22"/>
    </row>
    <row r="53" spans="1:11" x14ac:dyDescent="0.2">
      <c r="A53" s="21" t="s">
        <v>195</v>
      </c>
      <c r="B53" s="21" t="s">
        <v>194</v>
      </c>
      <c r="C53" s="21" t="s">
        <v>196</v>
      </c>
      <c r="D53" s="24">
        <v>47464</v>
      </c>
      <c r="E53" s="22">
        <v>44.094056000000002</v>
      </c>
      <c r="F53" s="23">
        <v>0.28072475734428798</v>
      </c>
      <c r="G53" s="23"/>
      <c r="H53" s="23"/>
      <c r="I53" s="22"/>
    </row>
    <row r="54" spans="1:11" x14ac:dyDescent="0.2">
      <c r="A54" s="21" t="s">
        <v>192</v>
      </c>
      <c r="B54" s="21" t="s">
        <v>191</v>
      </c>
      <c r="C54" s="21" t="s">
        <v>193</v>
      </c>
      <c r="D54" s="24">
        <v>10300</v>
      </c>
      <c r="E54" s="22">
        <v>39.763150000000003</v>
      </c>
      <c r="F54" s="23">
        <v>0.25315204922392498</v>
      </c>
      <c r="G54" s="23"/>
      <c r="H54" s="23"/>
      <c r="I54" s="22"/>
    </row>
    <row r="55" spans="1:11" x14ac:dyDescent="0.2">
      <c r="A55" s="20" t="s">
        <v>33</v>
      </c>
      <c r="B55" s="20"/>
      <c r="C55" s="20"/>
      <c r="D55" s="20"/>
      <c r="E55" s="25">
        <f>SUM(E7:E54)</f>
        <v>11484.617306999995</v>
      </c>
      <c r="F55" s="26">
        <f>SUM(F7:F54)</f>
        <v>73.116803015344829</v>
      </c>
      <c r="G55" s="25">
        <f>SUM(G7:G54)</f>
        <v>-5496.1565749999991</v>
      </c>
      <c r="H55" s="26">
        <f>SUM(H7:H54)</f>
        <v>-34.991274580027003</v>
      </c>
      <c r="I55" s="25"/>
      <c r="J55" s="14"/>
      <c r="K55" s="14"/>
    </row>
    <row r="56" spans="1:11" x14ac:dyDescent="0.2">
      <c r="A56" s="21"/>
      <c r="B56" s="21"/>
      <c r="C56" s="21"/>
      <c r="D56" s="21"/>
      <c r="E56" s="22"/>
      <c r="F56" s="23"/>
      <c r="G56" s="23"/>
      <c r="H56" s="23"/>
      <c r="I56" s="22"/>
    </row>
    <row r="57" spans="1:11" x14ac:dyDescent="0.2">
      <c r="A57" s="20" t="s">
        <v>58</v>
      </c>
      <c r="B57" s="21"/>
      <c r="C57" s="21"/>
      <c r="D57" s="21"/>
      <c r="E57" s="22"/>
      <c r="F57" s="23"/>
      <c r="G57" s="23"/>
      <c r="H57" s="23"/>
      <c r="I57" s="22"/>
    </row>
    <row r="58" spans="1:11" x14ac:dyDescent="0.2">
      <c r="A58" s="21" t="s">
        <v>79</v>
      </c>
      <c r="B58" s="21" t="s">
        <v>78</v>
      </c>
      <c r="C58" s="21" t="s">
        <v>59</v>
      </c>
      <c r="D58" s="24">
        <v>750000</v>
      </c>
      <c r="E58" s="22">
        <v>770.09699999999998</v>
      </c>
      <c r="F58" s="23">
        <v>4.9028216741178001</v>
      </c>
      <c r="G58" s="23"/>
      <c r="H58" s="23"/>
      <c r="I58" s="22">
        <v>7.3780999999999999</v>
      </c>
    </row>
    <row r="59" spans="1:11" x14ac:dyDescent="0.2">
      <c r="A59" s="21" t="s">
        <v>65</v>
      </c>
      <c r="B59" s="21" t="s">
        <v>64</v>
      </c>
      <c r="C59" s="21" t="s">
        <v>59</v>
      </c>
      <c r="D59" s="24">
        <v>500000</v>
      </c>
      <c r="E59" s="22">
        <v>486.16288889999998</v>
      </c>
      <c r="F59" s="23">
        <v>3.0951554789210198</v>
      </c>
      <c r="G59" s="23"/>
      <c r="H59" s="23"/>
      <c r="I59" s="22">
        <v>7.3113000000000001</v>
      </c>
    </row>
    <row r="60" spans="1:11" x14ac:dyDescent="0.2">
      <c r="A60" s="21" t="s">
        <v>67</v>
      </c>
      <c r="B60" s="21" t="s">
        <v>66</v>
      </c>
      <c r="C60" s="21" t="s">
        <v>59</v>
      </c>
      <c r="D60" s="24">
        <v>300000</v>
      </c>
      <c r="E60" s="22">
        <v>285.7867167</v>
      </c>
      <c r="F60" s="23">
        <v>1.8194608066408799</v>
      </c>
      <c r="G60" s="23"/>
      <c r="H60" s="23"/>
      <c r="I60" s="22">
        <v>7.3071000000000002</v>
      </c>
    </row>
    <row r="61" spans="1:11" x14ac:dyDescent="0.2">
      <c r="A61" s="21" t="s">
        <v>73</v>
      </c>
      <c r="B61" s="21" t="s">
        <v>72</v>
      </c>
      <c r="C61" s="21" t="s">
        <v>59</v>
      </c>
      <c r="D61" s="24">
        <v>250000</v>
      </c>
      <c r="E61" s="22">
        <v>250.23150000000001</v>
      </c>
      <c r="F61" s="23">
        <v>1.5930985599827101</v>
      </c>
      <c r="G61" s="23"/>
      <c r="H61" s="23"/>
      <c r="I61" s="22">
        <v>7.4466999999999999</v>
      </c>
    </row>
    <row r="62" spans="1:11" x14ac:dyDescent="0.2">
      <c r="A62" s="20" t="s">
        <v>33</v>
      </c>
      <c r="B62" s="20"/>
      <c r="C62" s="20"/>
      <c r="D62" s="20"/>
      <c r="E62" s="25">
        <f>SUM(E58:E61)</f>
        <v>1792.2781056000001</v>
      </c>
      <c r="F62" s="26">
        <f>SUM(F58:F61)</f>
        <v>11.41053651966241</v>
      </c>
      <c r="G62" s="26"/>
      <c r="H62" s="26"/>
      <c r="I62" s="25"/>
      <c r="J62" s="14"/>
      <c r="K62" s="14"/>
    </row>
    <row r="63" spans="1:11" x14ac:dyDescent="0.2">
      <c r="A63" s="21"/>
      <c r="B63" s="21"/>
      <c r="C63" s="21"/>
      <c r="D63" s="21"/>
      <c r="E63" s="22"/>
      <c r="F63" s="23"/>
      <c r="G63" s="23"/>
      <c r="H63" s="23"/>
      <c r="I63" s="22"/>
    </row>
    <row r="64" spans="1:11" x14ac:dyDescent="0.2">
      <c r="A64" s="20" t="s">
        <v>35</v>
      </c>
      <c r="B64" s="20"/>
      <c r="C64" s="20"/>
      <c r="D64" s="20"/>
      <c r="E64" s="25">
        <f>E55+E62</f>
        <v>13276.895412599995</v>
      </c>
      <c r="F64" s="26">
        <f>F55+F62</f>
        <v>84.527339535007243</v>
      </c>
      <c r="G64" s="26"/>
      <c r="H64" s="26"/>
      <c r="I64" s="25"/>
      <c r="J64" s="14"/>
      <c r="K64" s="14"/>
    </row>
    <row r="65" spans="1:11" x14ac:dyDescent="0.2">
      <c r="A65" s="20"/>
      <c r="B65" s="20"/>
      <c r="C65" s="20"/>
      <c r="D65" s="20"/>
      <c r="E65" s="25"/>
      <c r="F65" s="26"/>
      <c r="G65" s="26"/>
      <c r="H65" s="26"/>
      <c r="I65" s="25"/>
      <c r="J65" s="14"/>
      <c r="K65" s="14"/>
    </row>
    <row r="66" spans="1:11" x14ac:dyDescent="0.2">
      <c r="A66" s="20" t="s">
        <v>218</v>
      </c>
      <c r="B66" s="20"/>
      <c r="C66" s="20"/>
      <c r="D66" s="20"/>
      <c r="E66" s="47">
        <v>1369.7619549999999</v>
      </c>
      <c r="F66" s="47">
        <f>E66/E70*100</f>
        <v>8.7205879276973803</v>
      </c>
      <c r="G66" s="47"/>
      <c r="H66" s="47"/>
      <c r="I66" s="25"/>
      <c r="J66" s="14"/>
      <c r="K66" s="14"/>
    </row>
    <row r="67" spans="1:11" x14ac:dyDescent="0.2">
      <c r="A67" s="20"/>
      <c r="B67" s="20"/>
      <c r="C67" s="20"/>
      <c r="D67" s="20"/>
      <c r="E67" s="25"/>
      <c r="F67" s="26"/>
      <c r="G67" s="26"/>
      <c r="H67" s="26"/>
      <c r="I67" s="25"/>
      <c r="J67" s="14"/>
      <c r="K67" s="14"/>
    </row>
    <row r="68" spans="1:11" x14ac:dyDescent="0.2">
      <c r="A68" s="20" t="s">
        <v>37</v>
      </c>
      <c r="B68" s="20"/>
      <c r="C68" s="20"/>
      <c r="D68" s="20"/>
      <c r="E68" s="25">
        <f>E70-(E55+E62+E66)</f>
        <v>1060.5629065000048</v>
      </c>
      <c r="F68" s="26">
        <f>F70-(F55+F62+F66)</f>
        <v>6.7520725372953763</v>
      </c>
      <c r="G68" s="26"/>
      <c r="H68" s="26"/>
      <c r="I68" s="25"/>
      <c r="J68" s="14"/>
      <c r="K68" s="14"/>
    </row>
    <row r="69" spans="1:11" x14ac:dyDescent="0.2">
      <c r="A69" s="21"/>
      <c r="B69" s="21"/>
      <c r="C69" s="21"/>
      <c r="D69" s="21"/>
      <c r="E69" s="22"/>
      <c r="F69" s="23"/>
      <c r="G69" s="23"/>
      <c r="H69" s="23"/>
      <c r="I69" s="22"/>
    </row>
    <row r="70" spans="1:11" x14ac:dyDescent="0.2">
      <c r="A70" s="27" t="s">
        <v>36</v>
      </c>
      <c r="B70" s="27"/>
      <c r="C70" s="27"/>
      <c r="D70" s="27"/>
      <c r="E70" s="28">
        <v>15707.2202741</v>
      </c>
      <c r="F70" s="29">
        <v>100</v>
      </c>
      <c r="G70" s="29"/>
      <c r="H70" s="29"/>
      <c r="I70" s="28"/>
      <c r="J70" s="14"/>
      <c r="K70" s="14"/>
    </row>
    <row r="73" spans="1:11" x14ac:dyDescent="0.2">
      <c r="A73" s="14" t="s">
        <v>39</v>
      </c>
    </row>
    <row r="74" spans="1:11" x14ac:dyDescent="0.2">
      <c r="A74" s="14" t="s">
        <v>40</v>
      </c>
    </row>
    <row r="75" spans="1:11" x14ac:dyDescent="0.2">
      <c r="A75" s="14" t="s">
        <v>41</v>
      </c>
      <c r="B75" s="14"/>
      <c r="C75" s="30" t="s">
        <v>43</v>
      </c>
      <c r="D75" s="14" t="s">
        <v>42</v>
      </c>
    </row>
    <row r="76" spans="1:11" x14ac:dyDescent="0.2">
      <c r="A76" s="7" t="s">
        <v>80</v>
      </c>
      <c r="C76" s="31">
        <v>12.692</v>
      </c>
      <c r="D76" s="31">
        <v>13.193300000000001</v>
      </c>
    </row>
    <row r="77" spans="1:11" x14ac:dyDescent="0.2">
      <c r="A77" s="7" t="s">
        <v>82</v>
      </c>
      <c r="C77" s="31">
        <v>12.1782</v>
      </c>
      <c r="D77" s="31">
        <v>11.8405</v>
      </c>
    </row>
    <row r="78" spans="1:11" x14ac:dyDescent="0.2">
      <c r="A78" s="7" t="s">
        <v>85</v>
      </c>
      <c r="C78" s="31">
        <v>11.693300000000001</v>
      </c>
      <c r="D78" s="31">
        <v>11.7187</v>
      </c>
    </row>
    <row r="79" spans="1:11" x14ac:dyDescent="0.2">
      <c r="A79" s="7" t="s">
        <v>86</v>
      </c>
      <c r="C79" s="31">
        <v>11.551500000000001</v>
      </c>
      <c r="D79" s="31">
        <v>11.549899999999999</v>
      </c>
    </row>
    <row r="80" spans="1:11" x14ac:dyDescent="0.2">
      <c r="A80" s="7" t="s">
        <v>81</v>
      </c>
      <c r="C80" s="31">
        <v>13.4412</v>
      </c>
      <c r="D80" s="31">
        <v>14.0586</v>
      </c>
    </row>
    <row r="81" spans="1:4" x14ac:dyDescent="0.2">
      <c r="A81" s="7" t="s">
        <v>83</v>
      </c>
      <c r="C81" s="31">
        <v>12.9199</v>
      </c>
      <c r="D81" s="31">
        <v>12.6904</v>
      </c>
    </row>
    <row r="82" spans="1:4" x14ac:dyDescent="0.2">
      <c r="A82" s="7" t="s">
        <v>87</v>
      </c>
      <c r="C82" s="31">
        <v>12.425599999999999</v>
      </c>
      <c r="D82" s="31">
        <v>12.521000000000001</v>
      </c>
    </row>
    <row r="83" spans="1:4" x14ac:dyDescent="0.2">
      <c r="A83" s="7" t="s">
        <v>88</v>
      </c>
      <c r="C83" s="31">
        <v>12.2858</v>
      </c>
      <c r="D83" s="31">
        <v>12.388400000000001</v>
      </c>
    </row>
    <row r="85" spans="1:4" x14ac:dyDescent="0.2">
      <c r="A85" s="14" t="s">
        <v>45</v>
      </c>
    </row>
    <row r="86" spans="1:4" x14ac:dyDescent="0.2">
      <c r="A86" s="71" t="s">
        <v>61</v>
      </c>
      <c r="B86" s="72"/>
      <c r="C86" s="33" t="s">
        <v>62</v>
      </c>
    </row>
    <row r="87" spans="1:4" x14ac:dyDescent="0.2">
      <c r="A87" s="67" t="s">
        <v>82</v>
      </c>
      <c r="B87" s="68"/>
      <c r="C87" s="34">
        <v>0.8</v>
      </c>
    </row>
    <row r="88" spans="1:4" x14ac:dyDescent="0.2">
      <c r="A88" s="67" t="s">
        <v>85</v>
      </c>
      <c r="B88" s="68"/>
      <c r="C88" s="34">
        <v>0.42</v>
      </c>
    </row>
    <row r="89" spans="1:4" x14ac:dyDescent="0.2">
      <c r="A89" s="67" t="s">
        <v>86</v>
      </c>
      <c r="B89" s="68"/>
      <c r="C89" s="34">
        <v>0.44</v>
      </c>
    </row>
    <row r="90" spans="1:4" x14ac:dyDescent="0.2">
      <c r="A90" s="67" t="s">
        <v>83</v>
      </c>
      <c r="B90" s="68"/>
      <c r="C90" s="34">
        <v>0.8</v>
      </c>
    </row>
    <row r="91" spans="1:4" x14ac:dyDescent="0.2">
      <c r="A91" s="67" t="s">
        <v>87</v>
      </c>
      <c r="B91" s="68"/>
      <c r="C91" s="34">
        <v>0.45500000000000002</v>
      </c>
    </row>
    <row r="92" spans="1:4" x14ac:dyDescent="0.2">
      <c r="A92" s="67" t="s">
        <v>88</v>
      </c>
      <c r="B92" s="68"/>
      <c r="C92" s="34">
        <v>0.44</v>
      </c>
    </row>
    <row r="93" spans="1:4" x14ac:dyDescent="0.2">
      <c r="A93" s="7" t="s">
        <v>63</v>
      </c>
    </row>
    <row r="94" spans="1:4" x14ac:dyDescent="0.2">
      <c r="A94" s="7" t="s">
        <v>44</v>
      </c>
    </row>
    <row r="96" spans="1:4" x14ac:dyDescent="0.2">
      <c r="A96" s="38" t="s">
        <v>855</v>
      </c>
      <c r="D96" s="44" t="s">
        <v>856</v>
      </c>
    </row>
    <row r="98" spans="1:11" x14ac:dyDescent="0.2">
      <c r="A98" s="14" t="s">
        <v>847</v>
      </c>
      <c r="D98" s="32">
        <f>-H55</f>
        <v>34.991274580027003</v>
      </c>
    </row>
    <row r="100" spans="1:11" x14ac:dyDescent="0.2">
      <c r="A100" s="14" t="s">
        <v>857</v>
      </c>
      <c r="D100" s="35">
        <v>2.4072572500127198</v>
      </c>
    </row>
    <row r="102" spans="1:11" x14ac:dyDescent="0.2">
      <c r="A102" s="14" t="s">
        <v>858</v>
      </c>
      <c r="D102" s="32">
        <v>3.0405096549882198</v>
      </c>
      <c r="E102" s="10" t="s">
        <v>47</v>
      </c>
    </row>
    <row r="104" spans="1:11" x14ac:dyDescent="0.2">
      <c r="A104" s="14" t="s">
        <v>859</v>
      </c>
      <c r="D104" s="30" t="s">
        <v>46</v>
      </c>
    </row>
    <row r="106" spans="1:11" x14ac:dyDescent="0.2">
      <c r="A106" s="14" t="s">
        <v>805</v>
      </c>
      <c r="F106" s="10"/>
      <c r="G106" s="10"/>
      <c r="H106" s="10"/>
      <c r="J106" s="10"/>
      <c r="K106" s="10"/>
    </row>
    <row r="107" spans="1:11" x14ac:dyDescent="0.2">
      <c r="A107" s="37"/>
      <c r="F107" s="10"/>
      <c r="G107" s="10"/>
      <c r="H107" s="10"/>
      <c r="J107" s="10"/>
      <c r="K107" s="10"/>
    </row>
    <row r="108" spans="1:11" x14ac:dyDescent="0.2">
      <c r="A108" s="38" t="s">
        <v>807</v>
      </c>
      <c r="F108" s="10"/>
      <c r="G108" s="10"/>
      <c r="H108" s="10"/>
      <c r="J108" s="10"/>
      <c r="K108" s="10"/>
    </row>
    <row r="109" spans="1:11" x14ac:dyDescent="0.2">
      <c r="A109" s="39"/>
      <c r="F109" s="10"/>
      <c r="G109" s="10"/>
      <c r="H109" s="10"/>
      <c r="J109" s="10"/>
      <c r="K109" s="10"/>
    </row>
    <row r="110" spans="1:11" x14ac:dyDescent="0.2">
      <c r="A110" s="40"/>
      <c r="F110" s="10"/>
      <c r="G110" s="10"/>
      <c r="H110" s="10"/>
      <c r="J110" s="10"/>
      <c r="K110" s="10"/>
    </row>
    <row r="111" spans="1:11" x14ac:dyDescent="0.2">
      <c r="A111" s="40"/>
      <c r="F111" s="10"/>
      <c r="G111" s="10"/>
      <c r="H111" s="10"/>
      <c r="J111" s="10"/>
      <c r="K111" s="10"/>
    </row>
    <row r="112" spans="1:11" x14ac:dyDescent="0.2">
      <c r="A112" s="40"/>
      <c r="F112" s="10"/>
      <c r="G112" s="10"/>
      <c r="H112" s="10"/>
      <c r="J112" s="10"/>
      <c r="K112" s="10"/>
    </row>
    <row r="113" spans="1:11" x14ac:dyDescent="0.2">
      <c r="A113" s="40"/>
      <c r="F113" s="10"/>
      <c r="G113" s="10"/>
      <c r="H113" s="10"/>
      <c r="J113" s="10"/>
      <c r="K113" s="10"/>
    </row>
    <row r="114" spans="1:11" x14ac:dyDescent="0.2">
      <c r="A114" s="40"/>
      <c r="F114" s="10"/>
      <c r="G114" s="10"/>
      <c r="H114" s="10"/>
      <c r="J114" s="10"/>
      <c r="K114" s="10"/>
    </row>
    <row r="115" spans="1:11" x14ac:dyDescent="0.2">
      <c r="A115" s="40"/>
      <c r="F115" s="10"/>
      <c r="G115" s="10"/>
      <c r="H115" s="10"/>
      <c r="J115" s="10"/>
      <c r="K115" s="10"/>
    </row>
    <row r="116" spans="1:11" x14ac:dyDescent="0.2">
      <c r="A116" s="40"/>
      <c r="F116" s="10"/>
      <c r="G116" s="10"/>
      <c r="H116" s="10"/>
      <c r="J116" s="10"/>
      <c r="K116" s="10"/>
    </row>
    <row r="117" spans="1:11" x14ac:dyDescent="0.2">
      <c r="A117" s="40"/>
      <c r="F117" s="10"/>
      <c r="G117" s="10"/>
      <c r="H117" s="10"/>
      <c r="J117" s="10"/>
      <c r="K117" s="10"/>
    </row>
    <row r="118" spans="1:11" x14ac:dyDescent="0.2">
      <c r="A118" s="40"/>
      <c r="F118" s="10"/>
      <c r="G118" s="10"/>
      <c r="H118" s="10"/>
      <c r="J118" s="10"/>
      <c r="K118" s="10"/>
    </row>
    <row r="119" spans="1:11" x14ac:dyDescent="0.2">
      <c r="A119" s="40"/>
      <c r="F119" s="10"/>
      <c r="G119" s="10"/>
      <c r="H119" s="10"/>
      <c r="J119" s="10"/>
      <c r="K119" s="10"/>
    </row>
    <row r="120" spans="1:11" x14ac:dyDescent="0.2">
      <c r="A120" s="40"/>
      <c r="F120" s="10"/>
      <c r="G120" s="10"/>
      <c r="H120" s="10"/>
      <c r="J120" s="10"/>
      <c r="K120" s="10"/>
    </row>
    <row r="121" spans="1:11" x14ac:dyDescent="0.2">
      <c r="A121" s="38" t="s">
        <v>806</v>
      </c>
      <c r="F121" s="10"/>
      <c r="G121" s="10"/>
      <c r="H121" s="10"/>
      <c r="J121" s="10"/>
      <c r="K121" s="10"/>
    </row>
    <row r="122" spans="1:11" x14ac:dyDescent="0.2">
      <c r="A122" s="40"/>
      <c r="F122" s="10"/>
      <c r="G122" s="10"/>
      <c r="H122" s="10"/>
      <c r="J122" s="10"/>
      <c r="K122" s="10"/>
    </row>
    <row r="123" spans="1:11" x14ac:dyDescent="0.2">
      <c r="A123" s="38" t="s">
        <v>808</v>
      </c>
      <c r="F123" s="10"/>
      <c r="G123" s="10"/>
      <c r="H123" s="10"/>
      <c r="J123" s="10"/>
      <c r="K123" s="10"/>
    </row>
    <row r="124" spans="1:11" x14ac:dyDescent="0.2">
      <c r="A124" s="40"/>
      <c r="F124" s="10"/>
      <c r="G124" s="10"/>
      <c r="H124" s="10"/>
      <c r="J124" s="10"/>
      <c r="K124" s="10"/>
    </row>
    <row r="125" spans="1:11" x14ac:dyDescent="0.2">
      <c r="A125" s="40"/>
      <c r="F125" s="10"/>
      <c r="G125" s="10"/>
      <c r="H125" s="10"/>
      <c r="J125" s="10"/>
      <c r="K125" s="10"/>
    </row>
    <row r="126" spans="1:11" x14ac:dyDescent="0.2">
      <c r="A126" s="40"/>
      <c r="F126" s="10"/>
      <c r="G126" s="10"/>
      <c r="H126" s="10"/>
      <c r="J126" s="10"/>
      <c r="K126" s="10"/>
    </row>
    <row r="127" spans="1:11" x14ac:dyDescent="0.2">
      <c r="A127" s="40"/>
      <c r="F127" s="10"/>
      <c r="G127" s="10"/>
      <c r="H127" s="10"/>
      <c r="J127" s="10"/>
      <c r="K127" s="10"/>
    </row>
    <row r="128" spans="1:11" x14ac:dyDescent="0.2">
      <c r="A128" s="40"/>
      <c r="F128" s="10"/>
      <c r="G128" s="10"/>
      <c r="H128" s="10"/>
      <c r="J128" s="10"/>
      <c r="K128" s="10"/>
    </row>
    <row r="129" spans="1:11" x14ac:dyDescent="0.2">
      <c r="A129" s="40"/>
      <c r="F129" s="10"/>
      <c r="G129" s="10"/>
      <c r="H129" s="10"/>
      <c r="J129" s="10"/>
      <c r="K129" s="10"/>
    </row>
    <row r="130" spans="1:11" x14ac:dyDescent="0.2">
      <c r="A130" s="40"/>
      <c r="F130" s="10"/>
      <c r="G130" s="10"/>
      <c r="H130" s="10"/>
      <c r="J130" s="10"/>
      <c r="K130" s="10"/>
    </row>
    <row r="131" spans="1:11" x14ac:dyDescent="0.2">
      <c r="A131" s="40"/>
      <c r="F131" s="10"/>
      <c r="G131" s="10"/>
      <c r="H131" s="10"/>
      <c r="J131" s="10"/>
      <c r="K131" s="10"/>
    </row>
    <row r="132" spans="1:11" x14ac:dyDescent="0.2">
      <c r="A132" s="40"/>
      <c r="F132" s="10"/>
      <c r="G132" s="10"/>
      <c r="H132" s="10"/>
      <c r="J132" s="10"/>
      <c r="K132" s="10"/>
    </row>
    <row r="133" spans="1:11" x14ac:dyDescent="0.2">
      <c r="A133" s="40"/>
      <c r="F133" s="10"/>
      <c r="G133" s="10"/>
      <c r="H133" s="10"/>
      <c r="J133" s="10"/>
      <c r="K133" s="10"/>
    </row>
    <row r="134" spans="1:11" x14ac:dyDescent="0.2">
      <c r="A134" s="40"/>
      <c r="F134" s="10"/>
      <c r="G134" s="10"/>
      <c r="H134" s="10"/>
      <c r="J134" s="10"/>
      <c r="K134" s="10"/>
    </row>
    <row r="135" spans="1:11" x14ac:dyDescent="0.2">
      <c r="A135" s="40"/>
      <c r="F135" s="10"/>
      <c r="G135" s="10"/>
      <c r="H135" s="10"/>
      <c r="J135" s="10"/>
      <c r="K135" s="10"/>
    </row>
    <row r="136" spans="1:11" x14ac:dyDescent="0.2">
      <c r="A136" s="40"/>
      <c r="F136" s="10"/>
      <c r="G136" s="10"/>
      <c r="H136" s="10"/>
      <c r="J136" s="10"/>
      <c r="K136" s="10"/>
    </row>
    <row r="137" spans="1:11" x14ac:dyDescent="0.2">
      <c r="F137" s="10"/>
      <c r="G137" s="10"/>
      <c r="H137" s="10"/>
      <c r="J137" s="10"/>
      <c r="K137" s="10"/>
    </row>
    <row r="138" spans="1:11" x14ac:dyDescent="0.2">
      <c r="F138" s="10"/>
      <c r="G138" s="10"/>
      <c r="H138" s="10"/>
      <c r="J138" s="10"/>
      <c r="K138" s="10"/>
    </row>
    <row r="139" spans="1:11" x14ac:dyDescent="0.2">
      <c r="F139" s="10"/>
      <c r="G139" s="10"/>
      <c r="H139" s="10"/>
      <c r="J139" s="10"/>
      <c r="K139" s="10"/>
    </row>
    <row r="140" spans="1:11" x14ac:dyDescent="0.2">
      <c r="F140" s="10"/>
      <c r="G140" s="10"/>
      <c r="H140" s="10"/>
      <c r="J140" s="10"/>
      <c r="K140" s="10"/>
    </row>
    <row r="141" spans="1:11" x14ac:dyDescent="0.2">
      <c r="F141" s="10"/>
      <c r="G141" s="10"/>
      <c r="H141" s="10"/>
      <c r="J141" s="10"/>
      <c r="K141" s="10"/>
    </row>
    <row r="142" spans="1:11" x14ac:dyDescent="0.2">
      <c r="F142" s="10"/>
      <c r="G142" s="10"/>
      <c r="H142" s="10"/>
      <c r="J142" s="10"/>
      <c r="K142" s="10"/>
    </row>
    <row r="143" spans="1:11" x14ac:dyDescent="0.2">
      <c r="F143" s="10"/>
      <c r="G143" s="10"/>
      <c r="H143" s="10"/>
      <c r="J143" s="10"/>
      <c r="K143" s="10"/>
    </row>
    <row r="144" spans="1:11" x14ac:dyDescent="0.2">
      <c r="F144" s="10"/>
      <c r="G144" s="10"/>
      <c r="H144" s="10"/>
      <c r="J144" s="10"/>
      <c r="K144" s="10"/>
    </row>
    <row r="145" spans="6:11" x14ac:dyDescent="0.2">
      <c r="F145" s="10"/>
      <c r="G145" s="10"/>
      <c r="H145" s="10"/>
      <c r="J145" s="10"/>
      <c r="K145" s="10"/>
    </row>
    <row r="146" spans="6:11" x14ac:dyDescent="0.2">
      <c r="F146" s="10"/>
      <c r="G146" s="10"/>
      <c r="H146" s="10"/>
      <c r="J146" s="10"/>
      <c r="K146" s="10"/>
    </row>
    <row r="147" spans="6:11" x14ac:dyDescent="0.2">
      <c r="F147" s="10"/>
      <c r="G147" s="10"/>
      <c r="H147" s="10"/>
      <c r="J147" s="10"/>
      <c r="K147" s="10"/>
    </row>
    <row r="148" spans="6:11" x14ac:dyDescent="0.2">
      <c r="F148" s="10"/>
      <c r="G148" s="10"/>
      <c r="H148" s="10"/>
      <c r="J148" s="10"/>
      <c r="K148" s="10"/>
    </row>
    <row r="149" spans="6:11" x14ac:dyDescent="0.2">
      <c r="F149" s="10"/>
      <c r="G149" s="10"/>
      <c r="H149" s="10"/>
      <c r="J149" s="10"/>
      <c r="K149" s="10"/>
    </row>
    <row r="150" spans="6:11" x14ac:dyDescent="0.2">
      <c r="F150" s="10"/>
      <c r="G150" s="10"/>
      <c r="H150" s="10"/>
      <c r="J150" s="10"/>
      <c r="K150" s="10"/>
    </row>
    <row r="151" spans="6:11" x14ac:dyDescent="0.2">
      <c r="F151" s="10"/>
      <c r="G151" s="10"/>
      <c r="H151" s="10"/>
      <c r="J151" s="10"/>
      <c r="K151" s="10"/>
    </row>
    <row r="152" spans="6:11" x14ac:dyDescent="0.2">
      <c r="F152" s="10"/>
      <c r="G152" s="10"/>
      <c r="H152" s="10"/>
      <c r="J152" s="10"/>
      <c r="K152" s="10"/>
    </row>
    <row r="153" spans="6:11" x14ac:dyDescent="0.2">
      <c r="F153" s="10"/>
      <c r="G153" s="10"/>
      <c r="H153" s="10"/>
      <c r="J153" s="10"/>
      <c r="K153" s="10"/>
    </row>
    <row r="154" spans="6:11" x14ac:dyDescent="0.2">
      <c r="F154" s="10"/>
      <c r="G154" s="10"/>
      <c r="H154" s="10"/>
      <c r="J154" s="10"/>
      <c r="K154" s="10"/>
    </row>
    <row r="155" spans="6:11" x14ac:dyDescent="0.2">
      <c r="F155" s="10"/>
      <c r="G155" s="10"/>
      <c r="H155" s="10"/>
      <c r="J155" s="10"/>
      <c r="K155" s="10"/>
    </row>
    <row r="156" spans="6:11" x14ac:dyDescent="0.2">
      <c r="F156" s="10"/>
      <c r="G156" s="10"/>
      <c r="H156" s="10"/>
      <c r="J156" s="10"/>
      <c r="K156" s="10"/>
    </row>
    <row r="157" spans="6:11" x14ac:dyDescent="0.2">
      <c r="F157" s="10"/>
      <c r="G157" s="10"/>
      <c r="H157" s="10"/>
      <c r="J157" s="10"/>
      <c r="K157" s="10"/>
    </row>
    <row r="158" spans="6:11" x14ac:dyDescent="0.2">
      <c r="F158" s="10"/>
      <c r="G158" s="10"/>
      <c r="H158" s="10"/>
      <c r="J158" s="10"/>
      <c r="K158" s="10"/>
    </row>
    <row r="159" spans="6:11" x14ac:dyDescent="0.2">
      <c r="F159" s="10"/>
      <c r="G159" s="10"/>
      <c r="H159" s="10"/>
      <c r="J159" s="10"/>
      <c r="K159" s="10"/>
    </row>
    <row r="160" spans="6:11" x14ac:dyDescent="0.2">
      <c r="F160" s="10"/>
      <c r="G160" s="10"/>
      <c r="H160" s="10"/>
      <c r="J160" s="10"/>
      <c r="K160" s="10"/>
    </row>
    <row r="161" spans="6:11" x14ac:dyDescent="0.2">
      <c r="F161" s="10"/>
      <c r="G161" s="10"/>
      <c r="H161" s="10"/>
      <c r="J161" s="10"/>
      <c r="K161" s="10"/>
    </row>
    <row r="162" spans="6:11" x14ac:dyDescent="0.2">
      <c r="F162" s="10"/>
      <c r="G162" s="10"/>
      <c r="H162" s="10"/>
      <c r="J162" s="10"/>
      <c r="K162" s="10"/>
    </row>
    <row r="163" spans="6:11" x14ac:dyDescent="0.2">
      <c r="F163" s="10"/>
      <c r="G163" s="10"/>
      <c r="H163" s="10"/>
      <c r="J163" s="10"/>
      <c r="K163" s="10"/>
    </row>
    <row r="164" spans="6:11" x14ac:dyDescent="0.2">
      <c r="F164" s="10"/>
      <c r="G164" s="10"/>
      <c r="H164" s="10"/>
      <c r="J164" s="10"/>
      <c r="K164" s="10"/>
    </row>
    <row r="165" spans="6:11" x14ac:dyDescent="0.2">
      <c r="F165" s="10"/>
      <c r="G165" s="10"/>
      <c r="H165" s="10"/>
      <c r="J165" s="10"/>
      <c r="K165" s="10"/>
    </row>
    <row r="166" spans="6:11" x14ac:dyDescent="0.2">
      <c r="F166" s="10"/>
      <c r="G166" s="10"/>
      <c r="H166" s="10"/>
      <c r="J166" s="10"/>
      <c r="K166" s="10"/>
    </row>
    <row r="167" spans="6:11" x14ac:dyDescent="0.2">
      <c r="F167" s="10"/>
      <c r="G167" s="10"/>
      <c r="H167" s="10"/>
      <c r="J167" s="10"/>
      <c r="K167" s="10"/>
    </row>
    <row r="168" spans="6:11" x14ac:dyDescent="0.2">
      <c r="F168" s="10"/>
      <c r="G168" s="10"/>
      <c r="H168" s="10"/>
      <c r="J168" s="10"/>
      <c r="K168" s="10"/>
    </row>
    <row r="169" spans="6:11" x14ac:dyDescent="0.2">
      <c r="F169" s="10"/>
      <c r="G169" s="10"/>
      <c r="H169" s="10"/>
      <c r="J169" s="10"/>
      <c r="K169" s="10"/>
    </row>
    <row r="170" spans="6:11" x14ac:dyDescent="0.2">
      <c r="F170" s="10"/>
      <c r="G170" s="10"/>
      <c r="H170" s="10"/>
      <c r="J170" s="10"/>
      <c r="K170" s="10"/>
    </row>
    <row r="171" spans="6:11" x14ac:dyDescent="0.2">
      <c r="F171" s="10"/>
      <c r="G171" s="10"/>
      <c r="H171" s="10"/>
      <c r="J171" s="10"/>
      <c r="K171" s="10"/>
    </row>
    <row r="172" spans="6:11" x14ac:dyDescent="0.2">
      <c r="F172" s="10"/>
      <c r="G172" s="10"/>
      <c r="H172" s="10"/>
      <c r="J172" s="10"/>
      <c r="K172" s="10"/>
    </row>
    <row r="173" spans="6:11" x14ac:dyDescent="0.2">
      <c r="F173" s="10"/>
      <c r="G173" s="10"/>
      <c r="H173" s="10"/>
      <c r="J173" s="10"/>
      <c r="K173" s="10"/>
    </row>
    <row r="174" spans="6:11" x14ac:dyDescent="0.2">
      <c r="F174" s="10"/>
      <c r="G174" s="10"/>
      <c r="H174" s="10"/>
      <c r="J174" s="10"/>
      <c r="K174" s="10"/>
    </row>
    <row r="175" spans="6:11" x14ac:dyDescent="0.2">
      <c r="F175" s="10"/>
      <c r="G175" s="10"/>
      <c r="H175" s="10"/>
      <c r="J175" s="10"/>
      <c r="K175" s="10"/>
    </row>
    <row r="176" spans="6:11" x14ac:dyDescent="0.2">
      <c r="F176" s="10"/>
      <c r="G176" s="10"/>
      <c r="H176" s="10"/>
      <c r="J176" s="10"/>
      <c r="K176" s="10"/>
    </row>
    <row r="177" spans="6:11" x14ac:dyDescent="0.2">
      <c r="F177" s="10"/>
      <c r="G177" s="10"/>
      <c r="H177" s="10"/>
      <c r="J177" s="10"/>
      <c r="K177" s="10"/>
    </row>
    <row r="178" spans="6:11" x14ac:dyDescent="0.2">
      <c r="F178" s="10"/>
      <c r="G178" s="10"/>
      <c r="H178" s="10"/>
      <c r="J178" s="10"/>
      <c r="K178" s="10"/>
    </row>
    <row r="179" spans="6:11" x14ac:dyDescent="0.2">
      <c r="F179" s="10"/>
      <c r="G179" s="10"/>
      <c r="H179" s="10"/>
      <c r="J179" s="10"/>
      <c r="K179" s="10"/>
    </row>
    <row r="180" spans="6:11" x14ac:dyDescent="0.2">
      <c r="F180" s="10"/>
      <c r="G180" s="10"/>
      <c r="H180" s="10"/>
      <c r="J180" s="10"/>
      <c r="K180" s="10"/>
    </row>
    <row r="181" spans="6:11" x14ac:dyDescent="0.2">
      <c r="F181" s="10"/>
      <c r="G181" s="10"/>
      <c r="H181" s="10"/>
      <c r="J181" s="10"/>
      <c r="K181" s="10"/>
    </row>
    <row r="182" spans="6:11" x14ac:dyDescent="0.2">
      <c r="F182" s="10"/>
      <c r="G182" s="10"/>
      <c r="H182" s="10"/>
      <c r="J182" s="10"/>
      <c r="K182" s="10"/>
    </row>
    <row r="183" spans="6:11" x14ac:dyDescent="0.2">
      <c r="F183" s="10"/>
      <c r="G183" s="10"/>
      <c r="H183" s="10"/>
      <c r="J183" s="10"/>
      <c r="K183" s="10"/>
    </row>
    <row r="184" spans="6:11" x14ac:dyDescent="0.2">
      <c r="F184" s="10"/>
      <c r="G184" s="10"/>
      <c r="H184" s="10"/>
      <c r="J184" s="10"/>
      <c r="K184" s="10"/>
    </row>
    <row r="185" spans="6:11" x14ac:dyDescent="0.2">
      <c r="F185" s="10"/>
      <c r="G185" s="10"/>
      <c r="H185" s="10"/>
      <c r="J185" s="10"/>
      <c r="K185" s="10"/>
    </row>
    <row r="186" spans="6:11" x14ac:dyDescent="0.2">
      <c r="F186" s="10"/>
      <c r="G186" s="10"/>
      <c r="H186" s="10"/>
      <c r="J186" s="10"/>
      <c r="K186" s="10"/>
    </row>
    <row r="187" spans="6:11" x14ac:dyDescent="0.2">
      <c r="F187" s="10"/>
      <c r="G187" s="10"/>
      <c r="H187" s="10"/>
      <c r="J187" s="10"/>
      <c r="K187" s="10"/>
    </row>
    <row r="188" spans="6:11" x14ac:dyDescent="0.2">
      <c r="F188" s="10"/>
      <c r="G188" s="10"/>
      <c r="H188" s="10"/>
      <c r="J188" s="10"/>
      <c r="K188" s="10"/>
    </row>
    <row r="189" spans="6:11" x14ac:dyDescent="0.2">
      <c r="F189" s="10"/>
      <c r="G189" s="10"/>
      <c r="H189" s="10"/>
      <c r="J189" s="10"/>
      <c r="K189" s="10"/>
    </row>
    <row r="190" spans="6:11" x14ac:dyDescent="0.2">
      <c r="F190" s="10"/>
      <c r="G190" s="10"/>
      <c r="H190" s="10"/>
      <c r="J190" s="10"/>
      <c r="K190" s="10"/>
    </row>
    <row r="191" spans="6:11" x14ac:dyDescent="0.2">
      <c r="F191" s="10"/>
      <c r="G191" s="10"/>
      <c r="H191" s="10"/>
      <c r="J191" s="10"/>
      <c r="K191" s="10"/>
    </row>
    <row r="192" spans="6:11" x14ac:dyDescent="0.2">
      <c r="F192" s="10"/>
      <c r="G192" s="10"/>
      <c r="H192" s="10"/>
      <c r="J192" s="10"/>
      <c r="K192" s="10"/>
    </row>
    <row r="193" spans="6:11" x14ac:dyDescent="0.2">
      <c r="F193" s="10"/>
      <c r="G193" s="10"/>
      <c r="H193" s="10"/>
      <c r="J193" s="10"/>
      <c r="K193" s="10"/>
    </row>
    <row r="194" spans="6:11" x14ac:dyDescent="0.2">
      <c r="F194" s="10"/>
      <c r="G194" s="10"/>
      <c r="H194" s="10"/>
      <c r="J194" s="10"/>
      <c r="K194" s="10"/>
    </row>
    <row r="195" spans="6:11" x14ac:dyDescent="0.2">
      <c r="F195" s="10"/>
      <c r="G195" s="10"/>
      <c r="H195" s="10"/>
      <c r="J195" s="10"/>
      <c r="K195" s="10"/>
    </row>
    <row r="196" spans="6:11" x14ac:dyDescent="0.2">
      <c r="F196" s="10"/>
      <c r="G196" s="10"/>
      <c r="H196" s="10"/>
      <c r="J196" s="10"/>
      <c r="K196" s="10"/>
    </row>
    <row r="197" spans="6:11" x14ac:dyDescent="0.2">
      <c r="F197" s="10"/>
      <c r="G197" s="10"/>
      <c r="H197" s="10"/>
      <c r="J197" s="10"/>
      <c r="K197" s="10"/>
    </row>
    <row r="198" spans="6:11" x14ac:dyDescent="0.2">
      <c r="F198" s="10"/>
      <c r="G198" s="10"/>
      <c r="H198" s="10"/>
      <c r="J198" s="10"/>
      <c r="K198" s="10"/>
    </row>
    <row r="199" spans="6:11" x14ac:dyDescent="0.2">
      <c r="F199" s="10"/>
      <c r="G199" s="10"/>
      <c r="H199" s="10"/>
      <c r="J199" s="10"/>
      <c r="K199" s="10"/>
    </row>
    <row r="200" spans="6:11" x14ac:dyDescent="0.2">
      <c r="F200" s="10"/>
      <c r="G200" s="10"/>
      <c r="H200" s="10"/>
      <c r="J200" s="10"/>
      <c r="K200" s="10"/>
    </row>
    <row r="201" spans="6:11" x14ac:dyDescent="0.2">
      <c r="F201" s="10"/>
      <c r="G201" s="10"/>
      <c r="H201" s="10"/>
      <c r="J201" s="10"/>
      <c r="K201" s="10"/>
    </row>
    <row r="202" spans="6:11" x14ac:dyDescent="0.2">
      <c r="F202" s="10"/>
      <c r="G202" s="10"/>
      <c r="H202" s="10"/>
      <c r="J202" s="10"/>
      <c r="K202" s="10"/>
    </row>
    <row r="203" spans="6:11" x14ac:dyDescent="0.2">
      <c r="F203" s="10"/>
      <c r="G203" s="10"/>
      <c r="H203" s="10"/>
      <c r="J203" s="10"/>
      <c r="K203" s="10"/>
    </row>
    <row r="204" spans="6:11" x14ac:dyDescent="0.2">
      <c r="F204" s="10"/>
      <c r="G204" s="10"/>
      <c r="H204" s="10"/>
      <c r="J204" s="10"/>
      <c r="K204" s="10"/>
    </row>
    <row r="205" spans="6:11" x14ac:dyDescent="0.2">
      <c r="F205" s="10"/>
      <c r="G205" s="10"/>
      <c r="H205" s="10"/>
      <c r="J205" s="10"/>
      <c r="K205" s="10"/>
    </row>
    <row r="206" spans="6:11" x14ac:dyDescent="0.2">
      <c r="F206" s="10"/>
      <c r="G206" s="10"/>
      <c r="H206" s="10"/>
      <c r="J206" s="10"/>
      <c r="K206" s="10"/>
    </row>
    <row r="207" spans="6:11" x14ac:dyDescent="0.2">
      <c r="F207" s="10"/>
      <c r="G207" s="10"/>
      <c r="H207" s="10"/>
      <c r="J207" s="10"/>
      <c r="K207" s="10"/>
    </row>
    <row r="208" spans="6:11" x14ac:dyDescent="0.2">
      <c r="F208" s="10"/>
      <c r="G208" s="10"/>
      <c r="H208" s="10"/>
      <c r="J208" s="10"/>
      <c r="K208" s="10"/>
    </row>
    <row r="209" spans="6:11" x14ac:dyDescent="0.2">
      <c r="F209" s="10"/>
      <c r="G209" s="10"/>
      <c r="H209" s="10"/>
      <c r="J209" s="10"/>
      <c r="K209" s="10"/>
    </row>
    <row r="210" spans="6:11" x14ac:dyDescent="0.2">
      <c r="F210" s="10"/>
      <c r="G210" s="10"/>
      <c r="H210" s="10"/>
      <c r="J210" s="10"/>
      <c r="K210" s="10"/>
    </row>
    <row r="211" spans="6:11" x14ac:dyDescent="0.2">
      <c r="F211" s="10"/>
      <c r="G211" s="10"/>
      <c r="H211" s="10"/>
      <c r="J211" s="10"/>
      <c r="K211" s="10"/>
    </row>
    <row r="212" spans="6:11" x14ac:dyDescent="0.2">
      <c r="F212" s="10"/>
      <c r="G212" s="10"/>
      <c r="H212" s="10"/>
      <c r="J212" s="10"/>
      <c r="K212" s="10"/>
    </row>
    <row r="213" spans="6:11" x14ac:dyDescent="0.2">
      <c r="F213" s="10"/>
      <c r="G213" s="10"/>
      <c r="H213" s="10"/>
      <c r="J213" s="10"/>
      <c r="K213" s="10"/>
    </row>
    <row r="214" spans="6:11" x14ac:dyDescent="0.2">
      <c r="F214" s="10"/>
      <c r="G214" s="10"/>
      <c r="H214" s="10"/>
      <c r="J214" s="10"/>
      <c r="K214" s="10"/>
    </row>
    <row r="215" spans="6:11" x14ac:dyDescent="0.2">
      <c r="F215" s="10"/>
      <c r="G215" s="10"/>
      <c r="H215" s="10"/>
      <c r="J215" s="10"/>
      <c r="K215" s="10"/>
    </row>
    <row r="216" spans="6:11" x14ac:dyDescent="0.2">
      <c r="F216" s="10"/>
      <c r="G216" s="10"/>
      <c r="H216" s="10"/>
      <c r="J216" s="10"/>
      <c r="K216" s="10"/>
    </row>
    <row r="217" spans="6:11" x14ac:dyDescent="0.2">
      <c r="F217" s="10"/>
      <c r="G217" s="10"/>
      <c r="H217" s="10"/>
      <c r="J217" s="10"/>
      <c r="K217" s="10"/>
    </row>
    <row r="218" spans="6:11" x14ac:dyDescent="0.2">
      <c r="F218" s="10"/>
      <c r="G218" s="10"/>
      <c r="H218" s="10"/>
      <c r="J218" s="10"/>
      <c r="K218" s="10"/>
    </row>
    <row r="219" spans="6:11" x14ac:dyDescent="0.2">
      <c r="F219" s="10"/>
      <c r="G219" s="10"/>
      <c r="H219" s="10"/>
      <c r="J219" s="10"/>
      <c r="K219" s="10"/>
    </row>
    <row r="220" spans="6:11" x14ac:dyDescent="0.2">
      <c r="F220" s="10"/>
      <c r="G220" s="10"/>
      <c r="H220" s="10"/>
      <c r="J220" s="10"/>
      <c r="K220" s="10"/>
    </row>
    <row r="221" spans="6:11" x14ac:dyDescent="0.2">
      <c r="F221" s="10"/>
      <c r="G221" s="10"/>
      <c r="H221" s="10"/>
      <c r="J221" s="10"/>
      <c r="K221" s="10"/>
    </row>
    <row r="222" spans="6:11" x14ac:dyDescent="0.2">
      <c r="F222" s="10"/>
      <c r="G222" s="10"/>
      <c r="H222" s="10"/>
      <c r="J222" s="10"/>
      <c r="K222" s="10"/>
    </row>
    <row r="223" spans="6:11" x14ac:dyDescent="0.2">
      <c r="F223" s="10"/>
      <c r="G223" s="10"/>
      <c r="H223" s="10"/>
      <c r="J223" s="10"/>
      <c r="K223" s="10"/>
    </row>
    <row r="224" spans="6:11" x14ac:dyDescent="0.2">
      <c r="F224" s="10"/>
      <c r="G224" s="10"/>
      <c r="H224" s="10"/>
      <c r="J224" s="10"/>
      <c r="K224" s="10"/>
    </row>
    <row r="225" spans="6:11" x14ac:dyDescent="0.2">
      <c r="F225" s="10"/>
      <c r="G225" s="10"/>
      <c r="H225" s="10"/>
      <c r="J225" s="10"/>
      <c r="K225" s="10"/>
    </row>
    <row r="226" spans="6:11" x14ac:dyDescent="0.2">
      <c r="F226" s="10"/>
      <c r="G226" s="10"/>
      <c r="H226" s="10"/>
      <c r="J226" s="10"/>
      <c r="K226" s="10"/>
    </row>
    <row r="227" spans="6:11" x14ac:dyDescent="0.2">
      <c r="F227" s="10"/>
      <c r="G227" s="10"/>
      <c r="H227" s="10"/>
      <c r="J227" s="10"/>
      <c r="K227" s="10"/>
    </row>
    <row r="228" spans="6:11" x14ac:dyDescent="0.2">
      <c r="F228" s="10"/>
      <c r="G228" s="10"/>
      <c r="H228" s="10"/>
      <c r="J228" s="10"/>
      <c r="K228" s="10"/>
    </row>
    <row r="229" spans="6:11" x14ac:dyDescent="0.2">
      <c r="F229" s="10"/>
      <c r="G229" s="10"/>
      <c r="H229" s="10"/>
      <c r="J229" s="10"/>
      <c r="K229" s="10"/>
    </row>
    <row r="230" spans="6:11" x14ac:dyDescent="0.2">
      <c r="F230" s="10"/>
      <c r="G230" s="10"/>
      <c r="H230" s="10"/>
      <c r="J230" s="10"/>
      <c r="K230" s="10"/>
    </row>
    <row r="231" spans="6:11" x14ac:dyDescent="0.2">
      <c r="F231" s="10"/>
      <c r="G231" s="10"/>
      <c r="H231" s="10"/>
      <c r="J231" s="10"/>
      <c r="K231" s="10"/>
    </row>
    <row r="232" spans="6:11" x14ac:dyDescent="0.2">
      <c r="F232" s="10"/>
      <c r="G232" s="10"/>
      <c r="H232" s="10"/>
      <c r="J232" s="10"/>
      <c r="K232" s="10"/>
    </row>
    <row r="233" spans="6:11" x14ac:dyDescent="0.2">
      <c r="F233" s="10"/>
      <c r="G233" s="10"/>
      <c r="H233" s="10"/>
      <c r="J233" s="10"/>
      <c r="K233" s="10"/>
    </row>
    <row r="234" spans="6:11" x14ac:dyDescent="0.2">
      <c r="F234" s="10"/>
      <c r="G234" s="10"/>
      <c r="H234" s="10"/>
      <c r="J234" s="10"/>
      <c r="K234" s="10"/>
    </row>
    <row r="235" spans="6:11" x14ac:dyDescent="0.2">
      <c r="F235" s="10"/>
      <c r="G235" s="10"/>
      <c r="H235" s="10"/>
      <c r="J235" s="10"/>
      <c r="K235" s="10"/>
    </row>
    <row r="236" spans="6:11" x14ac:dyDescent="0.2">
      <c r="F236" s="10"/>
      <c r="G236" s="10"/>
      <c r="H236" s="10"/>
      <c r="J236" s="10"/>
      <c r="K236" s="10"/>
    </row>
    <row r="237" spans="6:11" x14ac:dyDescent="0.2">
      <c r="F237" s="10"/>
      <c r="G237" s="10"/>
      <c r="H237" s="10"/>
      <c r="J237" s="10"/>
      <c r="K237" s="10"/>
    </row>
    <row r="238" spans="6:11" x14ac:dyDescent="0.2">
      <c r="F238" s="10"/>
      <c r="G238" s="10"/>
      <c r="H238" s="10"/>
      <c r="J238" s="10"/>
      <c r="K238" s="10"/>
    </row>
    <row r="239" spans="6:11" x14ac:dyDescent="0.2">
      <c r="F239" s="10"/>
      <c r="G239" s="10"/>
      <c r="H239" s="10"/>
      <c r="J239" s="10"/>
      <c r="K239" s="10"/>
    </row>
    <row r="240" spans="6:11" x14ac:dyDescent="0.2">
      <c r="F240" s="10"/>
      <c r="G240" s="10"/>
      <c r="H240" s="10"/>
      <c r="J240" s="10"/>
      <c r="K240" s="10"/>
    </row>
    <row r="241" spans="6:11" x14ac:dyDescent="0.2">
      <c r="F241" s="10"/>
      <c r="G241" s="10"/>
      <c r="H241" s="10"/>
      <c r="J241" s="10"/>
      <c r="K241" s="10"/>
    </row>
    <row r="242" spans="6:11" x14ac:dyDescent="0.2">
      <c r="F242" s="10"/>
      <c r="G242" s="10"/>
      <c r="H242" s="10"/>
      <c r="J242" s="10"/>
      <c r="K242" s="10"/>
    </row>
    <row r="243" spans="6:11" x14ac:dyDescent="0.2">
      <c r="F243" s="10"/>
      <c r="G243" s="10"/>
      <c r="H243" s="10"/>
      <c r="J243" s="10"/>
      <c r="K243" s="10"/>
    </row>
    <row r="244" spans="6:11" x14ac:dyDescent="0.2">
      <c r="F244" s="10"/>
      <c r="G244" s="10"/>
      <c r="H244" s="10"/>
      <c r="J244" s="10"/>
      <c r="K244" s="10"/>
    </row>
    <row r="245" spans="6:11" x14ac:dyDescent="0.2">
      <c r="F245" s="10"/>
      <c r="G245" s="10"/>
      <c r="H245" s="10"/>
      <c r="J245" s="10"/>
      <c r="K245" s="10"/>
    </row>
    <row r="246" spans="6:11" x14ac:dyDescent="0.2">
      <c r="F246" s="10"/>
      <c r="G246" s="10"/>
      <c r="H246" s="10"/>
      <c r="J246" s="10"/>
      <c r="K246" s="10"/>
    </row>
    <row r="247" spans="6:11" x14ac:dyDescent="0.2">
      <c r="F247" s="10"/>
      <c r="G247" s="10"/>
      <c r="H247" s="10"/>
      <c r="J247" s="10"/>
      <c r="K247" s="10"/>
    </row>
    <row r="248" spans="6:11" x14ac:dyDescent="0.2">
      <c r="F248" s="10"/>
      <c r="G248" s="10"/>
      <c r="H248" s="10"/>
      <c r="J248" s="10"/>
      <c r="K248" s="10"/>
    </row>
    <row r="249" spans="6:11" x14ac:dyDescent="0.2">
      <c r="F249" s="10"/>
      <c r="G249" s="10"/>
      <c r="H249" s="10"/>
      <c r="J249" s="10"/>
      <c r="K249" s="10"/>
    </row>
    <row r="250" spans="6:11" x14ac:dyDescent="0.2">
      <c r="F250" s="10"/>
      <c r="G250" s="10"/>
      <c r="H250" s="10"/>
      <c r="J250" s="10"/>
      <c r="K250" s="10"/>
    </row>
    <row r="251" spans="6:11" x14ac:dyDescent="0.2">
      <c r="F251" s="10"/>
      <c r="G251" s="10"/>
      <c r="H251" s="10"/>
      <c r="J251" s="10"/>
      <c r="K251" s="10"/>
    </row>
    <row r="252" spans="6:11" x14ac:dyDescent="0.2">
      <c r="F252" s="10"/>
      <c r="G252" s="10"/>
      <c r="H252" s="10"/>
      <c r="J252" s="10"/>
      <c r="K252" s="10"/>
    </row>
    <row r="253" spans="6:11" x14ac:dyDescent="0.2">
      <c r="F253" s="10"/>
      <c r="G253" s="10"/>
      <c r="H253" s="10"/>
      <c r="J253" s="10"/>
      <c r="K253" s="10"/>
    </row>
    <row r="254" spans="6:11" x14ac:dyDescent="0.2">
      <c r="F254" s="10"/>
      <c r="G254" s="10"/>
      <c r="H254" s="10"/>
      <c r="J254" s="10"/>
      <c r="K254" s="10"/>
    </row>
    <row r="255" spans="6:11" x14ac:dyDescent="0.2">
      <c r="F255" s="10"/>
      <c r="G255" s="10"/>
      <c r="H255" s="10"/>
      <c r="J255" s="10"/>
      <c r="K255" s="10"/>
    </row>
    <row r="256" spans="6:11" x14ac:dyDescent="0.2">
      <c r="F256" s="10"/>
      <c r="G256" s="10"/>
      <c r="H256" s="10"/>
      <c r="J256" s="10"/>
      <c r="K256" s="10"/>
    </row>
    <row r="257" spans="6:11" x14ac:dyDescent="0.2">
      <c r="F257" s="10"/>
      <c r="G257" s="10"/>
      <c r="H257" s="10"/>
      <c r="J257" s="10"/>
      <c r="K257" s="10"/>
    </row>
    <row r="258" spans="6:11" x14ac:dyDescent="0.2">
      <c r="F258" s="10"/>
      <c r="G258" s="10"/>
      <c r="H258" s="10"/>
      <c r="J258" s="10"/>
      <c r="K258" s="10"/>
    </row>
    <row r="259" spans="6:11" x14ac:dyDescent="0.2">
      <c r="F259" s="10"/>
      <c r="G259" s="10"/>
      <c r="H259" s="10"/>
      <c r="J259" s="10"/>
      <c r="K259" s="10"/>
    </row>
    <row r="260" spans="6:11" x14ac:dyDescent="0.2">
      <c r="F260" s="10"/>
      <c r="G260" s="10"/>
      <c r="H260" s="10"/>
      <c r="J260" s="10"/>
      <c r="K260" s="10"/>
    </row>
    <row r="261" spans="6:11" x14ac:dyDescent="0.2">
      <c r="F261" s="10"/>
      <c r="G261" s="10"/>
      <c r="H261" s="10"/>
      <c r="J261" s="10"/>
      <c r="K261" s="10"/>
    </row>
    <row r="262" spans="6:11" x14ac:dyDescent="0.2">
      <c r="F262" s="10"/>
      <c r="G262" s="10"/>
      <c r="H262" s="10"/>
      <c r="J262" s="10"/>
      <c r="K262" s="10"/>
    </row>
    <row r="263" spans="6:11" x14ac:dyDescent="0.2">
      <c r="F263" s="10"/>
      <c r="G263" s="10"/>
      <c r="H263" s="10"/>
      <c r="J263" s="10"/>
      <c r="K263" s="10"/>
    </row>
    <row r="264" spans="6:11" x14ac:dyDescent="0.2">
      <c r="F264" s="10"/>
      <c r="G264" s="10"/>
      <c r="H264" s="10"/>
      <c r="J264" s="10"/>
      <c r="K264" s="10"/>
    </row>
    <row r="265" spans="6:11" x14ac:dyDescent="0.2">
      <c r="F265" s="10"/>
      <c r="G265" s="10"/>
      <c r="H265" s="10"/>
      <c r="J265" s="10"/>
      <c r="K265" s="10"/>
    </row>
    <row r="266" spans="6:11" x14ac:dyDescent="0.2">
      <c r="F266" s="10"/>
      <c r="G266" s="10"/>
      <c r="H266" s="10"/>
      <c r="J266" s="10"/>
      <c r="K266" s="10"/>
    </row>
    <row r="267" spans="6:11" x14ac:dyDescent="0.2">
      <c r="F267" s="10"/>
      <c r="G267" s="10"/>
      <c r="H267" s="10"/>
      <c r="J267" s="10"/>
      <c r="K267" s="10"/>
    </row>
    <row r="268" spans="6:11" x14ac:dyDescent="0.2">
      <c r="F268" s="10"/>
      <c r="G268" s="10"/>
      <c r="H268" s="10"/>
      <c r="J268" s="10"/>
      <c r="K268" s="10"/>
    </row>
    <row r="269" spans="6:11" x14ac:dyDescent="0.2">
      <c r="F269" s="10"/>
      <c r="G269" s="10"/>
      <c r="H269" s="10"/>
      <c r="J269" s="10"/>
      <c r="K269" s="10"/>
    </row>
    <row r="270" spans="6:11" x14ac:dyDescent="0.2">
      <c r="F270" s="10"/>
      <c r="G270" s="10"/>
      <c r="H270" s="10"/>
      <c r="J270" s="10"/>
      <c r="K270" s="10"/>
    </row>
    <row r="271" spans="6:11" x14ac:dyDescent="0.2">
      <c r="F271" s="10"/>
      <c r="G271" s="10"/>
      <c r="H271" s="10"/>
      <c r="J271" s="10"/>
      <c r="K271" s="10"/>
    </row>
    <row r="272" spans="6:11" x14ac:dyDescent="0.2">
      <c r="F272" s="10"/>
      <c r="G272" s="10"/>
      <c r="H272" s="10"/>
      <c r="J272" s="10"/>
      <c r="K272" s="10"/>
    </row>
    <row r="273" spans="6:11" x14ac:dyDescent="0.2">
      <c r="F273" s="10"/>
      <c r="G273" s="10"/>
      <c r="H273" s="10"/>
      <c r="J273" s="10"/>
      <c r="K273" s="10"/>
    </row>
    <row r="274" spans="6:11" x14ac:dyDescent="0.2">
      <c r="F274" s="10"/>
      <c r="G274" s="10"/>
      <c r="H274" s="10"/>
      <c r="J274" s="10"/>
      <c r="K274" s="10"/>
    </row>
    <row r="275" spans="6:11" x14ac:dyDescent="0.2">
      <c r="F275" s="10"/>
      <c r="G275" s="10"/>
      <c r="H275" s="10"/>
      <c r="J275" s="10"/>
      <c r="K275" s="10"/>
    </row>
    <row r="276" spans="6:11" x14ac:dyDescent="0.2">
      <c r="F276" s="10"/>
      <c r="G276" s="10"/>
      <c r="H276" s="10"/>
      <c r="J276" s="10"/>
      <c r="K276" s="10"/>
    </row>
    <row r="277" spans="6:11" x14ac:dyDescent="0.2">
      <c r="F277" s="10"/>
      <c r="G277" s="10"/>
      <c r="H277" s="10"/>
      <c r="J277" s="10"/>
      <c r="K277" s="10"/>
    </row>
    <row r="278" spans="6:11" x14ac:dyDescent="0.2">
      <c r="F278" s="10"/>
      <c r="G278" s="10"/>
      <c r="H278" s="10"/>
      <c r="J278" s="10"/>
      <c r="K278" s="10"/>
    </row>
    <row r="279" spans="6:11" x14ac:dyDescent="0.2">
      <c r="F279" s="10"/>
      <c r="G279" s="10"/>
      <c r="H279" s="10"/>
      <c r="J279" s="10"/>
      <c r="K279" s="10"/>
    </row>
    <row r="280" spans="6:11" x14ac:dyDescent="0.2">
      <c r="F280" s="10"/>
      <c r="G280" s="10"/>
      <c r="H280" s="10"/>
      <c r="J280" s="10"/>
      <c r="K280" s="10"/>
    </row>
    <row r="281" spans="6:11" x14ac:dyDescent="0.2">
      <c r="F281" s="10"/>
      <c r="G281" s="10"/>
      <c r="H281" s="10"/>
      <c r="J281" s="10"/>
      <c r="K281" s="10"/>
    </row>
    <row r="282" spans="6:11" x14ac:dyDescent="0.2">
      <c r="F282" s="10"/>
      <c r="G282" s="10"/>
      <c r="H282" s="10"/>
      <c r="J282" s="10"/>
      <c r="K282" s="10"/>
    </row>
    <row r="283" spans="6:11" x14ac:dyDescent="0.2">
      <c r="F283" s="10"/>
      <c r="G283" s="10"/>
      <c r="H283" s="10"/>
      <c r="J283" s="10"/>
      <c r="K283" s="10"/>
    </row>
    <row r="284" spans="6:11" x14ac:dyDescent="0.2">
      <c r="F284" s="10"/>
      <c r="G284" s="10"/>
      <c r="H284" s="10"/>
      <c r="J284" s="10"/>
      <c r="K284" s="10"/>
    </row>
    <row r="285" spans="6:11" x14ac:dyDescent="0.2">
      <c r="F285" s="10"/>
      <c r="G285" s="10"/>
      <c r="H285" s="10"/>
      <c r="J285" s="10"/>
      <c r="K285" s="10"/>
    </row>
    <row r="286" spans="6:11" x14ac:dyDescent="0.2">
      <c r="F286" s="10"/>
      <c r="G286" s="10"/>
      <c r="H286" s="10"/>
      <c r="J286" s="10"/>
      <c r="K286" s="10"/>
    </row>
    <row r="287" spans="6:11" x14ac:dyDescent="0.2">
      <c r="F287" s="10"/>
      <c r="G287" s="10"/>
      <c r="H287" s="10"/>
      <c r="J287" s="10"/>
      <c r="K287" s="10"/>
    </row>
    <row r="288" spans="6:11" x14ac:dyDescent="0.2">
      <c r="F288" s="10"/>
      <c r="G288" s="10"/>
      <c r="H288" s="10"/>
      <c r="J288" s="10"/>
      <c r="K288" s="10"/>
    </row>
    <row r="289" spans="6:11" x14ac:dyDescent="0.2">
      <c r="F289" s="10"/>
      <c r="G289" s="10"/>
      <c r="H289" s="10"/>
      <c r="J289" s="10"/>
      <c r="K289" s="10"/>
    </row>
    <row r="290" spans="6:11" x14ac:dyDescent="0.2">
      <c r="F290" s="10"/>
      <c r="G290" s="10"/>
      <c r="H290" s="10"/>
      <c r="J290" s="10"/>
      <c r="K290" s="10"/>
    </row>
    <row r="291" spans="6:11" x14ac:dyDescent="0.2">
      <c r="F291" s="10"/>
      <c r="G291" s="10"/>
      <c r="H291" s="10"/>
      <c r="J291" s="10"/>
      <c r="K291" s="10"/>
    </row>
    <row r="292" spans="6:11" x14ac:dyDescent="0.2">
      <c r="F292" s="10"/>
      <c r="G292" s="10"/>
      <c r="H292" s="10"/>
      <c r="J292" s="10"/>
      <c r="K292" s="10"/>
    </row>
    <row r="293" spans="6:11" x14ac:dyDescent="0.2">
      <c r="F293" s="10"/>
      <c r="G293" s="10"/>
      <c r="H293" s="10"/>
      <c r="J293" s="10"/>
      <c r="K293" s="10"/>
    </row>
    <row r="294" spans="6:11" x14ac:dyDescent="0.2">
      <c r="F294" s="10"/>
      <c r="G294" s="10"/>
      <c r="H294" s="10"/>
      <c r="J294" s="10"/>
      <c r="K294" s="10"/>
    </row>
    <row r="295" spans="6:11" x14ac:dyDescent="0.2">
      <c r="F295" s="10"/>
      <c r="G295" s="10"/>
      <c r="H295" s="10"/>
      <c r="J295" s="10"/>
      <c r="K295" s="10"/>
    </row>
    <row r="296" spans="6:11" x14ac:dyDescent="0.2">
      <c r="F296" s="10"/>
      <c r="G296" s="10"/>
      <c r="H296" s="10"/>
      <c r="J296" s="10"/>
      <c r="K296" s="10"/>
    </row>
    <row r="297" spans="6:11" x14ac:dyDescent="0.2">
      <c r="F297" s="10"/>
      <c r="G297" s="10"/>
      <c r="H297" s="10"/>
      <c r="J297" s="10"/>
      <c r="K297" s="10"/>
    </row>
    <row r="298" spans="6:11" x14ac:dyDescent="0.2">
      <c r="F298" s="10"/>
      <c r="G298" s="10"/>
      <c r="H298" s="10"/>
      <c r="J298" s="10"/>
      <c r="K298" s="10"/>
    </row>
    <row r="299" spans="6:11" x14ac:dyDescent="0.2">
      <c r="F299" s="10"/>
      <c r="G299" s="10"/>
      <c r="H299" s="10"/>
      <c r="J299" s="10"/>
      <c r="K299" s="10"/>
    </row>
    <row r="300" spans="6:11" x14ac:dyDescent="0.2">
      <c r="F300" s="10"/>
      <c r="G300" s="10"/>
      <c r="H300" s="10"/>
      <c r="J300" s="10"/>
      <c r="K300" s="10"/>
    </row>
    <row r="301" spans="6:11" x14ac:dyDescent="0.2">
      <c r="F301" s="10"/>
      <c r="G301" s="10"/>
      <c r="H301" s="10"/>
      <c r="J301" s="10"/>
      <c r="K301" s="10"/>
    </row>
    <row r="302" spans="6:11" x14ac:dyDescent="0.2">
      <c r="F302" s="10"/>
      <c r="G302" s="10"/>
      <c r="H302" s="10"/>
      <c r="J302" s="10"/>
      <c r="K302" s="10"/>
    </row>
    <row r="303" spans="6:11" x14ac:dyDescent="0.2">
      <c r="F303" s="10"/>
      <c r="G303" s="10"/>
      <c r="H303" s="10"/>
      <c r="J303" s="10"/>
      <c r="K303" s="10"/>
    </row>
    <row r="304" spans="6:11" x14ac:dyDescent="0.2">
      <c r="F304" s="10"/>
      <c r="G304" s="10"/>
      <c r="H304" s="10"/>
      <c r="J304" s="10"/>
      <c r="K304" s="10"/>
    </row>
    <row r="305" spans="6:11" x14ac:dyDescent="0.2">
      <c r="F305" s="10"/>
      <c r="G305" s="10"/>
      <c r="H305" s="10"/>
      <c r="J305" s="10"/>
      <c r="K305" s="10"/>
    </row>
    <row r="306" spans="6:11" x14ac:dyDescent="0.2">
      <c r="F306" s="10"/>
      <c r="G306" s="10"/>
      <c r="H306" s="10"/>
      <c r="J306" s="10"/>
      <c r="K306" s="10"/>
    </row>
    <row r="307" spans="6:11" x14ac:dyDescent="0.2">
      <c r="F307" s="10"/>
      <c r="G307" s="10"/>
      <c r="H307" s="10"/>
      <c r="J307" s="10"/>
      <c r="K307" s="10"/>
    </row>
    <row r="308" spans="6:11" x14ac:dyDescent="0.2">
      <c r="F308" s="10"/>
      <c r="G308" s="10"/>
      <c r="H308" s="10"/>
      <c r="J308" s="10"/>
      <c r="K308" s="10"/>
    </row>
    <row r="309" spans="6:11" x14ac:dyDescent="0.2">
      <c r="F309" s="10"/>
      <c r="G309" s="10"/>
      <c r="H309" s="10"/>
      <c r="J309" s="10"/>
      <c r="K309" s="10"/>
    </row>
    <row r="310" spans="6:11" x14ac:dyDescent="0.2">
      <c r="F310" s="10"/>
      <c r="G310" s="10"/>
      <c r="H310" s="10"/>
      <c r="J310" s="10"/>
      <c r="K310" s="10"/>
    </row>
    <row r="311" spans="6:11" x14ac:dyDescent="0.2">
      <c r="F311" s="10"/>
      <c r="G311" s="10"/>
      <c r="H311" s="10"/>
      <c r="J311" s="10"/>
      <c r="K311" s="10"/>
    </row>
    <row r="312" spans="6:11" x14ac:dyDescent="0.2">
      <c r="F312" s="10"/>
      <c r="G312" s="10"/>
      <c r="H312" s="10"/>
      <c r="J312" s="10"/>
      <c r="K312" s="10"/>
    </row>
    <row r="313" spans="6:11" x14ac:dyDescent="0.2">
      <c r="F313" s="10"/>
      <c r="G313" s="10"/>
      <c r="H313" s="10"/>
      <c r="J313" s="10"/>
      <c r="K313" s="10"/>
    </row>
    <row r="314" spans="6:11" x14ac:dyDescent="0.2">
      <c r="F314" s="10"/>
      <c r="G314" s="10"/>
      <c r="H314" s="10"/>
      <c r="J314" s="10"/>
      <c r="K314" s="10"/>
    </row>
    <row r="315" spans="6:11" x14ac:dyDescent="0.2">
      <c r="F315" s="10"/>
      <c r="G315" s="10"/>
      <c r="H315" s="10"/>
      <c r="J315" s="10"/>
      <c r="K315" s="10"/>
    </row>
    <row r="316" spans="6:11" x14ac:dyDescent="0.2">
      <c r="F316" s="10"/>
      <c r="G316" s="10"/>
      <c r="H316" s="10"/>
      <c r="J316" s="10"/>
      <c r="K316" s="10"/>
    </row>
    <row r="317" spans="6:11" x14ac:dyDescent="0.2">
      <c r="F317" s="10"/>
      <c r="G317" s="10"/>
      <c r="H317" s="10"/>
      <c r="J317" s="10"/>
      <c r="K317" s="10"/>
    </row>
    <row r="318" spans="6:11" x14ac:dyDescent="0.2">
      <c r="F318" s="10"/>
      <c r="G318" s="10"/>
      <c r="H318" s="10"/>
      <c r="J318" s="10"/>
      <c r="K318" s="10"/>
    </row>
    <row r="319" spans="6:11" x14ac:dyDescent="0.2">
      <c r="F319" s="10"/>
      <c r="G319" s="10"/>
      <c r="H319" s="10"/>
      <c r="J319" s="10"/>
      <c r="K319" s="10"/>
    </row>
    <row r="320" spans="6:11" x14ac:dyDescent="0.2">
      <c r="F320" s="10"/>
      <c r="G320" s="10"/>
      <c r="H320" s="10"/>
      <c r="J320" s="10"/>
      <c r="K320" s="10"/>
    </row>
    <row r="321" spans="6:11" x14ac:dyDescent="0.2">
      <c r="F321" s="10"/>
      <c r="G321" s="10"/>
      <c r="H321" s="10"/>
      <c r="J321" s="10"/>
      <c r="K321" s="10"/>
    </row>
    <row r="322" spans="6:11" x14ac:dyDescent="0.2">
      <c r="F322" s="10"/>
      <c r="G322" s="10"/>
      <c r="H322" s="10"/>
      <c r="J322" s="10"/>
      <c r="K322" s="10"/>
    </row>
    <row r="323" spans="6:11" x14ac:dyDescent="0.2">
      <c r="F323" s="10"/>
      <c r="G323" s="10"/>
      <c r="H323" s="10"/>
      <c r="J323" s="10"/>
      <c r="K323" s="10"/>
    </row>
    <row r="324" spans="6:11" x14ac:dyDescent="0.2">
      <c r="F324" s="10"/>
      <c r="G324" s="10"/>
      <c r="H324" s="10"/>
      <c r="J324" s="10"/>
      <c r="K324" s="10"/>
    </row>
    <row r="325" spans="6:11" x14ac:dyDescent="0.2">
      <c r="F325" s="10"/>
      <c r="G325" s="10"/>
      <c r="H325" s="10"/>
      <c r="J325" s="10"/>
      <c r="K325" s="10"/>
    </row>
    <row r="326" spans="6:11" x14ac:dyDescent="0.2">
      <c r="F326" s="10"/>
      <c r="G326" s="10"/>
      <c r="H326" s="10"/>
      <c r="J326" s="10"/>
      <c r="K326" s="10"/>
    </row>
    <row r="327" spans="6:11" x14ac:dyDescent="0.2">
      <c r="F327" s="10"/>
      <c r="G327" s="10"/>
      <c r="H327" s="10"/>
      <c r="J327" s="10"/>
      <c r="K327" s="10"/>
    </row>
    <row r="328" spans="6:11" x14ac:dyDescent="0.2">
      <c r="F328" s="10"/>
      <c r="G328" s="10"/>
      <c r="H328" s="10"/>
      <c r="J328" s="10"/>
      <c r="K328" s="10"/>
    </row>
    <row r="329" spans="6:11" x14ac:dyDescent="0.2">
      <c r="F329" s="10"/>
      <c r="G329" s="10"/>
      <c r="H329" s="10"/>
      <c r="J329" s="10"/>
      <c r="K329" s="10"/>
    </row>
    <row r="330" spans="6:11" x14ac:dyDescent="0.2">
      <c r="F330" s="10"/>
      <c r="G330" s="10"/>
      <c r="H330" s="10"/>
      <c r="J330" s="10"/>
      <c r="K330" s="10"/>
    </row>
    <row r="331" spans="6:11" x14ac:dyDescent="0.2">
      <c r="F331" s="10"/>
      <c r="G331" s="10"/>
      <c r="H331" s="10"/>
      <c r="J331" s="10"/>
      <c r="K331" s="10"/>
    </row>
    <row r="332" spans="6:11" x14ac:dyDescent="0.2">
      <c r="F332" s="10"/>
      <c r="G332" s="10"/>
      <c r="H332" s="10"/>
      <c r="J332" s="10"/>
      <c r="K332" s="10"/>
    </row>
    <row r="333" spans="6:11" x14ac:dyDescent="0.2">
      <c r="F333" s="10"/>
      <c r="G333" s="10"/>
      <c r="H333" s="10"/>
      <c r="J333" s="10"/>
      <c r="K333" s="10"/>
    </row>
    <row r="334" spans="6:11" x14ac:dyDescent="0.2">
      <c r="F334" s="10"/>
      <c r="G334" s="10"/>
      <c r="H334" s="10"/>
      <c r="J334" s="10"/>
      <c r="K334" s="10"/>
    </row>
    <row r="335" spans="6:11" x14ac:dyDescent="0.2">
      <c r="F335" s="10"/>
      <c r="G335" s="10"/>
      <c r="H335" s="10"/>
      <c r="J335" s="10"/>
      <c r="K335" s="10"/>
    </row>
    <row r="336" spans="6:11" x14ac:dyDescent="0.2">
      <c r="F336" s="10"/>
      <c r="G336" s="10"/>
      <c r="H336" s="10"/>
      <c r="J336" s="10"/>
      <c r="K336" s="10"/>
    </row>
    <row r="337" spans="6:11" x14ac:dyDescent="0.2">
      <c r="F337" s="10"/>
      <c r="G337" s="10"/>
      <c r="H337" s="10"/>
      <c r="J337" s="10"/>
      <c r="K337" s="10"/>
    </row>
    <row r="338" spans="6:11" x14ac:dyDescent="0.2">
      <c r="F338" s="10"/>
      <c r="G338" s="10"/>
      <c r="H338" s="10"/>
      <c r="J338" s="10"/>
      <c r="K338" s="10"/>
    </row>
    <row r="339" spans="6:11" x14ac:dyDescent="0.2">
      <c r="F339" s="10"/>
      <c r="G339" s="10"/>
      <c r="H339" s="10"/>
      <c r="J339" s="10"/>
      <c r="K339" s="10"/>
    </row>
    <row r="340" spans="6:11" x14ac:dyDescent="0.2">
      <c r="F340" s="10"/>
      <c r="G340" s="10"/>
      <c r="H340" s="10"/>
      <c r="J340" s="10"/>
      <c r="K340" s="10"/>
    </row>
    <row r="341" spans="6:11" x14ac:dyDescent="0.2">
      <c r="F341" s="10"/>
      <c r="G341" s="10"/>
      <c r="H341" s="10"/>
      <c r="J341" s="10"/>
      <c r="K341" s="10"/>
    </row>
    <row r="342" spans="6:11" x14ac:dyDescent="0.2">
      <c r="F342" s="10"/>
      <c r="G342" s="10"/>
      <c r="H342" s="10"/>
      <c r="J342" s="10"/>
      <c r="K342" s="10"/>
    </row>
    <row r="343" spans="6:11" x14ac:dyDescent="0.2">
      <c r="F343" s="10"/>
      <c r="G343" s="10"/>
      <c r="H343" s="10"/>
      <c r="J343" s="10"/>
      <c r="K343" s="10"/>
    </row>
    <row r="344" spans="6:11" x14ac:dyDescent="0.2">
      <c r="F344" s="10"/>
      <c r="G344" s="10"/>
      <c r="H344" s="10"/>
      <c r="J344" s="10"/>
      <c r="K344" s="10"/>
    </row>
    <row r="345" spans="6:11" x14ac:dyDescent="0.2">
      <c r="F345" s="10"/>
      <c r="G345" s="10"/>
      <c r="H345" s="10"/>
      <c r="J345" s="10"/>
      <c r="K345" s="10"/>
    </row>
    <row r="346" spans="6:11" x14ac:dyDescent="0.2">
      <c r="F346" s="10"/>
      <c r="G346" s="10"/>
      <c r="H346" s="10"/>
      <c r="J346" s="10"/>
      <c r="K346" s="10"/>
    </row>
    <row r="347" spans="6:11" x14ac:dyDescent="0.2">
      <c r="F347" s="10"/>
      <c r="G347" s="10"/>
      <c r="H347" s="10"/>
      <c r="J347" s="10"/>
      <c r="K347" s="10"/>
    </row>
    <row r="348" spans="6:11" x14ac:dyDescent="0.2">
      <c r="F348" s="10"/>
      <c r="G348" s="10"/>
      <c r="H348" s="10"/>
      <c r="J348" s="10"/>
      <c r="K348" s="10"/>
    </row>
    <row r="349" spans="6:11" x14ac:dyDescent="0.2">
      <c r="F349" s="10"/>
      <c r="G349" s="10"/>
      <c r="H349" s="10"/>
      <c r="J349" s="10"/>
      <c r="K349" s="10"/>
    </row>
    <row r="350" spans="6:11" x14ac:dyDescent="0.2">
      <c r="F350" s="10"/>
      <c r="G350" s="10"/>
      <c r="H350" s="10"/>
      <c r="J350" s="10"/>
      <c r="K350" s="10"/>
    </row>
    <row r="351" spans="6:11" x14ac:dyDescent="0.2">
      <c r="F351" s="10"/>
      <c r="G351" s="10"/>
      <c r="H351" s="10"/>
      <c r="J351" s="10"/>
      <c r="K351" s="10"/>
    </row>
    <row r="352" spans="6:11" x14ac:dyDescent="0.2">
      <c r="F352" s="10"/>
      <c r="G352" s="10"/>
      <c r="H352" s="10"/>
      <c r="J352" s="10"/>
      <c r="K352" s="10"/>
    </row>
    <row r="353" spans="6:11" x14ac:dyDescent="0.2">
      <c r="F353" s="10"/>
      <c r="G353" s="10"/>
      <c r="H353" s="10"/>
      <c r="J353" s="10"/>
      <c r="K353" s="10"/>
    </row>
    <row r="354" spans="6:11" x14ac:dyDescent="0.2">
      <c r="F354" s="10"/>
      <c r="G354" s="10"/>
      <c r="H354" s="10"/>
      <c r="J354" s="10"/>
      <c r="K354" s="10"/>
    </row>
    <row r="355" spans="6:11" x14ac:dyDescent="0.2">
      <c r="F355" s="10"/>
      <c r="G355" s="10"/>
      <c r="H355" s="10"/>
      <c r="J355" s="10"/>
      <c r="K355" s="10"/>
    </row>
    <row r="356" spans="6:11" x14ac:dyDescent="0.2">
      <c r="F356" s="10"/>
      <c r="G356" s="10"/>
      <c r="H356" s="10"/>
      <c r="J356" s="10"/>
      <c r="K356" s="10"/>
    </row>
    <row r="357" spans="6:11" x14ac:dyDescent="0.2">
      <c r="F357" s="10"/>
      <c r="G357" s="10"/>
      <c r="H357" s="10"/>
      <c r="J357" s="10"/>
      <c r="K357" s="10"/>
    </row>
    <row r="358" spans="6:11" x14ac:dyDescent="0.2">
      <c r="F358" s="10"/>
      <c r="G358" s="10"/>
      <c r="H358" s="10"/>
      <c r="J358" s="10"/>
      <c r="K358" s="10"/>
    </row>
    <row r="359" spans="6:11" x14ac:dyDescent="0.2">
      <c r="F359" s="10"/>
      <c r="G359" s="10"/>
      <c r="H359" s="10"/>
      <c r="J359" s="10"/>
      <c r="K359" s="10"/>
    </row>
    <row r="360" spans="6:11" x14ac:dyDescent="0.2">
      <c r="F360" s="10"/>
      <c r="G360" s="10"/>
      <c r="H360" s="10"/>
      <c r="J360" s="10"/>
      <c r="K360" s="10"/>
    </row>
    <row r="361" spans="6:11" x14ac:dyDescent="0.2">
      <c r="F361" s="10"/>
      <c r="G361" s="10"/>
      <c r="H361" s="10"/>
      <c r="J361" s="10"/>
      <c r="K361" s="10"/>
    </row>
    <row r="362" spans="6:11" x14ac:dyDescent="0.2">
      <c r="F362" s="10"/>
      <c r="G362" s="10"/>
      <c r="H362" s="10"/>
      <c r="J362" s="10"/>
      <c r="K362" s="10"/>
    </row>
    <row r="363" spans="6:11" x14ac:dyDescent="0.2">
      <c r="F363" s="10"/>
      <c r="G363" s="10"/>
      <c r="H363" s="10"/>
      <c r="J363" s="10"/>
      <c r="K363" s="10"/>
    </row>
    <row r="364" spans="6:11" x14ac:dyDescent="0.2">
      <c r="F364" s="10"/>
      <c r="G364" s="10"/>
      <c r="H364" s="10"/>
      <c r="J364" s="10"/>
      <c r="K364" s="10"/>
    </row>
    <row r="365" spans="6:11" x14ac:dyDescent="0.2">
      <c r="F365" s="10"/>
      <c r="G365" s="10"/>
      <c r="H365" s="10"/>
      <c r="J365" s="10"/>
      <c r="K365" s="10"/>
    </row>
    <row r="366" spans="6:11" x14ac:dyDescent="0.2">
      <c r="F366" s="10"/>
      <c r="G366" s="10"/>
      <c r="H366" s="10"/>
      <c r="J366" s="10"/>
      <c r="K366" s="10"/>
    </row>
    <row r="367" spans="6:11" x14ac:dyDescent="0.2">
      <c r="F367" s="10"/>
      <c r="G367" s="10"/>
      <c r="H367" s="10"/>
      <c r="J367" s="10"/>
      <c r="K367" s="10"/>
    </row>
    <row r="368" spans="6:11" x14ac:dyDescent="0.2">
      <c r="F368" s="10"/>
      <c r="G368" s="10"/>
      <c r="H368" s="10"/>
      <c r="J368" s="10"/>
      <c r="K368" s="10"/>
    </row>
    <row r="369" spans="6:11" x14ac:dyDescent="0.2">
      <c r="F369" s="10"/>
      <c r="G369" s="10"/>
      <c r="H369" s="10"/>
      <c r="J369" s="10"/>
      <c r="K369" s="10"/>
    </row>
    <row r="370" spans="6:11" x14ac:dyDescent="0.2">
      <c r="F370" s="10"/>
      <c r="G370" s="10"/>
      <c r="H370" s="10"/>
      <c r="J370" s="10"/>
      <c r="K370" s="10"/>
    </row>
    <row r="371" spans="6:11" x14ac:dyDescent="0.2">
      <c r="F371" s="10"/>
      <c r="G371" s="10"/>
      <c r="H371" s="10"/>
      <c r="J371" s="10"/>
      <c r="K371" s="10"/>
    </row>
    <row r="372" spans="6:11" x14ac:dyDescent="0.2">
      <c r="F372" s="10"/>
      <c r="G372" s="10"/>
      <c r="H372" s="10"/>
      <c r="J372" s="10"/>
      <c r="K372" s="10"/>
    </row>
    <row r="373" spans="6:11" x14ac:dyDescent="0.2">
      <c r="F373" s="10"/>
      <c r="G373" s="10"/>
      <c r="H373" s="10"/>
      <c r="J373" s="10"/>
      <c r="K373" s="10"/>
    </row>
    <row r="374" spans="6:11" x14ac:dyDescent="0.2">
      <c r="F374" s="10"/>
      <c r="G374" s="10"/>
      <c r="H374" s="10"/>
      <c r="J374" s="10"/>
      <c r="K374" s="10"/>
    </row>
    <row r="375" spans="6:11" x14ac:dyDescent="0.2">
      <c r="F375" s="10"/>
      <c r="G375" s="10"/>
      <c r="H375" s="10"/>
      <c r="J375" s="10"/>
      <c r="K375" s="10"/>
    </row>
    <row r="376" spans="6:11" x14ac:dyDescent="0.2">
      <c r="F376" s="10"/>
      <c r="G376" s="10"/>
      <c r="H376" s="10"/>
      <c r="J376" s="10"/>
      <c r="K376" s="10"/>
    </row>
    <row r="377" spans="6:11" x14ac:dyDescent="0.2">
      <c r="F377" s="10"/>
      <c r="G377" s="10"/>
      <c r="H377" s="10"/>
      <c r="J377" s="10"/>
      <c r="K377" s="10"/>
    </row>
    <row r="378" spans="6:11" x14ac:dyDescent="0.2">
      <c r="F378" s="10"/>
      <c r="G378" s="10"/>
      <c r="H378" s="10"/>
      <c r="J378" s="10"/>
      <c r="K378" s="10"/>
    </row>
    <row r="379" spans="6:11" x14ac:dyDescent="0.2">
      <c r="F379" s="10"/>
      <c r="G379" s="10"/>
      <c r="H379" s="10"/>
      <c r="J379" s="10"/>
      <c r="K379" s="10"/>
    </row>
    <row r="380" spans="6:11" x14ac:dyDescent="0.2">
      <c r="F380" s="10"/>
      <c r="G380" s="10"/>
      <c r="H380" s="10"/>
      <c r="J380" s="10"/>
      <c r="K380" s="10"/>
    </row>
    <row r="381" spans="6:11" x14ac:dyDescent="0.2">
      <c r="F381" s="10"/>
      <c r="G381" s="10"/>
      <c r="H381" s="10"/>
      <c r="J381" s="10"/>
      <c r="K381" s="10"/>
    </row>
    <row r="382" spans="6:11" x14ac:dyDescent="0.2">
      <c r="F382" s="10"/>
      <c r="G382" s="10"/>
      <c r="H382" s="10"/>
      <c r="J382" s="10"/>
      <c r="K382" s="10"/>
    </row>
    <row r="383" spans="6:11" x14ac:dyDescent="0.2">
      <c r="F383" s="10"/>
      <c r="G383" s="10"/>
      <c r="H383" s="10"/>
      <c r="J383" s="10"/>
      <c r="K383" s="10"/>
    </row>
    <row r="384" spans="6:11" x14ac:dyDescent="0.2">
      <c r="F384" s="10"/>
      <c r="G384" s="10"/>
      <c r="H384" s="10"/>
      <c r="J384" s="10"/>
      <c r="K384" s="10"/>
    </row>
    <row r="385" spans="6:11" x14ac:dyDescent="0.2">
      <c r="F385" s="10"/>
      <c r="G385" s="10"/>
      <c r="H385" s="10"/>
      <c r="J385" s="10"/>
      <c r="K385" s="10"/>
    </row>
    <row r="386" spans="6:11" x14ac:dyDescent="0.2">
      <c r="F386" s="10"/>
      <c r="G386" s="10"/>
      <c r="H386" s="10"/>
      <c r="J386" s="10"/>
      <c r="K386" s="10"/>
    </row>
    <row r="387" spans="6:11" x14ac:dyDescent="0.2">
      <c r="F387" s="10"/>
      <c r="G387" s="10"/>
      <c r="H387" s="10"/>
      <c r="J387" s="10"/>
      <c r="K387" s="10"/>
    </row>
    <row r="388" spans="6:11" x14ac:dyDescent="0.2">
      <c r="F388" s="10"/>
      <c r="G388" s="10"/>
      <c r="H388" s="10"/>
      <c r="J388" s="10"/>
      <c r="K388" s="10"/>
    </row>
    <row r="389" spans="6:11" x14ac:dyDescent="0.2">
      <c r="F389" s="10"/>
      <c r="G389" s="10"/>
      <c r="H389" s="10"/>
      <c r="J389" s="10"/>
      <c r="K389" s="10"/>
    </row>
    <row r="390" spans="6:11" x14ac:dyDescent="0.2">
      <c r="F390" s="10"/>
      <c r="G390" s="10"/>
      <c r="H390" s="10"/>
      <c r="J390" s="10"/>
      <c r="K390" s="10"/>
    </row>
    <row r="391" spans="6:11" x14ac:dyDescent="0.2">
      <c r="F391" s="10"/>
      <c r="G391" s="10"/>
      <c r="H391" s="10"/>
      <c r="J391" s="10"/>
      <c r="K391" s="10"/>
    </row>
    <row r="392" spans="6:11" x14ac:dyDescent="0.2">
      <c r="F392" s="10"/>
      <c r="G392" s="10"/>
      <c r="H392" s="10"/>
      <c r="J392" s="10"/>
      <c r="K392" s="10"/>
    </row>
    <row r="393" spans="6:11" x14ac:dyDescent="0.2">
      <c r="F393" s="10"/>
      <c r="G393" s="10"/>
      <c r="H393" s="10"/>
      <c r="J393" s="10"/>
      <c r="K393" s="10"/>
    </row>
    <row r="394" spans="6:11" x14ac:dyDescent="0.2">
      <c r="F394" s="10"/>
      <c r="G394" s="10"/>
      <c r="H394" s="10"/>
      <c r="J394" s="10"/>
      <c r="K394" s="10"/>
    </row>
    <row r="395" spans="6:11" x14ac:dyDescent="0.2">
      <c r="F395" s="10"/>
      <c r="G395" s="10"/>
      <c r="H395" s="10"/>
      <c r="J395" s="10"/>
      <c r="K395" s="10"/>
    </row>
    <row r="396" spans="6:11" x14ac:dyDescent="0.2">
      <c r="F396" s="10"/>
      <c r="G396" s="10"/>
      <c r="H396" s="10"/>
      <c r="J396" s="10"/>
      <c r="K396" s="10"/>
    </row>
    <row r="397" spans="6:11" x14ac:dyDescent="0.2">
      <c r="F397" s="10"/>
      <c r="G397" s="10"/>
      <c r="H397" s="10"/>
      <c r="J397" s="10"/>
      <c r="K397" s="10"/>
    </row>
    <row r="398" spans="6:11" x14ac:dyDescent="0.2">
      <c r="F398" s="10"/>
      <c r="G398" s="10"/>
      <c r="H398" s="10"/>
      <c r="J398" s="10"/>
      <c r="K398" s="10"/>
    </row>
    <row r="399" spans="6:11" x14ac:dyDescent="0.2">
      <c r="F399" s="10"/>
      <c r="G399" s="10"/>
      <c r="H399" s="10"/>
      <c r="J399" s="10"/>
      <c r="K399" s="10"/>
    </row>
    <row r="400" spans="6:11" x14ac:dyDescent="0.2">
      <c r="F400" s="10"/>
      <c r="G400" s="10"/>
      <c r="H400" s="10"/>
      <c r="J400" s="10"/>
      <c r="K400" s="10"/>
    </row>
    <row r="401" spans="6:11" x14ac:dyDescent="0.2">
      <c r="F401" s="10"/>
      <c r="G401" s="10"/>
      <c r="H401" s="10"/>
      <c r="J401" s="10"/>
      <c r="K401" s="10"/>
    </row>
    <row r="402" spans="6:11" x14ac:dyDescent="0.2">
      <c r="F402" s="10"/>
      <c r="G402" s="10"/>
      <c r="H402" s="10"/>
      <c r="J402" s="10"/>
      <c r="K402" s="10"/>
    </row>
    <row r="403" spans="6:11" x14ac:dyDescent="0.2">
      <c r="F403" s="10"/>
      <c r="G403" s="10"/>
      <c r="H403" s="10"/>
      <c r="J403" s="10"/>
      <c r="K403" s="10"/>
    </row>
    <row r="404" spans="6:11" x14ac:dyDescent="0.2">
      <c r="F404" s="10"/>
      <c r="G404" s="10"/>
      <c r="H404" s="10"/>
      <c r="J404" s="10"/>
      <c r="K404" s="10"/>
    </row>
    <row r="405" spans="6:11" x14ac:dyDescent="0.2">
      <c r="F405" s="10"/>
      <c r="G405" s="10"/>
      <c r="H405" s="10"/>
      <c r="J405" s="10"/>
      <c r="K405" s="10"/>
    </row>
    <row r="406" spans="6:11" x14ac:dyDescent="0.2">
      <c r="F406" s="10"/>
      <c r="G406" s="10"/>
      <c r="H406" s="10"/>
      <c r="J406" s="10"/>
      <c r="K406" s="10"/>
    </row>
    <row r="407" spans="6:11" x14ac:dyDescent="0.2">
      <c r="F407" s="10"/>
      <c r="G407" s="10"/>
      <c r="H407" s="10"/>
      <c r="J407" s="10"/>
      <c r="K407" s="10"/>
    </row>
    <row r="408" spans="6:11" x14ac:dyDescent="0.2">
      <c r="F408" s="10"/>
      <c r="G408" s="10"/>
      <c r="H408" s="10"/>
      <c r="J408" s="10"/>
      <c r="K408" s="10"/>
    </row>
    <row r="409" spans="6:11" x14ac:dyDescent="0.2">
      <c r="F409" s="10"/>
      <c r="G409" s="10"/>
      <c r="H409" s="10"/>
      <c r="J409" s="10"/>
      <c r="K409" s="10"/>
    </row>
    <row r="410" spans="6:11" x14ac:dyDescent="0.2">
      <c r="F410" s="10"/>
      <c r="G410" s="10"/>
      <c r="H410" s="10"/>
      <c r="J410" s="10"/>
      <c r="K410" s="10"/>
    </row>
    <row r="411" spans="6:11" x14ac:dyDescent="0.2">
      <c r="F411" s="10"/>
      <c r="G411" s="10"/>
      <c r="H411" s="10"/>
      <c r="J411" s="10"/>
      <c r="K411" s="10"/>
    </row>
    <row r="412" spans="6:11" x14ac:dyDescent="0.2">
      <c r="F412" s="10"/>
      <c r="G412" s="10"/>
      <c r="H412" s="10"/>
      <c r="J412" s="10"/>
      <c r="K412" s="10"/>
    </row>
    <row r="413" spans="6:11" x14ac:dyDescent="0.2">
      <c r="F413" s="10"/>
      <c r="G413" s="10"/>
      <c r="H413" s="10"/>
      <c r="J413" s="10"/>
      <c r="K413" s="10"/>
    </row>
    <row r="414" spans="6:11" x14ac:dyDescent="0.2">
      <c r="F414" s="10"/>
      <c r="G414" s="10"/>
      <c r="H414" s="10"/>
      <c r="J414" s="10"/>
      <c r="K414" s="10"/>
    </row>
    <row r="415" spans="6:11" x14ac:dyDescent="0.2">
      <c r="F415" s="10"/>
      <c r="G415" s="10"/>
      <c r="H415" s="10"/>
      <c r="J415" s="10"/>
      <c r="K415" s="10"/>
    </row>
    <row r="416" spans="6:11" x14ac:dyDescent="0.2">
      <c r="F416" s="10"/>
      <c r="G416" s="10"/>
      <c r="H416" s="10"/>
      <c r="J416" s="10"/>
      <c r="K416" s="10"/>
    </row>
    <row r="417" spans="6:11" x14ac:dyDescent="0.2">
      <c r="F417" s="10"/>
      <c r="G417" s="10"/>
      <c r="H417" s="10"/>
      <c r="J417" s="10"/>
      <c r="K417" s="10"/>
    </row>
    <row r="418" spans="6:11" x14ac:dyDescent="0.2">
      <c r="F418" s="10"/>
      <c r="G418" s="10"/>
      <c r="H418" s="10"/>
      <c r="J418" s="10"/>
      <c r="K418" s="10"/>
    </row>
    <row r="419" spans="6:11" x14ac:dyDescent="0.2">
      <c r="F419" s="10"/>
      <c r="G419" s="10"/>
      <c r="H419" s="10"/>
      <c r="J419" s="10"/>
      <c r="K419" s="10"/>
    </row>
    <row r="420" spans="6:11" x14ac:dyDescent="0.2">
      <c r="F420" s="10"/>
      <c r="G420" s="10"/>
      <c r="H420" s="10"/>
      <c r="J420" s="10"/>
      <c r="K420" s="10"/>
    </row>
    <row r="421" spans="6:11" x14ac:dyDescent="0.2">
      <c r="F421" s="10"/>
      <c r="G421" s="10"/>
      <c r="H421" s="10"/>
      <c r="J421" s="10"/>
      <c r="K421" s="10"/>
    </row>
    <row r="422" spans="6:11" x14ac:dyDescent="0.2">
      <c r="F422" s="10"/>
      <c r="G422" s="10"/>
      <c r="H422" s="10"/>
      <c r="J422" s="10"/>
      <c r="K422" s="10"/>
    </row>
    <row r="423" spans="6:11" x14ac:dyDescent="0.2">
      <c r="F423" s="10"/>
      <c r="G423" s="10"/>
      <c r="H423" s="10"/>
      <c r="J423" s="10"/>
      <c r="K423" s="10"/>
    </row>
    <row r="424" spans="6:11" x14ac:dyDescent="0.2">
      <c r="F424" s="10"/>
      <c r="G424" s="10"/>
      <c r="H424" s="10"/>
      <c r="J424" s="10"/>
      <c r="K424" s="10"/>
    </row>
    <row r="425" spans="6:11" x14ac:dyDescent="0.2">
      <c r="F425" s="10"/>
      <c r="G425" s="10"/>
      <c r="H425" s="10"/>
      <c r="J425" s="10"/>
      <c r="K425" s="10"/>
    </row>
    <row r="426" spans="6:11" x14ac:dyDescent="0.2">
      <c r="F426" s="10"/>
      <c r="G426" s="10"/>
      <c r="H426" s="10"/>
      <c r="J426" s="10"/>
      <c r="K426" s="10"/>
    </row>
    <row r="427" spans="6:11" x14ac:dyDescent="0.2">
      <c r="F427" s="10"/>
      <c r="G427" s="10"/>
      <c r="H427" s="10"/>
      <c r="J427" s="10"/>
      <c r="K427" s="10"/>
    </row>
    <row r="428" spans="6:11" x14ac:dyDescent="0.2">
      <c r="F428" s="10"/>
      <c r="G428" s="10"/>
      <c r="H428" s="10"/>
      <c r="J428" s="10"/>
      <c r="K428" s="10"/>
    </row>
    <row r="429" spans="6:11" x14ac:dyDescent="0.2">
      <c r="F429" s="10"/>
      <c r="G429" s="10"/>
      <c r="H429" s="10"/>
      <c r="J429" s="10"/>
      <c r="K429" s="10"/>
    </row>
    <row r="430" spans="6:11" x14ac:dyDescent="0.2">
      <c r="F430" s="10"/>
      <c r="G430" s="10"/>
      <c r="H430" s="10"/>
      <c r="J430" s="10"/>
      <c r="K430" s="10"/>
    </row>
    <row r="431" spans="6:11" x14ac:dyDescent="0.2">
      <c r="F431" s="10"/>
      <c r="G431" s="10"/>
      <c r="H431" s="10"/>
      <c r="J431" s="10"/>
      <c r="K431" s="10"/>
    </row>
    <row r="432" spans="6:11" x14ac:dyDescent="0.2">
      <c r="F432" s="10"/>
      <c r="G432" s="10"/>
      <c r="H432" s="10"/>
      <c r="J432" s="10"/>
      <c r="K432" s="10"/>
    </row>
    <row r="433" spans="6:11" x14ac:dyDescent="0.2">
      <c r="F433" s="10"/>
      <c r="G433" s="10"/>
      <c r="H433" s="10"/>
      <c r="J433" s="10"/>
      <c r="K433" s="10"/>
    </row>
    <row r="434" spans="6:11" x14ac:dyDescent="0.2">
      <c r="F434" s="10"/>
      <c r="G434" s="10"/>
      <c r="H434" s="10"/>
      <c r="J434" s="10"/>
      <c r="K434" s="10"/>
    </row>
    <row r="435" spans="6:11" x14ac:dyDescent="0.2">
      <c r="F435" s="10"/>
      <c r="G435" s="10"/>
      <c r="H435" s="10"/>
      <c r="J435" s="10"/>
      <c r="K435" s="10"/>
    </row>
    <row r="436" spans="6:11" x14ac:dyDescent="0.2">
      <c r="F436" s="10"/>
      <c r="G436" s="10"/>
      <c r="H436" s="10"/>
      <c r="J436" s="10"/>
      <c r="K436" s="10"/>
    </row>
    <row r="437" spans="6:11" x14ac:dyDescent="0.2">
      <c r="F437" s="10"/>
      <c r="G437" s="10"/>
      <c r="H437" s="10"/>
      <c r="J437" s="10"/>
      <c r="K437" s="10"/>
    </row>
    <row r="438" spans="6:11" x14ac:dyDescent="0.2">
      <c r="F438" s="10"/>
      <c r="G438" s="10"/>
      <c r="H438" s="10"/>
      <c r="J438" s="10"/>
      <c r="K438" s="10"/>
    </row>
    <row r="439" spans="6:11" x14ac:dyDescent="0.2">
      <c r="F439" s="10"/>
      <c r="G439" s="10"/>
      <c r="H439" s="10"/>
      <c r="J439" s="10"/>
      <c r="K439" s="10"/>
    </row>
    <row r="440" spans="6:11" x14ac:dyDescent="0.2">
      <c r="F440" s="10"/>
      <c r="G440" s="10"/>
      <c r="H440" s="10"/>
      <c r="J440" s="10"/>
      <c r="K440" s="10"/>
    </row>
    <row r="441" spans="6:11" x14ac:dyDescent="0.2">
      <c r="F441" s="10"/>
      <c r="G441" s="10"/>
      <c r="H441" s="10"/>
      <c r="J441" s="10"/>
      <c r="K441" s="10"/>
    </row>
    <row r="442" spans="6:11" x14ac:dyDescent="0.2">
      <c r="F442" s="10"/>
      <c r="G442" s="10"/>
      <c r="H442" s="10"/>
      <c r="J442" s="10"/>
      <c r="K442" s="10"/>
    </row>
    <row r="443" spans="6:11" x14ac:dyDescent="0.2">
      <c r="I443" s="11"/>
      <c r="J443" s="11"/>
      <c r="K443" s="11"/>
    </row>
    <row r="444" spans="6:11" x14ac:dyDescent="0.2">
      <c r="I444" s="11"/>
      <c r="J444" s="11"/>
      <c r="K444" s="11"/>
    </row>
    <row r="445" spans="6:11" x14ac:dyDescent="0.2">
      <c r="I445" s="11"/>
      <c r="J445" s="11"/>
      <c r="K445" s="11"/>
    </row>
    <row r="446" spans="6:11" x14ac:dyDescent="0.2">
      <c r="I446" s="11"/>
      <c r="J446" s="11"/>
      <c r="K446" s="11"/>
    </row>
    <row r="447" spans="6:11" x14ac:dyDescent="0.2">
      <c r="I447" s="11"/>
      <c r="J447" s="11"/>
      <c r="K447" s="11"/>
    </row>
    <row r="448" spans="6:11" x14ac:dyDescent="0.2">
      <c r="I448" s="11"/>
      <c r="J448" s="11"/>
      <c r="K448" s="11"/>
    </row>
    <row r="449" spans="9:11" x14ac:dyDescent="0.2">
      <c r="I449" s="11"/>
      <c r="J449" s="11"/>
      <c r="K449" s="11"/>
    </row>
    <row r="450" spans="9:11" x14ac:dyDescent="0.2">
      <c r="I450" s="11"/>
      <c r="J450" s="11"/>
      <c r="K450" s="11"/>
    </row>
    <row r="451" spans="9:11" x14ac:dyDescent="0.2">
      <c r="I451" s="11"/>
      <c r="J451" s="11"/>
      <c r="K451" s="11"/>
    </row>
    <row r="452" spans="9:11" x14ac:dyDescent="0.2">
      <c r="I452" s="11"/>
      <c r="J452" s="11"/>
      <c r="K452" s="11"/>
    </row>
    <row r="453" spans="9:11" x14ac:dyDescent="0.2">
      <c r="I453" s="11"/>
      <c r="J453" s="11"/>
      <c r="K453" s="11"/>
    </row>
    <row r="454" spans="9:11" x14ac:dyDescent="0.2">
      <c r="I454" s="11"/>
      <c r="J454" s="11"/>
      <c r="K454" s="11"/>
    </row>
    <row r="455" spans="9:11" x14ac:dyDescent="0.2">
      <c r="I455" s="11"/>
      <c r="J455" s="11"/>
      <c r="K455" s="11"/>
    </row>
    <row r="456" spans="9:11" x14ac:dyDescent="0.2">
      <c r="I456" s="11"/>
      <c r="J456" s="11"/>
      <c r="K456" s="11"/>
    </row>
    <row r="457" spans="9:11" x14ac:dyDescent="0.2">
      <c r="I457" s="11"/>
      <c r="J457" s="11"/>
      <c r="K457" s="11"/>
    </row>
    <row r="458" spans="9:11" x14ac:dyDescent="0.2">
      <c r="I458" s="11"/>
      <c r="J458" s="11"/>
      <c r="K458" s="11"/>
    </row>
    <row r="459" spans="9:11" x14ac:dyDescent="0.2">
      <c r="I459" s="11"/>
      <c r="J459" s="11"/>
      <c r="K459" s="11"/>
    </row>
    <row r="460" spans="9:11" x14ac:dyDescent="0.2">
      <c r="I460" s="11"/>
      <c r="J460" s="11"/>
      <c r="K460" s="11"/>
    </row>
    <row r="461" spans="9:11" x14ac:dyDescent="0.2">
      <c r="I461" s="11"/>
      <c r="J461" s="11"/>
      <c r="K461" s="11"/>
    </row>
    <row r="462" spans="9:11" x14ac:dyDescent="0.2">
      <c r="I462" s="11"/>
      <c r="J462" s="11"/>
      <c r="K462" s="11"/>
    </row>
    <row r="463" spans="9:11" x14ac:dyDescent="0.2">
      <c r="I463" s="11"/>
      <c r="J463" s="11"/>
      <c r="K463" s="11"/>
    </row>
    <row r="464" spans="9:11" x14ac:dyDescent="0.2">
      <c r="I464" s="11"/>
      <c r="J464" s="11"/>
      <c r="K464" s="11"/>
    </row>
    <row r="465" spans="9:11" x14ac:dyDescent="0.2">
      <c r="I465" s="11"/>
      <c r="J465" s="11"/>
      <c r="K465" s="11"/>
    </row>
    <row r="466" spans="9:11" x14ac:dyDescent="0.2">
      <c r="I466" s="11"/>
      <c r="J466" s="11"/>
      <c r="K466" s="11"/>
    </row>
    <row r="467" spans="9:11" x14ac:dyDescent="0.2">
      <c r="I467" s="11"/>
      <c r="J467" s="11"/>
      <c r="K467" s="11"/>
    </row>
    <row r="468" spans="9:11" x14ac:dyDescent="0.2">
      <c r="I468" s="11"/>
      <c r="J468" s="11"/>
      <c r="K468" s="11"/>
    </row>
    <row r="469" spans="9:11" x14ac:dyDescent="0.2">
      <c r="I469" s="11"/>
      <c r="J469" s="11"/>
      <c r="K469" s="11"/>
    </row>
    <row r="470" spans="9:11" x14ac:dyDescent="0.2">
      <c r="I470" s="11"/>
      <c r="J470" s="11"/>
      <c r="K470" s="11"/>
    </row>
    <row r="471" spans="9:11" x14ac:dyDescent="0.2">
      <c r="I471" s="11"/>
      <c r="J471" s="11"/>
      <c r="K471" s="11"/>
    </row>
    <row r="472" spans="9:11" x14ac:dyDescent="0.2">
      <c r="I472" s="11"/>
      <c r="J472" s="11"/>
      <c r="K472" s="11"/>
    </row>
    <row r="473" spans="9:11" x14ac:dyDescent="0.2">
      <c r="I473" s="11"/>
      <c r="J473" s="11"/>
      <c r="K473" s="11"/>
    </row>
    <row r="474" spans="9:11" x14ac:dyDescent="0.2">
      <c r="I474" s="11"/>
      <c r="J474" s="11"/>
      <c r="K474" s="11"/>
    </row>
    <row r="475" spans="9:11" x14ac:dyDescent="0.2">
      <c r="I475" s="11"/>
      <c r="J475" s="11"/>
      <c r="K475" s="11"/>
    </row>
    <row r="476" spans="9:11" x14ac:dyDescent="0.2">
      <c r="I476" s="11"/>
      <c r="J476" s="11"/>
      <c r="K476" s="11"/>
    </row>
    <row r="477" spans="9:11" x14ac:dyDescent="0.2">
      <c r="I477" s="11"/>
      <c r="J477" s="11"/>
      <c r="K477" s="11"/>
    </row>
    <row r="478" spans="9:11" x14ac:dyDescent="0.2">
      <c r="I478" s="11"/>
      <c r="J478" s="11"/>
      <c r="K478" s="11"/>
    </row>
    <row r="479" spans="9:11" x14ac:dyDescent="0.2">
      <c r="I479" s="11"/>
      <c r="J479" s="11"/>
      <c r="K479" s="11"/>
    </row>
    <row r="480" spans="9:11" x14ac:dyDescent="0.2">
      <c r="I480" s="11"/>
      <c r="J480" s="11"/>
      <c r="K480" s="11"/>
    </row>
    <row r="481" spans="9:11" x14ac:dyDescent="0.2">
      <c r="I481" s="11"/>
      <c r="J481" s="11"/>
      <c r="K481" s="11"/>
    </row>
    <row r="482" spans="9:11" x14ac:dyDescent="0.2">
      <c r="I482" s="11"/>
      <c r="J482" s="11"/>
      <c r="K482" s="11"/>
    </row>
    <row r="483" spans="9:11" x14ac:dyDescent="0.2">
      <c r="I483" s="11"/>
      <c r="J483" s="11"/>
      <c r="K483" s="11"/>
    </row>
    <row r="484" spans="9:11" x14ac:dyDescent="0.2">
      <c r="I484" s="11"/>
      <c r="J484" s="11"/>
      <c r="K484" s="11"/>
    </row>
    <row r="485" spans="9:11" x14ac:dyDescent="0.2">
      <c r="I485" s="11"/>
      <c r="J485" s="11"/>
      <c r="K485" s="11"/>
    </row>
    <row r="486" spans="9:11" x14ac:dyDescent="0.2">
      <c r="I486" s="11"/>
      <c r="J486" s="11"/>
      <c r="K486" s="11"/>
    </row>
    <row r="487" spans="9:11" x14ac:dyDescent="0.2">
      <c r="I487" s="11"/>
      <c r="J487" s="11"/>
      <c r="K487" s="11"/>
    </row>
    <row r="488" spans="9:11" x14ac:dyDescent="0.2">
      <c r="I488" s="11"/>
      <c r="J488" s="11"/>
      <c r="K488" s="11"/>
    </row>
    <row r="489" spans="9:11" x14ac:dyDescent="0.2">
      <c r="I489" s="11"/>
      <c r="J489" s="11"/>
      <c r="K489" s="11"/>
    </row>
    <row r="490" spans="9:11" x14ac:dyDescent="0.2">
      <c r="I490" s="11"/>
      <c r="J490" s="11"/>
      <c r="K490" s="11"/>
    </row>
    <row r="491" spans="9:11" x14ac:dyDescent="0.2">
      <c r="I491" s="11"/>
      <c r="J491" s="11"/>
      <c r="K491" s="11"/>
    </row>
    <row r="492" spans="9:11" x14ac:dyDescent="0.2">
      <c r="I492" s="11"/>
      <c r="J492" s="11"/>
      <c r="K492" s="11"/>
    </row>
    <row r="493" spans="9:11" x14ac:dyDescent="0.2">
      <c r="I493" s="11"/>
      <c r="J493" s="11"/>
      <c r="K493" s="11"/>
    </row>
    <row r="494" spans="9:11" x14ac:dyDescent="0.2">
      <c r="I494" s="11"/>
      <c r="J494" s="11"/>
      <c r="K494" s="11"/>
    </row>
    <row r="495" spans="9:11" x14ac:dyDescent="0.2">
      <c r="I495" s="11"/>
      <c r="J495" s="11"/>
      <c r="K495" s="11"/>
    </row>
    <row r="496" spans="9:11" x14ac:dyDescent="0.2">
      <c r="I496" s="11"/>
      <c r="J496" s="11"/>
      <c r="K496" s="11"/>
    </row>
    <row r="497" spans="9:11" x14ac:dyDescent="0.2">
      <c r="I497" s="11"/>
      <c r="J497" s="11"/>
      <c r="K497" s="11"/>
    </row>
    <row r="498" spans="9:11" x14ac:dyDescent="0.2">
      <c r="I498" s="11"/>
      <c r="J498" s="11"/>
      <c r="K498" s="11"/>
    </row>
    <row r="499" spans="9:11" x14ac:dyDescent="0.2">
      <c r="I499" s="11"/>
      <c r="J499" s="11"/>
      <c r="K499" s="11"/>
    </row>
    <row r="500" spans="9:11" x14ac:dyDescent="0.2">
      <c r="I500" s="11"/>
      <c r="J500" s="11"/>
      <c r="K500" s="11"/>
    </row>
    <row r="501" spans="9:11" x14ac:dyDescent="0.2">
      <c r="I501" s="11"/>
      <c r="J501" s="11"/>
      <c r="K501" s="11"/>
    </row>
    <row r="502" spans="9:11" x14ac:dyDescent="0.2">
      <c r="I502" s="11"/>
      <c r="J502" s="11"/>
      <c r="K502" s="11"/>
    </row>
    <row r="503" spans="9:11" x14ac:dyDescent="0.2">
      <c r="I503" s="11"/>
      <c r="J503" s="11"/>
      <c r="K503" s="11"/>
    </row>
    <row r="504" spans="9:11" x14ac:dyDescent="0.2">
      <c r="I504" s="11"/>
      <c r="J504" s="11"/>
      <c r="K504" s="11"/>
    </row>
    <row r="505" spans="9:11" x14ac:dyDescent="0.2">
      <c r="I505" s="11"/>
      <c r="J505" s="11"/>
      <c r="K505" s="11"/>
    </row>
    <row r="506" spans="9:11" x14ac:dyDescent="0.2">
      <c r="I506" s="11"/>
      <c r="J506" s="11"/>
      <c r="K506" s="11"/>
    </row>
    <row r="507" spans="9:11" x14ac:dyDescent="0.2">
      <c r="I507" s="11"/>
      <c r="J507" s="11"/>
      <c r="K507" s="11"/>
    </row>
    <row r="508" spans="9:11" x14ac:dyDescent="0.2">
      <c r="I508" s="11"/>
      <c r="J508" s="11"/>
      <c r="K508" s="11"/>
    </row>
    <row r="509" spans="9:11" x14ac:dyDescent="0.2">
      <c r="I509" s="11"/>
      <c r="J509" s="11"/>
      <c r="K509" s="11"/>
    </row>
    <row r="510" spans="9:11" x14ac:dyDescent="0.2">
      <c r="I510" s="11"/>
      <c r="J510" s="11"/>
      <c r="K510" s="11"/>
    </row>
    <row r="511" spans="9:11" x14ac:dyDescent="0.2">
      <c r="I511" s="11"/>
      <c r="J511" s="11"/>
      <c r="K511" s="11"/>
    </row>
    <row r="512" spans="9:11" x14ac:dyDescent="0.2">
      <c r="I512" s="11"/>
      <c r="J512" s="11"/>
      <c r="K512" s="11"/>
    </row>
    <row r="513" spans="9:11" x14ac:dyDescent="0.2">
      <c r="I513" s="11"/>
      <c r="J513" s="11"/>
      <c r="K513" s="11"/>
    </row>
    <row r="514" spans="9:11" x14ac:dyDescent="0.2">
      <c r="I514" s="11"/>
      <c r="J514" s="11"/>
      <c r="K514" s="11"/>
    </row>
    <row r="515" spans="9:11" x14ac:dyDescent="0.2">
      <c r="I515" s="11"/>
      <c r="J515" s="11"/>
      <c r="K515" s="11"/>
    </row>
    <row r="516" spans="9:11" x14ac:dyDescent="0.2">
      <c r="I516" s="11"/>
      <c r="J516" s="11"/>
      <c r="K516" s="11"/>
    </row>
    <row r="517" spans="9:11" x14ac:dyDescent="0.2">
      <c r="I517" s="11"/>
      <c r="J517" s="11"/>
      <c r="K517" s="11"/>
    </row>
    <row r="518" spans="9:11" x14ac:dyDescent="0.2">
      <c r="I518" s="11"/>
      <c r="J518" s="11"/>
      <c r="K518" s="11"/>
    </row>
    <row r="519" spans="9:11" x14ac:dyDescent="0.2">
      <c r="I519" s="11"/>
      <c r="J519" s="11"/>
      <c r="K519" s="11"/>
    </row>
    <row r="520" spans="9:11" x14ac:dyDescent="0.2">
      <c r="I520" s="11"/>
      <c r="J520" s="11"/>
      <c r="K520" s="11"/>
    </row>
    <row r="521" spans="9:11" x14ac:dyDescent="0.2">
      <c r="I521" s="11"/>
      <c r="J521" s="11"/>
      <c r="K521" s="11"/>
    </row>
    <row r="522" spans="9:11" x14ac:dyDescent="0.2">
      <c r="I522" s="11"/>
      <c r="J522" s="11"/>
      <c r="K522" s="11"/>
    </row>
    <row r="523" spans="9:11" x14ac:dyDescent="0.2">
      <c r="I523" s="11"/>
      <c r="J523" s="11"/>
      <c r="K523" s="11"/>
    </row>
    <row r="524" spans="9:11" x14ac:dyDescent="0.2">
      <c r="I524" s="11"/>
      <c r="J524" s="11"/>
      <c r="K524" s="11"/>
    </row>
    <row r="525" spans="9:11" x14ac:dyDescent="0.2">
      <c r="I525" s="11"/>
      <c r="J525" s="11"/>
      <c r="K525" s="11"/>
    </row>
    <row r="526" spans="9:11" x14ac:dyDescent="0.2">
      <c r="I526" s="11"/>
      <c r="J526" s="11"/>
      <c r="K526" s="11"/>
    </row>
    <row r="527" spans="9:11" x14ac:dyDescent="0.2">
      <c r="I527" s="11"/>
      <c r="J527" s="11"/>
      <c r="K527" s="11"/>
    </row>
    <row r="528" spans="9:11" x14ac:dyDescent="0.2">
      <c r="I528" s="11"/>
      <c r="J528" s="11"/>
      <c r="K528" s="11"/>
    </row>
    <row r="529" spans="9:11" x14ac:dyDescent="0.2">
      <c r="I529" s="11"/>
      <c r="J529" s="11"/>
      <c r="K529" s="11"/>
    </row>
    <row r="530" spans="9:11" x14ac:dyDescent="0.2">
      <c r="I530" s="11"/>
      <c r="J530" s="11"/>
      <c r="K530" s="11"/>
    </row>
    <row r="531" spans="9:11" x14ac:dyDescent="0.2">
      <c r="I531" s="11"/>
      <c r="J531" s="11"/>
      <c r="K531" s="11"/>
    </row>
    <row r="532" spans="9:11" x14ac:dyDescent="0.2">
      <c r="I532" s="11"/>
      <c r="J532" s="11"/>
      <c r="K532" s="11"/>
    </row>
    <row r="533" spans="9:11" x14ac:dyDescent="0.2">
      <c r="I533" s="11"/>
      <c r="J533" s="11"/>
      <c r="K533" s="11"/>
    </row>
    <row r="534" spans="9:11" x14ac:dyDescent="0.2">
      <c r="I534" s="11"/>
      <c r="J534" s="11"/>
      <c r="K534" s="11"/>
    </row>
    <row r="535" spans="9:11" x14ac:dyDescent="0.2">
      <c r="I535" s="11"/>
      <c r="J535" s="11"/>
      <c r="K535" s="11"/>
    </row>
    <row r="536" spans="9:11" x14ac:dyDescent="0.2">
      <c r="I536" s="11"/>
      <c r="J536" s="11"/>
      <c r="K536" s="11"/>
    </row>
    <row r="537" spans="9:11" x14ac:dyDescent="0.2">
      <c r="I537" s="11"/>
      <c r="J537" s="11"/>
      <c r="K537" s="11"/>
    </row>
    <row r="538" spans="9:11" x14ac:dyDescent="0.2">
      <c r="I538" s="11"/>
      <c r="J538" s="11"/>
      <c r="K538" s="11"/>
    </row>
    <row r="539" spans="9:11" x14ac:dyDescent="0.2">
      <c r="I539" s="11"/>
      <c r="J539" s="11"/>
      <c r="K539" s="11"/>
    </row>
    <row r="540" spans="9:11" x14ac:dyDescent="0.2">
      <c r="I540" s="11"/>
      <c r="J540" s="11"/>
      <c r="K540" s="11"/>
    </row>
    <row r="541" spans="9:11" x14ac:dyDescent="0.2">
      <c r="I541" s="11"/>
      <c r="J541" s="11"/>
      <c r="K541" s="11"/>
    </row>
    <row r="542" spans="9:11" x14ac:dyDescent="0.2">
      <c r="I542" s="11"/>
      <c r="J542" s="11"/>
      <c r="K542" s="11"/>
    </row>
    <row r="543" spans="9:11" x14ac:dyDescent="0.2">
      <c r="I543" s="11"/>
      <c r="J543" s="11"/>
      <c r="K543" s="11"/>
    </row>
    <row r="544" spans="9:11" x14ac:dyDescent="0.2">
      <c r="I544" s="11"/>
      <c r="J544" s="11"/>
      <c r="K544" s="11"/>
    </row>
    <row r="545" spans="9:11" x14ac:dyDescent="0.2">
      <c r="I545" s="11"/>
      <c r="J545" s="11"/>
      <c r="K545" s="10"/>
    </row>
    <row r="546" spans="9:11" x14ac:dyDescent="0.2">
      <c r="I546" s="11"/>
      <c r="J546" s="11"/>
      <c r="K546" s="10"/>
    </row>
    <row r="547" spans="9:11" x14ac:dyDescent="0.2">
      <c r="I547" s="11"/>
      <c r="J547" s="11"/>
      <c r="K547" s="10"/>
    </row>
    <row r="548" spans="9:11" x14ac:dyDescent="0.2">
      <c r="I548" s="11"/>
      <c r="J548" s="11"/>
      <c r="K548" s="10"/>
    </row>
    <row r="549" spans="9:11" x14ac:dyDescent="0.2">
      <c r="I549" s="11"/>
      <c r="J549" s="11"/>
      <c r="K549" s="10"/>
    </row>
    <row r="550" spans="9:11" x14ac:dyDescent="0.2">
      <c r="I550" s="11"/>
      <c r="J550" s="11"/>
      <c r="K550" s="10"/>
    </row>
    <row r="551" spans="9:11" x14ac:dyDescent="0.2">
      <c r="I551" s="11"/>
      <c r="J551" s="11"/>
      <c r="K551" s="10"/>
    </row>
    <row r="552" spans="9:11" x14ac:dyDescent="0.2">
      <c r="I552" s="11"/>
      <c r="J552" s="11"/>
      <c r="K552" s="10"/>
    </row>
    <row r="553" spans="9:11" x14ac:dyDescent="0.2">
      <c r="I553" s="11"/>
      <c r="J553" s="11"/>
      <c r="K553" s="10"/>
    </row>
    <row r="554" spans="9:11" x14ac:dyDescent="0.2">
      <c r="I554" s="11"/>
      <c r="J554" s="11"/>
      <c r="K554" s="10"/>
    </row>
    <row r="555" spans="9:11" x14ac:dyDescent="0.2">
      <c r="I555" s="11"/>
      <c r="J555" s="11"/>
      <c r="K555" s="10"/>
    </row>
    <row r="556" spans="9:11" x14ac:dyDescent="0.2">
      <c r="I556" s="11"/>
      <c r="J556" s="11"/>
      <c r="K556" s="10"/>
    </row>
    <row r="557" spans="9:11" x14ac:dyDescent="0.2">
      <c r="I557" s="11"/>
      <c r="J557" s="11"/>
      <c r="K557" s="10"/>
    </row>
    <row r="558" spans="9:11" x14ac:dyDescent="0.2">
      <c r="I558" s="11"/>
      <c r="J558" s="11"/>
      <c r="K558" s="10"/>
    </row>
    <row r="559" spans="9:11" x14ac:dyDescent="0.2">
      <c r="I559" s="11"/>
      <c r="J559" s="11"/>
      <c r="K559" s="10"/>
    </row>
    <row r="560" spans="9:11" x14ac:dyDescent="0.2">
      <c r="I560" s="11"/>
      <c r="J560" s="11"/>
      <c r="K560" s="10"/>
    </row>
    <row r="561" spans="9:11" x14ac:dyDescent="0.2">
      <c r="I561" s="11"/>
      <c r="J561" s="11"/>
      <c r="K561" s="10"/>
    </row>
    <row r="562" spans="9:11" x14ac:dyDescent="0.2">
      <c r="I562" s="11"/>
      <c r="J562" s="11"/>
      <c r="K562" s="10"/>
    </row>
    <row r="563" spans="9:11" x14ac:dyDescent="0.2">
      <c r="I563" s="11"/>
      <c r="J563" s="11"/>
      <c r="K563" s="10"/>
    </row>
    <row r="564" spans="9:11" x14ac:dyDescent="0.2">
      <c r="I564" s="11"/>
      <c r="J564" s="11"/>
      <c r="K564" s="10"/>
    </row>
    <row r="565" spans="9:11" x14ac:dyDescent="0.2">
      <c r="I565" s="11"/>
      <c r="J565" s="11"/>
      <c r="K565" s="10"/>
    </row>
    <row r="566" spans="9:11" x14ac:dyDescent="0.2">
      <c r="I566" s="11"/>
      <c r="J566" s="11"/>
      <c r="K566" s="10"/>
    </row>
    <row r="567" spans="9:11" x14ac:dyDescent="0.2">
      <c r="I567" s="11"/>
      <c r="J567" s="11"/>
      <c r="K567" s="10"/>
    </row>
    <row r="568" spans="9:11" x14ac:dyDescent="0.2">
      <c r="I568" s="11"/>
      <c r="J568" s="11"/>
      <c r="K568" s="10"/>
    </row>
    <row r="569" spans="9:11" x14ac:dyDescent="0.2">
      <c r="I569" s="11"/>
      <c r="J569" s="11"/>
      <c r="K569" s="10"/>
    </row>
    <row r="570" spans="9:11" x14ac:dyDescent="0.2">
      <c r="I570" s="11"/>
      <c r="J570" s="11"/>
      <c r="K570" s="10"/>
    </row>
    <row r="571" spans="9:11" x14ac:dyDescent="0.2">
      <c r="I571" s="11"/>
      <c r="J571" s="11"/>
      <c r="K571" s="10"/>
    </row>
    <row r="572" spans="9:11" x14ac:dyDescent="0.2">
      <c r="I572" s="11"/>
      <c r="J572" s="11"/>
      <c r="K572" s="10"/>
    </row>
    <row r="573" spans="9:11" x14ac:dyDescent="0.2">
      <c r="I573" s="11"/>
      <c r="J573" s="11"/>
      <c r="K573" s="10"/>
    </row>
    <row r="574" spans="9:11" x14ac:dyDescent="0.2">
      <c r="I574" s="11"/>
      <c r="J574" s="11"/>
      <c r="K574" s="10"/>
    </row>
    <row r="575" spans="9:11" x14ac:dyDescent="0.2">
      <c r="I575" s="11"/>
      <c r="J575" s="11"/>
      <c r="K575" s="10"/>
    </row>
    <row r="576" spans="9:11" x14ac:dyDescent="0.2">
      <c r="I576" s="11"/>
      <c r="J576" s="11"/>
      <c r="K576" s="10"/>
    </row>
    <row r="577" spans="9:11" x14ac:dyDescent="0.2">
      <c r="I577" s="11"/>
      <c r="J577" s="11"/>
      <c r="K577" s="10"/>
    </row>
    <row r="578" spans="9:11" x14ac:dyDescent="0.2">
      <c r="I578" s="11"/>
      <c r="J578" s="11"/>
      <c r="K578" s="10"/>
    </row>
    <row r="579" spans="9:11" x14ac:dyDescent="0.2">
      <c r="I579" s="11"/>
      <c r="J579" s="11"/>
      <c r="K579" s="10"/>
    </row>
    <row r="580" spans="9:11" x14ac:dyDescent="0.2">
      <c r="I580" s="11"/>
      <c r="J580" s="11"/>
      <c r="K580" s="10"/>
    </row>
    <row r="581" spans="9:11" x14ac:dyDescent="0.2">
      <c r="I581" s="11"/>
      <c r="J581" s="11"/>
      <c r="K581" s="10"/>
    </row>
    <row r="582" spans="9:11" x14ac:dyDescent="0.2">
      <c r="I582" s="11"/>
      <c r="J582" s="11"/>
      <c r="K582" s="10"/>
    </row>
    <row r="583" spans="9:11" x14ac:dyDescent="0.2">
      <c r="I583" s="11"/>
      <c r="J583" s="11"/>
      <c r="K583" s="10"/>
    </row>
    <row r="584" spans="9:11" x14ac:dyDescent="0.2">
      <c r="I584" s="11"/>
      <c r="J584" s="11"/>
      <c r="K584" s="10"/>
    </row>
    <row r="585" spans="9:11" x14ac:dyDescent="0.2">
      <c r="I585" s="11"/>
      <c r="J585" s="11"/>
      <c r="K585" s="10"/>
    </row>
    <row r="586" spans="9:11" x14ac:dyDescent="0.2">
      <c r="I586" s="11"/>
      <c r="J586" s="11"/>
      <c r="K586" s="10"/>
    </row>
    <row r="587" spans="9:11" x14ac:dyDescent="0.2">
      <c r="I587" s="11"/>
      <c r="J587" s="11"/>
      <c r="K587" s="10"/>
    </row>
    <row r="588" spans="9:11" x14ac:dyDescent="0.2">
      <c r="I588" s="11"/>
      <c r="J588" s="11"/>
      <c r="K588" s="10"/>
    </row>
    <row r="589" spans="9:11" x14ac:dyDescent="0.2">
      <c r="I589" s="11"/>
      <c r="J589" s="11"/>
      <c r="K589" s="10"/>
    </row>
    <row r="590" spans="9:11" x14ac:dyDescent="0.2">
      <c r="I590" s="11"/>
      <c r="J590" s="11"/>
      <c r="K590" s="10"/>
    </row>
    <row r="591" spans="9:11" x14ac:dyDescent="0.2">
      <c r="I591" s="11"/>
      <c r="J591" s="11"/>
      <c r="K591" s="10"/>
    </row>
    <row r="592" spans="9:11" x14ac:dyDescent="0.2">
      <c r="I592" s="11"/>
      <c r="J592" s="11"/>
      <c r="K592" s="10"/>
    </row>
    <row r="593" spans="9:11" x14ac:dyDescent="0.2">
      <c r="I593" s="11"/>
      <c r="J593" s="11"/>
      <c r="K593" s="10"/>
    </row>
    <row r="594" spans="9:11" x14ac:dyDescent="0.2">
      <c r="I594" s="11"/>
      <c r="J594" s="11"/>
      <c r="K594" s="10"/>
    </row>
    <row r="595" spans="9:11" x14ac:dyDescent="0.2">
      <c r="I595" s="11"/>
      <c r="J595" s="11"/>
      <c r="K595" s="10"/>
    </row>
    <row r="596" spans="9:11" x14ac:dyDescent="0.2">
      <c r="I596" s="11"/>
      <c r="J596" s="11"/>
      <c r="K596" s="10"/>
    </row>
    <row r="597" spans="9:11" x14ac:dyDescent="0.2">
      <c r="I597" s="11"/>
      <c r="J597" s="11"/>
      <c r="K597" s="10"/>
    </row>
    <row r="598" spans="9:11" x14ac:dyDescent="0.2">
      <c r="I598" s="11"/>
      <c r="J598" s="11"/>
      <c r="K598" s="10"/>
    </row>
    <row r="599" spans="9:11" x14ac:dyDescent="0.2">
      <c r="I599" s="11"/>
      <c r="J599" s="11"/>
      <c r="K599" s="10"/>
    </row>
    <row r="600" spans="9:11" x14ac:dyDescent="0.2">
      <c r="I600" s="11"/>
      <c r="J600" s="11"/>
      <c r="K600" s="10"/>
    </row>
    <row r="601" spans="9:11" x14ac:dyDescent="0.2">
      <c r="I601" s="11"/>
      <c r="J601" s="11"/>
      <c r="K601" s="10"/>
    </row>
    <row r="602" spans="9:11" x14ac:dyDescent="0.2">
      <c r="I602" s="11"/>
      <c r="J602" s="11"/>
      <c r="K602" s="10"/>
    </row>
    <row r="603" spans="9:11" x14ac:dyDescent="0.2">
      <c r="I603" s="11"/>
      <c r="J603" s="11"/>
      <c r="K603" s="10"/>
    </row>
    <row r="604" spans="9:11" x14ac:dyDescent="0.2">
      <c r="I604" s="11"/>
      <c r="J604" s="11"/>
      <c r="K604" s="10"/>
    </row>
    <row r="605" spans="9:11" x14ac:dyDescent="0.2">
      <c r="I605" s="11"/>
      <c r="J605" s="11"/>
      <c r="K605" s="10"/>
    </row>
    <row r="606" spans="9:11" x14ac:dyDescent="0.2">
      <c r="I606" s="11"/>
      <c r="J606" s="11"/>
      <c r="K606" s="10"/>
    </row>
    <row r="607" spans="9:11" x14ac:dyDescent="0.2">
      <c r="I607" s="11"/>
      <c r="J607" s="11"/>
      <c r="K607" s="10"/>
    </row>
    <row r="608" spans="9:11" x14ac:dyDescent="0.2">
      <c r="I608" s="11"/>
      <c r="J608" s="11"/>
      <c r="K608" s="10"/>
    </row>
    <row r="609" spans="9:11" x14ac:dyDescent="0.2">
      <c r="I609" s="11"/>
      <c r="J609" s="11"/>
      <c r="K609" s="10"/>
    </row>
    <row r="610" spans="9:11" x14ac:dyDescent="0.2">
      <c r="I610" s="11"/>
      <c r="J610" s="11"/>
      <c r="K610" s="10"/>
    </row>
    <row r="611" spans="9:11" x14ac:dyDescent="0.2">
      <c r="I611" s="11"/>
      <c r="J611" s="11"/>
      <c r="K611" s="10"/>
    </row>
    <row r="612" spans="9:11" x14ac:dyDescent="0.2">
      <c r="I612" s="11"/>
      <c r="J612" s="11"/>
      <c r="K612" s="10"/>
    </row>
    <row r="613" spans="9:11" x14ac:dyDescent="0.2">
      <c r="I613" s="11"/>
      <c r="J613" s="11"/>
      <c r="K613" s="10"/>
    </row>
    <row r="614" spans="9:11" x14ac:dyDescent="0.2">
      <c r="I614" s="11"/>
      <c r="J614" s="11"/>
      <c r="K614" s="10"/>
    </row>
    <row r="615" spans="9:11" x14ac:dyDescent="0.2">
      <c r="I615" s="11"/>
      <c r="J615" s="11"/>
      <c r="K615" s="10"/>
    </row>
    <row r="616" spans="9:11" x14ac:dyDescent="0.2">
      <c r="I616" s="11"/>
      <c r="J616" s="11"/>
      <c r="K616" s="10"/>
    </row>
    <row r="617" spans="9:11" x14ac:dyDescent="0.2">
      <c r="I617" s="11"/>
      <c r="J617" s="11"/>
      <c r="K617" s="10"/>
    </row>
    <row r="618" spans="9:11" x14ac:dyDescent="0.2">
      <c r="I618" s="11"/>
      <c r="J618" s="11"/>
      <c r="K618" s="10"/>
    </row>
    <row r="619" spans="9:11" x14ac:dyDescent="0.2">
      <c r="I619" s="11"/>
      <c r="J619" s="11"/>
      <c r="K619" s="10"/>
    </row>
    <row r="620" spans="9:11" x14ac:dyDescent="0.2">
      <c r="I620" s="11"/>
      <c r="J620" s="11"/>
      <c r="K620" s="10"/>
    </row>
    <row r="621" spans="9:11" x14ac:dyDescent="0.2">
      <c r="I621" s="11"/>
      <c r="J621" s="11"/>
      <c r="K621" s="10"/>
    </row>
    <row r="622" spans="9:11" x14ac:dyDescent="0.2">
      <c r="I622" s="11"/>
      <c r="J622" s="11"/>
      <c r="K622" s="10"/>
    </row>
    <row r="623" spans="9:11" x14ac:dyDescent="0.2">
      <c r="I623" s="11"/>
      <c r="J623" s="11"/>
      <c r="K623" s="10"/>
    </row>
    <row r="624" spans="9:11" x14ac:dyDescent="0.2">
      <c r="I624" s="11"/>
      <c r="J624" s="11"/>
      <c r="K624" s="10"/>
    </row>
    <row r="625" spans="9:11" x14ac:dyDescent="0.2">
      <c r="I625" s="11"/>
      <c r="J625" s="11"/>
      <c r="K625" s="10"/>
    </row>
    <row r="626" spans="9:11" x14ac:dyDescent="0.2">
      <c r="I626" s="11"/>
      <c r="J626" s="11"/>
      <c r="K626" s="10"/>
    </row>
    <row r="627" spans="9:11" x14ac:dyDescent="0.2">
      <c r="I627" s="11"/>
      <c r="J627" s="11"/>
      <c r="K627" s="10"/>
    </row>
    <row r="628" spans="9:11" x14ac:dyDescent="0.2">
      <c r="I628" s="11"/>
      <c r="J628" s="11"/>
      <c r="K628" s="10"/>
    </row>
    <row r="629" spans="9:11" x14ac:dyDescent="0.2">
      <c r="I629" s="11"/>
      <c r="J629" s="11"/>
      <c r="K629" s="10"/>
    </row>
    <row r="630" spans="9:11" x14ac:dyDescent="0.2">
      <c r="I630" s="11"/>
      <c r="J630" s="11"/>
      <c r="K630" s="10"/>
    </row>
    <row r="631" spans="9:11" x14ac:dyDescent="0.2">
      <c r="I631" s="11"/>
      <c r="J631" s="11"/>
      <c r="K631" s="10"/>
    </row>
    <row r="632" spans="9:11" x14ac:dyDescent="0.2">
      <c r="I632" s="11"/>
      <c r="J632" s="11"/>
      <c r="K632" s="10"/>
    </row>
    <row r="633" spans="9:11" x14ac:dyDescent="0.2">
      <c r="I633" s="11"/>
      <c r="J633" s="11"/>
      <c r="K633" s="10"/>
    </row>
    <row r="634" spans="9:11" x14ac:dyDescent="0.2">
      <c r="I634" s="11"/>
      <c r="J634" s="11"/>
      <c r="K634" s="10"/>
    </row>
    <row r="635" spans="9:11" x14ac:dyDescent="0.2">
      <c r="I635" s="11"/>
      <c r="J635" s="11"/>
      <c r="K635" s="10"/>
    </row>
    <row r="636" spans="9:11" x14ac:dyDescent="0.2">
      <c r="I636" s="11"/>
      <c r="J636" s="11"/>
      <c r="K636" s="10"/>
    </row>
    <row r="637" spans="9:11" x14ac:dyDescent="0.2">
      <c r="I637" s="11"/>
      <c r="J637" s="11"/>
      <c r="K637" s="10"/>
    </row>
    <row r="638" spans="9:11" x14ac:dyDescent="0.2">
      <c r="I638" s="11"/>
      <c r="J638" s="11"/>
      <c r="K638" s="10"/>
    </row>
    <row r="639" spans="9:11" x14ac:dyDescent="0.2">
      <c r="I639" s="11"/>
      <c r="J639" s="11"/>
      <c r="K639" s="10"/>
    </row>
    <row r="640" spans="9:11" x14ac:dyDescent="0.2">
      <c r="I640" s="11"/>
      <c r="J640" s="11"/>
      <c r="K640" s="10"/>
    </row>
    <row r="641" spans="9:11" x14ac:dyDescent="0.2">
      <c r="I641" s="11"/>
      <c r="J641" s="11"/>
      <c r="K641" s="10"/>
    </row>
    <row r="642" spans="9:11" x14ac:dyDescent="0.2">
      <c r="I642" s="11"/>
      <c r="J642" s="11"/>
      <c r="K642" s="10"/>
    </row>
    <row r="643" spans="9:11" x14ac:dyDescent="0.2">
      <c r="I643" s="11"/>
      <c r="J643" s="11"/>
      <c r="K643" s="10"/>
    </row>
    <row r="644" spans="9:11" x14ac:dyDescent="0.2">
      <c r="I644" s="11"/>
      <c r="J644" s="11"/>
      <c r="K644" s="10"/>
    </row>
    <row r="645" spans="9:11" x14ac:dyDescent="0.2">
      <c r="I645" s="11"/>
      <c r="J645" s="11"/>
      <c r="K645" s="10"/>
    </row>
    <row r="646" spans="9:11" x14ac:dyDescent="0.2">
      <c r="I646" s="11"/>
      <c r="J646" s="11"/>
      <c r="K646" s="10"/>
    </row>
  </sheetData>
  <mergeCells count="8">
    <mergeCell ref="A91:B91"/>
    <mergeCell ref="A92:B92"/>
    <mergeCell ref="A1:I1"/>
    <mergeCell ref="A86:B86"/>
    <mergeCell ref="A87:B87"/>
    <mergeCell ref="A88:B88"/>
    <mergeCell ref="A89:B89"/>
    <mergeCell ref="A90:B90"/>
  </mergeCells>
  <conditionalFormatting sqref="F2:H3 F5:H54 F55 F56:H105">
    <cfRule type="cellIs" dxfId="72" priority="2" stopIfTrue="1" operator="between">
      <formula>0.009</formula>
      <formula>-0.009</formula>
    </cfRule>
  </conditionalFormatting>
  <conditionalFormatting sqref="H55">
    <cfRule type="cellIs" dxfId="7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39"/>
  <sheetViews>
    <sheetView workbookViewId="0">
      <selection sqref="A1:G1"/>
    </sheetView>
  </sheetViews>
  <sheetFormatPr defaultColWidth="9.109375" defaultRowHeight="10.199999999999999" x14ac:dyDescent="0.2"/>
  <cols>
    <col min="1" max="1" width="38.6640625" style="7" bestFit="1" customWidth="1"/>
    <col min="2" max="2" width="51" style="7" bestFit="1" customWidth="1"/>
    <col min="3" max="3" width="35.44140625" style="7" bestFit="1" customWidth="1"/>
    <col min="4" max="4" width="15" style="7" bestFit="1" customWidth="1"/>
    <col min="5" max="5" width="23" style="10" customWidth="1"/>
    <col min="6" max="6" width="13.5546875" style="11" bestFit="1" customWidth="1"/>
    <col min="7" max="7" width="14.33203125" style="10" customWidth="1"/>
    <col min="8" max="16384" width="9.109375" style="7"/>
  </cols>
  <sheetData>
    <row r="1" spans="1:7" s="1" customFormat="1" ht="13.8" x14ac:dyDescent="0.2">
      <c r="A1" s="69" t="s">
        <v>9</v>
      </c>
      <c r="B1" s="70"/>
      <c r="C1" s="70"/>
      <c r="D1" s="70"/>
      <c r="E1" s="70"/>
      <c r="F1" s="70"/>
      <c r="G1" s="70"/>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4</v>
      </c>
      <c r="D4" s="13" t="s">
        <v>1</v>
      </c>
      <c r="E4" s="36" t="s">
        <v>6</v>
      </c>
      <c r="F4" s="12" t="s">
        <v>3</v>
      </c>
      <c r="G4" s="12" t="s">
        <v>5</v>
      </c>
    </row>
    <row r="5" spans="1:7" x14ac:dyDescent="0.2">
      <c r="A5" s="16" t="s">
        <v>89</v>
      </c>
      <c r="B5" s="17"/>
      <c r="C5" s="17"/>
      <c r="D5" s="17"/>
      <c r="E5" s="18"/>
      <c r="F5" s="19"/>
      <c r="G5" s="18"/>
    </row>
    <row r="6" spans="1:7" x14ac:dyDescent="0.2">
      <c r="A6" s="20" t="s">
        <v>32</v>
      </c>
      <c r="B6" s="21"/>
      <c r="C6" s="21"/>
      <c r="D6" s="21"/>
      <c r="E6" s="22"/>
      <c r="F6" s="23"/>
      <c r="G6" s="22"/>
    </row>
    <row r="7" spans="1:7" x14ac:dyDescent="0.2">
      <c r="A7" s="21" t="s">
        <v>91</v>
      </c>
      <c r="B7" s="21" t="s">
        <v>90</v>
      </c>
      <c r="C7" s="21" t="s">
        <v>92</v>
      </c>
      <c r="D7" s="24">
        <v>565300</v>
      </c>
      <c r="E7" s="22">
        <v>8460.8451000000005</v>
      </c>
      <c r="F7" s="23">
        <v>6.0200517479150504</v>
      </c>
      <c r="G7" s="22"/>
    </row>
    <row r="8" spans="1:7" x14ac:dyDescent="0.2">
      <c r="A8" s="21" t="s">
        <v>94</v>
      </c>
      <c r="B8" s="21" t="s">
        <v>93</v>
      </c>
      <c r="C8" s="21" t="s">
        <v>92</v>
      </c>
      <c r="D8" s="24">
        <v>865600</v>
      </c>
      <c r="E8" s="22">
        <v>7865.7071999999998</v>
      </c>
      <c r="F8" s="23">
        <v>5.5965998453213599</v>
      </c>
      <c r="G8" s="22"/>
    </row>
    <row r="9" spans="1:7" x14ac:dyDescent="0.2">
      <c r="A9" s="21" t="s">
        <v>96</v>
      </c>
      <c r="B9" s="21" t="s">
        <v>95</v>
      </c>
      <c r="C9" s="21" t="s">
        <v>97</v>
      </c>
      <c r="D9" s="24">
        <v>425800</v>
      </c>
      <c r="E9" s="22">
        <v>6547.3136999999997</v>
      </c>
      <c r="F9" s="23">
        <v>4.6585378668418302</v>
      </c>
      <c r="G9" s="22"/>
    </row>
    <row r="10" spans="1:7" x14ac:dyDescent="0.2">
      <c r="A10" s="21" t="s">
        <v>99</v>
      </c>
      <c r="B10" s="21" t="s">
        <v>98</v>
      </c>
      <c r="C10" s="21" t="s">
        <v>92</v>
      </c>
      <c r="D10" s="24">
        <v>573600</v>
      </c>
      <c r="E10" s="22">
        <v>5196.8159999999998</v>
      </c>
      <c r="F10" s="23">
        <v>3.69763314120866</v>
      </c>
      <c r="G10" s="22"/>
    </row>
    <row r="11" spans="1:7" x14ac:dyDescent="0.2">
      <c r="A11" s="21" t="s">
        <v>101</v>
      </c>
      <c r="B11" s="21" t="s">
        <v>100</v>
      </c>
      <c r="C11" s="21" t="s">
        <v>102</v>
      </c>
      <c r="D11" s="24">
        <v>247900</v>
      </c>
      <c r="E11" s="22">
        <v>5015.2649000000001</v>
      </c>
      <c r="F11" s="23">
        <v>3.5684560904562601</v>
      </c>
      <c r="G11" s="22"/>
    </row>
    <row r="12" spans="1:7" x14ac:dyDescent="0.2">
      <c r="A12" s="21" t="s">
        <v>104</v>
      </c>
      <c r="B12" s="21" t="s">
        <v>103</v>
      </c>
      <c r="C12" s="21" t="s">
        <v>105</v>
      </c>
      <c r="D12" s="24">
        <v>598900</v>
      </c>
      <c r="E12" s="22">
        <v>4982.848</v>
      </c>
      <c r="F12" s="23">
        <v>3.5453908513222898</v>
      </c>
      <c r="G12" s="22"/>
    </row>
    <row r="13" spans="1:7" x14ac:dyDescent="0.2">
      <c r="A13" s="21" t="s">
        <v>107</v>
      </c>
      <c r="B13" s="21" t="s">
        <v>106</v>
      </c>
      <c r="C13" s="21" t="s">
        <v>108</v>
      </c>
      <c r="D13" s="24">
        <v>129000</v>
      </c>
      <c r="E13" s="22">
        <v>3288.9839999999999</v>
      </c>
      <c r="F13" s="23">
        <v>2.34017449132411</v>
      </c>
      <c r="G13" s="22"/>
    </row>
    <row r="14" spans="1:7" x14ac:dyDescent="0.2">
      <c r="A14" s="21" t="s">
        <v>110</v>
      </c>
      <c r="B14" s="21" t="s">
        <v>109</v>
      </c>
      <c r="C14" s="21" t="s">
        <v>97</v>
      </c>
      <c r="D14" s="24">
        <v>303100</v>
      </c>
      <c r="E14" s="22">
        <v>3155.7256499999999</v>
      </c>
      <c r="F14" s="23">
        <v>2.2453586480649399</v>
      </c>
      <c r="G14" s="22"/>
    </row>
    <row r="15" spans="1:7" x14ac:dyDescent="0.2">
      <c r="A15" s="21" t="s">
        <v>115</v>
      </c>
      <c r="B15" s="21" t="s">
        <v>114</v>
      </c>
      <c r="C15" s="21" t="s">
        <v>92</v>
      </c>
      <c r="D15" s="24">
        <v>536000</v>
      </c>
      <c r="E15" s="22">
        <v>3075.5680000000002</v>
      </c>
      <c r="F15" s="23">
        <v>2.1883249599063799</v>
      </c>
      <c r="G15" s="22"/>
    </row>
    <row r="16" spans="1:7" x14ac:dyDescent="0.2">
      <c r="A16" s="21" t="s">
        <v>120</v>
      </c>
      <c r="B16" s="21" t="s">
        <v>119</v>
      </c>
      <c r="C16" s="21" t="s">
        <v>121</v>
      </c>
      <c r="D16" s="24">
        <v>1753370</v>
      </c>
      <c r="E16" s="22">
        <v>3035.08347</v>
      </c>
      <c r="F16" s="23">
        <v>2.1595194490254399</v>
      </c>
      <c r="G16" s="22"/>
    </row>
    <row r="17" spans="1:7" x14ac:dyDescent="0.2">
      <c r="A17" s="21" t="s">
        <v>112</v>
      </c>
      <c r="B17" s="21" t="s">
        <v>111</v>
      </c>
      <c r="C17" s="21" t="s">
        <v>113</v>
      </c>
      <c r="D17" s="24">
        <v>207500</v>
      </c>
      <c r="E17" s="22">
        <v>3002.8362499999998</v>
      </c>
      <c r="F17" s="23">
        <v>2.1365749404294299</v>
      </c>
      <c r="G17" s="22"/>
    </row>
    <row r="18" spans="1:7" x14ac:dyDescent="0.2">
      <c r="A18" s="21" t="s">
        <v>117</v>
      </c>
      <c r="B18" s="21" t="s">
        <v>116</v>
      </c>
      <c r="C18" s="21" t="s">
        <v>118</v>
      </c>
      <c r="D18" s="24">
        <v>276400</v>
      </c>
      <c r="E18" s="22">
        <v>2810.7116000000001</v>
      </c>
      <c r="F18" s="23">
        <v>1.9998746083254799</v>
      </c>
      <c r="G18" s="22"/>
    </row>
    <row r="19" spans="1:7" x14ac:dyDescent="0.2">
      <c r="A19" s="21" t="s">
        <v>123</v>
      </c>
      <c r="B19" s="21" t="s">
        <v>122</v>
      </c>
      <c r="C19" s="21" t="s">
        <v>124</v>
      </c>
      <c r="D19" s="24">
        <v>92700</v>
      </c>
      <c r="E19" s="22">
        <v>2345.35635</v>
      </c>
      <c r="F19" s="23">
        <v>1.6687655225245901</v>
      </c>
      <c r="G19" s="22"/>
    </row>
    <row r="20" spans="1:7" x14ac:dyDescent="0.2">
      <c r="A20" s="21" t="s">
        <v>126</v>
      </c>
      <c r="B20" s="21" t="s">
        <v>125</v>
      </c>
      <c r="C20" s="21" t="s">
        <v>127</v>
      </c>
      <c r="D20" s="24">
        <v>241600</v>
      </c>
      <c r="E20" s="22">
        <v>2165.5816</v>
      </c>
      <c r="F20" s="23">
        <v>1.5408523784855299</v>
      </c>
      <c r="G20" s="22"/>
    </row>
    <row r="21" spans="1:7" x14ac:dyDescent="0.2">
      <c r="A21" s="21" t="s">
        <v>154</v>
      </c>
      <c r="B21" s="21" t="s">
        <v>153</v>
      </c>
      <c r="C21" s="21" t="s">
        <v>155</v>
      </c>
      <c r="D21" s="24">
        <v>21900</v>
      </c>
      <c r="E21" s="22">
        <v>2086.5444000000002</v>
      </c>
      <c r="F21" s="23">
        <v>1.4846159117512201</v>
      </c>
      <c r="G21" s="22"/>
    </row>
    <row r="22" spans="1:7" x14ac:dyDescent="0.2">
      <c r="A22" s="21" t="s">
        <v>129</v>
      </c>
      <c r="B22" s="21" t="s">
        <v>128</v>
      </c>
      <c r="C22" s="21" t="s">
        <v>130</v>
      </c>
      <c r="D22" s="24">
        <v>31000</v>
      </c>
      <c r="E22" s="22">
        <v>2081.6345000000001</v>
      </c>
      <c r="F22" s="23">
        <v>1.4811224247853501</v>
      </c>
      <c r="G22" s="22"/>
    </row>
    <row r="23" spans="1:7" x14ac:dyDescent="0.2">
      <c r="A23" s="21" t="s">
        <v>132</v>
      </c>
      <c r="B23" s="21" t="s">
        <v>131</v>
      </c>
      <c r="C23" s="21" t="s">
        <v>118</v>
      </c>
      <c r="D23" s="24">
        <v>44600</v>
      </c>
      <c r="E23" s="22">
        <v>1977.4302</v>
      </c>
      <c r="F23" s="23">
        <v>1.40697908910896</v>
      </c>
      <c r="G23" s="22"/>
    </row>
    <row r="24" spans="1:7" x14ac:dyDescent="0.2">
      <c r="A24" s="21" t="s">
        <v>141</v>
      </c>
      <c r="B24" s="21" t="s">
        <v>140</v>
      </c>
      <c r="C24" s="21" t="s">
        <v>142</v>
      </c>
      <c r="D24" s="24">
        <v>2113611</v>
      </c>
      <c r="E24" s="22">
        <v>1929.7268429999999</v>
      </c>
      <c r="F24" s="23">
        <v>1.37303724591303</v>
      </c>
      <c r="G24" s="22"/>
    </row>
    <row r="25" spans="1:7" x14ac:dyDescent="0.2">
      <c r="A25" s="21" t="s">
        <v>134</v>
      </c>
      <c r="B25" s="21" t="s">
        <v>133</v>
      </c>
      <c r="C25" s="21" t="s">
        <v>97</v>
      </c>
      <c r="D25" s="24">
        <v>179000</v>
      </c>
      <c r="E25" s="22">
        <v>1903.4860000000001</v>
      </c>
      <c r="F25" s="23">
        <v>1.35436638846299</v>
      </c>
      <c r="G25" s="22"/>
    </row>
    <row r="26" spans="1:7" x14ac:dyDescent="0.2">
      <c r="A26" s="21" t="s">
        <v>136</v>
      </c>
      <c r="B26" s="21" t="s">
        <v>135</v>
      </c>
      <c r="C26" s="21" t="s">
        <v>92</v>
      </c>
      <c r="D26" s="24">
        <v>163500</v>
      </c>
      <c r="E26" s="22">
        <v>1868.2327499999999</v>
      </c>
      <c r="F26" s="23">
        <v>1.3292830325128699</v>
      </c>
      <c r="G26" s="22"/>
    </row>
    <row r="27" spans="1:7" x14ac:dyDescent="0.2">
      <c r="A27" s="21" t="s">
        <v>146</v>
      </c>
      <c r="B27" s="21" t="s">
        <v>1111</v>
      </c>
      <c r="C27" s="21" t="s">
        <v>113</v>
      </c>
      <c r="D27" s="24">
        <v>249300</v>
      </c>
      <c r="E27" s="22">
        <v>1864.2654</v>
      </c>
      <c r="F27" s="23">
        <v>1.3264601877473801</v>
      </c>
      <c r="G27" s="22"/>
    </row>
    <row r="28" spans="1:7" x14ac:dyDescent="0.2">
      <c r="A28" s="21" t="s">
        <v>138</v>
      </c>
      <c r="B28" s="21" t="s">
        <v>137</v>
      </c>
      <c r="C28" s="21" t="s">
        <v>139</v>
      </c>
      <c r="D28" s="24">
        <v>519500</v>
      </c>
      <c r="E28" s="22">
        <v>1838.5105000000001</v>
      </c>
      <c r="F28" s="23">
        <v>1.30813508795772</v>
      </c>
      <c r="G28" s="22"/>
    </row>
    <row r="29" spans="1:7" x14ac:dyDescent="0.2">
      <c r="A29" s="21" t="s">
        <v>144</v>
      </c>
      <c r="B29" s="21" t="s">
        <v>143</v>
      </c>
      <c r="C29" s="21" t="s">
        <v>145</v>
      </c>
      <c r="D29" s="24">
        <v>507000</v>
      </c>
      <c r="E29" s="22">
        <v>1836.8610000000001</v>
      </c>
      <c r="F29" s="23">
        <v>1.30696143742508</v>
      </c>
      <c r="G29" s="22"/>
    </row>
    <row r="30" spans="1:7" x14ac:dyDescent="0.2">
      <c r="A30" s="21" t="s">
        <v>148</v>
      </c>
      <c r="B30" s="21" t="s">
        <v>147</v>
      </c>
      <c r="C30" s="21" t="s">
        <v>149</v>
      </c>
      <c r="D30" s="24">
        <v>210400</v>
      </c>
      <c r="E30" s="22">
        <v>1739.2716</v>
      </c>
      <c r="F30" s="23">
        <v>1.2375247285497499</v>
      </c>
      <c r="G30" s="22"/>
    </row>
    <row r="31" spans="1:7" x14ac:dyDescent="0.2">
      <c r="A31" s="21" t="s">
        <v>151</v>
      </c>
      <c r="B31" s="21" t="s">
        <v>150</v>
      </c>
      <c r="C31" s="21" t="s">
        <v>152</v>
      </c>
      <c r="D31" s="24">
        <v>607100</v>
      </c>
      <c r="E31" s="22">
        <v>1582.7097000000001</v>
      </c>
      <c r="F31" s="23">
        <v>1.12612796751557</v>
      </c>
      <c r="G31" s="22"/>
    </row>
    <row r="32" spans="1:7" x14ac:dyDescent="0.2">
      <c r="A32" s="21" t="s">
        <v>173</v>
      </c>
      <c r="B32" s="21" t="s">
        <v>172</v>
      </c>
      <c r="C32" s="21" t="s">
        <v>174</v>
      </c>
      <c r="D32" s="24">
        <v>70000</v>
      </c>
      <c r="E32" s="22">
        <v>1426.845</v>
      </c>
      <c r="F32" s="23">
        <v>1.0152272775037401</v>
      </c>
      <c r="G32" s="22"/>
    </row>
    <row r="33" spans="1:7" x14ac:dyDescent="0.2">
      <c r="A33" s="21" t="s">
        <v>157</v>
      </c>
      <c r="B33" s="21" t="s">
        <v>156</v>
      </c>
      <c r="C33" s="21" t="s">
        <v>113</v>
      </c>
      <c r="D33" s="24">
        <v>225000</v>
      </c>
      <c r="E33" s="22">
        <v>1372.3875</v>
      </c>
      <c r="F33" s="23">
        <v>0.97647973347151296</v>
      </c>
      <c r="G33" s="22"/>
    </row>
    <row r="34" spans="1:7" x14ac:dyDescent="0.2">
      <c r="A34" s="21" t="s">
        <v>159</v>
      </c>
      <c r="B34" s="21" t="s">
        <v>158</v>
      </c>
      <c r="C34" s="21" t="s">
        <v>139</v>
      </c>
      <c r="D34" s="24">
        <v>2088000</v>
      </c>
      <c r="E34" s="22">
        <v>1317.528</v>
      </c>
      <c r="F34" s="23">
        <v>0.93744615881538995</v>
      </c>
      <c r="G34" s="22"/>
    </row>
    <row r="35" spans="1:7" x14ac:dyDescent="0.2">
      <c r="A35" s="21" t="s">
        <v>163</v>
      </c>
      <c r="B35" s="21" t="s">
        <v>162</v>
      </c>
      <c r="C35" s="21" t="s">
        <v>164</v>
      </c>
      <c r="D35" s="24">
        <v>99300</v>
      </c>
      <c r="E35" s="22">
        <v>1257.08835</v>
      </c>
      <c r="F35" s="23">
        <v>0.89444220160715904</v>
      </c>
      <c r="G35" s="22"/>
    </row>
    <row r="36" spans="1:7" x14ac:dyDescent="0.2">
      <c r="A36" s="21" t="s">
        <v>161</v>
      </c>
      <c r="B36" s="21" t="s">
        <v>160</v>
      </c>
      <c r="C36" s="21" t="s">
        <v>130</v>
      </c>
      <c r="D36" s="24">
        <v>316000</v>
      </c>
      <c r="E36" s="22">
        <v>1252.94</v>
      </c>
      <c r="F36" s="23">
        <v>0.89149057190902603</v>
      </c>
      <c r="G36" s="22"/>
    </row>
    <row r="37" spans="1:7" x14ac:dyDescent="0.2">
      <c r="A37" s="21" t="s">
        <v>166</v>
      </c>
      <c r="B37" s="21" t="s">
        <v>165</v>
      </c>
      <c r="C37" s="21" t="s">
        <v>155</v>
      </c>
      <c r="D37" s="24">
        <v>300000</v>
      </c>
      <c r="E37" s="22">
        <v>1238.25</v>
      </c>
      <c r="F37" s="23">
        <v>0.88103835831432598</v>
      </c>
      <c r="G37" s="22"/>
    </row>
    <row r="38" spans="1:7" x14ac:dyDescent="0.2">
      <c r="A38" s="21" t="s">
        <v>170</v>
      </c>
      <c r="B38" s="21" t="s">
        <v>169</v>
      </c>
      <c r="C38" s="21" t="s">
        <v>171</v>
      </c>
      <c r="D38" s="24">
        <v>75500</v>
      </c>
      <c r="E38" s="22">
        <v>1159.94425</v>
      </c>
      <c r="F38" s="23">
        <v>0.82532233212690598</v>
      </c>
      <c r="G38" s="22"/>
    </row>
    <row r="39" spans="1:7" x14ac:dyDescent="0.2">
      <c r="A39" s="21" t="s">
        <v>168</v>
      </c>
      <c r="B39" s="21" t="s">
        <v>167</v>
      </c>
      <c r="C39" s="21" t="s">
        <v>145</v>
      </c>
      <c r="D39" s="24">
        <v>236200</v>
      </c>
      <c r="E39" s="22">
        <v>1147.932</v>
      </c>
      <c r="F39" s="23">
        <v>0.816775388440525</v>
      </c>
      <c r="G39" s="22"/>
    </row>
    <row r="40" spans="1:7" x14ac:dyDescent="0.2">
      <c r="A40" s="21" t="s">
        <v>185</v>
      </c>
      <c r="B40" s="21" t="s">
        <v>184</v>
      </c>
      <c r="C40" s="21" t="s">
        <v>186</v>
      </c>
      <c r="D40" s="24">
        <v>513400</v>
      </c>
      <c r="E40" s="22">
        <v>1016.2753</v>
      </c>
      <c r="F40" s="23">
        <v>0.723099149531515</v>
      </c>
      <c r="G40" s="22"/>
    </row>
    <row r="41" spans="1:7" x14ac:dyDescent="0.2">
      <c r="A41" s="21" t="s">
        <v>179</v>
      </c>
      <c r="B41" s="21" t="s">
        <v>178</v>
      </c>
      <c r="C41" s="21" t="s">
        <v>180</v>
      </c>
      <c r="D41" s="24">
        <v>612500</v>
      </c>
      <c r="E41" s="22">
        <v>1015.21875</v>
      </c>
      <c r="F41" s="23">
        <v>0.72234739416912697</v>
      </c>
      <c r="G41" s="22"/>
    </row>
    <row r="42" spans="1:7" x14ac:dyDescent="0.2">
      <c r="A42" s="21" t="s">
        <v>176</v>
      </c>
      <c r="B42" s="21" t="s">
        <v>175</v>
      </c>
      <c r="C42" s="21" t="s">
        <v>177</v>
      </c>
      <c r="D42" s="24">
        <v>134200</v>
      </c>
      <c r="E42" s="22">
        <v>1005.5606</v>
      </c>
      <c r="F42" s="23">
        <v>0.71547543727806795</v>
      </c>
      <c r="G42" s="22"/>
    </row>
    <row r="43" spans="1:7" x14ac:dyDescent="0.2">
      <c r="A43" s="21" t="s">
        <v>182</v>
      </c>
      <c r="B43" s="21" t="s">
        <v>181</v>
      </c>
      <c r="C43" s="21" t="s">
        <v>183</v>
      </c>
      <c r="D43" s="24">
        <v>176400</v>
      </c>
      <c r="E43" s="22">
        <v>978.49080000000004</v>
      </c>
      <c r="F43" s="23">
        <v>0.69621476120143</v>
      </c>
      <c r="G43" s="22"/>
    </row>
    <row r="44" spans="1:7" x14ac:dyDescent="0.2">
      <c r="A44" s="21" t="s">
        <v>188</v>
      </c>
      <c r="B44" s="21" t="s">
        <v>187</v>
      </c>
      <c r="C44" s="21" t="s">
        <v>142</v>
      </c>
      <c r="D44" s="24">
        <v>412800</v>
      </c>
      <c r="E44" s="22">
        <v>933.54719999999998</v>
      </c>
      <c r="F44" s="23">
        <v>0.664236537449574</v>
      </c>
      <c r="G44" s="22"/>
    </row>
    <row r="45" spans="1:7" x14ac:dyDescent="0.2">
      <c r="A45" s="21" t="s">
        <v>217</v>
      </c>
      <c r="B45" s="21" t="s">
        <v>216</v>
      </c>
      <c r="C45" s="21" t="s">
        <v>177</v>
      </c>
      <c r="D45" s="24">
        <v>78700</v>
      </c>
      <c r="E45" s="22">
        <v>908.5915</v>
      </c>
      <c r="F45" s="23">
        <v>0.64648008361667697</v>
      </c>
      <c r="G45" s="22"/>
    </row>
    <row r="46" spans="1:7" x14ac:dyDescent="0.2">
      <c r="A46" s="21" t="s">
        <v>190</v>
      </c>
      <c r="B46" s="21" t="s">
        <v>189</v>
      </c>
      <c r="C46" s="21" t="s">
        <v>108</v>
      </c>
      <c r="D46" s="24">
        <v>389000</v>
      </c>
      <c r="E46" s="22">
        <v>831.87649999999996</v>
      </c>
      <c r="F46" s="23">
        <v>0.59189590622270705</v>
      </c>
      <c r="G46" s="22"/>
    </row>
    <row r="47" spans="1:7" x14ac:dyDescent="0.2">
      <c r="A47" s="21" t="s">
        <v>192</v>
      </c>
      <c r="B47" s="21" t="s">
        <v>191</v>
      </c>
      <c r="C47" s="21" t="s">
        <v>193</v>
      </c>
      <c r="D47" s="24">
        <v>168300</v>
      </c>
      <c r="E47" s="22">
        <v>649.72215000000006</v>
      </c>
      <c r="F47" s="23">
        <v>0.46228963165471798</v>
      </c>
      <c r="G47" s="22"/>
    </row>
    <row r="48" spans="1:7" x14ac:dyDescent="0.2">
      <c r="A48" s="21" t="s">
        <v>195</v>
      </c>
      <c r="B48" s="21" t="s">
        <v>194</v>
      </c>
      <c r="C48" s="21" t="s">
        <v>196</v>
      </c>
      <c r="D48" s="24">
        <v>434477</v>
      </c>
      <c r="E48" s="22">
        <v>403.62913300000002</v>
      </c>
      <c r="F48" s="23">
        <v>0.287189782924413</v>
      </c>
      <c r="G48" s="22"/>
    </row>
    <row r="49" spans="1:9" x14ac:dyDescent="0.2">
      <c r="A49" s="20" t="s">
        <v>33</v>
      </c>
      <c r="B49" s="20"/>
      <c r="C49" s="20"/>
      <c r="D49" s="20"/>
      <c r="E49" s="25">
        <f>SUM(E7:E48)</f>
        <v>99573.141745999994</v>
      </c>
      <c r="F49" s="26">
        <f>SUM(F7:F48)</f>
        <v>70.848178749118077</v>
      </c>
      <c r="G49" s="25"/>
      <c r="H49" s="14"/>
      <c r="I49" s="14"/>
    </row>
    <row r="50" spans="1:9" x14ac:dyDescent="0.2">
      <c r="A50" s="21"/>
      <c r="B50" s="21"/>
      <c r="C50" s="21"/>
      <c r="D50" s="21"/>
      <c r="E50" s="22"/>
      <c r="F50" s="23"/>
      <c r="G50" s="22"/>
    </row>
    <row r="51" spans="1:9" x14ac:dyDescent="0.2">
      <c r="A51" s="20" t="s">
        <v>222</v>
      </c>
      <c r="B51" s="21"/>
      <c r="C51" s="21"/>
      <c r="D51" s="21"/>
      <c r="E51" s="22"/>
      <c r="F51" s="23"/>
      <c r="G51" s="22"/>
    </row>
    <row r="52" spans="1:9" x14ac:dyDescent="0.2">
      <c r="A52" s="21"/>
      <c r="B52" s="21" t="s">
        <v>223</v>
      </c>
      <c r="C52" s="21" t="s">
        <v>149</v>
      </c>
      <c r="D52" s="24">
        <v>27500</v>
      </c>
      <c r="E52" s="22">
        <v>2.7499999999999998E-3</v>
      </c>
      <c r="F52" s="23">
        <v>1.9566771535347398E-6</v>
      </c>
      <c r="G52" s="22">
        <v>0</v>
      </c>
    </row>
    <row r="53" spans="1:9" x14ac:dyDescent="0.2">
      <c r="A53" s="21" t="s">
        <v>225</v>
      </c>
      <c r="B53" s="21" t="s">
        <v>224</v>
      </c>
      <c r="C53" s="21" t="s">
        <v>177</v>
      </c>
      <c r="D53" s="24">
        <v>27000</v>
      </c>
      <c r="E53" s="22">
        <v>2.7000000000000001E-3</v>
      </c>
      <c r="F53" s="23">
        <v>1.9211012052886601E-6</v>
      </c>
      <c r="G53" s="22">
        <v>0</v>
      </c>
    </row>
    <row r="54" spans="1:9" x14ac:dyDescent="0.2">
      <c r="A54" s="20" t="s">
        <v>33</v>
      </c>
      <c r="B54" s="20"/>
      <c r="C54" s="20"/>
      <c r="D54" s="20"/>
      <c r="E54" s="25">
        <f>SUM(E51:E53)</f>
        <v>5.45E-3</v>
      </c>
      <c r="F54" s="26">
        <f>SUM(F51:F53)</f>
        <v>3.8777783588233999E-6</v>
      </c>
      <c r="G54" s="25"/>
      <c r="H54" s="14"/>
      <c r="I54" s="14"/>
    </row>
    <row r="55" spans="1:9" x14ac:dyDescent="0.2">
      <c r="A55" s="21"/>
      <c r="B55" s="21"/>
      <c r="C55" s="21"/>
      <c r="D55" s="21"/>
      <c r="E55" s="22"/>
      <c r="F55" s="23"/>
      <c r="G55" s="22"/>
    </row>
    <row r="56" spans="1:9" x14ac:dyDescent="0.2">
      <c r="A56" s="20" t="s">
        <v>31</v>
      </c>
      <c r="B56" s="21"/>
      <c r="C56" s="21"/>
      <c r="D56" s="21"/>
      <c r="E56" s="22"/>
      <c r="F56" s="23"/>
      <c r="G56" s="22"/>
    </row>
    <row r="57" spans="1:9" x14ac:dyDescent="0.2">
      <c r="A57" s="20" t="s">
        <v>32</v>
      </c>
      <c r="B57" s="21"/>
      <c r="C57" s="21"/>
      <c r="D57" s="21"/>
      <c r="E57" s="22"/>
      <c r="F57" s="23"/>
      <c r="G57" s="22"/>
    </row>
    <row r="58" spans="1:9" x14ac:dyDescent="0.2">
      <c r="A58" s="21" t="s">
        <v>227</v>
      </c>
      <c r="B58" s="21" t="s">
        <v>226</v>
      </c>
      <c r="C58" s="21" t="s">
        <v>84</v>
      </c>
      <c r="D58" s="24">
        <v>200</v>
      </c>
      <c r="E58" s="22">
        <v>2026.1827123</v>
      </c>
      <c r="F58" s="23">
        <v>1.44166742619799</v>
      </c>
      <c r="G58" s="22">
        <v>7.86</v>
      </c>
    </row>
    <row r="59" spans="1:9" x14ac:dyDescent="0.2">
      <c r="A59" s="21" t="s">
        <v>229</v>
      </c>
      <c r="B59" s="21" t="s">
        <v>228</v>
      </c>
      <c r="C59" s="21" t="s">
        <v>84</v>
      </c>
      <c r="D59" s="24">
        <v>150</v>
      </c>
      <c r="E59" s="22">
        <v>1530.4641575000001</v>
      </c>
      <c r="F59" s="23">
        <v>1.0889542731941999</v>
      </c>
      <c r="G59" s="22">
        <v>7.835</v>
      </c>
    </row>
    <row r="60" spans="1:9" x14ac:dyDescent="0.2">
      <c r="A60" s="21" t="s">
        <v>198</v>
      </c>
      <c r="B60" s="21" t="s">
        <v>197</v>
      </c>
      <c r="C60" s="21" t="s">
        <v>84</v>
      </c>
      <c r="D60" s="24">
        <v>50</v>
      </c>
      <c r="E60" s="22">
        <v>516.24963009999999</v>
      </c>
      <c r="F60" s="23">
        <v>0.36732140244997502</v>
      </c>
      <c r="G60" s="22">
        <v>7.39</v>
      </c>
    </row>
    <row r="61" spans="1:9" x14ac:dyDescent="0.2">
      <c r="A61" s="20" t="s">
        <v>33</v>
      </c>
      <c r="B61" s="20"/>
      <c r="C61" s="20"/>
      <c r="D61" s="20"/>
      <c r="E61" s="25">
        <f>SUM(E57:E60)</f>
        <v>4072.8964999</v>
      </c>
      <c r="F61" s="26">
        <f>SUM(F57:F60)</f>
        <v>2.8979431018421651</v>
      </c>
      <c r="G61" s="25"/>
      <c r="H61" s="14"/>
      <c r="I61" s="14"/>
    </row>
    <row r="62" spans="1:9" x14ac:dyDescent="0.2">
      <c r="A62" s="21"/>
      <c r="B62" s="21"/>
      <c r="C62" s="21"/>
      <c r="D62" s="21"/>
      <c r="E62" s="22"/>
      <c r="F62" s="23"/>
      <c r="G62" s="22"/>
    </row>
    <row r="63" spans="1:9" x14ac:dyDescent="0.2">
      <c r="A63" s="20" t="s">
        <v>48</v>
      </c>
      <c r="B63" s="21"/>
      <c r="C63" s="21"/>
      <c r="D63" s="21"/>
      <c r="E63" s="22"/>
      <c r="F63" s="23"/>
      <c r="G63" s="22"/>
    </row>
    <row r="64" spans="1:9" x14ac:dyDescent="0.2">
      <c r="A64" s="20" t="s">
        <v>55</v>
      </c>
      <c r="B64" s="21"/>
      <c r="C64" s="21"/>
      <c r="D64" s="21"/>
      <c r="E64" s="22"/>
      <c r="F64" s="23"/>
      <c r="G64" s="22"/>
    </row>
    <row r="65" spans="1:9" x14ac:dyDescent="0.2">
      <c r="A65" s="21" t="s">
        <v>57</v>
      </c>
      <c r="B65" s="21" t="s">
        <v>56</v>
      </c>
      <c r="C65" s="21" t="s">
        <v>50</v>
      </c>
      <c r="D65" s="24">
        <v>700</v>
      </c>
      <c r="E65" s="22">
        <v>3254.3245000000002</v>
      </c>
      <c r="F65" s="23">
        <v>2.3155135997594098</v>
      </c>
      <c r="G65" s="22">
        <v>8.86</v>
      </c>
    </row>
    <row r="66" spans="1:9" x14ac:dyDescent="0.2">
      <c r="A66" s="20" t="s">
        <v>33</v>
      </c>
      <c r="B66" s="20"/>
      <c r="C66" s="20"/>
      <c r="D66" s="20"/>
      <c r="E66" s="25">
        <f>SUM(E64:E65)</f>
        <v>3254.3245000000002</v>
      </c>
      <c r="F66" s="26">
        <f>SUM(F64:F65)</f>
        <v>2.3155135997594098</v>
      </c>
      <c r="G66" s="25"/>
      <c r="H66" s="14"/>
      <c r="I66" s="14"/>
    </row>
    <row r="67" spans="1:9" x14ac:dyDescent="0.2">
      <c r="A67" s="21"/>
      <c r="B67" s="21"/>
      <c r="C67" s="21"/>
      <c r="D67" s="21"/>
      <c r="E67" s="22"/>
      <c r="F67" s="23"/>
      <c r="G67" s="22"/>
    </row>
    <row r="68" spans="1:9" x14ac:dyDescent="0.2">
      <c r="A68" s="20" t="s">
        <v>58</v>
      </c>
      <c r="B68" s="21"/>
      <c r="C68" s="21"/>
      <c r="D68" s="21"/>
      <c r="E68" s="22"/>
      <c r="F68" s="23"/>
      <c r="G68" s="22"/>
    </row>
    <row r="69" spans="1:9" x14ac:dyDescent="0.2">
      <c r="A69" s="21" t="s">
        <v>69</v>
      </c>
      <c r="B69" s="21" t="s">
        <v>68</v>
      </c>
      <c r="C69" s="21" t="s">
        <v>59</v>
      </c>
      <c r="D69" s="24">
        <v>10000000</v>
      </c>
      <c r="E69" s="22">
        <v>9686.0655556000002</v>
      </c>
      <c r="F69" s="23">
        <v>6.8918193382844803</v>
      </c>
      <c r="G69" s="22">
        <v>7.2457000000000003</v>
      </c>
    </row>
    <row r="70" spans="1:9" x14ac:dyDescent="0.2">
      <c r="A70" s="21" t="s">
        <v>67</v>
      </c>
      <c r="B70" s="21" t="s">
        <v>66</v>
      </c>
      <c r="C70" s="21" t="s">
        <v>59</v>
      </c>
      <c r="D70" s="24">
        <v>7400000</v>
      </c>
      <c r="E70" s="22">
        <v>7049.4056778000004</v>
      </c>
      <c r="F70" s="23">
        <v>5.0157858311815797</v>
      </c>
      <c r="G70" s="22">
        <v>7.3071000000000002</v>
      </c>
    </row>
    <row r="71" spans="1:9" x14ac:dyDescent="0.2">
      <c r="A71" s="21" t="s">
        <v>65</v>
      </c>
      <c r="B71" s="21" t="s">
        <v>64</v>
      </c>
      <c r="C71" s="21" t="s">
        <v>59</v>
      </c>
      <c r="D71" s="24">
        <v>5000000</v>
      </c>
      <c r="E71" s="22">
        <v>4861.6288888999998</v>
      </c>
      <c r="F71" s="23">
        <v>3.4591411548636799</v>
      </c>
      <c r="G71" s="22">
        <v>7.3113000000000001</v>
      </c>
    </row>
    <row r="72" spans="1:9" x14ac:dyDescent="0.2">
      <c r="A72" s="21" t="s">
        <v>79</v>
      </c>
      <c r="B72" s="21" t="s">
        <v>78</v>
      </c>
      <c r="C72" s="21" t="s">
        <v>59</v>
      </c>
      <c r="D72" s="24">
        <v>4500000</v>
      </c>
      <c r="E72" s="22">
        <v>4620.5820000000003</v>
      </c>
      <c r="F72" s="23">
        <v>3.2876317219759499</v>
      </c>
      <c r="G72" s="22">
        <v>7.3780999999999999</v>
      </c>
    </row>
    <row r="73" spans="1:9" x14ac:dyDescent="0.2">
      <c r="A73" s="21" t="s">
        <v>73</v>
      </c>
      <c r="B73" s="21" t="s">
        <v>72</v>
      </c>
      <c r="C73" s="21" t="s">
        <v>59</v>
      </c>
      <c r="D73" s="24">
        <v>4000000</v>
      </c>
      <c r="E73" s="22">
        <v>4003.7040000000002</v>
      </c>
      <c r="F73" s="23">
        <v>2.8487113259329702</v>
      </c>
      <c r="G73" s="22">
        <v>7.4466999999999999</v>
      </c>
    </row>
    <row r="74" spans="1:9" x14ac:dyDescent="0.2">
      <c r="A74" s="21" t="s">
        <v>200</v>
      </c>
      <c r="B74" s="21" t="s">
        <v>199</v>
      </c>
      <c r="C74" s="21" t="s">
        <v>59</v>
      </c>
      <c r="D74" s="24">
        <v>300000</v>
      </c>
      <c r="E74" s="22">
        <v>303.9966</v>
      </c>
      <c r="F74" s="23">
        <v>0.216299346171724</v>
      </c>
      <c r="G74" s="22">
        <v>7.1062000000000003</v>
      </c>
    </row>
    <row r="75" spans="1:9" x14ac:dyDescent="0.2">
      <c r="A75" s="21" t="s">
        <v>202</v>
      </c>
      <c r="B75" s="21" t="s">
        <v>201</v>
      </c>
      <c r="C75" s="21" t="s">
        <v>59</v>
      </c>
      <c r="D75" s="24">
        <v>100000</v>
      </c>
      <c r="E75" s="22">
        <v>102.1572</v>
      </c>
      <c r="F75" s="23">
        <v>7.2686785203301602E-2</v>
      </c>
      <c r="G75" s="22">
        <v>7.0787000000000004</v>
      </c>
    </row>
    <row r="76" spans="1:9" x14ac:dyDescent="0.2">
      <c r="A76" s="21" t="s">
        <v>75</v>
      </c>
      <c r="B76" s="21" t="s">
        <v>74</v>
      </c>
      <c r="C76" s="21" t="s">
        <v>59</v>
      </c>
      <c r="D76" s="24">
        <v>100000</v>
      </c>
      <c r="E76" s="22">
        <v>97.338200000000001</v>
      </c>
      <c r="F76" s="23">
        <v>6.9257975311343797E-2</v>
      </c>
      <c r="G76" s="22">
        <v>7.1867000000000001</v>
      </c>
    </row>
    <row r="77" spans="1:9" x14ac:dyDescent="0.2">
      <c r="A77" s="20" t="s">
        <v>33</v>
      </c>
      <c r="B77" s="20"/>
      <c r="C77" s="20"/>
      <c r="D77" s="20"/>
      <c r="E77" s="25">
        <f>SUM(E69:E76)</f>
        <v>30724.878122300001</v>
      </c>
      <c r="F77" s="26">
        <f>SUM(F69:F76)</f>
        <v>21.86133347892503</v>
      </c>
      <c r="G77" s="25"/>
      <c r="H77" s="14"/>
      <c r="I77" s="14"/>
    </row>
    <row r="78" spans="1:9" x14ac:dyDescent="0.2">
      <c r="A78" s="21"/>
      <c r="B78" s="21"/>
      <c r="C78" s="21"/>
      <c r="D78" s="21"/>
      <c r="E78" s="22"/>
      <c r="F78" s="23"/>
      <c r="G78" s="22"/>
    </row>
    <row r="79" spans="1:9" x14ac:dyDescent="0.2">
      <c r="A79" s="20" t="s">
        <v>35</v>
      </c>
      <c r="B79" s="20"/>
      <c r="C79" s="20"/>
      <c r="D79" s="20"/>
      <c r="E79" s="25">
        <f>E49+E54+E61+E66+E77</f>
        <v>137625.24631819999</v>
      </c>
      <c r="F79" s="26">
        <f>F49+F54+F61+F66+F77</f>
        <v>97.922972807423037</v>
      </c>
      <c r="G79" s="25"/>
      <c r="H79" s="14"/>
      <c r="I79" s="14"/>
    </row>
    <row r="80" spans="1:9" x14ac:dyDescent="0.2">
      <c r="A80" s="20"/>
      <c r="B80" s="20"/>
      <c r="C80" s="20"/>
      <c r="D80" s="20"/>
      <c r="E80" s="25"/>
      <c r="F80" s="26"/>
      <c r="G80" s="25"/>
      <c r="H80" s="14"/>
      <c r="I80" s="14"/>
    </row>
    <row r="81" spans="1:9" x14ac:dyDescent="0.2">
      <c r="A81" s="20" t="s">
        <v>37</v>
      </c>
      <c r="B81" s="20"/>
      <c r="C81" s="20"/>
      <c r="D81" s="20"/>
      <c r="E81" s="25">
        <f>E83-(E49+E54+E61+E66+E77)</f>
        <v>2919.1452300999954</v>
      </c>
      <c r="F81" s="26">
        <f>F83-(F49+F54+F61+F66+F77)</f>
        <v>2.0770271925769634</v>
      </c>
      <c r="G81" s="25"/>
      <c r="H81" s="14"/>
      <c r="I81" s="14"/>
    </row>
    <row r="82" spans="1:9" x14ac:dyDescent="0.2">
      <c r="A82" s="20"/>
      <c r="B82" s="20"/>
      <c r="C82" s="20"/>
      <c r="D82" s="20"/>
      <c r="E82" s="25"/>
      <c r="F82" s="26"/>
      <c r="G82" s="25"/>
      <c r="H82" s="14"/>
      <c r="I82" s="14"/>
    </row>
    <row r="83" spans="1:9" x14ac:dyDescent="0.2">
      <c r="A83" s="27" t="s">
        <v>36</v>
      </c>
      <c r="B83" s="27"/>
      <c r="C83" s="27"/>
      <c r="D83" s="27"/>
      <c r="E83" s="28">
        <v>140544.39154829999</v>
      </c>
      <c r="F83" s="29">
        <v>100</v>
      </c>
      <c r="G83" s="28"/>
      <c r="H83" s="14"/>
      <c r="I83" s="14"/>
    </row>
    <row r="85" spans="1:9" x14ac:dyDescent="0.2">
      <c r="A85" s="14" t="s">
        <v>60</v>
      </c>
    </row>
    <row r="86" spans="1:9" x14ac:dyDescent="0.2">
      <c r="A86" s="14" t="s">
        <v>38</v>
      </c>
    </row>
    <row r="87" spans="1:9" x14ac:dyDescent="0.2">
      <c r="A87" s="14" t="s">
        <v>843</v>
      </c>
    </row>
    <row r="88" spans="1:9" x14ac:dyDescent="0.2">
      <c r="B88" s="43"/>
    </row>
    <row r="89" spans="1:9" x14ac:dyDescent="0.2">
      <c r="A89" s="14" t="s">
        <v>39</v>
      </c>
    </row>
    <row r="90" spans="1:9" x14ac:dyDescent="0.2">
      <c r="A90" s="14" t="s">
        <v>40</v>
      </c>
    </row>
    <row r="91" spans="1:9" x14ac:dyDescent="0.2">
      <c r="A91" s="14" t="s">
        <v>41</v>
      </c>
      <c r="B91" s="14"/>
      <c r="C91" s="30" t="s">
        <v>43</v>
      </c>
      <c r="D91" s="14" t="s">
        <v>42</v>
      </c>
    </row>
    <row r="92" spans="1:9" x14ac:dyDescent="0.2">
      <c r="A92" s="7" t="s">
        <v>80</v>
      </c>
      <c r="C92" s="31">
        <v>171.57689999999999</v>
      </c>
      <c r="D92" s="31">
        <v>182.9435</v>
      </c>
    </row>
    <row r="93" spans="1:9" x14ac:dyDescent="0.2">
      <c r="A93" s="7" t="s">
        <v>82</v>
      </c>
      <c r="C93" s="31">
        <v>25.4573</v>
      </c>
      <c r="D93" s="31">
        <v>24.968699999999998</v>
      </c>
    </row>
    <row r="94" spans="1:9" x14ac:dyDescent="0.2">
      <c r="A94" s="7" t="s">
        <v>81</v>
      </c>
      <c r="C94" s="31">
        <v>189.52670000000001</v>
      </c>
      <c r="D94" s="31">
        <v>203.1</v>
      </c>
    </row>
    <row r="95" spans="1:9" x14ac:dyDescent="0.2">
      <c r="A95" s="7" t="s">
        <v>83</v>
      </c>
      <c r="C95" s="31">
        <v>29.170100000000001</v>
      </c>
      <c r="D95" s="31">
        <v>29.0716</v>
      </c>
    </row>
    <row r="97" spans="1:5" x14ac:dyDescent="0.2">
      <c r="A97" s="14" t="s">
        <v>45</v>
      </c>
    </row>
    <row r="98" spans="1:5" x14ac:dyDescent="0.2">
      <c r="A98" s="71" t="s">
        <v>61</v>
      </c>
      <c r="B98" s="72"/>
      <c r="C98" s="33" t="s">
        <v>62</v>
      </c>
    </row>
    <row r="99" spans="1:5" x14ac:dyDescent="0.2">
      <c r="A99" s="67" t="s">
        <v>82</v>
      </c>
      <c r="B99" s="68"/>
      <c r="C99" s="34">
        <v>2</v>
      </c>
    </row>
    <row r="100" spans="1:5" x14ac:dyDescent="0.2">
      <c r="A100" s="67" t="s">
        <v>83</v>
      </c>
      <c r="B100" s="68"/>
      <c r="C100" s="34">
        <v>2</v>
      </c>
    </row>
    <row r="101" spans="1:5" x14ac:dyDescent="0.2">
      <c r="A101" s="7" t="s">
        <v>63</v>
      </c>
    </row>
    <row r="102" spans="1:5" x14ac:dyDescent="0.2">
      <c r="A102" s="7" t="s">
        <v>44</v>
      </c>
    </row>
    <row r="104" spans="1:5" x14ac:dyDescent="0.2">
      <c r="A104" s="14" t="s">
        <v>219</v>
      </c>
      <c r="D104" s="35">
        <v>0.36267910590867403</v>
      </c>
    </row>
    <row r="106" spans="1:5" x14ac:dyDescent="0.2">
      <c r="A106" s="14" t="s">
        <v>220</v>
      </c>
      <c r="D106" s="32">
        <v>3.5835365786681899</v>
      </c>
      <c r="E106" s="10" t="s">
        <v>47</v>
      </c>
    </row>
    <row r="108" spans="1:5" x14ac:dyDescent="0.2">
      <c r="A108" s="14" t="s">
        <v>221</v>
      </c>
      <c r="D108" s="30" t="s">
        <v>46</v>
      </c>
    </row>
    <row r="110" spans="1:5" x14ac:dyDescent="0.2">
      <c r="A110" s="14" t="s">
        <v>809</v>
      </c>
    </row>
    <row r="111" spans="1:5" x14ac:dyDescent="0.2">
      <c r="A111" s="14"/>
    </row>
    <row r="112" spans="1:5" x14ac:dyDescent="0.2">
      <c r="A112" s="38" t="s">
        <v>807</v>
      </c>
    </row>
    <row r="113" spans="1:1" x14ac:dyDescent="0.2">
      <c r="A113" s="39"/>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3" spans="1:1" x14ac:dyDescent="0.2">
      <c r="A123" s="40"/>
    </row>
    <row r="124" spans="1:1" x14ac:dyDescent="0.2">
      <c r="A124" s="40"/>
    </row>
    <row r="125" spans="1:1" x14ac:dyDescent="0.2">
      <c r="A125" s="38" t="s">
        <v>810</v>
      </c>
    </row>
    <row r="126" spans="1:1" x14ac:dyDescent="0.2">
      <c r="A126" s="40"/>
    </row>
    <row r="127" spans="1:1" x14ac:dyDescent="0.2">
      <c r="A127" s="38" t="s">
        <v>808</v>
      </c>
    </row>
    <row r="128" spans="1:1" x14ac:dyDescent="0.2">
      <c r="A128" s="40"/>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40"/>
    </row>
    <row r="135" spans="1:1" x14ac:dyDescent="0.2">
      <c r="A135" s="40"/>
    </row>
    <row r="136" spans="1:1" x14ac:dyDescent="0.2">
      <c r="A136" s="40"/>
    </row>
    <row r="137" spans="1:1" x14ac:dyDescent="0.2">
      <c r="A137" s="40"/>
    </row>
    <row r="138" spans="1:1" x14ac:dyDescent="0.2">
      <c r="A138" s="40"/>
    </row>
    <row r="139" spans="1:1" x14ac:dyDescent="0.2">
      <c r="A139" s="40"/>
    </row>
  </sheetData>
  <mergeCells count="4">
    <mergeCell ref="A1:G1"/>
    <mergeCell ref="A98:B98"/>
    <mergeCell ref="A99:B99"/>
    <mergeCell ref="A100:B100"/>
  </mergeCells>
  <conditionalFormatting sqref="F2:F3 F5:F109">
    <cfRule type="cellIs" dxfId="70" priority="2" stopIfTrue="1" operator="between">
      <formula>0.009</formula>
      <formula>-0.009</formula>
    </cfRule>
  </conditionalFormatting>
  <conditionalFormatting sqref="F110:F241">
    <cfRule type="cellIs" dxfId="6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29"/>
  <sheetViews>
    <sheetView workbookViewId="0">
      <selection sqref="A1:I1"/>
    </sheetView>
  </sheetViews>
  <sheetFormatPr defaultColWidth="9.109375" defaultRowHeight="10.199999999999999" x14ac:dyDescent="0.2"/>
  <cols>
    <col min="1" max="1" width="38.6640625" style="7" bestFit="1" customWidth="1"/>
    <col min="2" max="2" width="50.88671875" style="7" bestFit="1" customWidth="1"/>
    <col min="3" max="3" width="35.44140625" style="7" bestFit="1" customWidth="1"/>
    <col min="4" max="4" width="15" style="7" bestFit="1" customWidth="1"/>
    <col min="5" max="5" width="23" style="10" customWidth="1"/>
    <col min="6" max="6" width="13.5546875" style="11" bestFit="1" customWidth="1"/>
    <col min="7" max="8" width="13.5546875" style="11" customWidth="1"/>
    <col min="9" max="9" width="14.33203125" style="10" customWidth="1"/>
    <col min="10" max="16384" width="9.109375" style="7"/>
  </cols>
  <sheetData>
    <row r="1" spans="1:9" s="1" customFormat="1" ht="13.8" x14ac:dyDescent="0.2">
      <c r="A1" s="69" t="s">
        <v>10</v>
      </c>
      <c r="B1" s="70"/>
      <c r="C1" s="70"/>
      <c r="D1" s="70"/>
      <c r="E1" s="70"/>
      <c r="F1" s="70"/>
      <c r="G1" s="70"/>
      <c r="H1" s="70"/>
      <c r="I1" s="70"/>
    </row>
    <row r="2" spans="1:9" s="1" customFormat="1" ht="11.4" x14ac:dyDescent="0.2">
      <c r="E2" s="5"/>
      <c r="F2" s="9"/>
      <c r="G2" s="9"/>
      <c r="H2" s="9"/>
      <c r="I2" s="10"/>
    </row>
    <row r="3" spans="1:9" s="1" customFormat="1" ht="12" x14ac:dyDescent="0.2">
      <c r="A3" s="8" t="s">
        <v>7</v>
      </c>
      <c r="B3" s="2"/>
      <c r="C3" s="3"/>
      <c r="D3" s="3"/>
      <c r="E3" s="4"/>
      <c r="F3" s="9"/>
      <c r="G3" s="9"/>
      <c r="H3" s="9"/>
      <c r="I3" s="10"/>
    </row>
    <row r="4" spans="1:9" s="1" customFormat="1" ht="61.2" x14ac:dyDescent="0.2">
      <c r="A4" s="6" t="s">
        <v>2</v>
      </c>
      <c r="B4" s="6" t="s">
        <v>0</v>
      </c>
      <c r="C4" s="13" t="s">
        <v>4</v>
      </c>
      <c r="D4" s="13" t="s">
        <v>1</v>
      </c>
      <c r="E4" s="36" t="s">
        <v>6</v>
      </c>
      <c r="F4" s="36" t="s">
        <v>849</v>
      </c>
      <c r="G4" s="36" t="s">
        <v>850</v>
      </c>
      <c r="H4" s="45" t="s">
        <v>851</v>
      </c>
      <c r="I4" s="12" t="s">
        <v>5</v>
      </c>
    </row>
    <row r="5" spans="1:9" x14ac:dyDescent="0.2">
      <c r="A5" s="16" t="s">
        <v>89</v>
      </c>
      <c r="B5" s="17"/>
      <c r="C5" s="17"/>
      <c r="D5" s="17"/>
      <c r="E5" s="18"/>
      <c r="F5" s="19"/>
      <c r="G5" s="19"/>
      <c r="H5" s="19"/>
      <c r="I5" s="18"/>
    </row>
    <row r="6" spans="1:9" x14ac:dyDescent="0.2">
      <c r="A6" s="20" t="s">
        <v>32</v>
      </c>
      <c r="B6" s="21"/>
      <c r="C6" s="21"/>
      <c r="D6" s="21"/>
      <c r="E6" s="22"/>
      <c r="F6" s="23"/>
      <c r="G6" s="23"/>
      <c r="H6" s="23"/>
      <c r="I6" s="22"/>
    </row>
    <row r="7" spans="1:9" x14ac:dyDescent="0.2">
      <c r="A7" s="21" t="s">
        <v>91</v>
      </c>
      <c r="B7" s="21" t="s">
        <v>90</v>
      </c>
      <c r="C7" s="21" t="s">
        <v>92</v>
      </c>
      <c r="D7" s="24">
        <v>358600</v>
      </c>
      <c r="E7" s="22">
        <v>5367.1661999999997</v>
      </c>
      <c r="F7" s="23">
        <v>6.1316341422468703</v>
      </c>
      <c r="G7" s="23"/>
      <c r="H7" s="23"/>
      <c r="I7" s="22"/>
    </row>
    <row r="8" spans="1:9" x14ac:dyDescent="0.2">
      <c r="A8" s="21" t="s">
        <v>94</v>
      </c>
      <c r="B8" s="21" t="s">
        <v>93</v>
      </c>
      <c r="C8" s="21" t="s">
        <v>92</v>
      </c>
      <c r="D8" s="24">
        <v>469100</v>
      </c>
      <c r="E8" s="22">
        <v>4262.7116999999998</v>
      </c>
      <c r="F8" s="23">
        <v>4.8698675659187103</v>
      </c>
      <c r="G8" s="23"/>
      <c r="H8" s="23"/>
      <c r="I8" s="22"/>
    </row>
    <row r="9" spans="1:9" x14ac:dyDescent="0.2">
      <c r="A9" s="21" t="s">
        <v>96</v>
      </c>
      <c r="B9" s="21" t="s">
        <v>95</v>
      </c>
      <c r="C9" s="21" t="s">
        <v>97</v>
      </c>
      <c r="D9" s="24">
        <v>261300</v>
      </c>
      <c r="E9" s="22">
        <v>4017.8794499999999</v>
      </c>
      <c r="F9" s="23">
        <v>4.5901628339834302</v>
      </c>
      <c r="G9" s="23"/>
      <c r="H9" s="23"/>
      <c r="I9" s="22"/>
    </row>
    <row r="10" spans="1:9" x14ac:dyDescent="0.2">
      <c r="A10" s="21" t="s">
        <v>99</v>
      </c>
      <c r="B10" s="21" t="s">
        <v>98</v>
      </c>
      <c r="C10" s="21" t="s">
        <v>92</v>
      </c>
      <c r="D10" s="24">
        <v>347800</v>
      </c>
      <c r="E10" s="22">
        <v>3151.0680000000002</v>
      </c>
      <c r="F10" s="23">
        <v>3.5998878017493801</v>
      </c>
      <c r="G10" s="23"/>
      <c r="H10" s="23"/>
      <c r="I10" s="22"/>
    </row>
    <row r="11" spans="1:9" x14ac:dyDescent="0.2">
      <c r="A11" s="21" t="s">
        <v>101</v>
      </c>
      <c r="B11" s="21" t="s">
        <v>100</v>
      </c>
      <c r="C11" s="21" t="s">
        <v>102</v>
      </c>
      <c r="D11" s="24">
        <v>155100</v>
      </c>
      <c r="E11" s="22">
        <v>3137.8281000000002</v>
      </c>
      <c r="F11" s="23">
        <v>3.5847620873863799</v>
      </c>
      <c r="G11" s="23"/>
      <c r="H11" s="23"/>
      <c r="I11" s="22"/>
    </row>
    <row r="12" spans="1:9" x14ac:dyDescent="0.2">
      <c r="A12" s="21" t="s">
        <v>104</v>
      </c>
      <c r="B12" s="21" t="s">
        <v>103</v>
      </c>
      <c r="C12" s="21" t="s">
        <v>105</v>
      </c>
      <c r="D12" s="24">
        <v>376800</v>
      </c>
      <c r="E12" s="22">
        <v>3134.9760000000001</v>
      </c>
      <c r="F12" s="23">
        <v>3.5815037508479799</v>
      </c>
      <c r="G12" s="23"/>
      <c r="H12" s="23"/>
      <c r="I12" s="22"/>
    </row>
    <row r="13" spans="1:9" x14ac:dyDescent="0.2">
      <c r="A13" s="21" t="s">
        <v>107</v>
      </c>
      <c r="B13" s="21" t="s">
        <v>106</v>
      </c>
      <c r="C13" s="21" t="s">
        <v>108</v>
      </c>
      <c r="D13" s="24">
        <v>86700</v>
      </c>
      <c r="E13" s="22">
        <v>2210.5032000000001</v>
      </c>
      <c r="F13" s="23">
        <v>2.52535442123368</v>
      </c>
      <c r="G13" s="23"/>
      <c r="H13" s="23"/>
      <c r="I13" s="22"/>
    </row>
    <row r="14" spans="1:9" x14ac:dyDescent="0.2">
      <c r="A14" s="21" t="s">
        <v>110</v>
      </c>
      <c r="B14" s="21" t="s">
        <v>109</v>
      </c>
      <c r="C14" s="21" t="s">
        <v>97</v>
      </c>
      <c r="D14" s="24">
        <v>180100</v>
      </c>
      <c r="E14" s="22">
        <v>1875.11115</v>
      </c>
      <c r="F14" s="23">
        <v>2.1421910780120399</v>
      </c>
      <c r="G14" s="23"/>
      <c r="H14" s="23"/>
      <c r="I14" s="22"/>
    </row>
    <row r="15" spans="1:9" x14ac:dyDescent="0.2">
      <c r="A15" s="21" t="s">
        <v>117</v>
      </c>
      <c r="B15" s="21" t="s">
        <v>116</v>
      </c>
      <c r="C15" s="21" t="s">
        <v>118</v>
      </c>
      <c r="D15" s="24">
        <v>182900</v>
      </c>
      <c r="E15" s="22">
        <v>1859.9101000000001</v>
      </c>
      <c r="F15" s="23">
        <v>2.1248248788475701</v>
      </c>
      <c r="G15" s="23"/>
      <c r="H15" s="23"/>
      <c r="I15" s="22"/>
    </row>
    <row r="16" spans="1:9" x14ac:dyDescent="0.2">
      <c r="A16" s="21" t="s">
        <v>115</v>
      </c>
      <c r="B16" s="21" t="s">
        <v>114</v>
      </c>
      <c r="C16" s="21" t="s">
        <v>92</v>
      </c>
      <c r="D16" s="24">
        <v>320700</v>
      </c>
      <c r="E16" s="22">
        <v>1840.1766</v>
      </c>
      <c r="F16" s="23">
        <v>2.1022806538623202</v>
      </c>
      <c r="G16" s="23"/>
      <c r="H16" s="23"/>
      <c r="I16" s="22"/>
    </row>
    <row r="17" spans="1:9" x14ac:dyDescent="0.2">
      <c r="A17" s="21" t="s">
        <v>120</v>
      </c>
      <c r="B17" s="21" t="s">
        <v>119</v>
      </c>
      <c r="C17" s="21" t="s">
        <v>121</v>
      </c>
      <c r="D17" s="24">
        <v>1043200</v>
      </c>
      <c r="E17" s="22">
        <v>1805.7791999999999</v>
      </c>
      <c r="F17" s="23">
        <v>2.0629838882349598</v>
      </c>
      <c r="G17" s="23"/>
      <c r="H17" s="23"/>
      <c r="I17" s="22"/>
    </row>
    <row r="18" spans="1:9" x14ac:dyDescent="0.2">
      <c r="A18" s="21" t="s">
        <v>112</v>
      </c>
      <c r="B18" s="21" t="s">
        <v>111</v>
      </c>
      <c r="C18" s="21" t="s">
        <v>113</v>
      </c>
      <c r="D18" s="24">
        <v>96500</v>
      </c>
      <c r="E18" s="22">
        <v>1396.4997499999999</v>
      </c>
      <c r="F18" s="23">
        <v>1.5954090534292</v>
      </c>
      <c r="G18" s="23"/>
      <c r="H18" s="23"/>
      <c r="I18" s="22"/>
    </row>
    <row r="19" spans="1:9" x14ac:dyDescent="0.2">
      <c r="A19" s="21" t="s">
        <v>157</v>
      </c>
      <c r="B19" s="21" t="s">
        <v>156</v>
      </c>
      <c r="C19" s="21" t="s">
        <v>113</v>
      </c>
      <c r="D19" s="24">
        <v>227700</v>
      </c>
      <c r="E19" s="22">
        <v>1388.8561500000001</v>
      </c>
      <c r="F19" s="23">
        <v>1.58667674349446</v>
      </c>
      <c r="G19" s="23"/>
      <c r="H19" s="23"/>
      <c r="I19" s="22"/>
    </row>
    <row r="20" spans="1:9" x14ac:dyDescent="0.2">
      <c r="A20" s="21" t="s">
        <v>154</v>
      </c>
      <c r="B20" s="21" t="s">
        <v>153</v>
      </c>
      <c r="C20" s="21" t="s">
        <v>155</v>
      </c>
      <c r="D20" s="24">
        <v>13400</v>
      </c>
      <c r="E20" s="22">
        <v>1276.6984</v>
      </c>
      <c r="F20" s="23">
        <v>1.45854389580706</v>
      </c>
      <c r="G20" s="23"/>
      <c r="H20" s="23"/>
      <c r="I20" s="22"/>
    </row>
    <row r="21" spans="1:9" x14ac:dyDescent="0.2">
      <c r="A21" s="21" t="s">
        <v>141</v>
      </c>
      <c r="B21" s="21" t="s">
        <v>140</v>
      </c>
      <c r="C21" s="21" t="s">
        <v>142</v>
      </c>
      <c r="D21" s="24">
        <v>1396400</v>
      </c>
      <c r="E21" s="22">
        <v>1274.9132</v>
      </c>
      <c r="F21" s="23">
        <v>1.4565044223004</v>
      </c>
      <c r="G21" s="23"/>
      <c r="H21" s="23"/>
      <c r="I21" s="22"/>
    </row>
    <row r="22" spans="1:9" x14ac:dyDescent="0.2">
      <c r="A22" s="21" t="s">
        <v>231</v>
      </c>
      <c r="B22" s="21" t="s">
        <v>230</v>
      </c>
      <c r="C22" s="21" t="s">
        <v>180</v>
      </c>
      <c r="D22" s="24">
        <v>7700</v>
      </c>
      <c r="E22" s="22">
        <v>1269.6222</v>
      </c>
      <c r="F22" s="23">
        <v>1.4504598030287501</v>
      </c>
      <c r="G22" s="23"/>
      <c r="H22" s="23"/>
      <c r="I22" s="22"/>
    </row>
    <row r="23" spans="1:9" x14ac:dyDescent="0.2">
      <c r="A23" s="21" t="s">
        <v>129</v>
      </c>
      <c r="B23" s="21" t="s">
        <v>128</v>
      </c>
      <c r="C23" s="21" t="s">
        <v>130</v>
      </c>
      <c r="D23" s="24">
        <v>18800</v>
      </c>
      <c r="E23" s="22">
        <v>1262.4105999999999</v>
      </c>
      <c r="F23" s="23">
        <v>1.4422210246618301</v>
      </c>
      <c r="G23" s="23"/>
      <c r="H23" s="23"/>
      <c r="I23" s="22"/>
    </row>
    <row r="24" spans="1:9" x14ac:dyDescent="0.2">
      <c r="A24" s="21" t="s">
        <v>182</v>
      </c>
      <c r="B24" s="21" t="s">
        <v>181</v>
      </c>
      <c r="C24" s="21" t="s">
        <v>183</v>
      </c>
      <c r="D24" s="24">
        <v>226900</v>
      </c>
      <c r="E24" s="22">
        <v>1258.6143</v>
      </c>
      <c r="F24" s="23">
        <v>1.43788400176617</v>
      </c>
      <c r="G24" s="23"/>
      <c r="H24" s="23"/>
      <c r="I24" s="22"/>
    </row>
    <row r="25" spans="1:9" x14ac:dyDescent="0.2">
      <c r="A25" s="21" t="s">
        <v>126</v>
      </c>
      <c r="B25" s="21" t="s">
        <v>125</v>
      </c>
      <c r="C25" s="21" t="s">
        <v>127</v>
      </c>
      <c r="D25" s="24">
        <v>140000</v>
      </c>
      <c r="E25" s="22">
        <v>1254.8900000000001</v>
      </c>
      <c r="F25" s="23">
        <v>1.43362923413182</v>
      </c>
      <c r="G25" s="23"/>
      <c r="H25" s="23"/>
      <c r="I25" s="22"/>
    </row>
    <row r="26" spans="1:9" x14ac:dyDescent="0.2">
      <c r="A26" s="21" t="s">
        <v>144</v>
      </c>
      <c r="B26" s="21" t="s">
        <v>143</v>
      </c>
      <c r="C26" s="21" t="s">
        <v>145</v>
      </c>
      <c r="D26" s="24">
        <v>344000</v>
      </c>
      <c r="E26" s="22">
        <v>1246.3119999999999</v>
      </c>
      <c r="F26" s="23">
        <v>1.4238294336948201</v>
      </c>
      <c r="G26" s="23"/>
      <c r="H26" s="23"/>
      <c r="I26" s="22"/>
    </row>
    <row r="27" spans="1:9" x14ac:dyDescent="0.2">
      <c r="A27" s="21" t="s">
        <v>132</v>
      </c>
      <c r="B27" s="21" t="s">
        <v>131</v>
      </c>
      <c r="C27" s="21" t="s">
        <v>118</v>
      </c>
      <c r="D27" s="24">
        <v>27600</v>
      </c>
      <c r="E27" s="22">
        <v>1223.7012</v>
      </c>
      <c r="F27" s="23">
        <v>1.39799808282972</v>
      </c>
      <c r="G27" s="23"/>
      <c r="H27" s="23"/>
      <c r="I27" s="22"/>
    </row>
    <row r="28" spans="1:9" x14ac:dyDescent="0.2">
      <c r="A28" s="21" t="s">
        <v>123</v>
      </c>
      <c r="B28" s="21" t="s">
        <v>122</v>
      </c>
      <c r="C28" s="21" t="s">
        <v>124</v>
      </c>
      <c r="D28" s="24">
        <v>48300</v>
      </c>
      <c r="E28" s="22">
        <v>1222.01415</v>
      </c>
      <c r="F28" s="23">
        <v>1.3960707392382901</v>
      </c>
      <c r="G28" s="23"/>
      <c r="H28" s="23"/>
      <c r="I28" s="22"/>
    </row>
    <row r="29" spans="1:9" x14ac:dyDescent="0.2">
      <c r="A29" s="21" t="s">
        <v>136</v>
      </c>
      <c r="B29" s="21" t="s">
        <v>135</v>
      </c>
      <c r="C29" s="21" t="s">
        <v>92</v>
      </c>
      <c r="D29" s="24">
        <v>106200</v>
      </c>
      <c r="E29" s="22">
        <v>1213.4943000000001</v>
      </c>
      <c r="F29" s="23">
        <v>1.38633737134914</v>
      </c>
      <c r="G29" s="23"/>
      <c r="H29" s="23"/>
      <c r="I29" s="22"/>
    </row>
    <row r="30" spans="1:9" x14ac:dyDescent="0.2">
      <c r="A30" s="21" t="s">
        <v>134</v>
      </c>
      <c r="B30" s="21" t="s">
        <v>133</v>
      </c>
      <c r="C30" s="21" t="s">
        <v>97</v>
      </c>
      <c r="D30" s="24">
        <v>111800</v>
      </c>
      <c r="E30" s="22">
        <v>1188.8812</v>
      </c>
      <c r="F30" s="23">
        <v>1.35821852451587</v>
      </c>
      <c r="G30" s="23"/>
      <c r="H30" s="23"/>
      <c r="I30" s="22"/>
    </row>
    <row r="31" spans="1:9" x14ac:dyDescent="0.2">
      <c r="A31" s="21" t="s">
        <v>148</v>
      </c>
      <c r="B31" s="21" t="s">
        <v>147</v>
      </c>
      <c r="C31" s="21" t="s">
        <v>149</v>
      </c>
      <c r="D31" s="24">
        <v>143000</v>
      </c>
      <c r="E31" s="22">
        <v>1182.1095</v>
      </c>
      <c r="F31" s="23">
        <v>1.35048230294683</v>
      </c>
      <c r="G31" s="23"/>
      <c r="H31" s="23"/>
      <c r="I31" s="22"/>
    </row>
    <row r="32" spans="1:9" x14ac:dyDescent="0.2">
      <c r="A32" s="21" t="s">
        <v>151</v>
      </c>
      <c r="B32" s="21" t="s">
        <v>150</v>
      </c>
      <c r="C32" s="21" t="s">
        <v>152</v>
      </c>
      <c r="D32" s="24">
        <v>358600</v>
      </c>
      <c r="E32" s="22">
        <v>934.87019999999995</v>
      </c>
      <c r="F32" s="23">
        <v>1.0680276748070801</v>
      </c>
      <c r="G32" s="23"/>
      <c r="H32" s="23"/>
      <c r="I32" s="22"/>
    </row>
    <row r="33" spans="1:11" x14ac:dyDescent="0.2">
      <c r="A33" s="21" t="s">
        <v>173</v>
      </c>
      <c r="B33" s="21" t="s">
        <v>172</v>
      </c>
      <c r="C33" s="21" t="s">
        <v>174</v>
      </c>
      <c r="D33" s="24">
        <v>45400</v>
      </c>
      <c r="E33" s="22">
        <v>925.41089999999997</v>
      </c>
      <c r="F33" s="23">
        <v>1.0572210471230401</v>
      </c>
      <c r="G33" s="23"/>
      <c r="H33" s="23"/>
      <c r="I33" s="22"/>
    </row>
    <row r="34" spans="1:11" x14ac:dyDescent="0.2">
      <c r="A34" s="21" t="s">
        <v>166</v>
      </c>
      <c r="B34" s="21" t="s">
        <v>165</v>
      </c>
      <c r="C34" s="21" t="s">
        <v>155</v>
      </c>
      <c r="D34" s="24">
        <v>224100</v>
      </c>
      <c r="E34" s="22">
        <v>924.97275000000002</v>
      </c>
      <c r="F34" s="23">
        <v>1.05672048958498</v>
      </c>
      <c r="G34" s="23"/>
      <c r="H34" s="23"/>
      <c r="I34" s="22"/>
    </row>
    <row r="35" spans="1:11" x14ac:dyDescent="0.2">
      <c r="A35" s="21" t="s">
        <v>159</v>
      </c>
      <c r="B35" s="21" t="s">
        <v>158</v>
      </c>
      <c r="C35" s="21" t="s">
        <v>139</v>
      </c>
      <c r="D35" s="24">
        <v>1408000</v>
      </c>
      <c r="E35" s="22">
        <v>888.44799999999998</v>
      </c>
      <c r="F35" s="23">
        <v>1.01499336659464</v>
      </c>
      <c r="G35" s="23"/>
      <c r="H35" s="23"/>
      <c r="I35" s="22"/>
    </row>
    <row r="36" spans="1:11" x14ac:dyDescent="0.2">
      <c r="A36" s="21" t="s">
        <v>170</v>
      </c>
      <c r="B36" s="21" t="s">
        <v>169</v>
      </c>
      <c r="C36" s="21" t="s">
        <v>171</v>
      </c>
      <c r="D36" s="24">
        <v>41500</v>
      </c>
      <c r="E36" s="22">
        <v>637.58524999999997</v>
      </c>
      <c r="F36" s="23">
        <v>0.72839918530806902</v>
      </c>
      <c r="G36" s="23"/>
      <c r="H36" s="23"/>
      <c r="I36" s="22"/>
    </row>
    <row r="37" spans="1:11" x14ac:dyDescent="0.2">
      <c r="A37" s="21" t="s">
        <v>176</v>
      </c>
      <c r="B37" s="21" t="s">
        <v>175</v>
      </c>
      <c r="C37" s="21" t="s">
        <v>177</v>
      </c>
      <c r="D37" s="24">
        <v>83600</v>
      </c>
      <c r="E37" s="22">
        <v>626.41480000000001</v>
      </c>
      <c r="F37" s="23">
        <v>0.71563768136875405</v>
      </c>
      <c r="G37" s="23"/>
      <c r="H37" s="23"/>
      <c r="I37" s="22"/>
    </row>
    <row r="38" spans="1:11" x14ac:dyDescent="0.2">
      <c r="A38" s="21" t="s">
        <v>161</v>
      </c>
      <c r="B38" s="21" t="s">
        <v>160</v>
      </c>
      <c r="C38" s="21" t="s">
        <v>130</v>
      </c>
      <c r="D38" s="24">
        <v>152900</v>
      </c>
      <c r="E38" s="22">
        <v>606.24850000000004</v>
      </c>
      <c r="F38" s="23">
        <v>0.69259901086833298</v>
      </c>
      <c r="G38" s="23"/>
      <c r="H38" s="23"/>
      <c r="I38" s="22"/>
    </row>
    <row r="39" spans="1:11" x14ac:dyDescent="0.2">
      <c r="A39" s="21" t="s">
        <v>185</v>
      </c>
      <c r="B39" s="21" t="s">
        <v>184</v>
      </c>
      <c r="C39" s="21" t="s">
        <v>186</v>
      </c>
      <c r="D39" s="24">
        <v>286316</v>
      </c>
      <c r="E39" s="22">
        <v>566.76252199999999</v>
      </c>
      <c r="F39" s="23">
        <v>0.64748887978187497</v>
      </c>
      <c r="G39" s="23"/>
      <c r="H39" s="23"/>
      <c r="I39" s="22"/>
    </row>
    <row r="40" spans="1:11" x14ac:dyDescent="0.2">
      <c r="A40" s="21" t="s">
        <v>217</v>
      </c>
      <c r="B40" s="21" t="s">
        <v>216</v>
      </c>
      <c r="C40" s="21" t="s">
        <v>177</v>
      </c>
      <c r="D40" s="24">
        <v>46300</v>
      </c>
      <c r="E40" s="22">
        <v>534.5335</v>
      </c>
      <c r="F40" s="23">
        <v>0.610669343307222</v>
      </c>
      <c r="G40" s="23"/>
      <c r="H40" s="23"/>
      <c r="I40" s="22"/>
    </row>
    <row r="41" spans="1:11" x14ac:dyDescent="0.2">
      <c r="A41" s="21" t="s">
        <v>192</v>
      </c>
      <c r="B41" s="21" t="s">
        <v>191</v>
      </c>
      <c r="C41" s="21" t="s">
        <v>193</v>
      </c>
      <c r="D41" s="24">
        <v>115700</v>
      </c>
      <c r="E41" s="22">
        <v>446.65985000000001</v>
      </c>
      <c r="F41" s="23">
        <v>0.51027948160630199</v>
      </c>
      <c r="G41" s="23"/>
      <c r="H41" s="23"/>
      <c r="I41" s="22"/>
    </row>
    <row r="42" spans="1:11" x14ac:dyDescent="0.2">
      <c r="A42" s="20" t="s">
        <v>33</v>
      </c>
      <c r="B42" s="20"/>
      <c r="C42" s="20"/>
      <c r="D42" s="20"/>
      <c r="E42" s="25">
        <f>SUM(E7:E41)</f>
        <v>57414.032921999999</v>
      </c>
      <c r="F42" s="26">
        <f>SUM(F7:F41)</f>
        <v>65.591753895867996</v>
      </c>
      <c r="G42" s="25"/>
      <c r="H42" s="26"/>
      <c r="I42" s="25"/>
      <c r="J42" s="14"/>
      <c r="K42" s="14"/>
    </row>
    <row r="43" spans="1:11" x14ac:dyDescent="0.2">
      <c r="A43" s="21"/>
      <c r="B43" s="21"/>
      <c r="C43" s="21"/>
      <c r="D43" s="21"/>
      <c r="E43" s="22"/>
      <c r="F43" s="23"/>
      <c r="G43" s="23"/>
      <c r="H43" s="23"/>
      <c r="I43" s="22"/>
    </row>
    <row r="44" spans="1:11" x14ac:dyDescent="0.2">
      <c r="A44" s="20" t="s">
        <v>852</v>
      </c>
      <c r="B44" s="21"/>
      <c r="C44" s="21"/>
      <c r="D44" s="21"/>
      <c r="E44" s="22"/>
      <c r="F44" s="23"/>
      <c r="G44" s="23"/>
      <c r="H44" s="23"/>
      <c r="I44" s="22"/>
    </row>
    <row r="45" spans="1:11" x14ac:dyDescent="0.2">
      <c r="A45" s="21"/>
      <c r="B45" s="21" t="s">
        <v>853</v>
      </c>
      <c r="C45" s="21"/>
      <c r="D45" s="21"/>
      <c r="E45" s="22"/>
      <c r="F45" s="23"/>
      <c r="G45" s="23">
        <v>-13330.700425000001</v>
      </c>
      <c r="H45" s="22">
        <v>-15.2294478725095</v>
      </c>
      <c r="I45" s="22"/>
    </row>
    <row r="46" spans="1:11" x14ac:dyDescent="0.2">
      <c r="A46" s="21"/>
      <c r="B46" s="21"/>
      <c r="C46" s="21"/>
      <c r="D46" s="21"/>
      <c r="E46" s="22"/>
      <c r="F46" s="23"/>
      <c r="G46" s="26">
        <f>SUM(G45)</f>
        <v>-13330.700425000001</v>
      </c>
      <c r="H46" s="26">
        <f>SUM(H45)</f>
        <v>-15.2294478725095</v>
      </c>
      <c r="I46" s="22"/>
    </row>
    <row r="47" spans="1:11" x14ac:dyDescent="0.2">
      <c r="A47" s="21"/>
      <c r="B47" s="21"/>
      <c r="C47" s="21"/>
      <c r="D47" s="21"/>
      <c r="E47" s="22"/>
      <c r="F47" s="23"/>
      <c r="G47" s="26"/>
      <c r="H47" s="26"/>
      <c r="I47" s="22"/>
    </row>
    <row r="48" spans="1:11" x14ac:dyDescent="0.2">
      <c r="A48" s="20" t="s">
        <v>31</v>
      </c>
      <c r="B48" s="21"/>
      <c r="C48" s="21"/>
      <c r="D48" s="21"/>
      <c r="E48" s="22"/>
      <c r="F48" s="23"/>
      <c r="G48" s="23"/>
      <c r="H48" s="23"/>
      <c r="I48" s="22"/>
    </row>
    <row r="49" spans="1:11" x14ac:dyDescent="0.2">
      <c r="A49" s="20" t="s">
        <v>32</v>
      </c>
      <c r="B49" s="21"/>
      <c r="C49" s="21"/>
      <c r="D49" s="21"/>
      <c r="E49" s="22"/>
      <c r="F49" s="23"/>
      <c r="G49" s="23"/>
      <c r="H49" s="23"/>
      <c r="I49" s="22"/>
    </row>
    <row r="50" spans="1:11" x14ac:dyDescent="0.2">
      <c r="A50" s="21" t="s">
        <v>229</v>
      </c>
      <c r="B50" s="21" t="s">
        <v>228</v>
      </c>
      <c r="C50" s="21" t="s">
        <v>84</v>
      </c>
      <c r="D50" s="24">
        <v>150</v>
      </c>
      <c r="E50" s="22">
        <v>1530.4641575000001</v>
      </c>
      <c r="F50" s="23">
        <v>1.74845457210028</v>
      </c>
      <c r="G50" s="23"/>
      <c r="H50" s="23"/>
      <c r="I50" s="22">
        <v>7.835</v>
      </c>
    </row>
    <row r="51" spans="1:11" x14ac:dyDescent="0.2">
      <c r="A51" s="21" t="s">
        <v>227</v>
      </c>
      <c r="B51" s="21" t="s">
        <v>226</v>
      </c>
      <c r="C51" s="21" t="s">
        <v>84</v>
      </c>
      <c r="D51" s="24">
        <v>150</v>
      </c>
      <c r="E51" s="22">
        <v>1519.6370342</v>
      </c>
      <c r="F51" s="23">
        <v>1.7360852963195901</v>
      </c>
      <c r="G51" s="23"/>
      <c r="H51" s="23"/>
      <c r="I51" s="22">
        <v>7.86</v>
      </c>
    </row>
    <row r="52" spans="1:11" x14ac:dyDescent="0.2">
      <c r="A52" s="20" t="s">
        <v>33</v>
      </c>
      <c r="B52" s="20"/>
      <c r="C52" s="20"/>
      <c r="D52" s="20"/>
      <c r="E52" s="25">
        <f>SUM(E49:E51)</f>
        <v>3050.1011917000001</v>
      </c>
      <c r="F52" s="26">
        <f>SUM(F49:F51)</f>
        <v>3.4845398684198701</v>
      </c>
      <c r="G52" s="26"/>
      <c r="H52" s="26"/>
      <c r="I52" s="25"/>
      <c r="J52" s="14"/>
      <c r="K52" s="14"/>
    </row>
    <row r="53" spans="1:11" x14ac:dyDescent="0.2">
      <c r="A53" s="21"/>
      <c r="B53" s="21"/>
      <c r="C53" s="21"/>
      <c r="D53" s="21"/>
      <c r="E53" s="22"/>
      <c r="F53" s="23"/>
      <c r="G53" s="23"/>
      <c r="H53" s="23"/>
      <c r="I53" s="22"/>
    </row>
    <row r="54" spans="1:11" x14ac:dyDescent="0.2">
      <c r="A54" s="20" t="s">
        <v>48</v>
      </c>
      <c r="B54" s="21"/>
      <c r="C54" s="21"/>
      <c r="D54" s="21"/>
      <c r="E54" s="22"/>
      <c r="F54" s="23"/>
      <c r="G54" s="23"/>
      <c r="H54" s="23"/>
      <c r="I54" s="22"/>
    </row>
    <row r="55" spans="1:11" x14ac:dyDescent="0.2">
      <c r="A55" s="20" t="s">
        <v>49</v>
      </c>
      <c r="B55" s="21"/>
      <c r="C55" s="21"/>
      <c r="D55" s="21"/>
      <c r="E55" s="22"/>
      <c r="F55" s="23"/>
      <c r="G55" s="23"/>
      <c r="H55" s="23"/>
      <c r="I55" s="22"/>
    </row>
    <row r="56" spans="1:11" x14ac:dyDescent="0.2">
      <c r="A56" s="21" t="s">
        <v>233</v>
      </c>
      <c r="B56" s="21" t="s">
        <v>232</v>
      </c>
      <c r="C56" s="21" t="s">
        <v>50</v>
      </c>
      <c r="D56" s="24">
        <v>500</v>
      </c>
      <c r="E56" s="22">
        <v>2434.0425</v>
      </c>
      <c r="F56" s="23">
        <v>2.78073335919427</v>
      </c>
      <c r="G56" s="23"/>
      <c r="H56" s="23"/>
      <c r="I56" s="22">
        <v>7.0650000000000004</v>
      </c>
    </row>
    <row r="57" spans="1:11" x14ac:dyDescent="0.2">
      <c r="A57" s="21" t="s">
        <v>54</v>
      </c>
      <c r="B57" s="21" t="s">
        <v>53</v>
      </c>
      <c r="C57" s="21" t="s">
        <v>51</v>
      </c>
      <c r="D57" s="24">
        <v>500</v>
      </c>
      <c r="E57" s="22">
        <v>2350.69</v>
      </c>
      <c r="F57" s="23">
        <v>2.6855086138078401</v>
      </c>
      <c r="G57" s="23"/>
      <c r="H57" s="23"/>
      <c r="I57" s="22">
        <v>7.36</v>
      </c>
    </row>
    <row r="58" spans="1:11" x14ac:dyDescent="0.2">
      <c r="A58" s="21" t="s">
        <v>235</v>
      </c>
      <c r="B58" s="21" t="s">
        <v>234</v>
      </c>
      <c r="C58" s="21" t="s">
        <v>50</v>
      </c>
      <c r="D58" s="24">
        <v>500</v>
      </c>
      <c r="E58" s="22">
        <v>2348.9775</v>
      </c>
      <c r="F58" s="23">
        <v>2.6835521952664099</v>
      </c>
      <c r="G58" s="23"/>
      <c r="H58" s="23"/>
      <c r="I58" s="22">
        <v>7.57</v>
      </c>
    </row>
    <row r="59" spans="1:11" x14ac:dyDescent="0.2">
      <c r="A59" s="21" t="s">
        <v>237</v>
      </c>
      <c r="B59" s="21" t="s">
        <v>236</v>
      </c>
      <c r="C59" s="21" t="s">
        <v>52</v>
      </c>
      <c r="D59" s="24">
        <v>500</v>
      </c>
      <c r="E59" s="22">
        <v>2348.3074999999999</v>
      </c>
      <c r="F59" s="23">
        <v>2.68278676436262</v>
      </c>
      <c r="G59" s="23"/>
      <c r="H59" s="23"/>
      <c r="I59" s="22">
        <v>7.4850000000000003</v>
      </c>
    </row>
    <row r="60" spans="1:11" x14ac:dyDescent="0.2">
      <c r="A60" s="20" t="s">
        <v>33</v>
      </c>
      <c r="B60" s="20"/>
      <c r="C60" s="20"/>
      <c r="D60" s="20"/>
      <c r="E60" s="25">
        <f>SUM(E55:E59)</f>
        <v>9482.0174999999999</v>
      </c>
      <c r="F60" s="26">
        <f>SUM(F55:F59)</f>
        <v>10.83258093263114</v>
      </c>
      <c r="G60" s="26"/>
      <c r="H60" s="26"/>
      <c r="I60" s="25"/>
      <c r="J60" s="14"/>
      <c r="K60" s="14"/>
    </row>
    <row r="61" spans="1:11" x14ac:dyDescent="0.2">
      <c r="A61" s="21"/>
      <c r="B61" s="21"/>
      <c r="C61" s="21"/>
      <c r="D61" s="21"/>
      <c r="E61" s="22"/>
      <c r="F61" s="23"/>
      <c r="G61" s="23"/>
      <c r="H61" s="23"/>
      <c r="I61" s="22"/>
    </row>
    <row r="62" spans="1:11" x14ac:dyDescent="0.2">
      <c r="A62" s="20" t="s">
        <v>55</v>
      </c>
      <c r="B62" s="21"/>
      <c r="C62" s="21"/>
      <c r="D62" s="21"/>
      <c r="E62" s="22"/>
      <c r="F62" s="23"/>
      <c r="G62" s="23"/>
      <c r="H62" s="23"/>
      <c r="I62" s="22"/>
    </row>
    <row r="63" spans="1:11" x14ac:dyDescent="0.2">
      <c r="A63" s="21" t="s">
        <v>57</v>
      </c>
      <c r="B63" s="21" t="s">
        <v>56</v>
      </c>
      <c r="C63" s="21" t="s">
        <v>50</v>
      </c>
      <c r="D63" s="24">
        <v>400</v>
      </c>
      <c r="E63" s="22">
        <v>1859.614</v>
      </c>
      <c r="F63" s="23">
        <v>2.12448660408546</v>
      </c>
      <c r="G63" s="23"/>
      <c r="H63" s="23"/>
      <c r="I63" s="22">
        <v>8.86</v>
      </c>
    </row>
    <row r="64" spans="1:11" x14ac:dyDescent="0.2">
      <c r="A64" s="20" t="s">
        <v>33</v>
      </c>
      <c r="B64" s="20"/>
      <c r="C64" s="20"/>
      <c r="D64" s="20"/>
      <c r="E64" s="25">
        <f>SUM(E62:E63)</f>
        <v>1859.614</v>
      </c>
      <c r="F64" s="26">
        <f>SUM(F62:F63)</f>
        <v>2.12448660408546</v>
      </c>
      <c r="G64" s="26"/>
      <c r="H64" s="26"/>
      <c r="I64" s="25"/>
      <c r="J64" s="14"/>
      <c r="K64" s="14"/>
    </row>
    <row r="65" spans="1:11" x14ac:dyDescent="0.2">
      <c r="A65" s="21"/>
      <c r="B65" s="21"/>
      <c r="C65" s="21"/>
      <c r="D65" s="21"/>
      <c r="E65" s="22"/>
      <c r="F65" s="23"/>
      <c r="G65" s="23"/>
      <c r="H65" s="23"/>
      <c r="I65" s="22"/>
    </row>
    <row r="66" spans="1:11" x14ac:dyDescent="0.2">
      <c r="A66" s="20" t="s">
        <v>58</v>
      </c>
      <c r="B66" s="21"/>
      <c r="C66" s="21"/>
      <c r="D66" s="21"/>
      <c r="E66" s="22"/>
      <c r="F66" s="23"/>
      <c r="G66" s="23"/>
      <c r="H66" s="23"/>
      <c r="I66" s="22"/>
    </row>
    <row r="67" spans="1:11" x14ac:dyDescent="0.2">
      <c r="A67" s="21" t="s">
        <v>79</v>
      </c>
      <c r="B67" s="21" t="s">
        <v>78</v>
      </c>
      <c r="C67" s="21" t="s">
        <v>59</v>
      </c>
      <c r="D67" s="24">
        <v>6750000</v>
      </c>
      <c r="E67" s="22">
        <v>6930.8729999999996</v>
      </c>
      <c r="F67" s="23">
        <v>7.9180662455313904</v>
      </c>
      <c r="G67" s="23"/>
      <c r="H67" s="23"/>
      <c r="I67" s="22">
        <v>7.3780999999999999</v>
      </c>
    </row>
    <row r="68" spans="1:11" x14ac:dyDescent="0.2">
      <c r="A68" s="21" t="s">
        <v>71</v>
      </c>
      <c r="B68" s="21" t="s">
        <v>70</v>
      </c>
      <c r="C68" s="21" t="s">
        <v>59</v>
      </c>
      <c r="D68" s="24">
        <v>2500000</v>
      </c>
      <c r="E68" s="22">
        <v>2582.8580556000002</v>
      </c>
      <c r="F68" s="23">
        <v>2.95074533713793</v>
      </c>
      <c r="G68" s="23"/>
      <c r="H68" s="23"/>
      <c r="I68" s="22">
        <v>7.5385</v>
      </c>
    </row>
    <row r="69" spans="1:11" x14ac:dyDescent="0.2">
      <c r="A69" s="21" t="s">
        <v>73</v>
      </c>
      <c r="B69" s="21" t="s">
        <v>72</v>
      </c>
      <c r="C69" s="21" t="s">
        <v>59</v>
      </c>
      <c r="D69" s="24">
        <v>2000000</v>
      </c>
      <c r="E69" s="22">
        <v>2001.8520000000001</v>
      </c>
      <c r="F69" s="23">
        <v>2.2869841576594299</v>
      </c>
      <c r="G69" s="23"/>
      <c r="H69" s="23"/>
      <c r="I69" s="22">
        <v>7.4466999999999999</v>
      </c>
    </row>
    <row r="70" spans="1:11" x14ac:dyDescent="0.2">
      <c r="A70" s="20" t="s">
        <v>33</v>
      </c>
      <c r="B70" s="20"/>
      <c r="C70" s="20"/>
      <c r="D70" s="20"/>
      <c r="E70" s="25">
        <f>SUM(E67:E69)</f>
        <v>11515.5830556</v>
      </c>
      <c r="F70" s="26">
        <f>SUM(F67:F69)</f>
        <v>13.155795740328749</v>
      </c>
      <c r="G70" s="26"/>
      <c r="H70" s="26"/>
      <c r="I70" s="25"/>
      <c r="J70" s="14"/>
      <c r="K70" s="14"/>
    </row>
    <row r="71" spans="1:11" x14ac:dyDescent="0.2">
      <c r="A71" s="21"/>
      <c r="B71" s="21"/>
      <c r="C71" s="21"/>
      <c r="D71" s="21"/>
      <c r="E71" s="22"/>
      <c r="F71" s="23"/>
      <c r="G71" s="23"/>
      <c r="H71" s="23"/>
      <c r="I71" s="22"/>
    </row>
    <row r="72" spans="1:11" x14ac:dyDescent="0.2">
      <c r="A72" s="20" t="s">
        <v>35</v>
      </c>
      <c r="B72" s="20"/>
      <c r="C72" s="20"/>
      <c r="D72" s="20"/>
      <c r="E72" s="25">
        <f>E42+E52+E60+E64+E70</f>
        <v>83321.348669300001</v>
      </c>
      <c r="F72" s="26">
        <f>F42+F52+F60+F64+F70</f>
        <v>95.189157041333232</v>
      </c>
      <c r="G72" s="26"/>
      <c r="H72" s="26"/>
      <c r="I72" s="25"/>
      <c r="J72" s="14"/>
      <c r="K72" s="14"/>
    </row>
    <row r="73" spans="1:11" x14ac:dyDescent="0.2">
      <c r="A73" s="20"/>
      <c r="B73" s="20"/>
      <c r="C73" s="20"/>
      <c r="D73" s="20"/>
      <c r="E73" s="25"/>
      <c r="F73" s="26"/>
      <c r="G73" s="26"/>
      <c r="H73" s="26"/>
      <c r="I73" s="25"/>
      <c r="J73" s="14"/>
      <c r="K73" s="14"/>
    </row>
    <row r="74" spans="1:11" x14ac:dyDescent="0.2">
      <c r="A74" s="20" t="s">
        <v>218</v>
      </c>
      <c r="B74" s="20"/>
      <c r="C74" s="20"/>
      <c r="D74" s="20"/>
      <c r="E74" s="46">
        <v>2081.9022749999999</v>
      </c>
      <c r="F74" s="46">
        <f>E74/E78*100</f>
        <v>2.378436328320042</v>
      </c>
      <c r="G74" s="46"/>
      <c r="H74" s="46"/>
      <c r="I74" s="25"/>
      <c r="J74" s="14"/>
      <c r="K74" s="14"/>
    </row>
    <row r="75" spans="1:11" x14ac:dyDescent="0.2">
      <c r="A75" s="20"/>
      <c r="B75" s="20"/>
      <c r="C75" s="20"/>
      <c r="D75" s="20"/>
      <c r="E75" s="25"/>
      <c r="F75" s="26"/>
      <c r="G75" s="26"/>
      <c r="H75" s="26"/>
      <c r="I75" s="25"/>
      <c r="J75" s="14"/>
      <c r="K75" s="14"/>
    </row>
    <row r="76" spans="1:11" x14ac:dyDescent="0.2">
      <c r="A76" s="20" t="s">
        <v>37</v>
      </c>
      <c r="B76" s="20"/>
      <c r="C76" s="20"/>
      <c r="D76" s="20"/>
      <c r="E76" s="25">
        <f>E78-(E42+E52+E60+E64+E70+E74)</f>
        <v>2129.1437728000019</v>
      </c>
      <c r="F76" s="26">
        <f>F78-(F42+F52+F60+F64+F70+F74)</f>
        <v>2.4324066303467191</v>
      </c>
      <c r="G76" s="26"/>
      <c r="H76" s="26"/>
      <c r="I76" s="25"/>
      <c r="J76" s="14"/>
      <c r="K76" s="14"/>
    </row>
    <row r="77" spans="1:11" x14ac:dyDescent="0.2">
      <c r="A77" s="21"/>
      <c r="B77" s="21"/>
      <c r="C77" s="21"/>
      <c r="D77" s="21"/>
      <c r="E77" s="22"/>
      <c r="F77" s="23"/>
      <c r="G77" s="23"/>
      <c r="H77" s="23"/>
      <c r="I77" s="22"/>
    </row>
    <row r="78" spans="1:11" x14ac:dyDescent="0.2">
      <c r="A78" s="27" t="s">
        <v>36</v>
      </c>
      <c r="B78" s="27"/>
      <c r="C78" s="27"/>
      <c r="D78" s="27"/>
      <c r="E78" s="28">
        <v>87532.394717100004</v>
      </c>
      <c r="F78" s="29">
        <v>100</v>
      </c>
      <c r="G78" s="29"/>
      <c r="H78" s="29"/>
      <c r="I78" s="28"/>
      <c r="J78" s="14"/>
      <c r="K78" s="14"/>
    </row>
    <row r="80" spans="1:11" x14ac:dyDescent="0.2">
      <c r="A80" s="14" t="s">
        <v>60</v>
      </c>
    </row>
    <row r="81" spans="1:4" x14ac:dyDescent="0.2">
      <c r="A81" s="14" t="s">
        <v>38</v>
      </c>
    </row>
    <row r="82" spans="1:4" x14ac:dyDescent="0.2">
      <c r="A82" s="14"/>
    </row>
    <row r="83" spans="1:4" x14ac:dyDescent="0.2">
      <c r="A83" s="14" t="s">
        <v>39</v>
      </c>
    </row>
    <row r="84" spans="1:4" x14ac:dyDescent="0.2">
      <c r="A84" s="14" t="s">
        <v>40</v>
      </c>
    </row>
    <row r="85" spans="1:4" x14ac:dyDescent="0.2">
      <c r="A85" s="14" t="s">
        <v>41</v>
      </c>
      <c r="B85" s="14"/>
      <c r="C85" s="30" t="s">
        <v>1224</v>
      </c>
      <c r="D85" s="14" t="s">
        <v>42</v>
      </c>
    </row>
    <row r="86" spans="1:4" x14ac:dyDescent="0.2">
      <c r="A86" s="7" t="s">
        <v>80</v>
      </c>
      <c r="C86" s="63" t="s">
        <v>1138</v>
      </c>
      <c r="D86" s="31">
        <v>10.1454</v>
      </c>
    </row>
    <row r="87" spans="1:4" x14ac:dyDescent="0.2">
      <c r="A87" s="7" t="s">
        <v>82</v>
      </c>
      <c r="C87" s="63" t="s">
        <v>1138</v>
      </c>
      <c r="D87" s="31">
        <v>10.1454</v>
      </c>
    </row>
    <row r="88" spans="1:4" x14ac:dyDescent="0.2">
      <c r="A88" s="7" t="s">
        <v>81</v>
      </c>
      <c r="C88" s="63" t="s">
        <v>1138</v>
      </c>
      <c r="D88" s="31">
        <v>10.1722</v>
      </c>
    </row>
    <row r="89" spans="1:4" x14ac:dyDescent="0.2">
      <c r="A89" s="7" t="s">
        <v>83</v>
      </c>
      <c r="C89" s="63" t="s">
        <v>1138</v>
      </c>
      <c r="D89" s="31">
        <v>10.1722</v>
      </c>
    </row>
    <row r="91" spans="1:4" x14ac:dyDescent="0.2">
      <c r="A91" s="7" t="s">
        <v>44</v>
      </c>
    </row>
    <row r="93" spans="1:4" x14ac:dyDescent="0.2">
      <c r="A93" s="7" t="s">
        <v>1225</v>
      </c>
    </row>
    <row r="95" spans="1:4" x14ac:dyDescent="0.2">
      <c r="A95" s="14" t="s">
        <v>45</v>
      </c>
      <c r="D95" s="30" t="s">
        <v>46</v>
      </c>
    </row>
    <row r="97" spans="1:11" x14ac:dyDescent="0.2">
      <c r="A97" s="38" t="s">
        <v>848</v>
      </c>
      <c r="D97" s="44" t="s">
        <v>854</v>
      </c>
    </row>
    <row r="99" spans="1:11" x14ac:dyDescent="0.2">
      <c r="A99" s="14" t="s">
        <v>847</v>
      </c>
      <c r="D99" s="32">
        <f>-H45</f>
        <v>15.2294478725095</v>
      </c>
    </row>
    <row r="101" spans="1:11" x14ac:dyDescent="0.2">
      <c r="A101" s="14" t="s">
        <v>857</v>
      </c>
      <c r="D101" s="35">
        <v>0.33119955644334897</v>
      </c>
    </row>
    <row r="103" spans="1:11" x14ac:dyDescent="0.2">
      <c r="A103" s="14" t="s">
        <v>858</v>
      </c>
      <c r="D103" s="32">
        <v>3.62969423055663</v>
      </c>
      <c r="E103" s="10" t="s">
        <v>47</v>
      </c>
    </row>
    <row r="105" spans="1:11" x14ac:dyDescent="0.2">
      <c r="A105" s="14" t="s">
        <v>859</v>
      </c>
      <c r="D105" s="30" t="s">
        <v>46</v>
      </c>
    </row>
    <row r="107" spans="1:11" x14ac:dyDescent="0.2">
      <c r="A107" s="14" t="s">
        <v>805</v>
      </c>
      <c r="I107" s="11"/>
      <c r="J107" s="11"/>
      <c r="K107" s="10"/>
    </row>
    <row r="108" spans="1:11" x14ac:dyDescent="0.2">
      <c r="I108" s="11"/>
      <c r="J108" s="11"/>
      <c r="K108" s="10"/>
    </row>
    <row r="109" spans="1:11" x14ac:dyDescent="0.2">
      <c r="A109" s="38" t="s">
        <v>807</v>
      </c>
      <c r="I109" s="11"/>
      <c r="J109" s="11"/>
      <c r="K109" s="10"/>
    </row>
    <row r="110" spans="1:11" x14ac:dyDescent="0.2">
      <c r="I110" s="11"/>
      <c r="J110" s="11"/>
      <c r="K110" s="10"/>
    </row>
    <row r="111" spans="1:11" x14ac:dyDescent="0.2">
      <c r="I111" s="11"/>
      <c r="J111" s="11"/>
      <c r="K111" s="10"/>
    </row>
    <row r="112" spans="1:11" x14ac:dyDescent="0.2">
      <c r="I112" s="11"/>
      <c r="J112" s="11"/>
      <c r="K112" s="10"/>
    </row>
    <row r="113" spans="1:11" x14ac:dyDescent="0.2">
      <c r="I113" s="11"/>
      <c r="J113" s="11"/>
      <c r="K113" s="10"/>
    </row>
    <row r="114" spans="1:11" x14ac:dyDescent="0.2">
      <c r="I114" s="11"/>
      <c r="J114" s="11"/>
      <c r="K114" s="10"/>
    </row>
    <row r="115" spans="1:11" x14ac:dyDescent="0.2">
      <c r="I115" s="11"/>
      <c r="J115" s="11"/>
      <c r="K115" s="10"/>
    </row>
    <row r="116" spans="1:11" x14ac:dyDescent="0.2">
      <c r="I116" s="11"/>
      <c r="J116" s="11"/>
      <c r="K116" s="10"/>
    </row>
    <row r="117" spans="1:11" x14ac:dyDescent="0.2">
      <c r="I117" s="11"/>
      <c r="J117" s="11"/>
      <c r="K117" s="10"/>
    </row>
    <row r="118" spans="1:11" x14ac:dyDescent="0.2">
      <c r="I118" s="11"/>
      <c r="J118" s="11"/>
      <c r="K118" s="10"/>
    </row>
    <row r="119" spans="1:11" x14ac:dyDescent="0.2">
      <c r="I119" s="11"/>
      <c r="J119" s="11"/>
      <c r="K119" s="10"/>
    </row>
    <row r="120" spans="1:11" x14ac:dyDescent="0.2">
      <c r="I120" s="11"/>
      <c r="J120" s="11"/>
      <c r="K120" s="10"/>
    </row>
    <row r="121" spans="1:11" x14ac:dyDescent="0.2">
      <c r="I121" s="11"/>
      <c r="J121" s="11"/>
      <c r="K121" s="10"/>
    </row>
    <row r="122" spans="1:11" x14ac:dyDescent="0.2">
      <c r="I122" s="11"/>
      <c r="J122" s="11"/>
      <c r="K122" s="10"/>
    </row>
    <row r="123" spans="1:11" x14ac:dyDescent="0.2">
      <c r="I123" s="11"/>
      <c r="J123" s="11"/>
      <c r="K123" s="10"/>
    </row>
    <row r="124" spans="1:11" x14ac:dyDescent="0.2">
      <c r="I124" s="11"/>
      <c r="J124" s="11"/>
      <c r="K124" s="10"/>
    </row>
    <row r="125" spans="1:11" x14ac:dyDescent="0.2">
      <c r="A125" s="38" t="s">
        <v>811</v>
      </c>
      <c r="I125" s="11"/>
      <c r="J125" s="11"/>
      <c r="K125" s="10"/>
    </row>
    <row r="126" spans="1:11" x14ac:dyDescent="0.2">
      <c r="I126" s="11"/>
      <c r="J126" s="11"/>
      <c r="K126" s="10"/>
    </row>
    <row r="127" spans="1:11" x14ac:dyDescent="0.2">
      <c r="A127" s="38" t="s">
        <v>808</v>
      </c>
      <c r="I127" s="11"/>
      <c r="J127" s="11"/>
      <c r="K127" s="10"/>
    </row>
    <row r="128" spans="1:11" x14ac:dyDescent="0.2">
      <c r="I128" s="11"/>
      <c r="J128" s="11"/>
      <c r="K128" s="10"/>
    </row>
    <row r="129" spans="9:11" x14ac:dyDescent="0.2">
      <c r="I129" s="11"/>
      <c r="J129" s="11"/>
      <c r="K129" s="10"/>
    </row>
    <row r="130" spans="9:11" x14ac:dyDescent="0.2">
      <c r="I130" s="11"/>
      <c r="J130" s="11"/>
      <c r="K130" s="10"/>
    </row>
    <row r="131" spans="9:11" x14ac:dyDescent="0.2">
      <c r="I131" s="11"/>
      <c r="J131" s="11"/>
      <c r="K131" s="10"/>
    </row>
    <row r="132" spans="9:11" x14ac:dyDescent="0.2">
      <c r="I132" s="11"/>
      <c r="J132" s="11"/>
      <c r="K132" s="10"/>
    </row>
    <row r="133" spans="9:11" x14ac:dyDescent="0.2">
      <c r="I133" s="11"/>
      <c r="J133" s="11"/>
      <c r="K133" s="10"/>
    </row>
    <row r="134" spans="9:11" x14ac:dyDescent="0.2">
      <c r="I134" s="11"/>
      <c r="J134" s="11"/>
      <c r="K134" s="10"/>
    </row>
    <row r="135" spans="9:11" x14ac:dyDescent="0.2">
      <c r="I135" s="11"/>
      <c r="J135" s="11"/>
      <c r="K135" s="10"/>
    </row>
    <row r="136" spans="9:11" x14ac:dyDescent="0.2">
      <c r="I136" s="11"/>
      <c r="J136" s="11"/>
      <c r="K136" s="10"/>
    </row>
    <row r="137" spans="9:11" x14ac:dyDescent="0.2">
      <c r="I137" s="11"/>
      <c r="J137" s="11"/>
      <c r="K137" s="10"/>
    </row>
    <row r="138" spans="9:11" x14ac:dyDescent="0.2">
      <c r="I138" s="11"/>
      <c r="J138" s="11"/>
      <c r="K138" s="10"/>
    </row>
    <row r="139" spans="9:11" x14ac:dyDescent="0.2">
      <c r="I139" s="11"/>
      <c r="J139" s="11"/>
      <c r="K139" s="10"/>
    </row>
    <row r="140" spans="9:11" x14ac:dyDescent="0.2">
      <c r="I140" s="11"/>
      <c r="J140" s="11"/>
      <c r="K140" s="10"/>
    </row>
    <row r="141" spans="9:11" x14ac:dyDescent="0.2">
      <c r="I141" s="11"/>
      <c r="J141" s="11"/>
      <c r="K141" s="10"/>
    </row>
    <row r="142" spans="9:11" x14ac:dyDescent="0.2">
      <c r="I142" s="11"/>
      <c r="J142" s="11"/>
      <c r="K142" s="10"/>
    </row>
    <row r="143" spans="9:11" x14ac:dyDescent="0.2">
      <c r="I143" s="11"/>
      <c r="J143" s="11"/>
      <c r="K143" s="10"/>
    </row>
    <row r="144" spans="9:11" x14ac:dyDescent="0.2">
      <c r="I144" s="11"/>
      <c r="J144" s="11"/>
      <c r="K144" s="10"/>
    </row>
    <row r="145" spans="9:11" x14ac:dyDescent="0.2">
      <c r="I145" s="11"/>
      <c r="J145" s="11"/>
      <c r="K145" s="10"/>
    </row>
    <row r="146" spans="9:11" x14ac:dyDescent="0.2">
      <c r="I146" s="11"/>
      <c r="J146" s="11"/>
      <c r="K146" s="10"/>
    </row>
    <row r="147" spans="9:11" x14ac:dyDescent="0.2">
      <c r="I147" s="11"/>
      <c r="J147" s="11"/>
      <c r="K147" s="10"/>
    </row>
    <row r="148" spans="9:11" x14ac:dyDescent="0.2">
      <c r="I148" s="11"/>
      <c r="J148" s="11"/>
      <c r="K148" s="10"/>
    </row>
    <row r="149" spans="9:11" x14ac:dyDescent="0.2">
      <c r="I149" s="11"/>
      <c r="J149" s="11"/>
      <c r="K149" s="10"/>
    </row>
    <row r="150" spans="9:11" x14ac:dyDescent="0.2">
      <c r="I150" s="11"/>
      <c r="J150" s="11"/>
      <c r="K150" s="10"/>
    </row>
    <row r="151" spans="9:11" x14ac:dyDescent="0.2">
      <c r="I151" s="11"/>
      <c r="J151" s="11"/>
      <c r="K151" s="10"/>
    </row>
    <row r="152" spans="9:11" x14ac:dyDescent="0.2">
      <c r="I152" s="11"/>
      <c r="J152" s="11"/>
      <c r="K152" s="10"/>
    </row>
    <row r="153" spans="9:11" x14ac:dyDescent="0.2">
      <c r="I153" s="11"/>
      <c r="J153" s="11"/>
      <c r="K153" s="10"/>
    </row>
    <row r="154" spans="9:11" x14ac:dyDescent="0.2">
      <c r="I154" s="11"/>
      <c r="J154" s="11"/>
      <c r="K154" s="10"/>
    </row>
    <row r="155" spans="9:11" x14ac:dyDescent="0.2">
      <c r="I155" s="11"/>
      <c r="J155" s="11"/>
      <c r="K155" s="10"/>
    </row>
    <row r="156" spans="9:11" x14ac:dyDescent="0.2">
      <c r="I156" s="11"/>
      <c r="J156" s="11"/>
      <c r="K156" s="10"/>
    </row>
    <row r="157" spans="9:11" x14ac:dyDescent="0.2">
      <c r="I157" s="11"/>
      <c r="J157" s="11"/>
      <c r="K157" s="10"/>
    </row>
    <row r="158" spans="9:11" x14ac:dyDescent="0.2">
      <c r="I158" s="11"/>
      <c r="J158" s="11"/>
      <c r="K158" s="10"/>
    </row>
    <row r="159" spans="9:11" x14ac:dyDescent="0.2">
      <c r="I159" s="11"/>
      <c r="J159" s="11"/>
      <c r="K159" s="10"/>
    </row>
    <row r="160" spans="9:11" x14ac:dyDescent="0.2">
      <c r="I160" s="11"/>
      <c r="J160" s="11"/>
      <c r="K160" s="10"/>
    </row>
    <row r="161" spans="9:11" x14ac:dyDescent="0.2">
      <c r="I161" s="11"/>
      <c r="J161" s="11"/>
      <c r="K161" s="10"/>
    </row>
    <row r="162" spans="9:11" x14ac:dyDescent="0.2">
      <c r="I162" s="11"/>
      <c r="J162" s="11"/>
      <c r="K162" s="10"/>
    </row>
    <row r="163" spans="9:11" x14ac:dyDescent="0.2">
      <c r="I163" s="11"/>
      <c r="J163" s="11"/>
      <c r="K163" s="10"/>
    </row>
    <row r="164" spans="9:11" x14ac:dyDescent="0.2">
      <c r="I164" s="11"/>
      <c r="J164" s="11"/>
      <c r="K164" s="10"/>
    </row>
    <row r="165" spans="9:11" x14ac:dyDescent="0.2">
      <c r="I165" s="11"/>
      <c r="J165" s="11"/>
      <c r="K165" s="10"/>
    </row>
    <row r="166" spans="9:11" x14ac:dyDescent="0.2">
      <c r="I166" s="11"/>
      <c r="J166" s="11"/>
      <c r="K166" s="10"/>
    </row>
    <row r="167" spans="9:11" x14ac:dyDescent="0.2">
      <c r="I167" s="11"/>
      <c r="J167" s="11"/>
      <c r="K167" s="10"/>
    </row>
    <row r="168" spans="9:11" x14ac:dyDescent="0.2">
      <c r="I168" s="11"/>
      <c r="J168" s="11"/>
      <c r="K168" s="10"/>
    </row>
    <row r="169" spans="9:11" x14ac:dyDescent="0.2">
      <c r="I169" s="11"/>
      <c r="J169" s="11"/>
      <c r="K169" s="10"/>
    </row>
    <row r="170" spans="9:11" x14ac:dyDescent="0.2">
      <c r="I170" s="11"/>
      <c r="J170" s="11"/>
      <c r="K170" s="10"/>
    </row>
    <row r="171" spans="9:11" x14ac:dyDescent="0.2">
      <c r="I171" s="11"/>
      <c r="J171" s="11"/>
      <c r="K171" s="10"/>
    </row>
    <row r="172" spans="9:11" x14ac:dyDescent="0.2">
      <c r="I172" s="11"/>
      <c r="J172" s="11"/>
      <c r="K172" s="10"/>
    </row>
    <row r="173" spans="9:11" x14ac:dyDescent="0.2">
      <c r="I173" s="11"/>
      <c r="J173" s="11"/>
      <c r="K173" s="10"/>
    </row>
    <row r="174" spans="9:11" x14ac:dyDescent="0.2">
      <c r="I174" s="11"/>
      <c r="J174" s="11"/>
      <c r="K174" s="10"/>
    </row>
    <row r="175" spans="9:11" x14ac:dyDescent="0.2">
      <c r="I175" s="11"/>
      <c r="J175" s="11"/>
      <c r="K175" s="10"/>
    </row>
    <row r="176" spans="9:11" x14ac:dyDescent="0.2">
      <c r="I176" s="11"/>
      <c r="J176" s="11"/>
      <c r="K176" s="10"/>
    </row>
    <row r="177" spans="9:11" x14ac:dyDescent="0.2">
      <c r="I177" s="11"/>
      <c r="J177" s="11"/>
      <c r="K177" s="10"/>
    </row>
    <row r="178" spans="9:11" x14ac:dyDescent="0.2">
      <c r="I178" s="11"/>
      <c r="J178" s="11"/>
      <c r="K178" s="10"/>
    </row>
    <row r="179" spans="9:11" x14ac:dyDescent="0.2">
      <c r="I179" s="11"/>
      <c r="J179" s="11"/>
      <c r="K179" s="10"/>
    </row>
    <row r="180" spans="9:11" x14ac:dyDescent="0.2">
      <c r="I180" s="11"/>
      <c r="J180" s="11"/>
      <c r="K180" s="10"/>
    </row>
    <row r="181" spans="9:11" x14ac:dyDescent="0.2">
      <c r="I181" s="11"/>
      <c r="J181" s="11"/>
      <c r="K181" s="10"/>
    </row>
    <row r="182" spans="9:11" x14ac:dyDescent="0.2">
      <c r="I182" s="11"/>
      <c r="J182" s="11"/>
      <c r="K182" s="10"/>
    </row>
    <row r="183" spans="9:11" x14ac:dyDescent="0.2">
      <c r="I183" s="11"/>
      <c r="J183" s="11"/>
      <c r="K183" s="10"/>
    </row>
    <row r="184" spans="9:11" x14ac:dyDescent="0.2">
      <c r="I184" s="11"/>
      <c r="J184" s="11"/>
      <c r="K184" s="10"/>
    </row>
    <row r="185" spans="9:11" x14ac:dyDescent="0.2">
      <c r="I185" s="11"/>
      <c r="J185" s="11"/>
      <c r="K185" s="10"/>
    </row>
    <row r="186" spans="9:11" x14ac:dyDescent="0.2">
      <c r="I186" s="11"/>
      <c r="J186" s="11"/>
      <c r="K186" s="10"/>
    </row>
    <row r="187" spans="9:11" x14ac:dyDescent="0.2">
      <c r="I187" s="11"/>
      <c r="J187" s="11"/>
      <c r="K187" s="10"/>
    </row>
    <row r="188" spans="9:11" x14ac:dyDescent="0.2">
      <c r="I188" s="11"/>
      <c r="J188" s="11"/>
      <c r="K188" s="10"/>
    </row>
    <row r="189" spans="9:11" x14ac:dyDescent="0.2">
      <c r="I189" s="11"/>
      <c r="J189" s="11"/>
      <c r="K189" s="10"/>
    </row>
    <row r="190" spans="9:11" x14ac:dyDescent="0.2">
      <c r="I190" s="11"/>
      <c r="J190" s="11"/>
      <c r="K190" s="10"/>
    </row>
    <row r="191" spans="9:11" x14ac:dyDescent="0.2">
      <c r="I191" s="11"/>
      <c r="J191" s="11"/>
      <c r="K191" s="10"/>
    </row>
    <row r="192" spans="9:11" x14ac:dyDescent="0.2">
      <c r="I192" s="11"/>
      <c r="J192" s="11"/>
      <c r="K192" s="10"/>
    </row>
    <row r="193" spans="9:11" x14ac:dyDescent="0.2">
      <c r="I193" s="11"/>
      <c r="J193" s="11"/>
      <c r="K193" s="10"/>
    </row>
    <row r="194" spans="9:11" x14ac:dyDescent="0.2">
      <c r="I194" s="11"/>
      <c r="J194" s="11"/>
      <c r="K194" s="10"/>
    </row>
    <row r="195" spans="9:11" x14ac:dyDescent="0.2">
      <c r="I195" s="11"/>
      <c r="J195" s="11"/>
      <c r="K195" s="10"/>
    </row>
    <row r="196" spans="9:11" x14ac:dyDescent="0.2">
      <c r="I196" s="11"/>
      <c r="J196" s="11"/>
      <c r="K196" s="10"/>
    </row>
    <row r="197" spans="9:11" x14ac:dyDescent="0.2">
      <c r="I197" s="11"/>
      <c r="J197" s="11"/>
      <c r="K197" s="10"/>
    </row>
    <row r="198" spans="9:11" x14ac:dyDescent="0.2">
      <c r="I198" s="11"/>
      <c r="J198" s="11"/>
      <c r="K198" s="10"/>
    </row>
    <row r="199" spans="9:11" x14ac:dyDescent="0.2">
      <c r="I199" s="11"/>
      <c r="J199" s="11"/>
      <c r="K199" s="10"/>
    </row>
    <row r="200" spans="9:11" x14ac:dyDescent="0.2">
      <c r="I200" s="11"/>
      <c r="J200" s="11"/>
      <c r="K200" s="10"/>
    </row>
    <row r="201" spans="9:11" x14ac:dyDescent="0.2">
      <c r="I201" s="11"/>
      <c r="J201" s="11"/>
      <c r="K201" s="10"/>
    </row>
    <row r="202" spans="9:11" x14ac:dyDescent="0.2">
      <c r="I202" s="11"/>
      <c r="J202" s="11"/>
      <c r="K202" s="10"/>
    </row>
    <row r="203" spans="9:11" x14ac:dyDescent="0.2">
      <c r="I203" s="11"/>
      <c r="J203" s="11"/>
      <c r="K203" s="10"/>
    </row>
    <row r="204" spans="9:11" x14ac:dyDescent="0.2">
      <c r="I204" s="11"/>
      <c r="J204" s="11"/>
      <c r="K204" s="10"/>
    </row>
    <row r="205" spans="9:11" x14ac:dyDescent="0.2">
      <c r="I205" s="11"/>
      <c r="J205" s="11"/>
      <c r="K205" s="10"/>
    </row>
    <row r="206" spans="9:11" x14ac:dyDescent="0.2">
      <c r="I206" s="11"/>
      <c r="J206" s="11"/>
      <c r="K206" s="10"/>
    </row>
    <row r="207" spans="9:11" x14ac:dyDescent="0.2">
      <c r="I207" s="11"/>
      <c r="J207" s="11"/>
      <c r="K207" s="10"/>
    </row>
    <row r="208" spans="9:11" x14ac:dyDescent="0.2">
      <c r="I208" s="11"/>
      <c r="J208" s="11"/>
      <c r="K208" s="10"/>
    </row>
    <row r="209" spans="9:11" x14ac:dyDescent="0.2">
      <c r="I209" s="11"/>
      <c r="J209" s="11"/>
      <c r="K209" s="10"/>
    </row>
    <row r="210" spans="9:11" x14ac:dyDescent="0.2">
      <c r="I210" s="11"/>
      <c r="J210" s="11"/>
      <c r="K210" s="10"/>
    </row>
    <row r="211" spans="9:11" x14ac:dyDescent="0.2">
      <c r="I211" s="11"/>
      <c r="J211" s="11"/>
      <c r="K211" s="10"/>
    </row>
    <row r="212" spans="9:11" x14ac:dyDescent="0.2">
      <c r="I212" s="11"/>
      <c r="J212" s="11"/>
      <c r="K212" s="10"/>
    </row>
    <row r="213" spans="9:11" x14ac:dyDescent="0.2">
      <c r="I213" s="11"/>
      <c r="J213" s="11"/>
      <c r="K213" s="10"/>
    </row>
    <row r="214" spans="9:11" x14ac:dyDescent="0.2">
      <c r="I214" s="11"/>
      <c r="J214" s="11"/>
      <c r="K214" s="10"/>
    </row>
    <row r="215" spans="9:11" x14ac:dyDescent="0.2">
      <c r="I215" s="11"/>
      <c r="J215" s="11"/>
      <c r="K215" s="10"/>
    </row>
    <row r="216" spans="9:11" x14ac:dyDescent="0.2">
      <c r="I216" s="11"/>
      <c r="J216" s="11"/>
      <c r="K216" s="10"/>
    </row>
    <row r="217" spans="9:11" x14ac:dyDescent="0.2">
      <c r="I217" s="11"/>
      <c r="J217" s="11"/>
      <c r="K217" s="10"/>
    </row>
    <row r="218" spans="9:11" x14ac:dyDescent="0.2">
      <c r="I218" s="11"/>
      <c r="J218" s="11"/>
      <c r="K218" s="10"/>
    </row>
    <row r="219" spans="9:11" x14ac:dyDescent="0.2">
      <c r="I219" s="11"/>
      <c r="J219" s="11"/>
      <c r="K219" s="10"/>
    </row>
    <row r="220" spans="9:11" x14ac:dyDescent="0.2">
      <c r="I220" s="11"/>
      <c r="J220" s="11"/>
      <c r="K220" s="10"/>
    </row>
    <row r="221" spans="9:11" x14ac:dyDescent="0.2">
      <c r="I221" s="11"/>
      <c r="J221" s="11"/>
      <c r="K221" s="10"/>
    </row>
    <row r="222" spans="9:11" x14ac:dyDescent="0.2">
      <c r="I222" s="11"/>
      <c r="J222" s="11"/>
      <c r="K222" s="10"/>
    </row>
    <row r="223" spans="9:11" x14ac:dyDescent="0.2">
      <c r="I223" s="11"/>
      <c r="J223" s="11"/>
      <c r="K223" s="10"/>
    </row>
    <row r="224" spans="9:11" x14ac:dyDescent="0.2">
      <c r="I224" s="11"/>
      <c r="J224" s="11"/>
      <c r="K224" s="10"/>
    </row>
    <row r="225" spans="9:11" x14ac:dyDescent="0.2">
      <c r="I225" s="11"/>
      <c r="J225" s="11"/>
      <c r="K225" s="10"/>
    </row>
    <row r="226" spans="9:11" x14ac:dyDescent="0.2">
      <c r="I226" s="11"/>
      <c r="J226" s="11"/>
      <c r="K226" s="10"/>
    </row>
    <row r="227" spans="9:11" x14ac:dyDescent="0.2">
      <c r="I227" s="11"/>
      <c r="J227" s="11"/>
      <c r="K227" s="10"/>
    </row>
    <row r="228" spans="9:11" x14ac:dyDescent="0.2">
      <c r="I228" s="11"/>
      <c r="J228" s="11"/>
      <c r="K228" s="10"/>
    </row>
    <row r="229" spans="9:11" x14ac:dyDescent="0.2">
      <c r="I229" s="11"/>
      <c r="J229" s="11"/>
      <c r="K229" s="10"/>
    </row>
  </sheetData>
  <mergeCells count="1">
    <mergeCell ref="A1:I1"/>
  </mergeCells>
  <conditionalFormatting sqref="F2:H3 F5:H41 F43:H43 F42 F48:H106 F107:J229">
    <cfRule type="cellIs" dxfId="68" priority="5" stopIfTrue="1" operator="between">
      <formula>0.009</formula>
      <formula>-0.009</formula>
    </cfRule>
  </conditionalFormatting>
  <conditionalFormatting sqref="H42">
    <cfRule type="cellIs" dxfId="67" priority="3" stopIfTrue="1" operator="between">
      <formula>0.009</formula>
      <formula>-0.009</formula>
    </cfRule>
  </conditionalFormatting>
  <conditionalFormatting sqref="F44:H47">
    <cfRule type="cellIs" dxfId="66" priority="2" stopIfTrue="1" operator="between">
      <formula>0.009</formula>
      <formula>-0.009</formula>
    </cfRule>
  </conditionalFormatting>
  <conditionalFormatting sqref="H46:H47">
    <cfRule type="cellIs" dxfId="6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0"/>
  <sheetViews>
    <sheetView workbookViewId="0">
      <selection sqref="A1:F1"/>
    </sheetView>
  </sheetViews>
  <sheetFormatPr defaultColWidth="9.109375" defaultRowHeight="10.199999999999999" x14ac:dyDescent="0.2"/>
  <cols>
    <col min="1" max="1" width="38.6640625" style="7" bestFit="1" customWidth="1"/>
    <col min="2" max="2" width="33.44140625" style="7" bestFit="1" customWidth="1"/>
    <col min="3" max="3" width="24.33203125" style="7" bestFit="1" customWidth="1"/>
    <col min="4" max="4" width="15" style="7" bestFit="1" customWidth="1"/>
    <col min="5" max="5" width="23" style="10" customWidth="1"/>
    <col min="6" max="6" width="13.5546875" style="11" bestFit="1" customWidth="1"/>
    <col min="7" max="16384" width="9.109375" style="7"/>
  </cols>
  <sheetData>
    <row r="1" spans="1:6" s="1" customFormat="1" ht="13.8" x14ac:dyDescent="0.2">
      <c r="A1" s="69" t="s">
        <v>11</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94</v>
      </c>
      <c r="B7" s="21" t="s">
        <v>93</v>
      </c>
      <c r="C7" s="21" t="s">
        <v>92</v>
      </c>
      <c r="D7" s="24">
        <v>700000</v>
      </c>
      <c r="E7" s="22">
        <v>6360.9</v>
      </c>
      <c r="F7" s="23">
        <v>7.8822648940232503</v>
      </c>
    </row>
    <row r="8" spans="1:6" x14ac:dyDescent="0.2">
      <c r="A8" s="21" t="s">
        <v>115</v>
      </c>
      <c r="B8" s="21" t="s">
        <v>114</v>
      </c>
      <c r="C8" s="21" t="s">
        <v>92</v>
      </c>
      <c r="D8" s="24">
        <v>800000</v>
      </c>
      <c r="E8" s="22">
        <v>4590.3999999999996</v>
      </c>
      <c r="F8" s="23">
        <v>5.6883064927171203</v>
      </c>
    </row>
    <row r="9" spans="1:6" x14ac:dyDescent="0.2">
      <c r="A9" s="21" t="s">
        <v>99</v>
      </c>
      <c r="B9" s="21" t="s">
        <v>98</v>
      </c>
      <c r="C9" s="21" t="s">
        <v>92</v>
      </c>
      <c r="D9" s="24">
        <v>500000</v>
      </c>
      <c r="E9" s="22">
        <v>4530</v>
      </c>
      <c r="F9" s="23">
        <v>5.6134603546550599</v>
      </c>
    </row>
    <row r="10" spans="1:6" x14ac:dyDescent="0.2">
      <c r="A10" s="21" t="s">
        <v>91</v>
      </c>
      <c r="B10" s="21" t="s">
        <v>90</v>
      </c>
      <c r="C10" s="21" t="s">
        <v>92</v>
      </c>
      <c r="D10" s="24">
        <v>300000</v>
      </c>
      <c r="E10" s="22">
        <v>4490.1000000000004</v>
      </c>
      <c r="F10" s="23">
        <v>5.56401729325313</v>
      </c>
    </row>
    <row r="11" spans="1:6" x14ac:dyDescent="0.2">
      <c r="A11" s="21" t="s">
        <v>110</v>
      </c>
      <c r="B11" s="21" t="s">
        <v>109</v>
      </c>
      <c r="C11" s="21" t="s">
        <v>97</v>
      </c>
      <c r="D11" s="24">
        <v>350000</v>
      </c>
      <c r="E11" s="22">
        <v>3644.0250000000001</v>
      </c>
      <c r="F11" s="23">
        <v>4.5155827525103502</v>
      </c>
    </row>
    <row r="12" spans="1:6" x14ac:dyDescent="0.2">
      <c r="A12" s="21" t="s">
        <v>120</v>
      </c>
      <c r="B12" s="21" t="s">
        <v>119</v>
      </c>
      <c r="C12" s="21" t="s">
        <v>121</v>
      </c>
      <c r="D12" s="24">
        <v>1900000</v>
      </c>
      <c r="E12" s="22">
        <v>3288.9</v>
      </c>
      <c r="F12" s="23">
        <v>4.0755209184161201</v>
      </c>
    </row>
    <row r="13" spans="1:6" x14ac:dyDescent="0.2">
      <c r="A13" s="21" t="s">
        <v>239</v>
      </c>
      <c r="B13" s="21" t="s">
        <v>238</v>
      </c>
      <c r="C13" s="21" t="s">
        <v>130</v>
      </c>
      <c r="D13" s="24">
        <v>190000</v>
      </c>
      <c r="E13" s="22">
        <v>3271.23</v>
      </c>
      <c r="F13" s="23">
        <v>4.0536247055095496</v>
      </c>
    </row>
    <row r="14" spans="1:6" x14ac:dyDescent="0.2">
      <c r="A14" s="21" t="s">
        <v>241</v>
      </c>
      <c r="B14" s="21" t="s">
        <v>240</v>
      </c>
      <c r="C14" s="21" t="s">
        <v>124</v>
      </c>
      <c r="D14" s="24">
        <v>2800000</v>
      </c>
      <c r="E14" s="22">
        <v>2991.8</v>
      </c>
      <c r="F14" s="23">
        <v>3.7073621830147898</v>
      </c>
    </row>
    <row r="15" spans="1:6" x14ac:dyDescent="0.2">
      <c r="A15" s="21" t="s">
        <v>243</v>
      </c>
      <c r="B15" s="21" t="s">
        <v>242</v>
      </c>
      <c r="C15" s="21" t="s">
        <v>244</v>
      </c>
      <c r="D15" s="24">
        <v>1000000</v>
      </c>
      <c r="E15" s="22">
        <v>2459.5</v>
      </c>
      <c r="F15" s="23">
        <v>3.0477496119810401</v>
      </c>
    </row>
    <row r="16" spans="1:6" x14ac:dyDescent="0.2">
      <c r="A16" s="21" t="s">
        <v>246</v>
      </c>
      <c r="B16" s="21" t="s">
        <v>245</v>
      </c>
      <c r="C16" s="21" t="s">
        <v>207</v>
      </c>
      <c r="D16" s="24">
        <v>700000</v>
      </c>
      <c r="E16" s="22">
        <v>2440.9</v>
      </c>
      <c r="F16" s="23">
        <v>3.0247009668162299</v>
      </c>
    </row>
    <row r="17" spans="1:6" x14ac:dyDescent="0.2">
      <c r="A17" s="21" t="s">
        <v>134</v>
      </c>
      <c r="B17" s="21" t="s">
        <v>133</v>
      </c>
      <c r="C17" s="21" t="s">
        <v>97</v>
      </c>
      <c r="D17" s="24">
        <v>225000</v>
      </c>
      <c r="E17" s="22">
        <v>2392.65</v>
      </c>
      <c r="F17" s="23">
        <v>2.96491079857956</v>
      </c>
    </row>
    <row r="18" spans="1:6" x14ac:dyDescent="0.2">
      <c r="A18" s="21" t="s">
        <v>248</v>
      </c>
      <c r="B18" s="21" t="s">
        <v>247</v>
      </c>
      <c r="C18" s="21" t="s">
        <v>155</v>
      </c>
      <c r="D18" s="24">
        <v>1000000</v>
      </c>
      <c r="E18" s="22">
        <v>2352</v>
      </c>
      <c r="F18" s="23">
        <v>2.91453835632421</v>
      </c>
    </row>
    <row r="19" spans="1:6" x14ac:dyDescent="0.2">
      <c r="A19" s="21" t="s">
        <v>250</v>
      </c>
      <c r="B19" s="21" t="s">
        <v>249</v>
      </c>
      <c r="C19" s="21" t="s">
        <v>121</v>
      </c>
      <c r="D19" s="24">
        <v>800000</v>
      </c>
      <c r="E19" s="22">
        <v>1825.2</v>
      </c>
      <c r="F19" s="23">
        <v>2.2617412448822098</v>
      </c>
    </row>
    <row r="20" spans="1:6" x14ac:dyDescent="0.2">
      <c r="A20" s="21" t="s">
        <v>161</v>
      </c>
      <c r="B20" s="21" t="s">
        <v>160</v>
      </c>
      <c r="C20" s="21" t="s">
        <v>130</v>
      </c>
      <c r="D20" s="24">
        <v>450000</v>
      </c>
      <c r="E20" s="22">
        <v>1784.25</v>
      </c>
      <c r="F20" s="23">
        <v>2.2109970502854899</v>
      </c>
    </row>
    <row r="21" spans="1:6" x14ac:dyDescent="0.2">
      <c r="A21" s="21" t="s">
        <v>252</v>
      </c>
      <c r="B21" s="21" t="s">
        <v>251</v>
      </c>
      <c r="C21" s="21" t="s">
        <v>149</v>
      </c>
      <c r="D21" s="24">
        <v>70000</v>
      </c>
      <c r="E21" s="22">
        <v>1728.86</v>
      </c>
      <c r="F21" s="23">
        <v>2.1423591763242702</v>
      </c>
    </row>
    <row r="22" spans="1:6" x14ac:dyDescent="0.2">
      <c r="A22" s="21" t="s">
        <v>254</v>
      </c>
      <c r="B22" s="21" t="s">
        <v>253</v>
      </c>
      <c r="C22" s="21" t="s">
        <v>142</v>
      </c>
      <c r="D22" s="24">
        <v>400000</v>
      </c>
      <c r="E22" s="22">
        <v>1713</v>
      </c>
      <c r="F22" s="23">
        <v>2.1227058692106202</v>
      </c>
    </row>
    <row r="23" spans="1:6" x14ac:dyDescent="0.2">
      <c r="A23" s="21" t="s">
        <v>104</v>
      </c>
      <c r="B23" s="21" t="s">
        <v>103</v>
      </c>
      <c r="C23" s="21" t="s">
        <v>105</v>
      </c>
      <c r="D23" s="24">
        <v>200000</v>
      </c>
      <c r="E23" s="22">
        <v>1664</v>
      </c>
      <c r="F23" s="23">
        <v>2.0619863201205302</v>
      </c>
    </row>
    <row r="24" spans="1:6" x14ac:dyDescent="0.2">
      <c r="A24" s="21" t="s">
        <v>256</v>
      </c>
      <c r="B24" s="21" t="s">
        <v>255</v>
      </c>
      <c r="C24" s="21" t="s">
        <v>183</v>
      </c>
      <c r="D24" s="24">
        <v>200000</v>
      </c>
      <c r="E24" s="22">
        <v>1658.6</v>
      </c>
      <c r="F24" s="23">
        <v>2.0552947779759099</v>
      </c>
    </row>
    <row r="25" spans="1:6" x14ac:dyDescent="0.2">
      <c r="A25" s="21" t="s">
        <v>141</v>
      </c>
      <c r="B25" s="21" t="s">
        <v>140</v>
      </c>
      <c r="C25" s="21" t="s">
        <v>142</v>
      </c>
      <c r="D25" s="24">
        <v>1800000</v>
      </c>
      <c r="E25" s="22">
        <v>1643.4</v>
      </c>
      <c r="F25" s="23">
        <v>2.03645932601327</v>
      </c>
    </row>
    <row r="26" spans="1:6" x14ac:dyDescent="0.2">
      <c r="A26" s="21" t="s">
        <v>258</v>
      </c>
      <c r="B26" s="21" t="s">
        <v>257</v>
      </c>
      <c r="C26" s="21" t="s">
        <v>149</v>
      </c>
      <c r="D26" s="24">
        <v>260000</v>
      </c>
      <c r="E26" s="22">
        <v>1633.45</v>
      </c>
      <c r="F26" s="23">
        <v>2.0241295400245698</v>
      </c>
    </row>
    <row r="27" spans="1:6" x14ac:dyDescent="0.2">
      <c r="A27" s="21" t="s">
        <v>136</v>
      </c>
      <c r="B27" s="21" t="s">
        <v>135</v>
      </c>
      <c r="C27" s="21" t="s">
        <v>92</v>
      </c>
      <c r="D27" s="24">
        <v>130000</v>
      </c>
      <c r="E27" s="22">
        <v>1485.4449999999999</v>
      </c>
      <c r="F27" s="23">
        <v>1.84072552241072</v>
      </c>
    </row>
    <row r="28" spans="1:6" x14ac:dyDescent="0.2">
      <c r="A28" s="21" t="s">
        <v>144</v>
      </c>
      <c r="B28" s="21" t="s">
        <v>143</v>
      </c>
      <c r="C28" s="21" t="s">
        <v>145</v>
      </c>
      <c r="D28" s="24">
        <v>400000</v>
      </c>
      <c r="E28" s="22">
        <v>1449.2</v>
      </c>
      <c r="F28" s="23">
        <v>1.79581164370113</v>
      </c>
    </row>
    <row r="29" spans="1:6" x14ac:dyDescent="0.2">
      <c r="A29" s="21" t="s">
        <v>260</v>
      </c>
      <c r="B29" s="21" t="s">
        <v>259</v>
      </c>
      <c r="C29" s="21" t="s">
        <v>152</v>
      </c>
      <c r="D29" s="24">
        <v>275000</v>
      </c>
      <c r="E29" s="22">
        <v>1434.125</v>
      </c>
      <c r="F29" s="23">
        <v>1.7771310885473901</v>
      </c>
    </row>
    <row r="30" spans="1:6" x14ac:dyDescent="0.2">
      <c r="A30" s="21" t="s">
        <v>151</v>
      </c>
      <c r="B30" s="21" t="s">
        <v>150</v>
      </c>
      <c r="C30" s="21" t="s">
        <v>152</v>
      </c>
      <c r="D30" s="24">
        <v>531296</v>
      </c>
      <c r="E30" s="22">
        <v>1385.0886720000001</v>
      </c>
      <c r="F30" s="23">
        <v>1.7163665227271101</v>
      </c>
    </row>
    <row r="31" spans="1:6" x14ac:dyDescent="0.2">
      <c r="A31" s="21" t="s">
        <v>188</v>
      </c>
      <c r="B31" s="21" t="s">
        <v>187</v>
      </c>
      <c r="C31" s="21" t="s">
        <v>142</v>
      </c>
      <c r="D31" s="24">
        <v>600000</v>
      </c>
      <c r="E31" s="22">
        <v>1356.9</v>
      </c>
      <c r="F31" s="23">
        <v>1.68143584000694</v>
      </c>
    </row>
    <row r="32" spans="1:6" x14ac:dyDescent="0.2">
      <c r="A32" s="21" t="s">
        <v>262</v>
      </c>
      <c r="B32" s="21" t="s">
        <v>261</v>
      </c>
      <c r="C32" s="21" t="s">
        <v>108</v>
      </c>
      <c r="D32" s="24">
        <v>420000</v>
      </c>
      <c r="E32" s="22">
        <v>1275.33</v>
      </c>
      <c r="F32" s="23">
        <v>1.58035637838901</v>
      </c>
    </row>
    <row r="33" spans="1:9" x14ac:dyDescent="0.2">
      <c r="A33" s="21" t="s">
        <v>264</v>
      </c>
      <c r="B33" s="21" t="s">
        <v>263</v>
      </c>
      <c r="C33" s="21" t="s">
        <v>108</v>
      </c>
      <c r="D33" s="24">
        <v>1800000</v>
      </c>
      <c r="E33" s="22">
        <v>1228.5</v>
      </c>
      <c r="F33" s="23">
        <v>1.5223258379014899</v>
      </c>
    </row>
    <row r="34" spans="1:9" x14ac:dyDescent="0.2">
      <c r="A34" s="21" t="s">
        <v>266</v>
      </c>
      <c r="B34" s="21" t="s">
        <v>265</v>
      </c>
      <c r="C34" s="21" t="s">
        <v>130</v>
      </c>
      <c r="D34" s="24">
        <v>50000</v>
      </c>
      <c r="E34" s="22">
        <v>1195.1500000000001</v>
      </c>
      <c r="F34" s="23">
        <v>1.4809993692860901</v>
      </c>
    </row>
    <row r="35" spans="1:9" x14ac:dyDescent="0.2">
      <c r="A35" s="21" t="s">
        <v>268</v>
      </c>
      <c r="B35" s="21" t="s">
        <v>267</v>
      </c>
      <c r="C35" s="21" t="s">
        <v>269</v>
      </c>
      <c r="D35" s="24">
        <v>130000</v>
      </c>
      <c r="E35" s="22">
        <v>1113.06</v>
      </c>
      <c r="F35" s="23">
        <v>1.37927553694312</v>
      </c>
    </row>
    <row r="36" spans="1:9" x14ac:dyDescent="0.2">
      <c r="A36" s="21" t="s">
        <v>271</v>
      </c>
      <c r="B36" s="21" t="s">
        <v>270</v>
      </c>
      <c r="C36" s="21" t="s">
        <v>108</v>
      </c>
      <c r="D36" s="24">
        <v>879679</v>
      </c>
      <c r="E36" s="22">
        <v>1093.4409969999999</v>
      </c>
      <c r="F36" s="23">
        <v>1.3549641692746099</v>
      </c>
    </row>
    <row r="37" spans="1:9" x14ac:dyDescent="0.2">
      <c r="A37" s="21" t="s">
        <v>273</v>
      </c>
      <c r="B37" s="21" t="s">
        <v>272</v>
      </c>
      <c r="C37" s="21" t="s">
        <v>145</v>
      </c>
      <c r="D37" s="24">
        <v>50000</v>
      </c>
      <c r="E37" s="22">
        <v>1066.1500000000001</v>
      </c>
      <c r="F37" s="23">
        <v>1.3211458624979</v>
      </c>
    </row>
    <row r="38" spans="1:9" x14ac:dyDescent="0.2">
      <c r="A38" s="21" t="s">
        <v>123</v>
      </c>
      <c r="B38" s="21" t="s">
        <v>122</v>
      </c>
      <c r="C38" s="21" t="s">
        <v>124</v>
      </c>
      <c r="D38" s="24">
        <v>40000</v>
      </c>
      <c r="E38" s="22">
        <v>1012.02</v>
      </c>
      <c r="F38" s="23">
        <v>1.2540693483704199</v>
      </c>
    </row>
    <row r="39" spans="1:9" x14ac:dyDescent="0.2">
      <c r="A39" s="21" t="s">
        <v>179</v>
      </c>
      <c r="B39" s="21" t="s">
        <v>178</v>
      </c>
      <c r="C39" s="21" t="s">
        <v>180</v>
      </c>
      <c r="D39" s="24">
        <v>600000</v>
      </c>
      <c r="E39" s="22">
        <v>994.5</v>
      </c>
      <c r="F39" s="23">
        <v>1.23235901163454</v>
      </c>
    </row>
    <row r="40" spans="1:9" x14ac:dyDescent="0.2">
      <c r="A40" s="21" t="s">
        <v>275</v>
      </c>
      <c r="B40" s="21" t="s">
        <v>274</v>
      </c>
      <c r="C40" s="21" t="s">
        <v>118</v>
      </c>
      <c r="D40" s="24">
        <v>120000</v>
      </c>
      <c r="E40" s="22">
        <v>838.8</v>
      </c>
      <c r="F40" s="23">
        <v>1.0394195464646001</v>
      </c>
    </row>
    <row r="41" spans="1:9" x14ac:dyDescent="0.2">
      <c r="A41" s="21" t="s">
        <v>277</v>
      </c>
      <c r="B41" s="21" t="s">
        <v>276</v>
      </c>
      <c r="C41" s="21" t="s">
        <v>278</v>
      </c>
      <c r="D41" s="24">
        <v>600000</v>
      </c>
      <c r="E41" s="22">
        <v>804.3</v>
      </c>
      <c r="F41" s="23">
        <v>0.99666802720729797</v>
      </c>
    </row>
    <row r="42" spans="1:9" x14ac:dyDescent="0.2">
      <c r="A42" s="21" t="s">
        <v>280</v>
      </c>
      <c r="B42" s="21" t="s">
        <v>279</v>
      </c>
      <c r="C42" s="21" t="s">
        <v>196</v>
      </c>
      <c r="D42" s="24">
        <v>230000</v>
      </c>
      <c r="E42" s="22">
        <v>774.06500000000005</v>
      </c>
      <c r="F42" s="23">
        <v>0.95920158706977199</v>
      </c>
    </row>
    <row r="43" spans="1:9" x14ac:dyDescent="0.2">
      <c r="A43" s="21" t="s">
        <v>176</v>
      </c>
      <c r="B43" s="21" t="s">
        <v>175</v>
      </c>
      <c r="C43" s="21" t="s">
        <v>177</v>
      </c>
      <c r="D43" s="24">
        <v>100000</v>
      </c>
      <c r="E43" s="22">
        <v>749.3</v>
      </c>
      <c r="F43" s="23">
        <v>0.92851343128985298</v>
      </c>
    </row>
    <row r="44" spans="1:9" x14ac:dyDescent="0.2">
      <c r="A44" s="21" t="s">
        <v>282</v>
      </c>
      <c r="B44" s="21" t="s">
        <v>281</v>
      </c>
      <c r="C44" s="21" t="s">
        <v>92</v>
      </c>
      <c r="D44" s="24">
        <v>400000</v>
      </c>
      <c r="E44" s="22">
        <v>744</v>
      </c>
      <c r="F44" s="23">
        <v>0.92194580659235403</v>
      </c>
    </row>
    <row r="45" spans="1:9" x14ac:dyDescent="0.2">
      <c r="A45" s="21" t="s">
        <v>284</v>
      </c>
      <c r="B45" s="21" t="s">
        <v>283</v>
      </c>
      <c r="C45" s="21" t="s">
        <v>155</v>
      </c>
      <c r="D45" s="24">
        <v>17059</v>
      </c>
      <c r="E45" s="22">
        <v>626.38089149999996</v>
      </c>
      <c r="F45" s="23">
        <v>0.77619521001075897</v>
      </c>
    </row>
    <row r="46" spans="1:9" x14ac:dyDescent="0.2">
      <c r="A46" s="21" t="s">
        <v>286</v>
      </c>
      <c r="B46" s="21" t="s">
        <v>285</v>
      </c>
      <c r="C46" s="21" t="s">
        <v>287</v>
      </c>
      <c r="D46" s="24">
        <v>275000</v>
      </c>
      <c r="E46" s="22">
        <v>623.15</v>
      </c>
      <c r="F46" s="23">
        <v>0.77219157174465702</v>
      </c>
    </row>
    <row r="47" spans="1:9" x14ac:dyDescent="0.2">
      <c r="A47" s="20" t="s">
        <v>33</v>
      </c>
      <c r="B47" s="20"/>
      <c r="C47" s="20"/>
      <c r="D47" s="20"/>
      <c r="E47" s="25">
        <f>SUM(E7:E46)</f>
        <v>77712.070560499982</v>
      </c>
      <c r="F47" s="26">
        <f>SUM(F7:F46)</f>
        <v>96.298813944707064</v>
      </c>
      <c r="G47" s="14"/>
      <c r="H47" s="14"/>
      <c r="I47" s="14"/>
    </row>
    <row r="48" spans="1:9" x14ac:dyDescent="0.2">
      <c r="A48" s="21"/>
      <c r="B48" s="21"/>
      <c r="C48" s="21"/>
      <c r="D48" s="21"/>
      <c r="E48" s="22"/>
      <c r="F48" s="23"/>
    </row>
    <row r="49" spans="1:9" x14ac:dyDescent="0.2">
      <c r="A49" s="20" t="s">
        <v>35</v>
      </c>
      <c r="B49" s="20"/>
      <c r="C49" s="20"/>
      <c r="D49" s="20"/>
      <c r="E49" s="25">
        <f>E47</f>
        <v>77712.070560499982</v>
      </c>
      <c r="F49" s="26">
        <f>F47</f>
        <v>96.298813944707064</v>
      </c>
      <c r="G49" s="14"/>
      <c r="H49" s="14"/>
      <c r="I49" s="14"/>
    </row>
    <row r="50" spans="1:9" x14ac:dyDescent="0.2">
      <c r="A50" s="20"/>
      <c r="B50" s="20"/>
      <c r="C50" s="20"/>
      <c r="D50" s="20"/>
      <c r="E50" s="25"/>
      <c r="F50" s="26"/>
      <c r="G50" s="14"/>
      <c r="H50" s="14"/>
      <c r="I50" s="14"/>
    </row>
    <row r="51" spans="1:9" x14ac:dyDescent="0.2">
      <c r="A51" s="20" t="s">
        <v>37</v>
      </c>
      <c r="B51" s="20"/>
      <c r="C51" s="20"/>
      <c r="D51" s="20"/>
      <c r="E51" s="25">
        <f>E53-(E47)</f>
        <v>2986.8159337000106</v>
      </c>
      <c r="F51" s="26">
        <f>F53-(F47)</f>
        <v>3.7011860552929363</v>
      </c>
      <c r="G51" s="14"/>
      <c r="H51" s="14"/>
      <c r="I51" s="14"/>
    </row>
    <row r="52" spans="1:9" x14ac:dyDescent="0.2">
      <c r="A52" s="20"/>
      <c r="B52" s="20"/>
      <c r="C52" s="20"/>
      <c r="D52" s="20"/>
      <c r="E52" s="25"/>
      <c r="F52" s="26"/>
      <c r="G52" s="14"/>
      <c r="H52" s="14"/>
      <c r="I52" s="14"/>
    </row>
    <row r="53" spans="1:9" x14ac:dyDescent="0.2">
      <c r="A53" s="27" t="s">
        <v>36</v>
      </c>
      <c r="B53" s="27"/>
      <c r="C53" s="27"/>
      <c r="D53" s="27"/>
      <c r="E53" s="28">
        <v>80698.886494199993</v>
      </c>
      <c r="F53" s="29">
        <v>100</v>
      </c>
      <c r="G53" s="14"/>
      <c r="H53" s="14"/>
      <c r="I53" s="14"/>
    </row>
    <row r="56" spans="1:9" x14ac:dyDescent="0.2">
      <c r="A56" s="14" t="s">
        <v>39</v>
      </c>
    </row>
    <row r="57" spans="1:9" x14ac:dyDescent="0.2">
      <c r="A57" s="14" t="s">
        <v>40</v>
      </c>
    </row>
    <row r="58" spans="1:9" x14ac:dyDescent="0.2">
      <c r="A58" s="14" t="s">
        <v>41</v>
      </c>
      <c r="B58" s="14"/>
      <c r="C58" s="30" t="s">
        <v>43</v>
      </c>
      <c r="D58" s="14" t="s">
        <v>42</v>
      </c>
    </row>
    <row r="59" spans="1:9" x14ac:dyDescent="0.2">
      <c r="A59" s="7" t="s">
        <v>80</v>
      </c>
      <c r="C59" s="31">
        <v>403.79520000000002</v>
      </c>
      <c r="D59" s="31">
        <v>448.37889999999999</v>
      </c>
    </row>
    <row r="60" spans="1:9" x14ac:dyDescent="0.2">
      <c r="A60" s="7" t="s">
        <v>82</v>
      </c>
      <c r="C60" s="31">
        <v>74.470699999999994</v>
      </c>
      <c r="D60" s="31">
        <v>82.693100000000001</v>
      </c>
    </row>
    <row r="61" spans="1:9" x14ac:dyDescent="0.2">
      <c r="A61" s="7" t="s">
        <v>81</v>
      </c>
      <c r="C61" s="31">
        <v>433.62860000000001</v>
      </c>
      <c r="D61" s="31">
        <v>484.00110000000001</v>
      </c>
    </row>
    <row r="62" spans="1:9" x14ac:dyDescent="0.2">
      <c r="A62" s="7" t="s">
        <v>83</v>
      </c>
      <c r="C62" s="31">
        <v>82.590999999999994</v>
      </c>
      <c r="D62" s="31">
        <v>92.171000000000006</v>
      </c>
    </row>
    <row r="64" spans="1:9" x14ac:dyDescent="0.2">
      <c r="A64" s="7" t="s">
        <v>44</v>
      </c>
    </row>
    <row r="66" spans="1:4" x14ac:dyDescent="0.2">
      <c r="A66" s="14" t="s">
        <v>45</v>
      </c>
      <c r="D66" s="30" t="s">
        <v>46</v>
      </c>
    </row>
    <row r="68" spans="1:4" x14ac:dyDescent="0.2">
      <c r="A68" s="14" t="s">
        <v>219</v>
      </c>
      <c r="D68" s="35">
        <v>0.15920450015033699</v>
      </c>
    </row>
    <row r="70" spans="1:4" x14ac:dyDescent="0.2">
      <c r="A70" s="14" t="s">
        <v>812</v>
      </c>
    </row>
    <row r="71" spans="1:4" x14ac:dyDescent="0.2">
      <c r="A71" s="37"/>
    </row>
    <row r="72" spans="1:4" x14ac:dyDescent="0.2">
      <c r="A72" s="38" t="s">
        <v>807</v>
      </c>
    </row>
    <row r="73" spans="1:4" x14ac:dyDescent="0.2">
      <c r="A73" s="39"/>
    </row>
    <row r="74" spans="1:4" x14ac:dyDescent="0.2">
      <c r="A74" s="40"/>
    </row>
    <row r="75" spans="1:4" x14ac:dyDescent="0.2">
      <c r="A75" s="40"/>
    </row>
    <row r="76" spans="1:4" x14ac:dyDescent="0.2">
      <c r="A76" s="40"/>
    </row>
    <row r="77" spans="1:4" x14ac:dyDescent="0.2">
      <c r="A77" s="40"/>
    </row>
    <row r="78" spans="1:4" x14ac:dyDescent="0.2">
      <c r="A78" s="40"/>
    </row>
    <row r="79" spans="1:4" x14ac:dyDescent="0.2">
      <c r="A79" s="40"/>
    </row>
    <row r="80" spans="1:4"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38" t="s">
        <v>813</v>
      </c>
    </row>
    <row r="87" spans="1:1" x14ac:dyDescent="0.2">
      <c r="A87" s="40"/>
    </row>
    <row r="88" spans="1:1" x14ac:dyDescent="0.2">
      <c r="A88" s="38" t="s">
        <v>808</v>
      </c>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row r="97" spans="1:1" x14ac:dyDescent="0.2">
      <c r="A97" s="40"/>
    </row>
    <row r="98" spans="1:1" x14ac:dyDescent="0.2">
      <c r="A98" s="40"/>
    </row>
    <row r="99" spans="1:1" x14ac:dyDescent="0.2">
      <c r="A99" s="40"/>
    </row>
    <row r="100" spans="1:1" x14ac:dyDescent="0.2">
      <c r="A100" s="40"/>
    </row>
  </sheetData>
  <mergeCells count="1">
    <mergeCell ref="A1:F1"/>
  </mergeCells>
  <conditionalFormatting sqref="F2:F3 F5:F69">
    <cfRule type="cellIs" dxfId="64" priority="2" stopIfTrue="1" operator="between">
      <formula>0.009</formula>
      <formula>-0.009</formula>
    </cfRule>
  </conditionalFormatting>
  <conditionalFormatting sqref="F70:F202">
    <cfRule type="cellIs" dxfId="63" priority="1" stopIfTrue="1" operator="between">
      <formula>0.009</formula>
      <formula>-0.009</formula>
    </cfRule>
  </conditionalFormatting>
  <hyperlinks>
    <hyperlink ref="A71"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09"/>
  <sheetViews>
    <sheetView workbookViewId="0">
      <selection sqref="A1:F1"/>
    </sheetView>
  </sheetViews>
  <sheetFormatPr defaultColWidth="9.109375" defaultRowHeight="10.199999999999999" x14ac:dyDescent="0.2"/>
  <cols>
    <col min="1" max="1" width="40.5546875" style="7" bestFit="1" customWidth="1"/>
    <col min="2" max="2" width="39.33203125" style="7" bestFit="1" customWidth="1"/>
    <col min="3" max="3" width="24.6640625" style="7" bestFit="1" customWidth="1"/>
    <col min="4" max="4" width="15" style="7" bestFit="1" customWidth="1"/>
    <col min="5" max="5" width="23" style="10" customWidth="1"/>
    <col min="6" max="6" width="13.5546875" style="11" bestFit="1" customWidth="1"/>
    <col min="7" max="16384" width="9.109375" style="7"/>
  </cols>
  <sheetData>
    <row r="1" spans="1:6" s="1" customFormat="1" ht="13.8" x14ac:dyDescent="0.2">
      <c r="A1" s="69" t="s">
        <v>12</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250</v>
      </c>
      <c r="B7" s="21" t="s">
        <v>249</v>
      </c>
      <c r="C7" s="21" t="s">
        <v>121</v>
      </c>
      <c r="D7" s="24">
        <v>4000000</v>
      </c>
      <c r="E7" s="22">
        <v>9126</v>
      </c>
      <c r="F7" s="23">
        <v>6.9775388122890698</v>
      </c>
    </row>
    <row r="8" spans="1:6" x14ac:dyDescent="0.2">
      <c r="A8" s="21" t="s">
        <v>96</v>
      </c>
      <c r="B8" s="21" t="s">
        <v>95</v>
      </c>
      <c r="C8" s="21" t="s">
        <v>97</v>
      </c>
      <c r="D8" s="24">
        <v>500000</v>
      </c>
      <c r="E8" s="22">
        <v>7688.25</v>
      </c>
      <c r="F8" s="23">
        <v>5.8782667952642402</v>
      </c>
    </row>
    <row r="9" spans="1:6" x14ac:dyDescent="0.2">
      <c r="A9" s="21" t="s">
        <v>110</v>
      </c>
      <c r="B9" s="21" t="s">
        <v>109</v>
      </c>
      <c r="C9" s="21" t="s">
        <v>97</v>
      </c>
      <c r="D9" s="24">
        <v>700000</v>
      </c>
      <c r="E9" s="22">
        <v>7288.05</v>
      </c>
      <c r="F9" s="23">
        <v>5.5722826803532</v>
      </c>
    </row>
    <row r="10" spans="1:6" x14ac:dyDescent="0.2">
      <c r="A10" s="21" t="s">
        <v>120</v>
      </c>
      <c r="B10" s="21" t="s">
        <v>119</v>
      </c>
      <c r="C10" s="21" t="s">
        <v>121</v>
      </c>
      <c r="D10" s="24">
        <v>3800000</v>
      </c>
      <c r="E10" s="22">
        <v>6577.8</v>
      </c>
      <c r="F10" s="23">
        <v>5.0292411570759397</v>
      </c>
    </row>
    <row r="11" spans="1:6" x14ac:dyDescent="0.2">
      <c r="A11" s="21" t="s">
        <v>290</v>
      </c>
      <c r="B11" s="21" t="s">
        <v>289</v>
      </c>
      <c r="C11" s="21" t="s">
        <v>121</v>
      </c>
      <c r="D11" s="24">
        <v>15000000</v>
      </c>
      <c r="E11" s="22">
        <v>6390</v>
      </c>
      <c r="F11" s="23">
        <v>4.88565340899925</v>
      </c>
    </row>
    <row r="12" spans="1:6" x14ac:dyDescent="0.2">
      <c r="A12" s="21" t="s">
        <v>246</v>
      </c>
      <c r="B12" s="21" t="s">
        <v>245</v>
      </c>
      <c r="C12" s="21" t="s">
        <v>207</v>
      </c>
      <c r="D12" s="24">
        <v>1500000</v>
      </c>
      <c r="E12" s="22">
        <v>5230.5</v>
      </c>
      <c r="F12" s="23">
        <v>3.9991252199953902</v>
      </c>
    </row>
    <row r="13" spans="1:6" x14ac:dyDescent="0.2">
      <c r="A13" s="21" t="s">
        <v>141</v>
      </c>
      <c r="B13" s="21" t="s">
        <v>140</v>
      </c>
      <c r="C13" s="21" t="s">
        <v>142</v>
      </c>
      <c r="D13" s="24">
        <v>5250000</v>
      </c>
      <c r="E13" s="22">
        <v>4793.25</v>
      </c>
      <c r="F13" s="23">
        <v>3.6648134902481502</v>
      </c>
    </row>
    <row r="14" spans="1:6" x14ac:dyDescent="0.2">
      <c r="A14" s="21" t="s">
        <v>243</v>
      </c>
      <c r="B14" s="21" t="s">
        <v>242</v>
      </c>
      <c r="C14" s="21" t="s">
        <v>244</v>
      </c>
      <c r="D14" s="24">
        <v>1900000</v>
      </c>
      <c r="E14" s="22">
        <v>4673.05</v>
      </c>
      <c r="F14" s="23">
        <v>3.5729112148550799</v>
      </c>
    </row>
    <row r="15" spans="1:6" x14ac:dyDescent="0.2">
      <c r="A15" s="21" t="s">
        <v>206</v>
      </c>
      <c r="B15" s="21" t="s">
        <v>205</v>
      </c>
      <c r="C15" s="21" t="s">
        <v>207</v>
      </c>
      <c r="D15" s="24">
        <v>180000</v>
      </c>
      <c r="E15" s="22">
        <v>4591.26</v>
      </c>
      <c r="F15" s="23">
        <v>3.5103763803758801</v>
      </c>
    </row>
    <row r="16" spans="1:6" x14ac:dyDescent="0.2">
      <c r="A16" s="21" t="s">
        <v>134</v>
      </c>
      <c r="B16" s="21" t="s">
        <v>133</v>
      </c>
      <c r="C16" s="21" t="s">
        <v>97</v>
      </c>
      <c r="D16" s="24">
        <v>400000</v>
      </c>
      <c r="E16" s="22">
        <v>4253.6000000000004</v>
      </c>
      <c r="F16" s="23">
        <v>3.2522089734771802</v>
      </c>
    </row>
    <row r="17" spans="1:6" x14ac:dyDescent="0.2">
      <c r="A17" s="21" t="s">
        <v>277</v>
      </c>
      <c r="B17" s="21" t="s">
        <v>276</v>
      </c>
      <c r="C17" s="21" t="s">
        <v>278</v>
      </c>
      <c r="D17" s="24">
        <v>3000000</v>
      </c>
      <c r="E17" s="22">
        <v>4021.5</v>
      </c>
      <c r="F17" s="23">
        <v>3.0747504200767599</v>
      </c>
    </row>
    <row r="18" spans="1:6" x14ac:dyDescent="0.2">
      <c r="A18" s="21" t="s">
        <v>239</v>
      </c>
      <c r="B18" s="21" t="s">
        <v>238</v>
      </c>
      <c r="C18" s="21" t="s">
        <v>130</v>
      </c>
      <c r="D18" s="24">
        <v>220000</v>
      </c>
      <c r="E18" s="22">
        <v>3787.74</v>
      </c>
      <c r="F18" s="23">
        <v>2.89602266719919</v>
      </c>
    </row>
    <row r="19" spans="1:6" x14ac:dyDescent="0.2">
      <c r="A19" s="21" t="s">
        <v>284</v>
      </c>
      <c r="B19" s="21" t="s">
        <v>283</v>
      </c>
      <c r="C19" s="21" t="s">
        <v>155</v>
      </c>
      <c r="D19" s="24">
        <v>100000</v>
      </c>
      <c r="E19" s="22">
        <v>3671.85</v>
      </c>
      <c r="F19" s="23">
        <v>2.8074157229786998</v>
      </c>
    </row>
    <row r="20" spans="1:6" x14ac:dyDescent="0.2">
      <c r="A20" s="21" t="s">
        <v>292</v>
      </c>
      <c r="B20" s="21" t="s">
        <v>291</v>
      </c>
      <c r="C20" s="21" t="s">
        <v>142</v>
      </c>
      <c r="D20" s="24">
        <v>1700000</v>
      </c>
      <c r="E20" s="22">
        <v>3494.35</v>
      </c>
      <c r="F20" s="23">
        <v>2.67170312828428</v>
      </c>
    </row>
    <row r="21" spans="1:6" x14ac:dyDescent="0.2">
      <c r="A21" s="21" t="s">
        <v>273</v>
      </c>
      <c r="B21" s="21" t="s">
        <v>272</v>
      </c>
      <c r="C21" s="21" t="s">
        <v>145</v>
      </c>
      <c r="D21" s="24">
        <v>135700</v>
      </c>
      <c r="E21" s="22">
        <v>2893.5311000000002</v>
      </c>
      <c r="F21" s="23">
        <v>2.2123302163944198</v>
      </c>
    </row>
    <row r="22" spans="1:6" x14ac:dyDescent="0.2">
      <c r="A22" s="21" t="s">
        <v>241</v>
      </c>
      <c r="B22" s="21" t="s">
        <v>240</v>
      </c>
      <c r="C22" s="21" t="s">
        <v>124</v>
      </c>
      <c r="D22" s="24">
        <v>2464497</v>
      </c>
      <c r="E22" s="22">
        <v>2633.3150449999998</v>
      </c>
      <c r="F22" s="23">
        <v>2.0133747459426101</v>
      </c>
    </row>
    <row r="23" spans="1:6" x14ac:dyDescent="0.2">
      <c r="A23" s="21" t="s">
        <v>294</v>
      </c>
      <c r="B23" s="21" t="s">
        <v>293</v>
      </c>
      <c r="C23" s="21" t="s">
        <v>183</v>
      </c>
      <c r="D23" s="24">
        <v>160000</v>
      </c>
      <c r="E23" s="22">
        <v>2610.8000000000002</v>
      </c>
      <c r="F23" s="23">
        <v>1.99616023790536</v>
      </c>
    </row>
    <row r="24" spans="1:6" x14ac:dyDescent="0.2">
      <c r="A24" s="21" t="s">
        <v>296</v>
      </c>
      <c r="B24" s="21" t="s">
        <v>295</v>
      </c>
      <c r="C24" s="21" t="s">
        <v>97</v>
      </c>
      <c r="D24" s="24">
        <v>80000</v>
      </c>
      <c r="E24" s="22">
        <v>2554.52</v>
      </c>
      <c r="F24" s="23">
        <v>1.95312978816225</v>
      </c>
    </row>
    <row r="25" spans="1:6" x14ac:dyDescent="0.2">
      <c r="A25" s="21" t="s">
        <v>213</v>
      </c>
      <c r="B25" s="21" t="s">
        <v>212</v>
      </c>
      <c r="C25" s="21" t="s">
        <v>121</v>
      </c>
      <c r="D25" s="24">
        <v>1100000</v>
      </c>
      <c r="E25" s="22">
        <v>2486</v>
      </c>
      <c r="F25" s="23">
        <v>1.9007409037202101</v>
      </c>
    </row>
    <row r="26" spans="1:6" x14ac:dyDescent="0.2">
      <c r="A26" s="21" t="s">
        <v>190</v>
      </c>
      <c r="B26" s="21" t="s">
        <v>189</v>
      </c>
      <c r="C26" s="21" t="s">
        <v>108</v>
      </c>
      <c r="D26" s="24">
        <v>1150000</v>
      </c>
      <c r="E26" s="22">
        <v>2459.2750000000001</v>
      </c>
      <c r="F26" s="23">
        <v>1.88030755671622</v>
      </c>
    </row>
    <row r="27" spans="1:6" x14ac:dyDescent="0.2">
      <c r="A27" s="21" t="s">
        <v>298</v>
      </c>
      <c r="B27" s="21" t="s">
        <v>297</v>
      </c>
      <c r="C27" s="21" t="s">
        <v>171</v>
      </c>
      <c r="D27" s="24">
        <v>400000</v>
      </c>
      <c r="E27" s="22">
        <v>2065.4</v>
      </c>
      <c r="F27" s="23">
        <v>1.5791593976442999</v>
      </c>
    </row>
    <row r="28" spans="1:6" x14ac:dyDescent="0.2">
      <c r="A28" s="21" t="s">
        <v>300</v>
      </c>
      <c r="B28" s="21" t="s">
        <v>299</v>
      </c>
      <c r="C28" s="21" t="s">
        <v>152</v>
      </c>
      <c r="D28" s="24">
        <v>1400000</v>
      </c>
      <c r="E28" s="22">
        <v>1875.3</v>
      </c>
      <c r="F28" s="23">
        <v>1.43381312017156</v>
      </c>
    </row>
    <row r="29" spans="1:6" x14ac:dyDescent="0.2">
      <c r="A29" s="21" t="s">
        <v>271</v>
      </c>
      <c r="B29" s="21" t="s">
        <v>270</v>
      </c>
      <c r="C29" s="21" t="s">
        <v>108</v>
      </c>
      <c r="D29" s="24">
        <v>1450993</v>
      </c>
      <c r="E29" s="22">
        <v>1803.5842990000001</v>
      </c>
      <c r="F29" s="23">
        <v>1.3789808730558499</v>
      </c>
    </row>
    <row r="30" spans="1:6" x14ac:dyDescent="0.2">
      <c r="A30" s="21" t="s">
        <v>264</v>
      </c>
      <c r="B30" s="21" t="s">
        <v>263</v>
      </c>
      <c r="C30" s="21" t="s">
        <v>108</v>
      </c>
      <c r="D30" s="24">
        <v>2550000</v>
      </c>
      <c r="E30" s="22">
        <v>1740.375</v>
      </c>
      <c r="F30" s="23">
        <v>1.3306524337538399</v>
      </c>
    </row>
    <row r="31" spans="1:6" x14ac:dyDescent="0.2">
      <c r="A31" s="21" t="s">
        <v>188</v>
      </c>
      <c r="B31" s="21" t="s">
        <v>187</v>
      </c>
      <c r="C31" s="21" t="s">
        <v>142</v>
      </c>
      <c r="D31" s="24">
        <v>600000</v>
      </c>
      <c r="E31" s="22">
        <v>1356.9</v>
      </c>
      <c r="F31" s="23">
        <v>1.0374558858640199</v>
      </c>
    </row>
    <row r="32" spans="1:6" x14ac:dyDescent="0.2">
      <c r="A32" s="21" t="s">
        <v>132</v>
      </c>
      <c r="B32" s="21" t="s">
        <v>131</v>
      </c>
      <c r="C32" s="21" t="s">
        <v>118</v>
      </c>
      <c r="D32" s="24">
        <v>30000</v>
      </c>
      <c r="E32" s="22">
        <v>1330.11</v>
      </c>
      <c r="F32" s="23">
        <v>1.01697284129014</v>
      </c>
    </row>
    <row r="33" spans="1:9" x14ac:dyDescent="0.2">
      <c r="A33" s="21" t="s">
        <v>302</v>
      </c>
      <c r="B33" s="21" t="s">
        <v>301</v>
      </c>
      <c r="C33" s="21" t="s">
        <v>121</v>
      </c>
      <c r="D33" s="24">
        <v>1500000</v>
      </c>
      <c r="E33" s="22">
        <v>1151.25</v>
      </c>
      <c r="F33" s="23">
        <v>0.88022042051805705</v>
      </c>
    </row>
    <row r="34" spans="1:9" x14ac:dyDescent="0.2">
      <c r="A34" s="21" t="s">
        <v>286</v>
      </c>
      <c r="B34" s="21" t="s">
        <v>285</v>
      </c>
      <c r="C34" s="21" t="s">
        <v>287</v>
      </c>
      <c r="D34" s="24">
        <v>500000</v>
      </c>
      <c r="E34" s="22">
        <v>1133</v>
      </c>
      <c r="F34" s="23">
        <v>0.86626687204947606</v>
      </c>
    </row>
    <row r="35" spans="1:9" x14ac:dyDescent="0.2">
      <c r="A35" s="20" t="s">
        <v>33</v>
      </c>
      <c r="B35" s="20"/>
      <c r="C35" s="20"/>
      <c r="D35" s="20"/>
      <c r="E35" s="25">
        <f>SUM(E7:E34)</f>
        <v>103680.56044399999</v>
      </c>
      <c r="F35" s="26">
        <f>SUM(F7:F34)</f>
        <v>79.27187536466063</v>
      </c>
      <c r="G35" s="14"/>
      <c r="H35" s="14"/>
      <c r="I35" s="14"/>
    </row>
    <row r="36" spans="1:9" x14ac:dyDescent="0.2">
      <c r="A36" s="21"/>
      <c r="B36" s="21"/>
      <c r="C36" s="21"/>
      <c r="D36" s="21"/>
      <c r="E36" s="22"/>
      <c r="F36" s="23"/>
    </row>
    <row r="37" spans="1:9" x14ac:dyDescent="0.2">
      <c r="A37" s="20" t="s">
        <v>303</v>
      </c>
      <c r="B37" s="21"/>
      <c r="C37" s="21"/>
      <c r="D37" s="21"/>
      <c r="E37" s="22"/>
      <c r="F37" s="23"/>
    </row>
    <row r="38" spans="1:9" x14ac:dyDescent="0.2">
      <c r="A38" s="21" t="s">
        <v>305</v>
      </c>
      <c r="B38" s="21" t="s">
        <v>304</v>
      </c>
      <c r="C38" s="21" t="s">
        <v>408</v>
      </c>
      <c r="D38" s="24">
        <v>1500000</v>
      </c>
      <c r="E38" s="22">
        <v>4743.3</v>
      </c>
      <c r="F38" s="23">
        <v>3.6266228192341399</v>
      </c>
    </row>
    <row r="39" spans="1:9" x14ac:dyDescent="0.2">
      <c r="A39" s="21" t="s">
        <v>307</v>
      </c>
      <c r="B39" s="21" t="s">
        <v>306</v>
      </c>
      <c r="C39" s="21" t="s">
        <v>408</v>
      </c>
      <c r="D39" s="24">
        <v>1300000</v>
      </c>
      <c r="E39" s="22">
        <v>4476.9399999999996</v>
      </c>
      <c r="F39" s="23">
        <v>3.4229698236126902</v>
      </c>
    </row>
    <row r="40" spans="1:9" x14ac:dyDescent="0.2">
      <c r="A40" s="20" t="s">
        <v>33</v>
      </c>
      <c r="B40" s="20"/>
      <c r="C40" s="20"/>
      <c r="D40" s="20"/>
      <c r="E40" s="25">
        <f>SUM(E37:E39)</f>
        <v>9220.24</v>
      </c>
      <c r="F40" s="26">
        <f>SUM(F37:F39)</f>
        <v>7.0495926428468305</v>
      </c>
      <c r="G40" s="14"/>
      <c r="H40" s="14"/>
      <c r="I40" s="14"/>
    </row>
    <row r="41" spans="1:9" x14ac:dyDescent="0.2">
      <c r="A41" s="21"/>
      <c r="B41" s="21"/>
      <c r="C41" s="21"/>
      <c r="D41" s="21"/>
      <c r="E41" s="22"/>
      <c r="F41" s="23"/>
    </row>
    <row r="42" spans="1:9" x14ac:dyDescent="0.2">
      <c r="A42" s="20" t="s">
        <v>308</v>
      </c>
      <c r="B42" s="21"/>
      <c r="C42" s="21"/>
      <c r="D42" s="21"/>
      <c r="E42" s="22"/>
      <c r="F42" s="23"/>
    </row>
    <row r="43" spans="1:9" x14ac:dyDescent="0.2">
      <c r="A43" s="21" t="s">
        <v>310</v>
      </c>
      <c r="B43" s="21" t="s">
        <v>309</v>
      </c>
      <c r="C43" s="21" t="s">
        <v>311</v>
      </c>
      <c r="D43" s="24">
        <v>86900</v>
      </c>
      <c r="E43" s="22">
        <v>3290.6822649999999</v>
      </c>
      <c r="F43" s="23">
        <v>2.5159832591440701</v>
      </c>
    </row>
    <row r="44" spans="1:9" x14ac:dyDescent="0.2">
      <c r="A44" s="21" t="s">
        <v>313</v>
      </c>
      <c r="B44" s="21" t="s">
        <v>312</v>
      </c>
      <c r="C44" s="21" t="s">
        <v>145</v>
      </c>
      <c r="D44" s="24">
        <v>2297307</v>
      </c>
      <c r="E44" s="22">
        <v>1744.4789000000001</v>
      </c>
      <c r="F44" s="23">
        <v>1.3337901854009799</v>
      </c>
    </row>
    <row r="45" spans="1:9" x14ac:dyDescent="0.2">
      <c r="A45" s="21" t="s">
        <v>315</v>
      </c>
      <c r="B45" s="21" t="s">
        <v>314</v>
      </c>
      <c r="C45" s="21" t="s">
        <v>316</v>
      </c>
      <c r="D45" s="24">
        <v>1575983</v>
      </c>
      <c r="E45" s="22">
        <v>1294.8014430000001</v>
      </c>
      <c r="F45" s="23">
        <v>0.98997669545697897</v>
      </c>
    </row>
    <row r="46" spans="1:9" x14ac:dyDescent="0.2">
      <c r="A46" s="21" t="s">
        <v>318</v>
      </c>
      <c r="B46" s="21" t="s">
        <v>317</v>
      </c>
      <c r="C46" s="21" t="s">
        <v>105</v>
      </c>
      <c r="D46" s="24">
        <v>43300</v>
      </c>
      <c r="E46" s="22">
        <v>1257.672106</v>
      </c>
      <c r="F46" s="23">
        <v>0.96158842129611299</v>
      </c>
    </row>
    <row r="47" spans="1:9" x14ac:dyDescent="0.2">
      <c r="A47" s="21" t="s">
        <v>320</v>
      </c>
      <c r="B47" s="21" t="s">
        <v>319</v>
      </c>
      <c r="C47" s="21" t="s">
        <v>321</v>
      </c>
      <c r="D47" s="24">
        <v>187038</v>
      </c>
      <c r="E47" s="22">
        <v>1156.282923</v>
      </c>
      <c r="F47" s="23">
        <v>0.884068482710887</v>
      </c>
    </row>
    <row r="48" spans="1:9" x14ac:dyDescent="0.2">
      <c r="A48" s="21" t="s">
        <v>323</v>
      </c>
      <c r="B48" s="21" t="s">
        <v>322</v>
      </c>
      <c r="C48" s="21" t="s">
        <v>321</v>
      </c>
      <c r="D48" s="24">
        <v>47000</v>
      </c>
      <c r="E48" s="22">
        <v>711.32338879999998</v>
      </c>
      <c r="F48" s="23">
        <v>0.54386221273734203</v>
      </c>
    </row>
    <row r="49" spans="1:9" x14ac:dyDescent="0.2">
      <c r="A49" s="21" t="s">
        <v>325</v>
      </c>
      <c r="B49" s="21" t="s">
        <v>324</v>
      </c>
      <c r="C49" s="21" t="s">
        <v>321</v>
      </c>
      <c r="D49" s="24">
        <v>500000</v>
      </c>
      <c r="E49" s="22">
        <v>693.8801899</v>
      </c>
      <c r="F49" s="23">
        <v>0.53052552663880803</v>
      </c>
    </row>
    <row r="50" spans="1:9" x14ac:dyDescent="0.2">
      <c r="A50" s="20" t="s">
        <v>33</v>
      </c>
      <c r="B50" s="20"/>
      <c r="C50" s="20"/>
      <c r="D50" s="20"/>
      <c r="E50" s="25">
        <f>SUM(E42:E49)</f>
        <v>10149.121215700001</v>
      </c>
      <c r="F50" s="26">
        <f>SUM(F42:F49)</f>
        <v>7.7597947833851793</v>
      </c>
      <c r="G50" s="14"/>
      <c r="H50" s="14"/>
      <c r="I50" s="14"/>
    </row>
    <row r="51" spans="1:9" x14ac:dyDescent="0.2">
      <c r="A51" s="21"/>
      <c r="B51" s="21"/>
      <c r="C51" s="21"/>
      <c r="D51" s="21"/>
      <c r="E51" s="22"/>
      <c r="F51" s="23"/>
    </row>
    <row r="52" spans="1:9" x14ac:dyDescent="0.2">
      <c r="A52" s="20" t="s">
        <v>326</v>
      </c>
      <c r="B52" s="21"/>
      <c r="C52" s="21"/>
      <c r="D52" s="21"/>
      <c r="E52" s="22"/>
      <c r="F52" s="23"/>
    </row>
    <row r="53" spans="1:9" x14ac:dyDescent="0.2">
      <c r="A53" s="21" t="s">
        <v>328</v>
      </c>
      <c r="B53" s="21" t="s">
        <v>327</v>
      </c>
      <c r="C53" s="21" t="s">
        <v>329</v>
      </c>
      <c r="D53" s="24">
        <v>3408000</v>
      </c>
      <c r="E53" s="22">
        <v>2052.649973</v>
      </c>
      <c r="F53" s="23">
        <v>1.56941100752264</v>
      </c>
    </row>
    <row r="54" spans="1:9" x14ac:dyDescent="0.2">
      <c r="A54" s="20" t="s">
        <v>33</v>
      </c>
      <c r="B54" s="20"/>
      <c r="C54" s="20"/>
      <c r="D54" s="20"/>
      <c r="E54" s="25">
        <f>SUM(E53:E53)</f>
        <v>2052.649973</v>
      </c>
      <c r="F54" s="26">
        <f>SUM(F53:F53)</f>
        <v>1.56941100752264</v>
      </c>
      <c r="G54" s="14"/>
      <c r="H54" s="14"/>
      <c r="I54" s="14"/>
    </row>
    <row r="55" spans="1:9" x14ac:dyDescent="0.2">
      <c r="A55" s="21"/>
      <c r="B55" s="21"/>
      <c r="C55" s="21"/>
      <c r="D55" s="21"/>
      <c r="E55" s="22"/>
      <c r="F55" s="23"/>
    </row>
    <row r="56" spans="1:9" x14ac:dyDescent="0.2">
      <c r="A56" s="20" t="s">
        <v>35</v>
      </c>
      <c r="B56" s="20"/>
      <c r="C56" s="20"/>
      <c r="D56" s="20"/>
      <c r="E56" s="25">
        <f>E35+E40+E50+E54</f>
        <v>125102.5716327</v>
      </c>
      <c r="F56" s="26">
        <f>F35+F40+F50+F54</f>
        <v>95.650673798415283</v>
      </c>
      <c r="G56" s="14"/>
      <c r="H56" s="14"/>
      <c r="I56" s="14"/>
    </row>
    <row r="57" spans="1:9" x14ac:dyDescent="0.2">
      <c r="A57" s="20"/>
      <c r="B57" s="20"/>
      <c r="C57" s="20"/>
      <c r="D57" s="20"/>
      <c r="E57" s="25"/>
      <c r="F57" s="26"/>
      <c r="G57" s="14"/>
      <c r="H57" s="14"/>
      <c r="I57" s="14"/>
    </row>
    <row r="58" spans="1:9" x14ac:dyDescent="0.2">
      <c r="A58" s="20" t="s">
        <v>37</v>
      </c>
      <c r="B58" s="20"/>
      <c r="C58" s="20"/>
      <c r="D58" s="20"/>
      <c r="E58" s="25">
        <f>E60-(E35+E40+E50+E54)</f>
        <v>5688.5317278000002</v>
      </c>
      <c r="F58" s="26">
        <f>F60-(F35+F40+F50+F54)</f>
        <v>4.3493262015847165</v>
      </c>
      <c r="G58" s="14"/>
      <c r="H58" s="14"/>
      <c r="I58" s="14"/>
    </row>
    <row r="59" spans="1:9" x14ac:dyDescent="0.2">
      <c r="A59" s="20"/>
      <c r="B59" s="20"/>
      <c r="C59" s="20"/>
      <c r="D59" s="20"/>
      <c r="E59" s="25"/>
      <c r="F59" s="26"/>
      <c r="G59" s="14"/>
      <c r="H59" s="14"/>
      <c r="I59" s="14"/>
    </row>
    <row r="60" spans="1:9" x14ac:dyDescent="0.2">
      <c r="A60" s="27" t="s">
        <v>36</v>
      </c>
      <c r="B60" s="27"/>
      <c r="C60" s="27"/>
      <c r="D60" s="27"/>
      <c r="E60" s="28">
        <v>130791.1033605</v>
      </c>
      <c r="F60" s="29">
        <v>100</v>
      </c>
      <c r="G60" s="14"/>
      <c r="H60" s="14"/>
      <c r="I60" s="14"/>
    </row>
    <row r="63" spans="1:9" x14ac:dyDescent="0.2">
      <c r="A63" s="14" t="s">
        <v>39</v>
      </c>
    </row>
    <row r="64" spans="1:9" x14ac:dyDescent="0.2">
      <c r="A64" s="14" t="s">
        <v>40</v>
      </c>
    </row>
    <row r="65" spans="1:4" x14ac:dyDescent="0.2">
      <c r="A65" s="14" t="s">
        <v>41</v>
      </c>
      <c r="B65" s="14"/>
      <c r="C65" s="30" t="s">
        <v>43</v>
      </c>
      <c r="D65" s="14" t="s">
        <v>42</v>
      </c>
    </row>
    <row r="66" spans="1:4" x14ac:dyDescent="0.2">
      <c r="A66" s="7" t="s">
        <v>80</v>
      </c>
      <c r="C66" s="31">
        <v>83.3001</v>
      </c>
      <c r="D66" s="31">
        <v>84.519900000000007</v>
      </c>
    </row>
    <row r="67" spans="1:4" x14ac:dyDescent="0.2">
      <c r="A67" s="7" t="s">
        <v>82</v>
      </c>
      <c r="C67" s="31">
        <v>20.113800000000001</v>
      </c>
      <c r="D67" s="31">
        <v>19.519300000000001</v>
      </c>
    </row>
    <row r="68" spans="1:4" x14ac:dyDescent="0.2">
      <c r="A68" s="7" t="s">
        <v>81</v>
      </c>
      <c r="C68" s="31">
        <v>88.800700000000006</v>
      </c>
      <c r="D68" s="31">
        <v>90.422600000000003</v>
      </c>
    </row>
    <row r="69" spans="1:4" x14ac:dyDescent="0.2">
      <c r="A69" s="7" t="s">
        <v>83</v>
      </c>
      <c r="C69" s="31">
        <v>22.101099999999999</v>
      </c>
      <c r="D69" s="31">
        <v>21.505400000000002</v>
      </c>
    </row>
    <row r="71" spans="1:4" x14ac:dyDescent="0.2">
      <c r="A71" s="14" t="s">
        <v>45</v>
      </c>
    </row>
    <row r="72" spans="1:4" x14ac:dyDescent="0.2">
      <c r="A72" s="71" t="s">
        <v>61</v>
      </c>
      <c r="B72" s="72"/>
      <c r="C72" s="33" t="s">
        <v>62</v>
      </c>
    </row>
    <row r="73" spans="1:4" x14ac:dyDescent="0.2">
      <c r="A73" s="67" t="s">
        <v>82</v>
      </c>
      <c r="B73" s="68"/>
      <c r="C73" s="34">
        <v>0.85</v>
      </c>
    </row>
    <row r="74" spans="1:4" x14ac:dyDescent="0.2">
      <c r="A74" s="67" t="s">
        <v>83</v>
      </c>
      <c r="B74" s="68"/>
      <c r="C74" s="34">
        <v>0.95</v>
      </c>
    </row>
    <row r="75" spans="1:4" x14ac:dyDescent="0.2">
      <c r="A75" s="7" t="s">
        <v>63</v>
      </c>
    </row>
    <row r="76" spans="1:4" x14ac:dyDescent="0.2">
      <c r="A76" s="7" t="s">
        <v>44</v>
      </c>
    </row>
    <row r="78" spans="1:4" x14ac:dyDescent="0.2">
      <c r="A78" s="14" t="s">
        <v>219</v>
      </c>
      <c r="D78" s="35">
        <v>0.141572559200947</v>
      </c>
    </row>
    <row r="80" spans="1:4" x14ac:dyDescent="0.2">
      <c r="A80" s="14" t="s">
        <v>812</v>
      </c>
    </row>
    <row r="81" spans="1:1" x14ac:dyDescent="0.2">
      <c r="A81" s="37"/>
    </row>
    <row r="82" spans="1:1" x14ac:dyDescent="0.2">
      <c r="A82" s="38" t="s">
        <v>807</v>
      </c>
    </row>
    <row r="83" spans="1:1" x14ac:dyDescent="0.2">
      <c r="A83" s="39"/>
    </row>
    <row r="84" spans="1:1" x14ac:dyDescent="0.2">
      <c r="A84" s="40"/>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38" t="s">
        <v>814</v>
      </c>
    </row>
    <row r="96" spans="1:1" x14ac:dyDescent="0.2">
      <c r="A96" s="40"/>
    </row>
    <row r="97" spans="1:1" x14ac:dyDescent="0.2">
      <c r="A97" s="38" t="s">
        <v>808</v>
      </c>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40"/>
    </row>
    <row r="109" spans="1:1" x14ac:dyDescent="0.2">
      <c r="A109" s="40"/>
    </row>
  </sheetData>
  <mergeCells count="4">
    <mergeCell ref="A1:F1"/>
    <mergeCell ref="A72:B72"/>
    <mergeCell ref="A73:B73"/>
    <mergeCell ref="A74:B74"/>
  </mergeCells>
  <conditionalFormatting sqref="F2:F3 F5:F79">
    <cfRule type="cellIs" dxfId="62" priority="2" stopIfTrue="1" operator="between">
      <formula>0.009</formula>
      <formula>-0.009</formula>
    </cfRule>
  </conditionalFormatting>
  <conditionalFormatting sqref="F80:F211">
    <cfRule type="cellIs" dxfId="61"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19"/>
  <sheetViews>
    <sheetView workbookViewId="0">
      <selection sqref="A1:F1"/>
    </sheetView>
  </sheetViews>
  <sheetFormatPr defaultColWidth="9.109375" defaultRowHeight="10.199999999999999" x14ac:dyDescent="0.2"/>
  <cols>
    <col min="1" max="1" width="38.6640625" style="7" bestFit="1" customWidth="1"/>
    <col min="2" max="2" width="34.33203125" style="7" bestFit="1" customWidth="1"/>
    <col min="3" max="3" width="26.88671875" style="7" bestFit="1" customWidth="1"/>
    <col min="4" max="4" width="15" style="7" bestFit="1" customWidth="1"/>
    <col min="5" max="5" width="23" style="10" customWidth="1"/>
    <col min="6" max="6" width="13.5546875" style="11" bestFit="1" customWidth="1"/>
    <col min="7" max="16384" width="9.109375" style="7"/>
  </cols>
  <sheetData>
    <row r="1" spans="1:6" s="1" customFormat="1" ht="13.8" x14ac:dyDescent="0.2">
      <c r="A1" s="69" t="s">
        <v>13</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96</v>
      </c>
      <c r="B7" s="21" t="s">
        <v>95</v>
      </c>
      <c r="C7" s="21" t="s">
        <v>97</v>
      </c>
      <c r="D7" s="24">
        <v>728545</v>
      </c>
      <c r="E7" s="22">
        <v>11202.47219</v>
      </c>
      <c r="F7" s="23">
        <v>16.436111436238999</v>
      </c>
    </row>
    <row r="8" spans="1:6" x14ac:dyDescent="0.2">
      <c r="A8" s="21" t="s">
        <v>296</v>
      </c>
      <c r="B8" s="21" t="s">
        <v>295</v>
      </c>
      <c r="C8" s="21" t="s">
        <v>97</v>
      </c>
      <c r="D8" s="24">
        <v>280000</v>
      </c>
      <c r="E8" s="22">
        <v>8940.82</v>
      </c>
      <c r="F8" s="23">
        <v>13.1178467894375</v>
      </c>
    </row>
    <row r="9" spans="1:6" x14ac:dyDescent="0.2">
      <c r="A9" s="21" t="s">
        <v>110</v>
      </c>
      <c r="B9" s="21" t="s">
        <v>109</v>
      </c>
      <c r="C9" s="21" t="s">
        <v>97</v>
      </c>
      <c r="D9" s="24">
        <v>630000</v>
      </c>
      <c r="E9" s="22">
        <v>6559.2449999999999</v>
      </c>
      <c r="F9" s="23">
        <v>9.6236330632295601</v>
      </c>
    </row>
    <row r="10" spans="1:6" x14ac:dyDescent="0.2">
      <c r="A10" s="21" t="s">
        <v>104</v>
      </c>
      <c r="B10" s="21" t="s">
        <v>103</v>
      </c>
      <c r="C10" s="21" t="s">
        <v>105</v>
      </c>
      <c r="D10" s="24">
        <v>570825</v>
      </c>
      <c r="E10" s="22">
        <v>4749.2640000000001</v>
      </c>
      <c r="F10" s="23">
        <v>6.9680541062890402</v>
      </c>
    </row>
    <row r="11" spans="1:6" x14ac:dyDescent="0.2">
      <c r="A11" s="21" t="s">
        <v>134</v>
      </c>
      <c r="B11" s="21" t="s">
        <v>133</v>
      </c>
      <c r="C11" s="21" t="s">
        <v>97</v>
      </c>
      <c r="D11" s="24">
        <v>284336</v>
      </c>
      <c r="E11" s="22">
        <v>3023.6290239999998</v>
      </c>
      <c r="F11" s="23">
        <v>4.43622646300099</v>
      </c>
    </row>
    <row r="12" spans="1:6" x14ac:dyDescent="0.2">
      <c r="A12" s="21" t="s">
        <v>331</v>
      </c>
      <c r="B12" s="21" t="s">
        <v>330</v>
      </c>
      <c r="C12" s="21" t="s">
        <v>139</v>
      </c>
      <c r="D12" s="24">
        <v>60265</v>
      </c>
      <c r="E12" s="22">
        <v>2363.4125049999998</v>
      </c>
      <c r="F12" s="23">
        <v>3.4675659660781402</v>
      </c>
    </row>
    <row r="13" spans="1:6" x14ac:dyDescent="0.2">
      <c r="A13" s="21" t="s">
        <v>176</v>
      </c>
      <c r="B13" s="21" t="s">
        <v>175</v>
      </c>
      <c r="C13" s="21" t="s">
        <v>177</v>
      </c>
      <c r="D13" s="24">
        <v>255722</v>
      </c>
      <c r="E13" s="22">
        <v>1916.1249459999999</v>
      </c>
      <c r="F13" s="23">
        <v>2.81131187866966</v>
      </c>
    </row>
    <row r="14" spans="1:6" x14ac:dyDescent="0.2">
      <c r="A14" s="21" t="s">
        <v>159</v>
      </c>
      <c r="B14" s="21" t="s">
        <v>158</v>
      </c>
      <c r="C14" s="21" t="s">
        <v>139</v>
      </c>
      <c r="D14" s="24">
        <v>2800168</v>
      </c>
      <c r="E14" s="22">
        <v>1766.9060079999999</v>
      </c>
      <c r="F14" s="23">
        <v>2.59237992759956</v>
      </c>
    </row>
    <row r="15" spans="1:6" x14ac:dyDescent="0.2">
      <c r="A15" s="21" t="s">
        <v>217</v>
      </c>
      <c r="B15" s="21" t="s">
        <v>216</v>
      </c>
      <c r="C15" s="21" t="s">
        <v>177</v>
      </c>
      <c r="D15" s="24">
        <v>104181</v>
      </c>
      <c r="E15" s="22">
        <v>1202.7696450000001</v>
      </c>
      <c r="F15" s="23">
        <v>1.7646868996463601</v>
      </c>
    </row>
    <row r="16" spans="1:6" x14ac:dyDescent="0.2">
      <c r="A16" s="21" t="s">
        <v>192</v>
      </c>
      <c r="B16" s="21" t="s">
        <v>191</v>
      </c>
      <c r="C16" s="21" t="s">
        <v>193</v>
      </c>
      <c r="D16" s="24">
        <v>272832</v>
      </c>
      <c r="E16" s="22">
        <v>1053.267936</v>
      </c>
      <c r="F16" s="23">
        <v>1.54534007089675</v>
      </c>
    </row>
    <row r="17" spans="1:9" x14ac:dyDescent="0.2">
      <c r="A17" s="21" t="s">
        <v>333</v>
      </c>
      <c r="B17" s="21" t="s">
        <v>332</v>
      </c>
      <c r="C17" s="21" t="s">
        <v>139</v>
      </c>
      <c r="D17" s="24">
        <v>65018</v>
      </c>
      <c r="E17" s="22">
        <v>749.49499500000002</v>
      </c>
      <c r="F17" s="23">
        <v>1.0996486355681301</v>
      </c>
    </row>
    <row r="18" spans="1:9" x14ac:dyDescent="0.2">
      <c r="A18" s="21" t="s">
        <v>335</v>
      </c>
      <c r="B18" s="21" t="s">
        <v>334</v>
      </c>
      <c r="C18" s="21" t="s">
        <v>139</v>
      </c>
      <c r="D18" s="24">
        <v>15929</v>
      </c>
      <c r="E18" s="22">
        <v>731.37207049999995</v>
      </c>
      <c r="F18" s="23">
        <v>1.0730589327257101</v>
      </c>
    </row>
    <row r="19" spans="1:9" x14ac:dyDescent="0.2">
      <c r="A19" s="21" t="s">
        <v>337</v>
      </c>
      <c r="B19" s="21" t="s">
        <v>336</v>
      </c>
      <c r="C19" s="21" t="s">
        <v>97</v>
      </c>
      <c r="D19" s="24">
        <v>155002</v>
      </c>
      <c r="E19" s="22">
        <v>420.28792299999998</v>
      </c>
      <c r="F19" s="23">
        <v>0.61664059687645201</v>
      </c>
    </row>
    <row r="20" spans="1:9" x14ac:dyDescent="0.2">
      <c r="A20" s="21" t="s">
        <v>339</v>
      </c>
      <c r="B20" s="21" t="s">
        <v>338</v>
      </c>
      <c r="C20" s="21" t="s">
        <v>177</v>
      </c>
      <c r="D20" s="24">
        <v>375996</v>
      </c>
      <c r="E20" s="22">
        <v>390.47184600000003</v>
      </c>
      <c r="F20" s="23">
        <v>0.57289486326945904</v>
      </c>
    </row>
    <row r="21" spans="1:9" x14ac:dyDescent="0.2">
      <c r="A21" s="21" t="s">
        <v>341</v>
      </c>
      <c r="B21" s="21" t="s">
        <v>340</v>
      </c>
      <c r="C21" s="21" t="s">
        <v>97</v>
      </c>
      <c r="D21" s="24">
        <v>15762</v>
      </c>
      <c r="E21" s="22">
        <v>311.85117000000002</v>
      </c>
      <c r="F21" s="23">
        <v>0.45754370059645899</v>
      </c>
    </row>
    <row r="22" spans="1:9" x14ac:dyDescent="0.2">
      <c r="A22" s="21" t="s">
        <v>343</v>
      </c>
      <c r="B22" s="21" t="s">
        <v>342</v>
      </c>
      <c r="C22" s="21" t="s">
        <v>97</v>
      </c>
      <c r="D22" s="24">
        <v>6272</v>
      </c>
      <c r="E22" s="22">
        <v>231.628096</v>
      </c>
      <c r="F22" s="23">
        <v>0.33984152185785299</v>
      </c>
    </row>
    <row r="23" spans="1:9" x14ac:dyDescent="0.2">
      <c r="A23" s="21" t="s">
        <v>345</v>
      </c>
      <c r="B23" s="21" t="s">
        <v>344</v>
      </c>
      <c r="C23" s="21" t="s">
        <v>97</v>
      </c>
      <c r="D23" s="24">
        <v>63629</v>
      </c>
      <c r="E23" s="22">
        <v>92.9301545</v>
      </c>
      <c r="F23" s="23">
        <v>0.136345830566968</v>
      </c>
    </row>
    <row r="24" spans="1:9" x14ac:dyDescent="0.2">
      <c r="A24" s="20" t="s">
        <v>33</v>
      </c>
      <c r="B24" s="20"/>
      <c r="C24" s="20"/>
      <c r="D24" s="20"/>
      <c r="E24" s="25">
        <f>SUM(E7:E23)</f>
        <v>45705.947509000005</v>
      </c>
      <c r="F24" s="26">
        <f>SUM(F7:F23)</f>
        <v>67.059130682547575</v>
      </c>
      <c r="G24" s="14"/>
      <c r="H24" s="14"/>
      <c r="I24" s="14"/>
    </row>
    <row r="25" spans="1:9" x14ac:dyDescent="0.2">
      <c r="A25" s="21"/>
      <c r="B25" s="21"/>
      <c r="C25" s="21"/>
      <c r="D25" s="21"/>
      <c r="E25" s="22"/>
      <c r="F25" s="23"/>
    </row>
    <row r="26" spans="1:9" x14ac:dyDescent="0.2">
      <c r="A26" s="20" t="s">
        <v>308</v>
      </c>
      <c r="B26" s="21"/>
      <c r="C26" s="21"/>
      <c r="D26" s="21"/>
      <c r="E26" s="22"/>
      <c r="F26" s="23"/>
    </row>
    <row r="27" spans="1:9" x14ac:dyDescent="0.2">
      <c r="A27" s="21" t="s">
        <v>347</v>
      </c>
      <c r="B27" s="21" t="s">
        <v>346</v>
      </c>
      <c r="C27" s="21" t="s">
        <v>113</v>
      </c>
      <c r="D27" s="24">
        <v>82135</v>
      </c>
      <c r="E27" s="22">
        <v>1892.393648</v>
      </c>
      <c r="F27" s="23">
        <v>2.7764936482077398</v>
      </c>
    </row>
    <row r="28" spans="1:9" x14ac:dyDescent="0.2">
      <c r="A28" s="21" t="s">
        <v>349</v>
      </c>
      <c r="B28" s="21" t="s">
        <v>348</v>
      </c>
      <c r="C28" s="21" t="s">
        <v>177</v>
      </c>
      <c r="D28" s="24">
        <v>90474</v>
      </c>
      <c r="E28" s="22">
        <v>1017.919097</v>
      </c>
      <c r="F28" s="23">
        <v>1.4934767458117499</v>
      </c>
    </row>
    <row r="29" spans="1:9" x14ac:dyDescent="0.2">
      <c r="A29" s="21" t="s">
        <v>351</v>
      </c>
      <c r="B29" s="21" t="s">
        <v>350</v>
      </c>
      <c r="C29" s="21" t="s">
        <v>352</v>
      </c>
      <c r="D29" s="24">
        <v>8200</v>
      </c>
      <c r="E29" s="22">
        <v>798.75338260000001</v>
      </c>
      <c r="F29" s="23">
        <v>1.1719198569585101</v>
      </c>
    </row>
    <row r="30" spans="1:9" x14ac:dyDescent="0.2">
      <c r="A30" s="21" t="s">
        <v>354</v>
      </c>
      <c r="B30" s="21" t="s">
        <v>353</v>
      </c>
      <c r="C30" s="21" t="s">
        <v>321</v>
      </c>
      <c r="D30" s="24">
        <v>22900</v>
      </c>
      <c r="E30" s="22">
        <v>788.61264010000002</v>
      </c>
      <c r="F30" s="23">
        <v>1.15704150056098</v>
      </c>
    </row>
    <row r="31" spans="1:9" x14ac:dyDescent="0.2">
      <c r="A31" s="21" t="s">
        <v>356</v>
      </c>
      <c r="B31" s="21" t="s">
        <v>355</v>
      </c>
      <c r="C31" s="21" t="s">
        <v>139</v>
      </c>
      <c r="D31" s="24">
        <v>8680</v>
      </c>
      <c r="E31" s="22">
        <v>736.13812199999995</v>
      </c>
      <c r="F31" s="23">
        <v>1.0800516172185901</v>
      </c>
    </row>
    <row r="32" spans="1:9" x14ac:dyDescent="0.2">
      <c r="A32" s="21" t="s">
        <v>358</v>
      </c>
      <c r="B32" s="21" t="s">
        <v>357</v>
      </c>
      <c r="C32" s="21" t="s">
        <v>177</v>
      </c>
      <c r="D32" s="24">
        <v>5173</v>
      </c>
      <c r="E32" s="22">
        <v>696.31591800000001</v>
      </c>
      <c r="F32" s="23">
        <v>1.02162503320395</v>
      </c>
    </row>
    <row r="33" spans="1:6" x14ac:dyDescent="0.2">
      <c r="A33" s="21" t="s">
        <v>360</v>
      </c>
      <c r="B33" s="21" t="s">
        <v>359</v>
      </c>
      <c r="C33" s="21" t="s">
        <v>97</v>
      </c>
      <c r="D33" s="24">
        <v>3100</v>
      </c>
      <c r="E33" s="22">
        <v>595.74852969999995</v>
      </c>
      <c r="F33" s="23">
        <v>0.87407395939491805</v>
      </c>
    </row>
    <row r="34" spans="1:6" x14ac:dyDescent="0.2">
      <c r="A34" s="21" t="s">
        <v>323</v>
      </c>
      <c r="B34" s="21" t="s">
        <v>322</v>
      </c>
      <c r="C34" s="21" t="s">
        <v>321</v>
      </c>
      <c r="D34" s="24">
        <v>37000</v>
      </c>
      <c r="E34" s="22">
        <v>559.97798690000002</v>
      </c>
      <c r="F34" s="23">
        <v>0.821591916357991</v>
      </c>
    </row>
    <row r="35" spans="1:6" x14ac:dyDescent="0.2">
      <c r="A35" s="21" t="s">
        <v>362</v>
      </c>
      <c r="B35" s="21" t="s">
        <v>361</v>
      </c>
      <c r="C35" s="21" t="s">
        <v>363</v>
      </c>
      <c r="D35" s="24">
        <v>24465</v>
      </c>
      <c r="E35" s="22">
        <v>538.15426739999998</v>
      </c>
      <c r="F35" s="23">
        <v>0.78957245854800695</v>
      </c>
    </row>
    <row r="36" spans="1:6" x14ac:dyDescent="0.2">
      <c r="A36" s="21" t="s">
        <v>365</v>
      </c>
      <c r="B36" s="21" t="s">
        <v>364</v>
      </c>
      <c r="C36" s="21" t="s">
        <v>97</v>
      </c>
      <c r="D36" s="24">
        <v>7250</v>
      </c>
      <c r="E36" s="22">
        <v>500.8207519</v>
      </c>
      <c r="F36" s="23">
        <v>0.73479724369745703</v>
      </c>
    </row>
    <row r="37" spans="1:6" x14ac:dyDescent="0.2">
      <c r="A37" s="21" t="s">
        <v>367</v>
      </c>
      <c r="B37" s="21" t="s">
        <v>366</v>
      </c>
      <c r="C37" s="21" t="s">
        <v>139</v>
      </c>
      <c r="D37" s="24">
        <v>75883</v>
      </c>
      <c r="E37" s="22">
        <v>491.79099000000002</v>
      </c>
      <c r="F37" s="23">
        <v>0.72154890258900195</v>
      </c>
    </row>
    <row r="38" spans="1:6" x14ac:dyDescent="0.2">
      <c r="A38" s="21" t="s">
        <v>369</v>
      </c>
      <c r="B38" s="21" t="s">
        <v>368</v>
      </c>
      <c r="C38" s="21" t="s">
        <v>321</v>
      </c>
      <c r="D38" s="24">
        <v>1149</v>
      </c>
      <c r="E38" s="22">
        <v>490.94102279999998</v>
      </c>
      <c r="F38" s="23">
        <v>0.72030184253123897</v>
      </c>
    </row>
    <row r="39" spans="1:6" x14ac:dyDescent="0.2">
      <c r="A39" s="21" t="s">
        <v>371</v>
      </c>
      <c r="B39" s="21" t="s">
        <v>370</v>
      </c>
      <c r="C39" s="21" t="s">
        <v>321</v>
      </c>
      <c r="D39" s="24">
        <v>19982</v>
      </c>
      <c r="E39" s="22">
        <v>470.31174909999999</v>
      </c>
      <c r="F39" s="23">
        <v>0.69003485899125405</v>
      </c>
    </row>
    <row r="40" spans="1:6" x14ac:dyDescent="0.2">
      <c r="A40" s="21" t="s">
        <v>373</v>
      </c>
      <c r="B40" s="21" t="s">
        <v>372</v>
      </c>
      <c r="C40" s="21" t="s">
        <v>374</v>
      </c>
      <c r="D40" s="24">
        <v>1273</v>
      </c>
      <c r="E40" s="22">
        <v>462.0027316</v>
      </c>
      <c r="F40" s="23">
        <v>0.67784398404513502</v>
      </c>
    </row>
    <row r="41" spans="1:6" x14ac:dyDescent="0.2">
      <c r="A41" s="21" t="s">
        <v>376</v>
      </c>
      <c r="B41" s="21" t="s">
        <v>375</v>
      </c>
      <c r="C41" s="21" t="s">
        <v>97</v>
      </c>
      <c r="D41" s="24">
        <v>5340</v>
      </c>
      <c r="E41" s="22">
        <v>417.81981660000002</v>
      </c>
      <c r="F41" s="23">
        <v>0.61301942548331001</v>
      </c>
    </row>
    <row r="42" spans="1:6" x14ac:dyDescent="0.2">
      <c r="A42" s="21" t="s">
        <v>378</v>
      </c>
      <c r="B42" s="21" t="s">
        <v>377</v>
      </c>
      <c r="C42" s="21" t="s">
        <v>97</v>
      </c>
      <c r="D42" s="24">
        <v>1500</v>
      </c>
      <c r="E42" s="22">
        <v>395.52205880000002</v>
      </c>
      <c r="F42" s="23">
        <v>0.58030446527066903</v>
      </c>
    </row>
    <row r="43" spans="1:6" x14ac:dyDescent="0.2">
      <c r="A43" s="21" t="s">
        <v>380</v>
      </c>
      <c r="B43" s="21" t="s">
        <v>379</v>
      </c>
      <c r="C43" s="21" t="s">
        <v>97</v>
      </c>
      <c r="D43" s="24">
        <v>17517</v>
      </c>
      <c r="E43" s="22">
        <v>379.83679139999998</v>
      </c>
      <c r="F43" s="23">
        <v>0.55729125903180499</v>
      </c>
    </row>
    <row r="44" spans="1:6" x14ac:dyDescent="0.2">
      <c r="A44" s="21" t="s">
        <v>382</v>
      </c>
      <c r="B44" s="21" t="s">
        <v>381</v>
      </c>
      <c r="C44" s="21" t="s">
        <v>383</v>
      </c>
      <c r="D44" s="24">
        <v>3000</v>
      </c>
      <c r="E44" s="22">
        <v>335.21891540000001</v>
      </c>
      <c r="F44" s="23">
        <v>0.49182853173854502</v>
      </c>
    </row>
    <row r="45" spans="1:6" x14ac:dyDescent="0.2">
      <c r="A45" s="21" t="s">
        <v>385</v>
      </c>
      <c r="B45" s="21" t="s">
        <v>384</v>
      </c>
      <c r="C45" s="21" t="s">
        <v>177</v>
      </c>
      <c r="D45" s="24">
        <v>4743</v>
      </c>
      <c r="E45" s="22">
        <v>328.19012199999997</v>
      </c>
      <c r="F45" s="23">
        <v>0.48151598379151</v>
      </c>
    </row>
    <row r="46" spans="1:6" x14ac:dyDescent="0.2">
      <c r="A46" s="21" t="s">
        <v>387</v>
      </c>
      <c r="B46" s="21" t="s">
        <v>386</v>
      </c>
      <c r="C46" s="21" t="s">
        <v>321</v>
      </c>
      <c r="D46" s="24">
        <v>2300</v>
      </c>
      <c r="E46" s="22">
        <v>291.98013759999998</v>
      </c>
      <c r="F46" s="23">
        <v>0.42838919814912801</v>
      </c>
    </row>
    <row r="47" spans="1:6" x14ac:dyDescent="0.2">
      <c r="A47" s="21" t="s">
        <v>389</v>
      </c>
      <c r="B47" s="21" t="s">
        <v>388</v>
      </c>
      <c r="C47" s="21" t="s">
        <v>321</v>
      </c>
      <c r="D47" s="24">
        <v>25000</v>
      </c>
      <c r="E47" s="22">
        <v>250.10468950000001</v>
      </c>
      <c r="F47" s="23">
        <v>0.366950122939601</v>
      </c>
    </row>
    <row r="48" spans="1:6" x14ac:dyDescent="0.2">
      <c r="A48" s="21" t="s">
        <v>391</v>
      </c>
      <c r="B48" s="21" t="s">
        <v>390</v>
      </c>
      <c r="C48" s="21" t="s">
        <v>97</v>
      </c>
      <c r="D48" s="24">
        <v>3000</v>
      </c>
      <c r="E48" s="22">
        <v>231.3772998</v>
      </c>
      <c r="F48" s="23">
        <v>0.33947355716032201</v>
      </c>
    </row>
    <row r="49" spans="1:9" x14ac:dyDescent="0.2">
      <c r="A49" s="21" t="s">
        <v>393</v>
      </c>
      <c r="B49" s="21" t="s">
        <v>392</v>
      </c>
      <c r="C49" s="21" t="s">
        <v>97</v>
      </c>
      <c r="D49" s="24">
        <v>4500</v>
      </c>
      <c r="E49" s="22">
        <v>179.9408048</v>
      </c>
      <c r="F49" s="23">
        <v>0.26400664687740999</v>
      </c>
    </row>
    <row r="50" spans="1:9" x14ac:dyDescent="0.2">
      <c r="A50" s="21" t="s">
        <v>395</v>
      </c>
      <c r="B50" s="21" t="s">
        <v>394</v>
      </c>
      <c r="C50" s="21" t="s">
        <v>139</v>
      </c>
      <c r="D50" s="24">
        <v>381</v>
      </c>
      <c r="E50" s="22">
        <v>5.8305103999999996</v>
      </c>
      <c r="F50" s="23">
        <v>8.5544437905496502E-3</v>
      </c>
    </row>
    <row r="51" spans="1:9" x14ac:dyDescent="0.2">
      <c r="A51" s="20" t="s">
        <v>33</v>
      </c>
      <c r="B51" s="20"/>
      <c r="C51" s="20"/>
      <c r="D51" s="20"/>
      <c r="E51" s="25">
        <f>SUM(E26:E50)</f>
        <v>12855.701983399998</v>
      </c>
      <c r="F51" s="26">
        <f>SUM(F26:F50)</f>
        <v>18.861707202349368</v>
      </c>
      <c r="G51" s="14"/>
      <c r="H51" s="14"/>
      <c r="I51" s="14"/>
    </row>
    <row r="52" spans="1:9" x14ac:dyDescent="0.2">
      <c r="A52" s="21"/>
      <c r="B52" s="21"/>
      <c r="C52" s="21"/>
      <c r="D52" s="21"/>
      <c r="E52" s="22"/>
      <c r="F52" s="23"/>
    </row>
    <row r="53" spans="1:9" x14ac:dyDescent="0.2">
      <c r="A53" s="20" t="s">
        <v>326</v>
      </c>
      <c r="B53" s="21"/>
      <c r="C53" s="21"/>
      <c r="D53" s="21"/>
      <c r="E53" s="22"/>
      <c r="F53" s="23"/>
    </row>
    <row r="54" spans="1:9" x14ac:dyDescent="0.2">
      <c r="A54" s="21" t="s">
        <v>397</v>
      </c>
      <c r="B54" s="21" t="s">
        <v>396</v>
      </c>
      <c r="C54" s="21" t="s">
        <v>329</v>
      </c>
      <c r="D54" s="24">
        <v>175810.12400000001</v>
      </c>
      <c r="E54" s="22">
        <v>5862.7767350000004</v>
      </c>
      <c r="F54" s="23">
        <v>8.6017845086254692</v>
      </c>
    </row>
    <row r="55" spans="1:9" x14ac:dyDescent="0.2">
      <c r="A55" s="20" t="s">
        <v>33</v>
      </c>
      <c r="B55" s="21"/>
      <c r="C55" s="21"/>
      <c r="D55" s="24"/>
      <c r="E55" s="25">
        <f>SUM(E54)</f>
        <v>5862.7767350000004</v>
      </c>
      <c r="F55" s="25">
        <f>SUM(F54)</f>
        <v>8.6017845086254692</v>
      </c>
    </row>
    <row r="56" spans="1:9" x14ac:dyDescent="0.2">
      <c r="A56" s="20"/>
      <c r="B56" s="21"/>
      <c r="C56" s="21"/>
      <c r="D56" s="24"/>
      <c r="E56" s="22"/>
      <c r="F56" s="23"/>
    </row>
    <row r="57" spans="1:9" x14ac:dyDescent="0.2">
      <c r="A57" s="20" t="s">
        <v>846</v>
      </c>
      <c r="B57" s="21"/>
      <c r="C57" s="21"/>
      <c r="D57" s="24"/>
      <c r="E57" s="22"/>
      <c r="F57" s="23"/>
    </row>
    <row r="58" spans="1:9" x14ac:dyDescent="0.2">
      <c r="A58" s="21" t="s">
        <v>399</v>
      </c>
      <c r="B58" s="21" t="s">
        <v>398</v>
      </c>
      <c r="C58" s="21" t="s">
        <v>329</v>
      </c>
      <c r="D58" s="24">
        <v>8931</v>
      </c>
      <c r="E58" s="22">
        <v>347.51052390000001</v>
      </c>
      <c r="F58" s="23">
        <v>0.50986260882529399</v>
      </c>
    </row>
    <row r="59" spans="1:9" x14ac:dyDescent="0.2">
      <c r="A59" s="21" t="s">
        <v>401</v>
      </c>
      <c r="B59" s="21" t="s">
        <v>400</v>
      </c>
      <c r="C59" s="21" t="s">
        <v>329</v>
      </c>
      <c r="D59" s="24">
        <v>2989</v>
      </c>
      <c r="E59" s="22">
        <v>318.79605299999997</v>
      </c>
      <c r="F59" s="23">
        <v>0.46773313637131803</v>
      </c>
    </row>
    <row r="60" spans="1:9" x14ac:dyDescent="0.2">
      <c r="A60" s="21" t="s">
        <v>403</v>
      </c>
      <c r="B60" s="21" t="s">
        <v>402</v>
      </c>
      <c r="C60" s="21" t="s">
        <v>329</v>
      </c>
      <c r="D60" s="24">
        <v>6000</v>
      </c>
      <c r="E60" s="22">
        <v>318.45424409999998</v>
      </c>
      <c r="F60" s="23">
        <v>0.46723163910580201</v>
      </c>
    </row>
    <row r="61" spans="1:9" x14ac:dyDescent="0.2">
      <c r="A61" s="21" t="s">
        <v>405</v>
      </c>
      <c r="B61" s="21" t="s">
        <v>404</v>
      </c>
      <c r="C61" s="21" t="s">
        <v>329</v>
      </c>
      <c r="D61" s="24">
        <v>15053</v>
      </c>
      <c r="E61" s="22">
        <v>284.51095079999999</v>
      </c>
      <c r="F61" s="23">
        <v>0.417430511128912</v>
      </c>
    </row>
    <row r="62" spans="1:9" x14ac:dyDescent="0.2">
      <c r="A62" s="20" t="s">
        <v>33</v>
      </c>
      <c r="B62" s="20"/>
      <c r="C62" s="20"/>
      <c r="D62" s="20"/>
      <c r="E62" s="25">
        <f>SUM(E58:E61)</f>
        <v>1269.2717717999999</v>
      </c>
      <c r="F62" s="25">
        <f>SUM(F58:F61)</f>
        <v>1.862257895431326</v>
      </c>
      <c r="G62" s="14"/>
      <c r="H62" s="14"/>
      <c r="I62" s="14"/>
    </row>
    <row r="63" spans="1:9" x14ac:dyDescent="0.2">
      <c r="A63" s="21"/>
      <c r="B63" s="21"/>
      <c r="C63" s="21"/>
      <c r="D63" s="21"/>
      <c r="E63" s="22"/>
      <c r="F63" s="23"/>
    </row>
    <row r="64" spans="1:9" x14ac:dyDescent="0.2">
      <c r="A64" s="20" t="s">
        <v>35</v>
      </c>
      <c r="B64" s="20"/>
      <c r="C64" s="20"/>
      <c r="D64" s="20"/>
      <c r="E64" s="25">
        <f>E24+E51+E62+E55</f>
        <v>65693.697999199998</v>
      </c>
      <c r="F64" s="26">
        <f>F24+F51+F62+F55</f>
        <v>96.384880288953738</v>
      </c>
      <c r="G64" s="14"/>
      <c r="H64" s="14"/>
      <c r="I64" s="14"/>
    </row>
    <row r="65" spans="1:9" x14ac:dyDescent="0.2">
      <c r="A65" s="20"/>
      <c r="B65" s="20"/>
      <c r="C65" s="20"/>
      <c r="D65" s="20"/>
      <c r="E65" s="25"/>
      <c r="F65" s="26"/>
      <c r="G65" s="14"/>
      <c r="H65" s="14"/>
      <c r="I65" s="14"/>
    </row>
    <row r="66" spans="1:9" x14ac:dyDescent="0.2">
      <c r="A66" s="20" t="s">
        <v>37</v>
      </c>
      <c r="B66" s="20"/>
      <c r="C66" s="20"/>
      <c r="D66" s="20"/>
      <c r="E66" s="25">
        <f>E68-(E24+E51+E62+E55)</f>
        <v>2463.9817139000079</v>
      </c>
      <c r="F66" s="26">
        <f>F68-(F24+F51+F62+F55)</f>
        <v>3.6151197110462618</v>
      </c>
      <c r="G66" s="14"/>
      <c r="H66" s="14"/>
      <c r="I66" s="14"/>
    </row>
    <row r="67" spans="1:9" x14ac:dyDescent="0.2">
      <c r="A67" s="20"/>
      <c r="B67" s="20"/>
      <c r="C67" s="20"/>
      <c r="D67" s="20"/>
      <c r="E67" s="25"/>
      <c r="F67" s="26"/>
      <c r="G67" s="14"/>
      <c r="H67" s="14"/>
      <c r="I67" s="14"/>
    </row>
    <row r="68" spans="1:9" x14ac:dyDescent="0.2">
      <c r="A68" s="27" t="s">
        <v>36</v>
      </c>
      <c r="B68" s="27"/>
      <c r="C68" s="27"/>
      <c r="D68" s="27"/>
      <c r="E68" s="28">
        <v>68157.679713100006</v>
      </c>
      <c r="F68" s="29">
        <v>100</v>
      </c>
      <c r="G68" s="14"/>
      <c r="H68" s="14"/>
      <c r="I68" s="14"/>
    </row>
    <row r="71" spans="1:9" x14ac:dyDescent="0.2">
      <c r="A71" s="14" t="s">
        <v>39</v>
      </c>
    </row>
    <row r="72" spans="1:9" x14ac:dyDescent="0.2">
      <c r="A72" s="14" t="s">
        <v>40</v>
      </c>
    </row>
    <row r="73" spans="1:9" x14ac:dyDescent="0.2">
      <c r="A73" s="14" t="s">
        <v>41</v>
      </c>
      <c r="B73" s="14"/>
      <c r="C73" s="30" t="s">
        <v>43</v>
      </c>
      <c r="D73" s="14" t="s">
        <v>42</v>
      </c>
    </row>
    <row r="74" spans="1:9" x14ac:dyDescent="0.2">
      <c r="A74" s="7" t="s">
        <v>80</v>
      </c>
      <c r="C74" s="31">
        <v>305.89620000000002</v>
      </c>
      <c r="D74" s="31">
        <v>282.04259999999999</v>
      </c>
    </row>
    <row r="75" spans="1:9" x14ac:dyDescent="0.2">
      <c r="A75" s="7" t="s">
        <v>82</v>
      </c>
      <c r="C75" s="31">
        <v>37.787100000000002</v>
      </c>
      <c r="D75" s="31">
        <v>34.840499999999999</v>
      </c>
    </row>
    <row r="76" spans="1:9" x14ac:dyDescent="0.2">
      <c r="A76" s="7" t="s">
        <v>81</v>
      </c>
      <c r="C76" s="31">
        <v>325.67</v>
      </c>
      <c r="D76" s="31">
        <v>301.78649999999999</v>
      </c>
    </row>
    <row r="77" spans="1:9" x14ac:dyDescent="0.2">
      <c r="A77" s="7" t="s">
        <v>83</v>
      </c>
      <c r="C77" s="31">
        <v>40.973300000000002</v>
      </c>
      <c r="D77" s="31">
        <v>37.963999999999999</v>
      </c>
    </row>
    <row r="79" spans="1:9" x14ac:dyDescent="0.2">
      <c r="A79" s="7" t="s">
        <v>44</v>
      </c>
    </row>
    <row r="81" spans="1:4" x14ac:dyDescent="0.2">
      <c r="A81" s="14" t="s">
        <v>45</v>
      </c>
      <c r="D81" s="30" t="s">
        <v>46</v>
      </c>
    </row>
    <row r="83" spans="1:4" x14ac:dyDescent="0.2">
      <c r="A83" s="14" t="s">
        <v>219</v>
      </c>
      <c r="D83" s="35">
        <v>6.8648267423424003E-2</v>
      </c>
    </row>
    <row r="84" spans="1:4" x14ac:dyDescent="0.2">
      <c r="A84" s="14"/>
      <c r="D84" s="35"/>
    </row>
    <row r="85" spans="1:4" x14ac:dyDescent="0.2">
      <c r="A85" s="14" t="s">
        <v>838</v>
      </c>
      <c r="D85" s="30" t="s">
        <v>46</v>
      </c>
    </row>
    <row r="86" spans="1:4" x14ac:dyDescent="0.2">
      <c r="A86" s="7" t="s">
        <v>839</v>
      </c>
    </row>
    <row r="87" spans="1:4" x14ac:dyDescent="0.2">
      <c r="A87" s="37" t="s">
        <v>840</v>
      </c>
    </row>
    <row r="89" spans="1:4" x14ac:dyDescent="0.2">
      <c r="A89" s="14" t="s">
        <v>815</v>
      </c>
    </row>
    <row r="90" spans="1:4" x14ac:dyDescent="0.2">
      <c r="A90" s="14"/>
    </row>
    <row r="91" spans="1:4" x14ac:dyDescent="0.2">
      <c r="A91" s="38" t="s">
        <v>807</v>
      </c>
    </row>
    <row r="92" spans="1:4" x14ac:dyDescent="0.2">
      <c r="A92" s="39"/>
    </row>
    <row r="93" spans="1:4" x14ac:dyDescent="0.2">
      <c r="A93" s="40"/>
    </row>
    <row r="94" spans="1:4" x14ac:dyDescent="0.2">
      <c r="A94" s="40"/>
    </row>
    <row r="95" spans="1:4" x14ac:dyDescent="0.2">
      <c r="A95" s="40"/>
    </row>
    <row r="96" spans="1:4"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38" t="s">
        <v>816</v>
      </c>
    </row>
    <row r="106" spans="1:1" x14ac:dyDescent="0.2">
      <c r="A106" s="40"/>
    </row>
    <row r="107" spans="1:1" x14ac:dyDescent="0.2">
      <c r="A107" s="38" t="s">
        <v>808</v>
      </c>
    </row>
    <row r="108" spans="1:1" x14ac:dyDescent="0.2">
      <c r="A108" s="40"/>
    </row>
    <row r="109" spans="1:1" x14ac:dyDescent="0.2">
      <c r="A109" s="40"/>
    </row>
    <row r="110" spans="1:1" x14ac:dyDescent="0.2">
      <c r="A110" s="40"/>
    </row>
    <row r="111" spans="1:1" x14ac:dyDescent="0.2">
      <c r="A111" s="40"/>
    </row>
    <row r="112" spans="1:1"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sheetData>
  <mergeCells count="1">
    <mergeCell ref="A1:F1"/>
  </mergeCells>
  <conditionalFormatting sqref="F2:F3 F5:F54 F56:F61 F63:F88">
    <cfRule type="cellIs" dxfId="60" priority="2" stopIfTrue="1" operator="between">
      <formula>0.009</formula>
      <formula>-0.009</formula>
    </cfRule>
  </conditionalFormatting>
  <conditionalFormatting sqref="F89:F221">
    <cfRule type="cellIs" dxfId="59" priority="1" stopIfTrue="1" operator="between">
      <formula>0.009</formula>
      <formula>-0.009</formula>
    </cfRule>
  </conditionalFormatting>
  <hyperlinks>
    <hyperlink ref="A87" r:id="rId1" tooltip="https://www.franklintempletonindia.com/investor/reports"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37"/>
  <sheetViews>
    <sheetView workbookViewId="0">
      <selection sqref="A1:F1"/>
    </sheetView>
  </sheetViews>
  <sheetFormatPr defaultColWidth="9.109375" defaultRowHeight="10.199999999999999" x14ac:dyDescent="0.2"/>
  <cols>
    <col min="1" max="1" width="38.6640625" style="7" bestFit="1" customWidth="1"/>
    <col min="2" max="2" width="34.109375" style="7" bestFit="1" customWidth="1"/>
    <col min="3" max="3" width="25.5546875" style="7" bestFit="1" customWidth="1"/>
    <col min="4" max="4" width="15" style="7" bestFit="1" customWidth="1"/>
    <col min="5" max="5" width="23" style="10" customWidth="1"/>
    <col min="6" max="6" width="13.5546875" style="11" bestFit="1" customWidth="1"/>
    <col min="7" max="16384" width="9.109375" style="7"/>
  </cols>
  <sheetData>
    <row r="1" spans="1:6" s="1" customFormat="1" ht="13.8" x14ac:dyDescent="0.2">
      <c r="A1" s="69" t="s">
        <v>14</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407</v>
      </c>
      <c r="B7" s="21" t="s">
        <v>406</v>
      </c>
      <c r="C7" s="21" t="s">
        <v>408</v>
      </c>
      <c r="D7" s="24">
        <v>6800570</v>
      </c>
      <c r="E7" s="22">
        <v>33972.247439999999</v>
      </c>
      <c r="F7" s="23">
        <v>4.6552822412119896</v>
      </c>
    </row>
    <row r="8" spans="1:6" x14ac:dyDescent="0.2">
      <c r="A8" s="21" t="s">
        <v>410</v>
      </c>
      <c r="B8" s="21" t="s">
        <v>409</v>
      </c>
      <c r="C8" s="21" t="s">
        <v>374</v>
      </c>
      <c r="D8" s="24">
        <v>1387967</v>
      </c>
      <c r="E8" s="22">
        <v>32116.862400000002</v>
      </c>
      <c r="F8" s="23">
        <v>4.4010352696927502</v>
      </c>
    </row>
    <row r="9" spans="1:6" x14ac:dyDescent="0.2">
      <c r="A9" s="21" t="s">
        <v>412</v>
      </c>
      <c r="B9" s="21" t="s">
        <v>411</v>
      </c>
      <c r="C9" s="21" t="s">
        <v>180</v>
      </c>
      <c r="D9" s="24">
        <v>950314</v>
      </c>
      <c r="E9" s="22">
        <v>26069.488809999999</v>
      </c>
      <c r="F9" s="23">
        <v>3.5723520649909601</v>
      </c>
    </row>
    <row r="10" spans="1:6" x14ac:dyDescent="0.2">
      <c r="A10" s="21" t="s">
        <v>414</v>
      </c>
      <c r="B10" s="21" t="s">
        <v>413</v>
      </c>
      <c r="C10" s="21" t="s">
        <v>118</v>
      </c>
      <c r="D10" s="24">
        <v>1161988</v>
      </c>
      <c r="E10" s="22">
        <v>22931.833180000001</v>
      </c>
      <c r="F10" s="23">
        <v>3.1423930945349898</v>
      </c>
    </row>
    <row r="11" spans="1:6" x14ac:dyDescent="0.2">
      <c r="A11" s="21" t="s">
        <v>94</v>
      </c>
      <c r="B11" s="21" t="s">
        <v>93</v>
      </c>
      <c r="C11" s="21" t="s">
        <v>92</v>
      </c>
      <c r="D11" s="24">
        <v>2259945</v>
      </c>
      <c r="E11" s="22">
        <v>20536.120220000001</v>
      </c>
      <c r="F11" s="23">
        <v>2.8141039515388799</v>
      </c>
    </row>
    <row r="12" spans="1:6" x14ac:dyDescent="0.2">
      <c r="A12" s="21" t="s">
        <v>185</v>
      </c>
      <c r="B12" s="21" t="s">
        <v>184</v>
      </c>
      <c r="C12" s="21" t="s">
        <v>186</v>
      </c>
      <c r="D12" s="24">
        <v>10263765</v>
      </c>
      <c r="E12" s="22">
        <v>20317.122820000001</v>
      </c>
      <c r="F12" s="23">
        <v>2.7840943176784099</v>
      </c>
    </row>
    <row r="13" spans="1:6" x14ac:dyDescent="0.2">
      <c r="A13" s="21" t="s">
        <v>416</v>
      </c>
      <c r="B13" s="21" t="s">
        <v>415</v>
      </c>
      <c r="C13" s="21" t="s">
        <v>92</v>
      </c>
      <c r="D13" s="24">
        <v>19398917</v>
      </c>
      <c r="E13" s="22">
        <v>20174.873680000001</v>
      </c>
      <c r="F13" s="23">
        <v>2.7646016451244599</v>
      </c>
    </row>
    <row r="14" spans="1:6" x14ac:dyDescent="0.2">
      <c r="A14" s="21" t="s">
        <v>418</v>
      </c>
      <c r="B14" s="21" t="s">
        <v>417</v>
      </c>
      <c r="C14" s="21" t="s">
        <v>419</v>
      </c>
      <c r="D14" s="24">
        <v>3740319</v>
      </c>
      <c r="E14" s="22">
        <v>18733.387709999999</v>
      </c>
      <c r="F14" s="23">
        <v>2.5670720572174801</v>
      </c>
    </row>
    <row r="15" spans="1:6" x14ac:dyDescent="0.2">
      <c r="A15" s="21" t="s">
        <v>421</v>
      </c>
      <c r="B15" s="21" t="s">
        <v>420</v>
      </c>
      <c r="C15" s="21" t="s">
        <v>145</v>
      </c>
      <c r="D15" s="24">
        <v>1473713</v>
      </c>
      <c r="E15" s="22">
        <v>18217.303250000001</v>
      </c>
      <c r="F15" s="23">
        <v>2.4963520135746</v>
      </c>
    </row>
    <row r="16" spans="1:6" x14ac:dyDescent="0.2">
      <c r="A16" s="21" t="s">
        <v>260</v>
      </c>
      <c r="B16" s="21" t="s">
        <v>259</v>
      </c>
      <c r="C16" s="21" t="s">
        <v>152</v>
      </c>
      <c r="D16" s="24">
        <v>3354147</v>
      </c>
      <c r="E16" s="22">
        <v>17491.876609999999</v>
      </c>
      <c r="F16" s="23">
        <v>2.3969454093910398</v>
      </c>
    </row>
    <row r="17" spans="1:6" x14ac:dyDescent="0.2">
      <c r="A17" s="21" t="s">
        <v>423</v>
      </c>
      <c r="B17" s="21" t="s">
        <v>422</v>
      </c>
      <c r="C17" s="21" t="s">
        <v>149</v>
      </c>
      <c r="D17" s="24">
        <v>17172603</v>
      </c>
      <c r="E17" s="22">
        <v>17327.156429999999</v>
      </c>
      <c r="F17" s="23">
        <v>2.3743734871160198</v>
      </c>
    </row>
    <row r="18" spans="1:6" x14ac:dyDescent="0.2">
      <c r="A18" s="21" t="s">
        <v>425</v>
      </c>
      <c r="B18" s="21" t="s">
        <v>424</v>
      </c>
      <c r="C18" s="21" t="s">
        <v>374</v>
      </c>
      <c r="D18" s="24">
        <v>2463472</v>
      </c>
      <c r="E18" s="22">
        <v>15927.578219999999</v>
      </c>
      <c r="F18" s="23">
        <v>2.1825865999603402</v>
      </c>
    </row>
    <row r="19" spans="1:6" x14ac:dyDescent="0.2">
      <c r="A19" s="21" t="s">
        <v>427</v>
      </c>
      <c r="B19" s="21" t="s">
        <v>426</v>
      </c>
      <c r="C19" s="21" t="s">
        <v>97</v>
      </c>
      <c r="D19" s="24">
        <v>2222610</v>
      </c>
      <c r="E19" s="22">
        <v>15763.861430000001</v>
      </c>
      <c r="F19" s="23">
        <v>2.1601521741419898</v>
      </c>
    </row>
    <row r="20" spans="1:6" x14ac:dyDescent="0.2">
      <c r="A20" s="21" t="s">
        <v>91</v>
      </c>
      <c r="B20" s="21" t="s">
        <v>90</v>
      </c>
      <c r="C20" s="21" t="s">
        <v>92</v>
      </c>
      <c r="D20" s="24">
        <v>1036125</v>
      </c>
      <c r="E20" s="22">
        <v>15507.68288</v>
      </c>
      <c r="F20" s="23">
        <v>2.1250475359663499</v>
      </c>
    </row>
    <row r="21" spans="1:6" x14ac:dyDescent="0.2">
      <c r="A21" s="21" t="s">
        <v>429</v>
      </c>
      <c r="B21" s="21" t="s">
        <v>428</v>
      </c>
      <c r="C21" s="21" t="s">
        <v>152</v>
      </c>
      <c r="D21" s="24">
        <v>1812883</v>
      </c>
      <c r="E21" s="22">
        <v>15334.270860000001</v>
      </c>
      <c r="F21" s="23">
        <v>2.1012845541811598</v>
      </c>
    </row>
    <row r="22" spans="1:6" x14ac:dyDescent="0.2">
      <c r="A22" s="21" t="s">
        <v>170</v>
      </c>
      <c r="B22" s="21" t="s">
        <v>169</v>
      </c>
      <c r="C22" s="21" t="s">
        <v>171</v>
      </c>
      <c r="D22" s="24">
        <v>879140</v>
      </c>
      <c r="E22" s="22">
        <v>13506.667390000001</v>
      </c>
      <c r="F22" s="23">
        <v>1.8508445444969399</v>
      </c>
    </row>
    <row r="23" spans="1:6" x14ac:dyDescent="0.2">
      <c r="A23" s="21" t="s">
        <v>431</v>
      </c>
      <c r="B23" s="21" t="s">
        <v>430</v>
      </c>
      <c r="C23" s="21" t="s">
        <v>145</v>
      </c>
      <c r="D23" s="24">
        <v>1776602</v>
      </c>
      <c r="E23" s="22">
        <v>13272.993539999999</v>
      </c>
      <c r="F23" s="23">
        <v>1.8188237685367401</v>
      </c>
    </row>
    <row r="24" spans="1:6" x14ac:dyDescent="0.2">
      <c r="A24" s="21" t="s">
        <v>433</v>
      </c>
      <c r="B24" s="21" t="s">
        <v>432</v>
      </c>
      <c r="C24" s="21" t="s">
        <v>118</v>
      </c>
      <c r="D24" s="24">
        <v>1767881</v>
      </c>
      <c r="E24" s="22">
        <v>13056.68513</v>
      </c>
      <c r="F24" s="23">
        <v>1.7891826121347001</v>
      </c>
    </row>
    <row r="25" spans="1:6" x14ac:dyDescent="0.2">
      <c r="A25" s="21" t="s">
        <v>435</v>
      </c>
      <c r="B25" s="21" t="s">
        <v>434</v>
      </c>
      <c r="C25" s="21" t="s">
        <v>436</v>
      </c>
      <c r="D25" s="24">
        <v>2310435</v>
      </c>
      <c r="E25" s="22">
        <v>12772.08468</v>
      </c>
      <c r="F25" s="23">
        <v>1.75018326647569</v>
      </c>
    </row>
    <row r="26" spans="1:6" x14ac:dyDescent="0.2">
      <c r="A26" s="21" t="s">
        <v>146</v>
      </c>
      <c r="B26" s="21" t="s">
        <v>1111</v>
      </c>
      <c r="C26" s="21" t="s">
        <v>113</v>
      </c>
      <c r="D26" s="24">
        <v>1700000</v>
      </c>
      <c r="E26" s="22">
        <v>12712.6</v>
      </c>
      <c r="F26" s="23">
        <v>1.7420319666561199</v>
      </c>
    </row>
    <row r="27" spans="1:6" x14ac:dyDescent="0.2">
      <c r="A27" s="21" t="s">
        <v>438</v>
      </c>
      <c r="B27" s="21" t="s">
        <v>437</v>
      </c>
      <c r="C27" s="21" t="s">
        <v>113</v>
      </c>
      <c r="D27" s="24">
        <v>15086857</v>
      </c>
      <c r="E27" s="22">
        <v>12710.677019999999</v>
      </c>
      <c r="F27" s="23">
        <v>1.74176845701755</v>
      </c>
    </row>
    <row r="28" spans="1:6" x14ac:dyDescent="0.2">
      <c r="A28" s="21" t="s">
        <v>440</v>
      </c>
      <c r="B28" s="21" t="s">
        <v>439</v>
      </c>
      <c r="C28" s="21" t="s">
        <v>102</v>
      </c>
      <c r="D28" s="24">
        <v>2836491</v>
      </c>
      <c r="E28" s="22">
        <v>12360.009529999999</v>
      </c>
      <c r="F28" s="23">
        <v>1.6937158181201599</v>
      </c>
    </row>
    <row r="29" spans="1:6" x14ac:dyDescent="0.2">
      <c r="A29" s="21" t="s">
        <v>442</v>
      </c>
      <c r="B29" s="21" t="s">
        <v>441</v>
      </c>
      <c r="C29" s="21" t="s">
        <v>408</v>
      </c>
      <c r="D29" s="24">
        <v>1877633</v>
      </c>
      <c r="E29" s="22">
        <v>11773.69773</v>
      </c>
      <c r="F29" s="23">
        <v>1.6133723873485</v>
      </c>
    </row>
    <row r="30" spans="1:6" x14ac:dyDescent="0.2">
      <c r="A30" s="21" t="s">
        <v>444</v>
      </c>
      <c r="B30" s="21" t="s">
        <v>443</v>
      </c>
      <c r="C30" s="21" t="s">
        <v>196</v>
      </c>
      <c r="D30" s="24">
        <v>2060963</v>
      </c>
      <c r="E30" s="22">
        <v>11374.4548</v>
      </c>
      <c r="F30" s="23">
        <v>1.55866336271771</v>
      </c>
    </row>
    <row r="31" spans="1:6" x14ac:dyDescent="0.2">
      <c r="A31" s="21" t="s">
        <v>446</v>
      </c>
      <c r="B31" s="21" t="s">
        <v>445</v>
      </c>
      <c r="C31" s="21" t="s">
        <v>92</v>
      </c>
      <c r="D31" s="24">
        <v>10449095</v>
      </c>
      <c r="E31" s="22">
        <v>11274.57351</v>
      </c>
      <c r="F31" s="23">
        <v>1.5449764379304201</v>
      </c>
    </row>
    <row r="32" spans="1:6" x14ac:dyDescent="0.2">
      <c r="A32" s="21" t="s">
        <v>448</v>
      </c>
      <c r="B32" s="21" t="s">
        <v>447</v>
      </c>
      <c r="C32" s="21" t="s">
        <v>102</v>
      </c>
      <c r="D32" s="24">
        <v>5007520</v>
      </c>
      <c r="E32" s="22">
        <v>11146.739519999999</v>
      </c>
      <c r="F32" s="23">
        <v>1.52745910103591</v>
      </c>
    </row>
    <row r="33" spans="1:6" x14ac:dyDescent="0.2">
      <c r="A33" s="21" t="s">
        <v>450</v>
      </c>
      <c r="B33" s="21" t="s">
        <v>449</v>
      </c>
      <c r="C33" s="21" t="s">
        <v>436</v>
      </c>
      <c r="D33" s="24">
        <v>1896668</v>
      </c>
      <c r="E33" s="22">
        <v>10960.844370000001</v>
      </c>
      <c r="F33" s="23">
        <v>1.5019855319983899</v>
      </c>
    </row>
    <row r="34" spans="1:6" x14ac:dyDescent="0.2">
      <c r="A34" s="21" t="s">
        <v>176</v>
      </c>
      <c r="B34" s="21" t="s">
        <v>175</v>
      </c>
      <c r="C34" s="21" t="s">
        <v>177</v>
      </c>
      <c r="D34" s="24">
        <v>1320911</v>
      </c>
      <c r="E34" s="22">
        <v>9897.5861229999991</v>
      </c>
      <c r="F34" s="23">
        <v>1.3562852145900901</v>
      </c>
    </row>
    <row r="35" spans="1:6" x14ac:dyDescent="0.2">
      <c r="A35" s="21" t="s">
        <v>112</v>
      </c>
      <c r="B35" s="21" t="s">
        <v>111</v>
      </c>
      <c r="C35" s="21" t="s">
        <v>113</v>
      </c>
      <c r="D35" s="24">
        <v>643118</v>
      </c>
      <c r="E35" s="22">
        <v>9306.8821370000005</v>
      </c>
      <c r="F35" s="23">
        <v>1.27533991414461</v>
      </c>
    </row>
    <row r="36" spans="1:6" x14ac:dyDescent="0.2">
      <c r="A36" s="21" t="s">
        <v>452</v>
      </c>
      <c r="B36" s="21" t="s">
        <v>451</v>
      </c>
      <c r="C36" s="21" t="s">
        <v>152</v>
      </c>
      <c r="D36" s="24">
        <v>1122027</v>
      </c>
      <c r="E36" s="22">
        <v>8903.2842450000007</v>
      </c>
      <c r="F36" s="23">
        <v>1.2200341207161201</v>
      </c>
    </row>
    <row r="37" spans="1:6" x14ac:dyDescent="0.2">
      <c r="A37" s="21" t="s">
        <v>454</v>
      </c>
      <c r="B37" s="21" t="s">
        <v>453</v>
      </c>
      <c r="C37" s="21" t="s">
        <v>145</v>
      </c>
      <c r="D37" s="24">
        <v>8450969</v>
      </c>
      <c r="E37" s="22">
        <v>8662.2432250000002</v>
      </c>
      <c r="F37" s="23">
        <v>1.18700380731718</v>
      </c>
    </row>
    <row r="38" spans="1:6" x14ac:dyDescent="0.2">
      <c r="A38" s="21" t="s">
        <v>282</v>
      </c>
      <c r="B38" s="21" t="s">
        <v>281</v>
      </c>
      <c r="C38" s="21" t="s">
        <v>92</v>
      </c>
      <c r="D38" s="24">
        <v>4408453</v>
      </c>
      <c r="E38" s="22">
        <v>8199.7225799999997</v>
      </c>
      <c r="F38" s="23">
        <v>1.1236237160039599</v>
      </c>
    </row>
    <row r="39" spans="1:6" x14ac:dyDescent="0.2">
      <c r="A39" s="21" t="s">
        <v>456</v>
      </c>
      <c r="B39" s="21" t="s">
        <v>455</v>
      </c>
      <c r="C39" s="21" t="s">
        <v>436</v>
      </c>
      <c r="D39" s="24">
        <v>275274</v>
      </c>
      <c r="E39" s="22">
        <v>8013.9143249999997</v>
      </c>
      <c r="F39" s="23">
        <v>1.0981620543549999</v>
      </c>
    </row>
    <row r="40" spans="1:6" x14ac:dyDescent="0.2">
      <c r="A40" s="21" t="s">
        <v>190</v>
      </c>
      <c r="B40" s="21" t="s">
        <v>189</v>
      </c>
      <c r="C40" s="21" t="s">
        <v>108</v>
      </c>
      <c r="D40" s="24">
        <v>3685734</v>
      </c>
      <c r="E40" s="22">
        <v>7881.9421590000002</v>
      </c>
      <c r="F40" s="23">
        <v>1.0800776552642699</v>
      </c>
    </row>
    <row r="41" spans="1:6" x14ac:dyDescent="0.2">
      <c r="A41" s="21" t="s">
        <v>458</v>
      </c>
      <c r="B41" s="21" t="s">
        <v>457</v>
      </c>
      <c r="C41" s="21" t="s">
        <v>363</v>
      </c>
      <c r="D41" s="24">
        <v>10743660</v>
      </c>
      <c r="E41" s="22">
        <v>7821.3844799999997</v>
      </c>
      <c r="F41" s="23">
        <v>1.07177932033322</v>
      </c>
    </row>
    <row r="42" spans="1:6" x14ac:dyDescent="0.2">
      <c r="A42" s="21" t="s">
        <v>460</v>
      </c>
      <c r="B42" s="21" t="s">
        <v>459</v>
      </c>
      <c r="C42" s="21" t="s">
        <v>145</v>
      </c>
      <c r="D42" s="24">
        <v>812579</v>
      </c>
      <c r="E42" s="22">
        <v>7567.5482270000002</v>
      </c>
      <c r="F42" s="23">
        <v>1.0369956516090999</v>
      </c>
    </row>
    <row r="43" spans="1:6" x14ac:dyDescent="0.2">
      <c r="A43" s="21" t="s">
        <v>462</v>
      </c>
      <c r="B43" s="21" t="s">
        <v>461</v>
      </c>
      <c r="C43" s="21" t="s">
        <v>92</v>
      </c>
      <c r="D43" s="24">
        <v>14244569</v>
      </c>
      <c r="E43" s="22">
        <v>7136.5290690000002</v>
      </c>
      <c r="F43" s="23">
        <v>0.97793226949393797</v>
      </c>
    </row>
    <row r="44" spans="1:6" x14ac:dyDescent="0.2">
      <c r="A44" s="21" t="s">
        <v>464</v>
      </c>
      <c r="B44" s="21" t="s">
        <v>463</v>
      </c>
      <c r="C44" s="21" t="s">
        <v>149</v>
      </c>
      <c r="D44" s="24">
        <v>988395</v>
      </c>
      <c r="E44" s="22">
        <v>7011.1799330000003</v>
      </c>
      <c r="F44" s="23">
        <v>0.96075543691014598</v>
      </c>
    </row>
    <row r="45" spans="1:6" x14ac:dyDescent="0.2">
      <c r="A45" s="21" t="s">
        <v>466</v>
      </c>
      <c r="B45" s="21" t="s">
        <v>465</v>
      </c>
      <c r="C45" s="21" t="s">
        <v>467</v>
      </c>
      <c r="D45" s="24">
        <v>2464730</v>
      </c>
      <c r="E45" s="22">
        <v>6828.5344649999997</v>
      </c>
      <c r="F45" s="23">
        <v>0.93572717803148397</v>
      </c>
    </row>
    <row r="46" spans="1:6" x14ac:dyDescent="0.2">
      <c r="A46" s="21" t="s">
        <v>469</v>
      </c>
      <c r="B46" s="21" t="s">
        <v>468</v>
      </c>
      <c r="C46" s="21" t="s">
        <v>130</v>
      </c>
      <c r="D46" s="24">
        <v>3602097</v>
      </c>
      <c r="E46" s="22">
        <v>6811.5654270000005</v>
      </c>
      <c r="F46" s="23">
        <v>0.93340187819986797</v>
      </c>
    </row>
    <row r="47" spans="1:6" x14ac:dyDescent="0.2">
      <c r="A47" s="21" t="s">
        <v>471</v>
      </c>
      <c r="B47" s="21" t="s">
        <v>470</v>
      </c>
      <c r="C47" s="21" t="s">
        <v>316</v>
      </c>
      <c r="D47" s="24">
        <v>2385297</v>
      </c>
      <c r="E47" s="22">
        <v>6553.6035080000001</v>
      </c>
      <c r="F47" s="23">
        <v>0.89805286154883301</v>
      </c>
    </row>
    <row r="48" spans="1:6" x14ac:dyDescent="0.2">
      <c r="A48" s="21" t="s">
        <v>179</v>
      </c>
      <c r="B48" s="21" t="s">
        <v>178</v>
      </c>
      <c r="C48" s="21" t="s">
        <v>180</v>
      </c>
      <c r="D48" s="24">
        <v>3918888</v>
      </c>
      <c r="E48" s="22">
        <v>6495.5568599999997</v>
      </c>
      <c r="F48" s="23">
        <v>0.89009861801303103</v>
      </c>
    </row>
    <row r="49" spans="1:6" x14ac:dyDescent="0.2">
      <c r="A49" s="21" t="s">
        <v>473</v>
      </c>
      <c r="B49" s="21" t="s">
        <v>472</v>
      </c>
      <c r="C49" s="21" t="s">
        <v>311</v>
      </c>
      <c r="D49" s="24">
        <v>1667102</v>
      </c>
      <c r="E49" s="22">
        <v>6354.9928239999999</v>
      </c>
      <c r="F49" s="23">
        <v>0.87083685849301096</v>
      </c>
    </row>
    <row r="50" spans="1:6" x14ac:dyDescent="0.2">
      <c r="A50" s="21" t="s">
        <v>475</v>
      </c>
      <c r="B50" s="21" t="s">
        <v>474</v>
      </c>
      <c r="C50" s="21" t="s">
        <v>130</v>
      </c>
      <c r="D50" s="24">
        <v>1133795</v>
      </c>
      <c r="E50" s="22">
        <v>6268.752555</v>
      </c>
      <c r="F50" s="23">
        <v>0.85901918898315299</v>
      </c>
    </row>
    <row r="51" spans="1:6" x14ac:dyDescent="0.2">
      <c r="A51" s="21" t="s">
        <v>477</v>
      </c>
      <c r="B51" s="21" t="s">
        <v>476</v>
      </c>
      <c r="C51" s="21" t="s">
        <v>145</v>
      </c>
      <c r="D51" s="24">
        <v>713321</v>
      </c>
      <c r="E51" s="22">
        <v>6250.1186019999996</v>
      </c>
      <c r="F51" s="23">
        <v>0.85646574265500897</v>
      </c>
    </row>
    <row r="52" spans="1:6" x14ac:dyDescent="0.2">
      <c r="A52" s="21" t="s">
        <v>479</v>
      </c>
      <c r="B52" s="21" t="s">
        <v>478</v>
      </c>
      <c r="C52" s="21" t="s">
        <v>480</v>
      </c>
      <c r="D52" s="24">
        <v>364278</v>
      </c>
      <c r="E52" s="22">
        <v>6162.8552040000004</v>
      </c>
      <c r="F52" s="23">
        <v>0.84450787181544495</v>
      </c>
    </row>
    <row r="53" spans="1:6" x14ac:dyDescent="0.2">
      <c r="A53" s="21" t="s">
        <v>482</v>
      </c>
      <c r="B53" s="21" t="s">
        <v>481</v>
      </c>
      <c r="C53" s="21" t="s">
        <v>171</v>
      </c>
      <c r="D53" s="24">
        <v>845481</v>
      </c>
      <c r="E53" s="22">
        <v>6109.8684469999998</v>
      </c>
      <c r="F53" s="23">
        <v>0.83724699485058796</v>
      </c>
    </row>
    <row r="54" spans="1:6" x14ac:dyDescent="0.2">
      <c r="A54" s="21" t="s">
        <v>484</v>
      </c>
      <c r="B54" s="21" t="s">
        <v>483</v>
      </c>
      <c r="C54" s="21" t="s">
        <v>139</v>
      </c>
      <c r="D54" s="24">
        <v>841218</v>
      </c>
      <c r="E54" s="22">
        <v>5971.8065820000002</v>
      </c>
      <c r="F54" s="23">
        <v>0.81832811262302196</v>
      </c>
    </row>
    <row r="55" spans="1:6" x14ac:dyDescent="0.2">
      <c r="A55" s="21" t="s">
        <v>486</v>
      </c>
      <c r="B55" s="21" t="s">
        <v>485</v>
      </c>
      <c r="C55" s="21" t="s">
        <v>102</v>
      </c>
      <c r="D55" s="24">
        <v>279704</v>
      </c>
      <c r="E55" s="22">
        <v>5834.4855879999996</v>
      </c>
      <c r="F55" s="23">
        <v>0.79951075336991895</v>
      </c>
    </row>
    <row r="56" spans="1:6" x14ac:dyDescent="0.2">
      <c r="A56" s="21" t="s">
        <v>488</v>
      </c>
      <c r="B56" s="21" t="s">
        <v>487</v>
      </c>
      <c r="C56" s="21" t="s">
        <v>102</v>
      </c>
      <c r="D56" s="24">
        <v>2017424</v>
      </c>
      <c r="E56" s="22">
        <v>5652.822048</v>
      </c>
      <c r="F56" s="23">
        <v>0.77461704996889003</v>
      </c>
    </row>
    <row r="57" spans="1:6" x14ac:dyDescent="0.2">
      <c r="A57" s="21" t="s">
        <v>490</v>
      </c>
      <c r="B57" s="21" t="s">
        <v>489</v>
      </c>
      <c r="C57" s="21" t="s">
        <v>152</v>
      </c>
      <c r="D57" s="24">
        <v>937544</v>
      </c>
      <c r="E57" s="22">
        <v>5361.814136</v>
      </c>
      <c r="F57" s="23">
        <v>0.73473967749954106</v>
      </c>
    </row>
    <row r="58" spans="1:6" x14ac:dyDescent="0.2">
      <c r="A58" s="21" t="s">
        <v>492</v>
      </c>
      <c r="B58" s="21" t="s">
        <v>491</v>
      </c>
      <c r="C58" s="21" t="s">
        <v>180</v>
      </c>
      <c r="D58" s="24">
        <v>1159745</v>
      </c>
      <c r="E58" s="22">
        <v>5180.0010430000002</v>
      </c>
      <c r="F58" s="23">
        <v>0.70982548056401096</v>
      </c>
    </row>
    <row r="59" spans="1:6" x14ac:dyDescent="0.2">
      <c r="A59" s="21" t="s">
        <v>217</v>
      </c>
      <c r="B59" s="21" t="s">
        <v>216</v>
      </c>
      <c r="C59" s="21" t="s">
        <v>177</v>
      </c>
      <c r="D59" s="24">
        <v>421662</v>
      </c>
      <c r="E59" s="22">
        <v>4868.0877899999996</v>
      </c>
      <c r="F59" s="23">
        <v>0.66708340911130304</v>
      </c>
    </row>
    <row r="60" spans="1:6" x14ac:dyDescent="0.2">
      <c r="A60" s="21" t="s">
        <v>494</v>
      </c>
      <c r="B60" s="21" t="s">
        <v>493</v>
      </c>
      <c r="C60" s="21" t="s">
        <v>374</v>
      </c>
      <c r="D60" s="24">
        <v>1294759</v>
      </c>
      <c r="E60" s="22">
        <v>4857.9357680000003</v>
      </c>
      <c r="F60" s="23">
        <v>0.66569225806036103</v>
      </c>
    </row>
    <row r="61" spans="1:6" x14ac:dyDescent="0.2">
      <c r="A61" s="21" t="s">
        <v>335</v>
      </c>
      <c r="B61" s="21" t="s">
        <v>334</v>
      </c>
      <c r="C61" s="21" t="s">
        <v>139</v>
      </c>
      <c r="D61" s="24">
        <v>102764</v>
      </c>
      <c r="E61" s="22">
        <v>4718.3576780000003</v>
      </c>
      <c r="F61" s="23">
        <v>0.64656560461222301</v>
      </c>
    </row>
    <row r="62" spans="1:6" x14ac:dyDescent="0.2">
      <c r="A62" s="21" t="s">
        <v>496</v>
      </c>
      <c r="B62" s="21" t="s">
        <v>495</v>
      </c>
      <c r="C62" s="21" t="s">
        <v>467</v>
      </c>
      <c r="D62" s="24">
        <v>18921468</v>
      </c>
      <c r="E62" s="22">
        <v>4626.2989260000004</v>
      </c>
      <c r="F62" s="23">
        <v>0.63395061721432899</v>
      </c>
    </row>
    <row r="63" spans="1:6" x14ac:dyDescent="0.2">
      <c r="A63" s="21" t="s">
        <v>498</v>
      </c>
      <c r="B63" s="21" t="s">
        <v>497</v>
      </c>
      <c r="C63" s="21" t="s">
        <v>108</v>
      </c>
      <c r="D63" s="24">
        <v>981119</v>
      </c>
      <c r="E63" s="22">
        <v>4056.436506</v>
      </c>
      <c r="F63" s="23">
        <v>0.555861276541609</v>
      </c>
    </row>
    <row r="64" spans="1:6" x14ac:dyDescent="0.2">
      <c r="A64" s="21" t="s">
        <v>500</v>
      </c>
      <c r="B64" s="21" t="s">
        <v>499</v>
      </c>
      <c r="C64" s="21" t="s">
        <v>374</v>
      </c>
      <c r="D64" s="24">
        <v>502661</v>
      </c>
      <c r="E64" s="22">
        <v>3819.9722700000002</v>
      </c>
      <c r="F64" s="23">
        <v>0.52345812863457897</v>
      </c>
    </row>
    <row r="65" spans="1:6" x14ac:dyDescent="0.2">
      <c r="A65" s="21" t="s">
        <v>502</v>
      </c>
      <c r="B65" s="21" t="s">
        <v>501</v>
      </c>
      <c r="C65" s="21" t="s">
        <v>118</v>
      </c>
      <c r="D65" s="24">
        <v>1012700</v>
      </c>
      <c r="E65" s="22">
        <v>3584.9580000000001</v>
      </c>
      <c r="F65" s="23">
        <v>0.49125367235023498</v>
      </c>
    </row>
    <row r="66" spans="1:6" x14ac:dyDescent="0.2">
      <c r="A66" s="21" t="s">
        <v>504</v>
      </c>
      <c r="B66" s="21" t="s">
        <v>503</v>
      </c>
      <c r="C66" s="21" t="s">
        <v>124</v>
      </c>
      <c r="D66" s="24">
        <v>215000</v>
      </c>
      <c r="E66" s="22">
        <v>3450.32</v>
      </c>
      <c r="F66" s="23">
        <v>0.47280396891217702</v>
      </c>
    </row>
    <row r="67" spans="1:6" x14ac:dyDescent="0.2">
      <c r="A67" s="21" t="s">
        <v>506</v>
      </c>
      <c r="B67" s="21" t="s">
        <v>505</v>
      </c>
      <c r="C67" s="21" t="s">
        <v>124</v>
      </c>
      <c r="D67" s="24">
        <v>252893</v>
      </c>
      <c r="E67" s="22">
        <v>3375.9951040000001</v>
      </c>
      <c r="F67" s="23">
        <v>0.46261908582371503</v>
      </c>
    </row>
    <row r="68" spans="1:6" x14ac:dyDescent="0.2">
      <c r="A68" s="21" t="s">
        <v>508</v>
      </c>
      <c r="B68" s="21" t="s">
        <v>507</v>
      </c>
      <c r="C68" s="21" t="s">
        <v>102</v>
      </c>
      <c r="D68" s="24">
        <v>4063159</v>
      </c>
      <c r="E68" s="22">
        <v>3006.7376599999998</v>
      </c>
      <c r="F68" s="23">
        <v>0.412019029865552</v>
      </c>
    </row>
    <row r="69" spans="1:6" x14ac:dyDescent="0.2">
      <c r="A69" s="21" t="s">
        <v>510</v>
      </c>
      <c r="B69" s="21" t="s">
        <v>509</v>
      </c>
      <c r="C69" s="21" t="s">
        <v>145</v>
      </c>
      <c r="D69" s="24">
        <v>518764</v>
      </c>
      <c r="E69" s="22">
        <v>2998.7153020000001</v>
      </c>
      <c r="F69" s="23">
        <v>0.41091971075821299</v>
      </c>
    </row>
    <row r="70" spans="1:6" x14ac:dyDescent="0.2">
      <c r="A70" s="21" t="s">
        <v>512</v>
      </c>
      <c r="B70" s="21" t="s">
        <v>511</v>
      </c>
      <c r="C70" s="21" t="s">
        <v>145</v>
      </c>
      <c r="D70" s="24">
        <v>320000</v>
      </c>
      <c r="E70" s="22">
        <v>2680.32</v>
      </c>
      <c r="F70" s="23">
        <v>0.36728939169546199</v>
      </c>
    </row>
    <row r="71" spans="1:6" x14ac:dyDescent="0.2">
      <c r="A71" s="21" t="s">
        <v>300</v>
      </c>
      <c r="B71" s="21" t="s">
        <v>299</v>
      </c>
      <c r="C71" s="21" t="s">
        <v>152</v>
      </c>
      <c r="D71" s="24">
        <v>2000321</v>
      </c>
      <c r="E71" s="22">
        <v>2679.4299799999999</v>
      </c>
      <c r="F71" s="23">
        <v>0.36716743054739198</v>
      </c>
    </row>
    <row r="72" spans="1:6" x14ac:dyDescent="0.2">
      <c r="A72" s="21" t="s">
        <v>514</v>
      </c>
      <c r="B72" s="21" t="s">
        <v>513</v>
      </c>
      <c r="C72" s="21" t="s">
        <v>374</v>
      </c>
      <c r="D72" s="24">
        <v>29642</v>
      </c>
      <c r="E72" s="22">
        <v>2482.013586</v>
      </c>
      <c r="F72" s="23">
        <v>0.340115083341471</v>
      </c>
    </row>
    <row r="73" spans="1:6" x14ac:dyDescent="0.2">
      <c r="A73" s="21" t="s">
        <v>339</v>
      </c>
      <c r="B73" s="21" t="s">
        <v>338</v>
      </c>
      <c r="C73" s="21" t="s">
        <v>177</v>
      </c>
      <c r="D73" s="24">
        <v>2000000</v>
      </c>
      <c r="E73" s="22">
        <v>2077</v>
      </c>
      <c r="F73" s="23">
        <v>0.28461529464820401</v>
      </c>
    </row>
    <row r="74" spans="1:6" x14ac:dyDescent="0.2">
      <c r="A74" s="21" t="s">
        <v>516</v>
      </c>
      <c r="B74" s="21" t="s">
        <v>515</v>
      </c>
      <c r="C74" s="21" t="s">
        <v>102</v>
      </c>
      <c r="D74" s="24">
        <v>160465</v>
      </c>
      <c r="E74" s="22">
        <v>1958.31486</v>
      </c>
      <c r="F74" s="23">
        <v>0.268351642220923</v>
      </c>
    </row>
    <row r="75" spans="1:6" x14ac:dyDescent="0.2">
      <c r="A75" s="21" t="s">
        <v>518</v>
      </c>
      <c r="B75" s="21" t="s">
        <v>517</v>
      </c>
      <c r="C75" s="21" t="s">
        <v>316</v>
      </c>
      <c r="D75" s="24">
        <v>301744</v>
      </c>
      <c r="E75" s="22">
        <v>1630.1719599999999</v>
      </c>
      <c r="F75" s="23">
        <v>0.223385591103823</v>
      </c>
    </row>
    <row r="76" spans="1:6" x14ac:dyDescent="0.2">
      <c r="A76" s="21" t="s">
        <v>520</v>
      </c>
      <c r="B76" s="21" t="s">
        <v>519</v>
      </c>
      <c r="C76" s="21" t="s">
        <v>278</v>
      </c>
      <c r="D76" s="24">
        <v>1000000</v>
      </c>
      <c r="E76" s="22">
        <v>1383.5</v>
      </c>
      <c r="F76" s="23">
        <v>0.189583659193929</v>
      </c>
    </row>
    <row r="77" spans="1:6" x14ac:dyDescent="0.2">
      <c r="A77" s="21" t="s">
        <v>522</v>
      </c>
      <c r="B77" s="21" t="s">
        <v>521</v>
      </c>
      <c r="C77" s="21" t="s">
        <v>152</v>
      </c>
      <c r="D77" s="24">
        <v>314268</v>
      </c>
      <c r="E77" s="22">
        <v>1254.5578559999999</v>
      </c>
      <c r="F77" s="23">
        <v>0.17191446983084199</v>
      </c>
    </row>
    <row r="78" spans="1:6" x14ac:dyDescent="0.2">
      <c r="A78" s="21" t="s">
        <v>524</v>
      </c>
      <c r="B78" s="21" t="s">
        <v>523</v>
      </c>
      <c r="C78" s="21" t="s">
        <v>525</v>
      </c>
      <c r="D78" s="24">
        <v>28772</v>
      </c>
      <c r="E78" s="22">
        <v>910.40362400000004</v>
      </c>
      <c r="F78" s="23">
        <v>0.12475435517263</v>
      </c>
    </row>
    <row r="79" spans="1:6" x14ac:dyDescent="0.2">
      <c r="A79" s="21" t="s">
        <v>195</v>
      </c>
      <c r="B79" s="21" t="s">
        <v>194</v>
      </c>
      <c r="C79" s="21" t="s">
        <v>196</v>
      </c>
      <c r="D79" s="24">
        <v>941266</v>
      </c>
      <c r="E79" s="22">
        <v>874.43611399999998</v>
      </c>
      <c r="F79" s="23">
        <v>0.119825658274984</v>
      </c>
    </row>
    <row r="80" spans="1:6" x14ac:dyDescent="0.2">
      <c r="A80" s="21" t="s">
        <v>527</v>
      </c>
      <c r="B80" s="21" t="s">
        <v>526</v>
      </c>
      <c r="C80" s="21" t="s">
        <v>480</v>
      </c>
      <c r="D80" s="24">
        <v>188328</v>
      </c>
      <c r="E80" s="22">
        <v>823.18168800000001</v>
      </c>
      <c r="F80" s="23">
        <v>0.11280216595047</v>
      </c>
    </row>
    <row r="81" spans="1:9" x14ac:dyDescent="0.2">
      <c r="A81" s="21" t="s">
        <v>529</v>
      </c>
      <c r="B81" s="21" t="s">
        <v>528</v>
      </c>
      <c r="C81" s="21" t="s">
        <v>180</v>
      </c>
      <c r="D81" s="24">
        <v>47189</v>
      </c>
      <c r="E81" s="22">
        <v>727.6307855</v>
      </c>
      <c r="F81" s="23">
        <v>9.9708642469998499E-2</v>
      </c>
    </row>
    <row r="82" spans="1:9" x14ac:dyDescent="0.2">
      <c r="A82" s="21" t="s">
        <v>531</v>
      </c>
      <c r="B82" s="21" t="s">
        <v>530</v>
      </c>
      <c r="C82" s="21" t="s">
        <v>97</v>
      </c>
      <c r="D82" s="24">
        <v>250000</v>
      </c>
      <c r="E82" s="22">
        <v>613.75</v>
      </c>
      <c r="F82" s="23">
        <v>8.4103339956829795E-2</v>
      </c>
    </row>
    <row r="83" spans="1:9" x14ac:dyDescent="0.2">
      <c r="A83" s="21" t="s">
        <v>533</v>
      </c>
      <c r="B83" s="21" t="s">
        <v>532</v>
      </c>
      <c r="C83" s="21" t="s">
        <v>196</v>
      </c>
      <c r="D83" s="24">
        <v>126013</v>
      </c>
      <c r="E83" s="22">
        <v>456.60810550000002</v>
      </c>
      <c r="F83" s="23">
        <v>6.2569884682542501E-2</v>
      </c>
    </row>
    <row r="84" spans="1:9" x14ac:dyDescent="0.2">
      <c r="A84" s="20" t="s">
        <v>33</v>
      </c>
      <c r="B84" s="20"/>
      <c r="C84" s="20"/>
      <c r="D84" s="20"/>
      <c r="E84" s="25">
        <f>SUM(E7:E83)</f>
        <v>697497.82051500014</v>
      </c>
      <c r="F84" s="26">
        <f>SUM(F7:F83)</f>
        <v>95.579464469117482</v>
      </c>
      <c r="G84" s="14"/>
      <c r="H84" s="14"/>
      <c r="I84" s="14"/>
    </row>
    <row r="85" spans="1:9" x14ac:dyDescent="0.2">
      <c r="A85" s="21"/>
      <c r="B85" s="21"/>
      <c r="C85" s="21"/>
      <c r="D85" s="21"/>
      <c r="E85" s="22"/>
      <c r="F85" s="23"/>
    </row>
    <row r="86" spans="1:9" x14ac:dyDescent="0.2">
      <c r="A86" s="20" t="s">
        <v>35</v>
      </c>
      <c r="B86" s="20"/>
      <c r="C86" s="20"/>
      <c r="D86" s="20"/>
      <c r="E86" s="25">
        <f>E84</f>
        <v>697497.82051500014</v>
      </c>
      <c r="F86" s="26">
        <f>F84</f>
        <v>95.579464469117482</v>
      </c>
      <c r="G86" s="14"/>
      <c r="H86" s="14"/>
      <c r="I86" s="14"/>
    </row>
    <row r="87" spans="1:9" x14ac:dyDescent="0.2">
      <c r="A87" s="20"/>
      <c r="B87" s="20"/>
      <c r="C87" s="20"/>
      <c r="D87" s="20"/>
      <c r="E87" s="25"/>
      <c r="F87" s="26"/>
      <c r="G87" s="14"/>
      <c r="H87" s="14"/>
      <c r="I87" s="14"/>
    </row>
    <row r="88" spans="1:9" x14ac:dyDescent="0.2">
      <c r="A88" s="20" t="s">
        <v>37</v>
      </c>
      <c r="B88" s="20"/>
      <c r="C88" s="20"/>
      <c r="D88" s="20"/>
      <c r="E88" s="25">
        <f>E90-(E84)</f>
        <v>32259.166918599862</v>
      </c>
      <c r="F88" s="26">
        <f>F90-(F84)</f>
        <v>4.4205355308825176</v>
      </c>
      <c r="G88" s="14"/>
      <c r="H88" s="14"/>
      <c r="I88" s="14"/>
    </row>
    <row r="89" spans="1:9" x14ac:dyDescent="0.2">
      <c r="A89" s="20"/>
      <c r="B89" s="20"/>
      <c r="C89" s="20"/>
      <c r="D89" s="20"/>
      <c r="E89" s="25"/>
      <c r="F89" s="26"/>
      <c r="G89" s="14"/>
      <c r="H89" s="14"/>
      <c r="I89" s="14"/>
    </row>
    <row r="90" spans="1:9" x14ac:dyDescent="0.2">
      <c r="A90" s="27" t="s">
        <v>36</v>
      </c>
      <c r="B90" s="27"/>
      <c r="C90" s="27"/>
      <c r="D90" s="27"/>
      <c r="E90" s="28">
        <v>729756.98743360001</v>
      </c>
      <c r="F90" s="29">
        <v>100</v>
      </c>
      <c r="G90" s="14"/>
      <c r="H90" s="14"/>
      <c r="I90" s="14"/>
    </row>
    <row r="93" spans="1:9" x14ac:dyDescent="0.2">
      <c r="A93" s="14" t="s">
        <v>39</v>
      </c>
    </row>
    <row r="94" spans="1:9" x14ac:dyDescent="0.2">
      <c r="A94" s="14" t="s">
        <v>40</v>
      </c>
    </row>
    <row r="95" spans="1:9" x14ac:dyDescent="0.2">
      <c r="A95" s="14" t="s">
        <v>41</v>
      </c>
      <c r="B95" s="14"/>
      <c r="C95" s="30" t="s">
        <v>43</v>
      </c>
      <c r="D95" s="14" t="s">
        <v>42</v>
      </c>
    </row>
    <row r="96" spans="1:9" x14ac:dyDescent="0.2">
      <c r="A96" s="7" t="s">
        <v>80</v>
      </c>
      <c r="C96" s="31">
        <v>89.792400000000001</v>
      </c>
      <c r="D96" s="31">
        <v>95.102900000000005</v>
      </c>
    </row>
    <row r="97" spans="1:4" x14ac:dyDescent="0.2">
      <c r="A97" s="7" t="s">
        <v>82</v>
      </c>
      <c r="C97" s="31">
        <v>32.902500000000003</v>
      </c>
      <c r="D97" s="31">
        <v>34.848399999999998</v>
      </c>
    </row>
    <row r="98" spans="1:4" x14ac:dyDescent="0.2">
      <c r="A98" s="7" t="s">
        <v>81</v>
      </c>
      <c r="C98" s="31">
        <v>98.919600000000003</v>
      </c>
      <c r="D98" s="31">
        <v>105.2012</v>
      </c>
    </row>
    <row r="99" spans="1:4" x14ac:dyDescent="0.2">
      <c r="A99" s="7" t="s">
        <v>83</v>
      </c>
      <c r="C99" s="31">
        <v>37.987900000000003</v>
      </c>
      <c r="D99" s="31">
        <v>40.398800000000001</v>
      </c>
    </row>
    <row r="101" spans="1:4" x14ac:dyDescent="0.2">
      <c r="A101" s="7" t="s">
        <v>44</v>
      </c>
    </row>
    <row r="103" spans="1:4" x14ac:dyDescent="0.2">
      <c r="A103" s="14" t="s">
        <v>45</v>
      </c>
      <c r="D103" s="30" t="s">
        <v>46</v>
      </c>
    </row>
    <row r="105" spans="1:4" x14ac:dyDescent="0.2">
      <c r="A105" s="14" t="s">
        <v>219</v>
      </c>
      <c r="D105" s="35">
        <v>5.2527844617578798E-2</v>
      </c>
    </row>
    <row r="107" spans="1:4" x14ac:dyDescent="0.2">
      <c r="A107" s="14" t="s">
        <v>812</v>
      </c>
    </row>
    <row r="108" spans="1:4" x14ac:dyDescent="0.2">
      <c r="A108" s="37"/>
    </row>
    <row r="109" spans="1:4" x14ac:dyDescent="0.2">
      <c r="A109" s="38" t="s">
        <v>807</v>
      </c>
    </row>
    <row r="110" spans="1:4" x14ac:dyDescent="0.2">
      <c r="A110" s="39"/>
    </row>
    <row r="111" spans="1:4" x14ac:dyDescent="0.2">
      <c r="A111" s="40"/>
    </row>
    <row r="112" spans="1:4"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3" spans="1:1" x14ac:dyDescent="0.2">
      <c r="A123" s="38" t="s">
        <v>817</v>
      </c>
    </row>
    <row r="124" spans="1:1" x14ac:dyDescent="0.2">
      <c r="A124" s="40"/>
    </row>
    <row r="125" spans="1:1" x14ac:dyDescent="0.2">
      <c r="A125" s="38" t="s">
        <v>808</v>
      </c>
    </row>
    <row r="126" spans="1:1" x14ac:dyDescent="0.2">
      <c r="A126" s="40"/>
    </row>
    <row r="127" spans="1:1" x14ac:dyDescent="0.2">
      <c r="A127" s="40"/>
    </row>
    <row r="128" spans="1:1" x14ac:dyDescent="0.2">
      <c r="A128" s="40"/>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40"/>
    </row>
    <row r="135" spans="1:1" x14ac:dyDescent="0.2">
      <c r="A135" s="40"/>
    </row>
    <row r="136" spans="1:1" x14ac:dyDescent="0.2">
      <c r="A136" s="40"/>
    </row>
    <row r="137" spans="1:1" x14ac:dyDescent="0.2">
      <c r="A137" s="40"/>
    </row>
  </sheetData>
  <mergeCells count="1">
    <mergeCell ref="A1:F1"/>
  </mergeCells>
  <conditionalFormatting sqref="F2:F3 F5:F106">
    <cfRule type="cellIs" dxfId="58" priority="2" stopIfTrue="1" operator="between">
      <formula>0.009</formula>
      <formula>-0.009</formula>
    </cfRule>
  </conditionalFormatting>
  <conditionalFormatting sqref="F107:F239">
    <cfRule type="cellIs" dxfId="57" priority="1" stopIfTrue="1" operator="between">
      <formula>0.009</formula>
      <formula>-0.009</formula>
    </cfRule>
  </conditionalFormatting>
  <hyperlinks>
    <hyperlink ref="A108"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0"/>
  <sheetViews>
    <sheetView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 style="7" bestFit="1" customWidth="1"/>
    <col min="5" max="5" width="23" style="10" customWidth="1"/>
    <col min="6" max="6" width="14.6640625" style="11" bestFit="1" customWidth="1"/>
    <col min="7" max="16384" width="9.109375" style="7"/>
  </cols>
  <sheetData>
    <row r="1" spans="1:6" s="1" customFormat="1" ht="13.8" x14ac:dyDescent="0.2">
      <c r="A1" s="69" t="s">
        <v>15</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535</v>
      </c>
      <c r="B7" s="21" t="s">
        <v>534</v>
      </c>
      <c r="C7" s="21" t="s">
        <v>92</v>
      </c>
      <c r="D7" s="24">
        <v>21369927</v>
      </c>
      <c r="E7" s="22">
        <v>28101.454010000001</v>
      </c>
      <c r="F7" s="23">
        <v>3.6246438316562699</v>
      </c>
    </row>
    <row r="8" spans="1:6" x14ac:dyDescent="0.2">
      <c r="A8" s="21" t="s">
        <v>94</v>
      </c>
      <c r="B8" s="21" t="s">
        <v>93</v>
      </c>
      <c r="C8" s="21" t="s">
        <v>92</v>
      </c>
      <c r="D8" s="24">
        <v>3035566</v>
      </c>
      <c r="E8" s="22">
        <v>27584.188239999999</v>
      </c>
      <c r="F8" s="23">
        <v>3.5579247152044999</v>
      </c>
    </row>
    <row r="9" spans="1:6" x14ac:dyDescent="0.2">
      <c r="A9" s="21" t="s">
        <v>144</v>
      </c>
      <c r="B9" s="21" t="s">
        <v>143</v>
      </c>
      <c r="C9" s="21" t="s">
        <v>145</v>
      </c>
      <c r="D9" s="24">
        <v>7241052</v>
      </c>
      <c r="E9" s="22">
        <v>26234.331399999999</v>
      </c>
      <c r="F9" s="23">
        <v>3.3838144977408802</v>
      </c>
    </row>
    <row r="10" spans="1:6" x14ac:dyDescent="0.2">
      <c r="A10" s="21" t="s">
        <v>410</v>
      </c>
      <c r="B10" s="21" t="s">
        <v>409</v>
      </c>
      <c r="C10" s="21" t="s">
        <v>374</v>
      </c>
      <c r="D10" s="24">
        <v>1050123</v>
      </c>
      <c r="E10" s="22">
        <v>24299.32116</v>
      </c>
      <c r="F10" s="23">
        <v>3.1342287315341899</v>
      </c>
    </row>
    <row r="11" spans="1:6" x14ac:dyDescent="0.2">
      <c r="A11" s="21" t="s">
        <v>537</v>
      </c>
      <c r="B11" s="21" t="s">
        <v>536</v>
      </c>
      <c r="C11" s="21" t="s">
        <v>480</v>
      </c>
      <c r="D11" s="24">
        <v>4509869</v>
      </c>
      <c r="E11" s="22">
        <v>20578.53225</v>
      </c>
      <c r="F11" s="23">
        <v>2.6543057152117102</v>
      </c>
    </row>
    <row r="12" spans="1:6" x14ac:dyDescent="0.2">
      <c r="A12" s="21" t="s">
        <v>282</v>
      </c>
      <c r="B12" s="21" t="s">
        <v>281</v>
      </c>
      <c r="C12" s="21" t="s">
        <v>92</v>
      </c>
      <c r="D12" s="24">
        <v>10660416</v>
      </c>
      <c r="E12" s="22">
        <v>19828.373759999999</v>
      </c>
      <c r="F12" s="23">
        <v>2.5575471153693199</v>
      </c>
    </row>
    <row r="13" spans="1:6" x14ac:dyDescent="0.2">
      <c r="A13" s="21" t="s">
        <v>539</v>
      </c>
      <c r="B13" s="21" t="s">
        <v>538</v>
      </c>
      <c r="C13" s="21" t="s">
        <v>180</v>
      </c>
      <c r="D13" s="24">
        <v>6794174</v>
      </c>
      <c r="E13" s="22">
        <v>19750.663820000002</v>
      </c>
      <c r="F13" s="23">
        <v>2.5475237601870901</v>
      </c>
    </row>
    <row r="14" spans="1:6" x14ac:dyDescent="0.2">
      <c r="A14" s="21" t="s">
        <v>541</v>
      </c>
      <c r="B14" s="21" t="s">
        <v>540</v>
      </c>
      <c r="C14" s="21" t="s">
        <v>139</v>
      </c>
      <c r="D14" s="24">
        <v>1273937</v>
      </c>
      <c r="E14" s="22">
        <v>19464.48342</v>
      </c>
      <c r="F14" s="23">
        <v>2.51061100751487</v>
      </c>
    </row>
    <row r="15" spans="1:6" x14ac:dyDescent="0.2">
      <c r="A15" s="21" t="s">
        <v>241</v>
      </c>
      <c r="B15" s="21" t="s">
        <v>240</v>
      </c>
      <c r="C15" s="21" t="s">
        <v>124</v>
      </c>
      <c r="D15" s="24">
        <v>18117750</v>
      </c>
      <c r="E15" s="22">
        <v>19358.815879999998</v>
      </c>
      <c r="F15" s="23">
        <v>2.4969815633967398</v>
      </c>
    </row>
    <row r="16" spans="1:6" x14ac:dyDescent="0.2">
      <c r="A16" s="21" t="s">
        <v>543</v>
      </c>
      <c r="B16" s="21" t="s">
        <v>542</v>
      </c>
      <c r="C16" s="21" t="s">
        <v>287</v>
      </c>
      <c r="D16" s="24">
        <v>1986228</v>
      </c>
      <c r="E16" s="22">
        <v>19114.46516</v>
      </c>
      <c r="F16" s="23">
        <v>2.4654641789335199</v>
      </c>
    </row>
    <row r="17" spans="1:6" x14ac:dyDescent="0.2">
      <c r="A17" s="21" t="s">
        <v>91</v>
      </c>
      <c r="B17" s="21" t="s">
        <v>90</v>
      </c>
      <c r="C17" s="21" t="s">
        <v>92</v>
      </c>
      <c r="D17" s="24">
        <v>1223175</v>
      </c>
      <c r="E17" s="22">
        <v>18307.26023</v>
      </c>
      <c r="F17" s="23">
        <v>2.3613474891221702</v>
      </c>
    </row>
    <row r="18" spans="1:6" x14ac:dyDescent="0.2">
      <c r="A18" s="21" t="s">
        <v>545</v>
      </c>
      <c r="B18" s="21" t="s">
        <v>544</v>
      </c>
      <c r="C18" s="21" t="s">
        <v>174</v>
      </c>
      <c r="D18" s="24">
        <v>11539858</v>
      </c>
      <c r="E18" s="22">
        <v>17690.602309999998</v>
      </c>
      <c r="F18" s="23">
        <v>2.2818083547708099</v>
      </c>
    </row>
    <row r="19" spans="1:6" x14ac:dyDescent="0.2">
      <c r="A19" s="21" t="s">
        <v>547</v>
      </c>
      <c r="B19" s="21" t="s">
        <v>546</v>
      </c>
      <c r="C19" s="21" t="s">
        <v>183</v>
      </c>
      <c r="D19" s="24">
        <v>3651225</v>
      </c>
      <c r="E19" s="22">
        <v>17308.632109999999</v>
      </c>
      <c r="F19" s="23">
        <v>2.2325402304661499</v>
      </c>
    </row>
    <row r="20" spans="1:6" x14ac:dyDescent="0.2">
      <c r="A20" s="21" t="s">
        <v>549</v>
      </c>
      <c r="B20" s="21" t="s">
        <v>548</v>
      </c>
      <c r="C20" s="21" t="s">
        <v>113</v>
      </c>
      <c r="D20" s="24">
        <v>5089831</v>
      </c>
      <c r="E20" s="22">
        <v>16989.855879999999</v>
      </c>
      <c r="F20" s="23">
        <v>2.1914231304279399</v>
      </c>
    </row>
    <row r="21" spans="1:6" x14ac:dyDescent="0.2">
      <c r="A21" s="21" t="s">
        <v>551</v>
      </c>
      <c r="B21" s="21" t="s">
        <v>550</v>
      </c>
      <c r="C21" s="21" t="s">
        <v>180</v>
      </c>
      <c r="D21" s="24">
        <v>1798493</v>
      </c>
      <c r="E21" s="22">
        <v>16841.987700000001</v>
      </c>
      <c r="F21" s="23">
        <v>2.1723504701184599</v>
      </c>
    </row>
    <row r="22" spans="1:6" x14ac:dyDescent="0.2">
      <c r="A22" s="21" t="s">
        <v>553</v>
      </c>
      <c r="B22" s="21" t="s">
        <v>552</v>
      </c>
      <c r="C22" s="21" t="s">
        <v>525</v>
      </c>
      <c r="D22" s="24">
        <v>6231402</v>
      </c>
      <c r="E22" s="22">
        <v>16201.645200000001</v>
      </c>
      <c r="F22" s="23">
        <v>2.0897563989381398</v>
      </c>
    </row>
    <row r="23" spans="1:6" x14ac:dyDescent="0.2">
      <c r="A23" s="21" t="s">
        <v>555</v>
      </c>
      <c r="B23" s="21" t="s">
        <v>554</v>
      </c>
      <c r="C23" s="21" t="s">
        <v>363</v>
      </c>
      <c r="D23" s="24">
        <v>2015127</v>
      </c>
      <c r="E23" s="22">
        <v>16080.713460000001</v>
      </c>
      <c r="F23" s="23">
        <v>2.0741581140491698</v>
      </c>
    </row>
    <row r="24" spans="1:6" x14ac:dyDescent="0.2">
      <c r="A24" s="21" t="s">
        <v>168</v>
      </c>
      <c r="B24" s="21" t="s">
        <v>167</v>
      </c>
      <c r="C24" s="21" t="s">
        <v>145</v>
      </c>
      <c r="D24" s="24">
        <v>3296838</v>
      </c>
      <c r="E24" s="22">
        <v>16022.632680000001</v>
      </c>
      <c r="F24" s="23">
        <v>2.0666666105529501</v>
      </c>
    </row>
    <row r="25" spans="1:6" x14ac:dyDescent="0.2">
      <c r="A25" s="21" t="s">
        <v>557</v>
      </c>
      <c r="B25" s="21" t="s">
        <v>556</v>
      </c>
      <c r="C25" s="21" t="s">
        <v>408</v>
      </c>
      <c r="D25" s="24">
        <v>1608135</v>
      </c>
      <c r="E25" s="22">
        <v>14869.620279999999</v>
      </c>
      <c r="F25" s="23">
        <v>1.9179462175798301</v>
      </c>
    </row>
    <row r="26" spans="1:6" x14ac:dyDescent="0.2">
      <c r="A26" s="21" t="s">
        <v>138</v>
      </c>
      <c r="B26" s="21" t="s">
        <v>137</v>
      </c>
      <c r="C26" s="21" t="s">
        <v>139</v>
      </c>
      <c r="D26" s="24">
        <v>3856067</v>
      </c>
      <c r="E26" s="22">
        <v>13646.62111</v>
      </c>
      <c r="F26" s="23">
        <v>1.76019863640187</v>
      </c>
    </row>
    <row r="27" spans="1:6" x14ac:dyDescent="0.2">
      <c r="A27" s="21" t="s">
        <v>559</v>
      </c>
      <c r="B27" s="21" t="s">
        <v>558</v>
      </c>
      <c r="C27" s="21" t="s">
        <v>118</v>
      </c>
      <c r="D27" s="24">
        <v>1491580</v>
      </c>
      <c r="E27" s="22">
        <v>13500.290580000001</v>
      </c>
      <c r="F27" s="23">
        <v>1.7413243086621399</v>
      </c>
    </row>
    <row r="28" spans="1:6" x14ac:dyDescent="0.2">
      <c r="A28" s="21" t="s">
        <v>561</v>
      </c>
      <c r="B28" s="21" t="s">
        <v>560</v>
      </c>
      <c r="C28" s="21" t="s">
        <v>152</v>
      </c>
      <c r="D28" s="24">
        <v>992366</v>
      </c>
      <c r="E28" s="22">
        <v>13376.10131</v>
      </c>
      <c r="F28" s="23">
        <v>1.7253058538411501</v>
      </c>
    </row>
    <row r="29" spans="1:6" x14ac:dyDescent="0.2">
      <c r="A29" s="21" t="s">
        <v>416</v>
      </c>
      <c r="B29" s="21" t="s">
        <v>415</v>
      </c>
      <c r="C29" s="21" t="s">
        <v>92</v>
      </c>
      <c r="D29" s="24">
        <v>12530441</v>
      </c>
      <c r="E29" s="22">
        <v>13031.65864</v>
      </c>
      <c r="F29" s="23">
        <v>1.68087818832852</v>
      </c>
    </row>
    <row r="30" spans="1:6" x14ac:dyDescent="0.2">
      <c r="A30" s="21" t="s">
        <v>563</v>
      </c>
      <c r="B30" s="21" t="s">
        <v>562</v>
      </c>
      <c r="C30" s="21" t="s">
        <v>130</v>
      </c>
      <c r="D30" s="24">
        <v>462739</v>
      </c>
      <c r="E30" s="22">
        <v>12552.48948</v>
      </c>
      <c r="F30" s="23">
        <v>1.61907293300274</v>
      </c>
    </row>
    <row r="31" spans="1:6" x14ac:dyDescent="0.2">
      <c r="A31" s="21" t="s">
        <v>565</v>
      </c>
      <c r="B31" s="21" t="s">
        <v>564</v>
      </c>
      <c r="C31" s="21" t="s">
        <v>149</v>
      </c>
      <c r="D31" s="24">
        <v>511023</v>
      </c>
      <c r="E31" s="22">
        <v>12016.194820000001</v>
      </c>
      <c r="F31" s="23">
        <v>1.54989939021639</v>
      </c>
    </row>
    <row r="32" spans="1:6" x14ac:dyDescent="0.2">
      <c r="A32" s="21" t="s">
        <v>254</v>
      </c>
      <c r="B32" s="21" t="s">
        <v>253</v>
      </c>
      <c r="C32" s="21" t="s">
        <v>142</v>
      </c>
      <c r="D32" s="24">
        <v>2753992</v>
      </c>
      <c r="E32" s="22">
        <v>11793.970740000001</v>
      </c>
      <c r="F32" s="23">
        <v>1.5212359929227599</v>
      </c>
    </row>
    <row r="33" spans="1:6" x14ac:dyDescent="0.2">
      <c r="A33" s="21" t="s">
        <v>412</v>
      </c>
      <c r="B33" s="21" t="s">
        <v>411</v>
      </c>
      <c r="C33" s="21" t="s">
        <v>180</v>
      </c>
      <c r="D33" s="24">
        <v>420584</v>
      </c>
      <c r="E33" s="22">
        <v>11537.67058</v>
      </c>
      <c r="F33" s="23">
        <v>1.48817731938701</v>
      </c>
    </row>
    <row r="34" spans="1:6" x14ac:dyDescent="0.2">
      <c r="A34" s="21" t="s">
        <v>161</v>
      </c>
      <c r="B34" s="21" t="s">
        <v>160</v>
      </c>
      <c r="C34" s="21" t="s">
        <v>130</v>
      </c>
      <c r="D34" s="24">
        <v>2902529</v>
      </c>
      <c r="E34" s="22">
        <v>11508.52749</v>
      </c>
      <c r="F34" s="23">
        <v>1.4844183209605799</v>
      </c>
    </row>
    <row r="35" spans="1:6" x14ac:dyDescent="0.2">
      <c r="A35" s="21" t="s">
        <v>423</v>
      </c>
      <c r="B35" s="21" t="s">
        <v>422</v>
      </c>
      <c r="C35" s="21" t="s">
        <v>149</v>
      </c>
      <c r="D35" s="24">
        <v>11253507</v>
      </c>
      <c r="E35" s="22">
        <v>11354.788560000001</v>
      </c>
      <c r="F35" s="23">
        <v>1.4645884266031</v>
      </c>
    </row>
    <row r="36" spans="1:6" x14ac:dyDescent="0.2">
      <c r="A36" s="21" t="s">
        <v>231</v>
      </c>
      <c r="B36" s="21" t="s">
        <v>230</v>
      </c>
      <c r="C36" s="21" t="s">
        <v>180</v>
      </c>
      <c r="D36" s="24">
        <v>68736</v>
      </c>
      <c r="E36" s="22">
        <v>11333.6041</v>
      </c>
      <c r="F36" s="23">
        <v>1.4618559657760299</v>
      </c>
    </row>
    <row r="37" spans="1:6" x14ac:dyDescent="0.2">
      <c r="A37" s="21" t="s">
        <v>567</v>
      </c>
      <c r="B37" s="21" t="s">
        <v>566</v>
      </c>
      <c r="C37" s="21" t="s">
        <v>130</v>
      </c>
      <c r="D37" s="24">
        <v>1502334</v>
      </c>
      <c r="E37" s="22">
        <v>10843.846809999999</v>
      </c>
      <c r="F37" s="23">
        <v>1.39868500887197</v>
      </c>
    </row>
    <row r="38" spans="1:6" x14ac:dyDescent="0.2">
      <c r="A38" s="21" t="s">
        <v>343</v>
      </c>
      <c r="B38" s="21" t="s">
        <v>342</v>
      </c>
      <c r="C38" s="21" t="s">
        <v>97</v>
      </c>
      <c r="D38" s="24">
        <v>280995</v>
      </c>
      <c r="E38" s="22">
        <v>10377.28585</v>
      </c>
      <c r="F38" s="23">
        <v>1.33850601225657</v>
      </c>
    </row>
    <row r="39" spans="1:6" x14ac:dyDescent="0.2">
      <c r="A39" s="21" t="s">
        <v>341</v>
      </c>
      <c r="B39" s="21" t="s">
        <v>340</v>
      </c>
      <c r="C39" s="21" t="s">
        <v>97</v>
      </c>
      <c r="D39" s="24">
        <v>520690</v>
      </c>
      <c r="E39" s="22">
        <v>10301.851650000001</v>
      </c>
      <c r="F39" s="23">
        <v>1.3287761915992899</v>
      </c>
    </row>
    <row r="40" spans="1:6" x14ac:dyDescent="0.2">
      <c r="A40" s="21" t="s">
        <v>569</v>
      </c>
      <c r="B40" s="21" t="s">
        <v>568</v>
      </c>
      <c r="C40" s="21" t="s">
        <v>118</v>
      </c>
      <c r="D40" s="24">
        <v>52304</v>
      </c>
      <c r="E40" s="22">
        <v>10066.924730000001</v>
      </c>
      <c r="F40" s="23">
        <v>1.29847432852968</v>
      </c>
    </row>
    <row r="41" spans="1:6" x14ac:dyDescent="0.2">
      <c r="A41" s="21" t="s">
        <v>571</v>
      </c>
      <c r="B41" s="21" t="s">
        <v>570</v>
      </c>
      <c r="C41" s="21" t="s">
        <v>164</v>
      </c>
      <c r="D41" s="24">
        <v>1392030</v>
      </c>
      <c r="E41" s="22">
        <v>9856.2684150000005</v>
      </c>
      <c r="F41" s="23">
        <v>1.27130299026041</v>
      </c>
    </row>
    <row r="42" spans="1:6" x14ac:dyDescent="0.2">
      <c r="A42" s="21" t="s">
        <v>157</v>
      </c>
      <c r="B42" s="21" t="s">
        <v>156</v>
      </c>
      <c r="C42" s="21" t="s">
        <v>113</v>
      </c>
      <c r="D42" s="24">
        <v>1577180</v>
      </c>
      <c r="E42" s="22">
        <v>9620.0094100000006</v>
      </c>
      <c r="F42" s="23">
        <v>1.24082930926007</v>
      </c>
    </row>
    <row r="43" spans="1:6" x14ac:dyDescent="0.2">
      <c r="A43" s="21" t="s">
        <v>573</v>
      </c>
      <c r="B43" s="21" t="s">
        <v>572</v>
      </c>
      <c r="C43" s="21" t="s">
        <v>480</v>
      </c>
      <c r="D43" s="24">
        <v>210611</v>
      </c>
      <c r="E43" s="22">
        <v>9514.3519250000008</v>
      </c>
      <c r="F43" s="23">
        <v>1.22720116207817</v>
      </c>
    </row>
    <row r="44" spans="1:6" x14ac:dyDescent="0.2">
      <c r="A44" s="21" t="s">
        <v>477</v>
      </c>
      <c r="B44" s="21" t="s">
        <v>476</v>
      </c>
      <c r="C44" s="21" t="s">
        <v>145</v>
      </c>
      <c r="D44" s="24">
        <v>1015057</v>
      </c>
      <c r="E44" s="22">
        <v>8893.9294339999997</v>
      </c>
      <c r="F44" s="23">
        <v>1.1471764575122201</v>
      </c>
    </row>
    <row r="45" spans="1:6" x14ac:dyDescent="0.2">
      <c r="A45" s="21" t="s">
        <v>575</v>
      </c>
      <c r="B45" s="21" t="s">
        <v>574</v>
      </c>
      <c r="C45" s="21" t="s">
        <v>180</v>
      </c>
      <c r="D45" s="24">
        <v>10157050</v>
      </c>
      <c r="E45" s="22">
        <v>8887.4187500000007</v>
      </c>
      <c r="F45" s="23">
        <v>1.14633668208308</v>
      </c>
    </row>
    <row r="46" spans="1:6" x14ac:dyDescent="0.2">
      <c r="A46" s="21" t="s">
        <v>115</v>
      </c>
      <c r="B46" s="21" t="s">
        <v>114</v>
      </c>
      <c r="C46" s="21" t="s">
        <v>92</v>
      </c>
      <c r="D46" s="24">
        <v>1489684</v>
      </c>
      <c r="E46" s="22">
        <v>8547.8067919999994</v>
      </c>
      <c r="F46" s="23">
        <v>1.1025321021391701</v>
      </c>
    </row>
    <row r="47" spans="1:6" x14ac:dyDescent="0.2">
      <c r="A47" s="21" t="s">
        <v>173</v>
      </c>
      <c r="B47" s="21" t="s">
        <v>172</v>
      </c>
      <c r="C47" s="21" t="s">
        <v>174</v>
      </c>
      <c r="D47" s="24">
        <v>415909</v>
      </c>
      <c r="E47" s="22">
        <v>8477.6811020000005</v>
      </c>
      <c r="F47" s="23">
        <v>1.09348699544794</v>
      </c>
    </row>
    <row r="48" spans="1:6" x14ac:dyDescent="0.2">
      <c r="A48" s="21" t="s">
        <v>159</v>
      </c>
      <c r="B48" s="21" t="s">
        <v>158</v>
      </c>
      <c r="C48" s="21" t="s">
        <v>139</v>
      </c>
      <c r="D48" s="24">
        <v>13362074</v>
      </c>
      <c r="E48" s="22">
        <v>8431.4686939999992</v>
      </c>
      <c r="F48" s="23">
        <v>1.0875263245323501</v>
      </c>
    </row>
    <row r="49" spans="1:6" x14ac:dyDescent="0.2">
      <c r="A49" s="21" t="s">
        <v>188</v>
      </c>
      <c r="B49" s="21" t="s">
        <v>187</v>
      </c>
      <c r="C49" s="21" t="s">
        <v>142</v>
      </c>
      <c r="D49" s="24">
        <v>3725151</v>
      </c>
      <c r="E49" s="22">
        <v>8424.4289869999993</v>
      </c>
      <c r="F49" s="23">
        <v>1.08661831348975</v>
      </c>
    </row>
    <row r="50" spans="1:6" x14ac:dyDescent="0.2">
      <c r="A50" s="21" t="s">
        <v>577</v>
      </c>
      <c r="B50" s="21" t="s">
        <v>576</v>
      </c>
      <c r="C50" s="21" t="s">
        <v>408</v>
      </c>
      <c r="D50" s="24">
        <v>571062</v>
      </c>
      <c r="E50" s="22">
        <v>8153.9087669999999</v>
      </c>
      <c r="F50" s="23">
        <v>1.0517254767556601</v>
      </c>
    </row>
    <row r="51" spans="1:6" x14ac:dyDescent="0.2">
      <c r="A51" s="21" t="s">
        <v>331</v>
      </c>
      <c r="B51" s="21" t="s">
        <v>330</v>
      </c>
      <c r="C51" s="21" t="s">
        <v>139</v>
      </c>
      <c r="D51" s="24">
        <v>207535</v>
      </c>
      <c r="E51" s="22">
        <v>8138.900095</v>
      </c>
      <c r="F51" s="23">
        <v>1.0497895950619001</v>
      </c>
    </row>
    <row r="52" spans="1:6" x14ac:dyDescent="0.2">
      <c r="A52" s="21" t="s">
        <v>579</v>
      </c>
      <c r="B52" s="21" t="s">
        <v>578</v>
      </c>
      <c r="C52" s="21" t="s">
        <v>408</v>
      </c>
      <c r="D52" s="24">
        <v>1831683</v>
      </c>
      <c r="E52" s="22">
        <v>8096.0388599999997</v>
      </c>
      <c r="F52" s="23">
        <v>1.04426117254665</v>
      </c>
    </row>
    <row r="53" spans="1:6" x14ac:dyDescent="0.2">
      <c r="A53" s="21" t="s">
        <v>110</v>
      </c>
      <c r="B53" s="21" t="s">
        <v>109</v>
      </c>
      <c r="C53" s="21" t="s">
        <v>97</v>
      </c>
      <c r="D53" s="24">
        <v>741037</v>
      </c>
      <c r="E53" s="22">
        <v>7715.3067259999998</v>
      </c>
      <c r="F53" s="23">
        <v>0.99515273920632397</v>
      </c>
    </row>
    <row r="54" spans="1:6" x14ac:dyDescent="0.2">
      <c r="A54" s="21" t="s">
        <v>581</v>
      </c>
      <c r="B54" s="21" t="s">
        <v>580</v>
      </c>
      <c r="C54" s="21" t="s">
        <v>127</v>
      </c>
      <c r="D54" s="24">
        <v>463231</v>
      </c>
      <c r="E54" s="22">
        <v>7656.5135840000003</v>
      </c>
      <c r="F54" s="23">
        <v>0.98756935226064702</v>
      </c>
    </row>
    <row r="55" spans="1:6" x14ac:dyDescent="0.2">
      <c r="A55" s="21" t="s">
        <v>583</v>
      </c>
      <c r="B55" s="21" t="s">
        <v>582</v>
      </c>
      <c r="C55" s="21" t="s">
        <v>287</v>
      </c>
      <c r="D55" s="24">
        <v>224936</v>
      </c>
      <c r="E55" s="22">
        <v>7292.3126519999996</v>
      </c>
      <c r="F55" s="23">
        <v>0.94059318294259298</v>
      </c>
    </row>
    <row r="56" spans="1:6" x14ac:dyDescent="0.2">
      <c r="A56" s="21" t="s">
        <v>585</v>
      </c>
      <c r="B56" s="21" t="s">
        <v>584</v>
      </c>
      <c r="C56" s="21" t="s">
        <v>149</v>
      </c>
      <c r="D56" s="24">
        <v>3550000</v>
      </c>
      <c r="E56" s="22">
        <v>7171</v>
      </c>
      <c r="F56" s="23">
        <v>0.92494576642040205</v>
      </c>
    </row>
    <row r="57" spans="1:6" x14ac:dyDescent="0.2">
      <c r="A57" s="21" t="s">
        <v>587</v>
      </c>
      <c r="B57" s="21" t="s">
        <v>586</v>
      </c>
      <c r="C57" s="21" t="s">
        <v>97</v>
      </c>
      <c r="D57" s="24">
        <v>184484</v>
      </c>
      <c r="E57" s="22">
        <v>7028.1024639999996</v>
      </c>
      <c r="F57" s="23">
        <v>0.90651424069803299</v>
      </c>
    </row>
    <row r="58" spans="1:6" x14ac:dyDescent="0.2">
      <c r="A58" s="21" t="s">
        <v>589</v>
      </c>
      <c r="B58" s="21" t="s">
        <v>588</v>
      </c>
      <c r="C58" s="21" t="s">
        <v>145</v>
      </c>
      <c r="D58" s="24">
        <v>429325</v>
      </c>
      <c r="E58" s="22">
        <v>6763.8007129999996</v>
      </c>
      <c r="F58" s="23">
        <v>0.87242348827229699</v>
      </c>
    </row>
    <row r="59" spans="1:6" x14ac:dyDescent="0.2">
      <c r="A59" s="21" t="s">
        <v>591</v>
      </c>
      <c r="B59" s="21" t="s">
        <v>590</v>
      </c>
      <c r="C59" s="21" t="s">
        <v>118</v>
      </c>
      <c r="D59" s="24">
        <v>430549</v>
      </c>
      <c r="E59" s="22">
        <v>5575.394276</v>
      </c>
      <c r="F59" s="23">
        <v>0.71913782341524801</v>
      </c>
    </row>
    <row r="60" spans="1:6" x14ac:dyDescent="0.2">
      <c r="A60" s="21" t="s">
        <v>593</v>
      </c>
      <c r="B60" s="21" t="s">
        <v>592</v>
      </c>
      <c r="C60" s="21" t="s">
        <v>118</v>
      </c>
      <c r="D60" s="24">
        <v>295000</v>
      </c>
      <c r="E60" s="22">
        <v>5263.8325000000004</v>
      </c>
      <c r="F60" s="23">
        <v>0.67895127402330502</v>
      </c>
    </row>
    <row r="61" spans="1:6" x14ac:dyDescent="0.2">
      <c r="A61" s="21" t="s">
        <v>266</v>
      </c>
      <c r="B61" s="21" t="s">
        <v>265</v>
      </c>
      <c r="C61" s="21" t="s">
        <v>130</v>
      </c>
      <c r="D61" s="24">
        <v>220000</v>
      </c>
      <c r="E61" s="22">
        <v>5258.66</v>
      </c>
      <c r="F61" s="23">
        <v>0.67828410319959698</v>
      </c>
    </row>
    <row r="62" spans="1:6" x14ac:dyDescent="0.2">
      <c r="A62" s="21" t="s">
        <v>595</v>
      </c>
      <c r="B62" s="21" t="s">
        <v>594</v>
      </c>
      <c r="C62" s="21" t="s">
        <v>152</v>
      </c>
      <c r="D62" s="24">
        <v>460000</v>
      </c>
      <c r="E62" s="22">
        <v>4963.17</v>
      </c>
      <c r="F62" s="23">
        <v>0.64017055913049004</v>
      </c>
    </row>
    <row r="63" spans="1:6" x14ac:dyDescent="0.2">
      <c r="A63" s="21" t="s">
        <v>597</v>
      </c>
      <c r="B63" s="21" t="s">
        <v>596</v>
      </c>
      <c r="C63" s="21" t="s">
        <v>152</v>
      </c>
      <c r="D63" s="24">
        <v>532747</v>
      </c>
      <c r="E63" s="22">
        <v>4444.1754739999997</v>
      </c>
      <c r="F63" s="23">
        <v>0.573228460452612</v>
      </c>
    </row>
    <row r="64" spans="1:6" x14ac:dyDescent="0.2">
      <c r="A64" s="21" t="s">
        <v>599</v>
      </c>
      <c r="B64" s="21" t="s">
        <v>598</v>
      </c>
      <c r="C64" s="21" t="s">
        <v>316</v>
      </c>
      <c r="D64" s="24">
        <v>11000</v>
      </c>
      <c r="E64" s="22">
        <v>4326.6135000000004</v>
      </c>
      <c r="F64" s="23">
        <v>0.55806482216739095</v>
      </c>
    </row>
    <row r="65" spans="1:9" x14ac:dyDescent="0.2">
      <c r="A65" s="21" t="s">
        <v>136</v>
      </c>
      <c r="B65" s="21" t="s">
        <v>135</v>
      </c>
      <c r="C65" s="21" t="s">
        <v>92</v>
      </c>
      <c r="D65" s="24">
        <v>345366</v>
      </c>
      <c r="E65" s="22">
        <v>3946.324599</v>
      </c>
      <c r="F65" s="23">
        <v>0.50901355888519595</v>
      </c>
    </row>
    <row r="66" spans="1:9" x14ac:dyDescent="0.2">
      <c r="A66" s="21" t="s">
        <v>601</v>
      </c>
      <c r="B66" s="21" t="s">
        <v>600</v>
      </c>
      <c r="C66" s="21" t="s">
        <v>113</v>
      </c>
      <c r="D66" s="24">
        <v>1829484</v>
      </c>
      <c r="E66" s="22">
        <v>3540.9662819999999</v>
      </c>
      <c r="F66" s="23">
        <v>0.45672873679727899</v>
      </c>
    </row>
    <row r="67" spans="1:9" x14ac:dyDescent="0.2">
      <c r="A67" s="21" t="s">
        <v>603</v>
      </c>
      <c r="B67" s="21" t="s">
        <v>602</v>
      </c>
      <c r="C67" s="21" t="s">
        <v>467</v>
      </c>
      <c r="D67" s="24">
        <v>1327265</v>
      </c>
      <c r="E67" s="22">
        <v>3483.4069930000001</v>
      </c>
      <c r="F67" s="23">
        <v>0.44930449740546302</v>
      </c>
    </row>
    <row r="68" spans="1:9" x14ac:dyDescent="0.2">
      <c r="A68" s="21" t="s">
        <v>192</v>
      </c>
      <c r="B68" s="21" t="s">
        <v>191</v>
      </c>
      <c r="C68" s="21" t="s">
        <v>193</v>
      </c>
      <c r="D68" s="24">
        <v>825578</v>
      </c>
      <c r="E68" s="22">
        <v>3187.143869</v>
      </c>
      <c r="F68" s="23">
        <v>0.41109123254836</v>
      </c>
    </row>
    <row r="69" spans="1:9" x14ac:dyDescent="0.2">
      <c r="A69" s="21" t="s">
        <v>605</v>
      </c>
      <c r="B69" s="21" t="s">
        <v>604</v>
      </c>
      <c r="C69" s="21" t="s">
        <v>152</v>
      </c>
      <c r="D69" s="24">
        <v>2053763</v>
      </c>
      <c r="E69" s="22">
        <v>3157.660613</v>
      </c>
      <c r="F69" s="23">
        <v>0.40728835807932001</v>
      </c>
    </row>
    <row r="70" spans="1:9" x14ac:dyDescent="0.2">
      <c r="A70" s="21" t="s">
        <v>335</v>
      </c>
      <c r="B70" s="21" t="s">
        <v>334</v>
      </c>
      <c r="C70" s="21" t="s">
        <v>139</v>
      </c>
      <c r="D70" s="24">
        <v>40241</v>
      </c>
      <c r="E70" s="22">
        <v>1847.645395</v>
      </c>
      <c r="F70" s="23">
        <v>0.2383170807351</v>
      </c>
    </row>
    <row r="71" spans="1:9" x14ac:dyDescent="0.2">
      <c r="A71" s="21" t="s">
        <v>494</v>
      </c>
      <c r="B71" s="21" t="s">
        <v>493</v>
      </c>
      <c r="C71" s="21" t="s">
        <v>374</v>
      </c>
      <c r="D71" s="24">
        <v>401269</v>
      </c>
      <c r="E71" s="22">
        <v>1505.5612880000001</v>
      </c>
      <c r="F71" s="23">
        <v>0.19419363260661701</v>
      </c>
    </row>
    <row r="72" spans="1:9" x14ac:dyDescent="0.2">
      <c r="A72" s="21" t="s">
        <v>606</v>
      </c>
      <c r="B72" s="21" t="s">
        <v>1226</v>
      </c>
      <c r="C72" s="21" t="s">
        <v>118</v>
      </c>
      <c r="D72" s="24">
        <v>176808</v>
      </c>
      <c r="E72" s="22">
        <v>435.30129599999998</v>
      </c>
      <c r="F72" s="23">
        <v>5.6146993564707003E-2</v>
      </c>
    </row>
    <row r="73" spans="1:9" x14ac:dyDescent="0.2">
      <c r="A73" s="20" t="s">
        <v>33</v>
      </c>
      <c r="B73" s="20"/>
      <c r="C73" s="20"/>
      <c r="D73" s="20"/>
      <c r="E73" s="25">
        <f>SUM(E7:E72)</f>
        <v>751474.50885500002</v>
      </c>
      <c r="F73" s="26">
        <f>SUM(F7:F72)</f>
        <v>96.928345494112861</v>
      </c>
      <c r="G73" s="14"/>
      <c r="H73" s="14"/>
      <c r="I73" s="14"/>
    </row>
    <row r="74" spans="1:9" x14ac:dyDescent="0.2">
      <c r="A74" s="21"/>
      <c r="B74" s="21"/>
      <c r="C74" s="21"/>
      <c r="D74" s="21"/>
      <c r="E74" s="22"/>
      <c r="F74" s="23"/>
    </row>
    <row r="75" spans="1:9" x14ac:dyDescent="0.2">
      <c r="A75" s="20" t="s">
        <v>222</v>
      </c>
      <c r="B75" s="21"/>
      <c r="C75" s="21"/>
      <c r="D75" s="21"/>
      <c r="E75" s="22"/>
      <c r="F75" s="23"/>
    </row>
    <row r="76" spans="1:9" x14ac:dyDescent="0.2">
      <c r="A76" s="21"/>
      <c r="B76" s="21" t="s">
        <v>223</v>
      </c>
      <c r="C76" s="21" t="s">
        <v>149</v>
      </c>
      <c r="D76" s="24">
        <v>8100</v>
      </c>
      <c r="E76" s="22">
        <v>8.0999999999999996E-4</v>
      </c>
      <c r="F76" s="23">
        <v>1.04477209705833E-7</v>
      </c>
    </row>
    <row r="77" spans="1:9" x14ac:dyDescent="0.2">
      <c r="A77" s="20" t="s">
        <v>33</v>
      </c>
      <c r="B77" s="20"/>
      <c r="C77" s="20"/>
      <c r="D77" s="20"/>
      <c r="E77" s="25">
        <f>SUM(E75:E76)</f>
        <v>8.0999999999999996E-4</v>
      </c>
      <c r="F77" s="26">
        <f>SUM(F75:F76)</f>
        <v>1.04477209705833E-7</v>
      </c>
      <c r="G77" s="14"/>
      <c r="H77" s="14"/>
      <c r="I77" s="14"/>
    </row>
    <row r="78" spans="1:9" x14ac:dyDescent="0.2">
      <c r="A78" s="21"/>
      <c r="B78" s="21"/>
      <c r="C78" s="21"/>
      <c r="D78" s="21"/>
      <c r="E78" s="22"/>
      <c r="F78" s="23"/>
    </row>
    <row r="79" spans="1:9" x14ac:dyDescent="0.2">
      <c r="A79" s="20" t="s">
        <v>35</v>
      </c>
      <c r="B79" s="20"/>
      <c r="C79" s="20"/>
      <c r="D79" s="20"/>
      <c r="E79" s="25">
        <f>E73+E77</f>
        <v>751474.50966500002</v>
      </c>
      <c r="F79" s="26">
        <f>F73+F77</f>
        <v>96.92834559859007</v>
      </c>
      <c r="G79" s="14"/>
      <c r="H79" s="14"/>
      <c r="I79" s="14"/>
    </row>
    <row r="80" spans="1:9" x14ac:dyDescent="0.2">
      <c r="A80" s="20"/>
      <c r="B80" s="20"/>
      <c r="C80" s="20"/>
      <c r="D80" s="20"/>
      <c r="E80" s="25"/>
      <c r="F80" s="26"/>
      <c r="G80" s="14"/>
      <c r="H80" s="14"/>
      <c r="I80" s="14"/>
    </row>
    <row r="81" spans="1:9" x14ac:dyDescent="0.2">
      <c r="A81" s="20" t="s">
        <v>37</v>
      </c>
      <c r="B81" s="20"/>
      <c r="C81" s="20"/>
      <c r="D81" s="20"/>
      <c r="E81" s="25">
        <f>E83-(E73+E77)</f>
        <v>23814.189449999947</v>
      </c>
      <c r="F81" s="26">
        <f>F83-(F73+F77)</f>
        <v>3.0716544014099298</v>
      </c>
      <c r="G81" s="14"/>
      <c r="H81" s="14"/>
      <c r="I81" s="14"/>
    </row>
    <row r="82" spans="1:9" x14ac:dyDescent="0.2">
      <c r="A82" s="20"/>
      <c r="B82" s="20"/>
      <c r="C82" s="20"/>
      <c r="D82" s="20"/>
      <c r="E82" s="25"/>
      <c r="F82" s="26"/>
      <c r="G82" s="14"/>
      <c r="H82" s="14"/>
      <c r="I82" s="14"/>
    </row>
    <row r="83" spans="1:9" x14ac:dyDescent="0.2">
      <c r="A83" s="27" t="s">
        <v>36</v>
      </c>
      <c r="B83" s="27"/>
      <c r="C83" s="27"/>
      <c r="D83" s="27"/>
      <c r="E83" s="28">
        <v>775288.69911499997</v>
      </c>
      <c r="F83" s="29">
        <v>100</v>
      </c>
      <c r="G83" s="14"/>
      <c r="H83" s="14"/>
      <c r="I83" s="14"/>
    </row>
    <row r="84" spans="1:9" x14ac:dyDescent="0.2">
      <c r="F84" s="15" t="s">
        <v>607</v>
      </c>
    </row>
    <row r="85" spans="1:9" x14ac:dyDescent="0.2">
      <c r="A85" s="14" t="s">
        <v>38</v>
      </c>
      <c r="F85" s="15"/>
    </row>
    <row r="86" spans="1:9" x14ac:dyDescent="0.2">
      <c r="A86" s="14" t="s">
        <v>843</v>
      </c>
      <c r="F86" s="15"/>
    </row>
    <row r="87" spans="1:9" x14ac:dyDescent="0.2">
      <c r="A87" s="14" t="s">
        <v>1227</v>
      </c>
      <c r="F87" s="15"/>
    </row>
    <row r="89" spans="1:9" x14ac:dyDescent="0.2">
      <c r="A89" s="14" t="s">
        <v>39</v>
      </c>
    </row>
    <row r="90" spans="1:9" x14ac:dyDescent="0.2">
      <c r="A90" s="14" t="s">
        <v>40</v>
      </c>
    </row>
    <row r="91" spans="1:9" x14ac:dyDescent="0.2">
      <c r="A91" s="14" t="s">
        <v>41</v>
      </c>
      <c r="B91" s="14"/>
      <c r="C91" s="30" t="s">
        <v>43</v>
      </c>
      <c r="D91" s="14" t="s">
        <v>42</v>
      </c>
    </row>
    <row r="92" spans="1:9" x14ac:dyDescent="0.2">
      <c r="A92" s="7" t="s">
        <v>80</v>
      </c>
      <c r="C92" s="31">
        <v>1432.5368000000001</v>
      </c>
      <c r="D92" s="31">
        <v>1551.4041</v>
      </c>
    </row>
    <row r="93" spans="1:9" x14ac:dyDescent="0.2">
      <c r="A93" s="7" t="s">
        <v>82</v>
      </c>
      <c r="C93" s="31">
        <v>69.021900000000002</v>
      </c>
      <c r="D93" s="31">
        <v>67.566199999999995</v>
      </c>
    </row>
    <row r="94" spans="1:9" x14ac:dyDescent="0.2">
      <c r="A94" s="7" t="s">
        <v>81</v>
      </c>
      <c r="C94" s="31">
        <v>1568.1789000000001</v>
      </c>
      <c r="D94" s="31">
        <v>1705.2102</v>
      </c>
    </row>
    <row r="95" spans="1:9" x14ac:dyDescent="0.2">
      <c r="A95" s="7" t="s">
        <v>83</v>
      </c>
      <c r="C95" s="31">
        <v>79.292299999999997</v>
      </c>
      <c r="D95" s="31">
        <v>79.015000000000001</v>
      </c>
    </row>
    <row r="97" spans="1:4" x14ac:dyDescent="0.2">
      <c r="A97" s="14" t="s">
        <v>45</v>
      </c>
    </row>
    <row r="98" spans="1:4" x14ac:dyDescent="0.2">
      <c r="A98" s="71" t="s">
        <v>61</v>
      </c>
      <c r="B98" s="72"/>
      <c r="C98" s="33" t="s">
        <v>62</v>
      </c>
    </row>
    <row r="99" spans="1:4" x14ac:dyDescent="0.2">
      <c r="A99" s="67" t="s">
        <v>82</v>
      </c>
      <c r="B99" s="68"/>
      <c r="C99" s="34">
        <v>6</v>
      </c>
    </row>
    <row r="100" spans="1:4" x14ac:dyDescent="0.2">
      <c r="A100" s="67" t="s">
        <v>83</v>
      </c>
      <c r="B100" s="68"/>
      <c r="C100" s="34">
        <v>6</v>
      </c>
    </row>
    <row r="101" spans="1:4" x14ac:dyDescent="0.2">
      <c r="A101" s="7" t="s">
        <v>63</v>
      </c>
    </row>
    <row r="102" spans="1:4" x14ac:dyDescent="0.2">
      <c r="A102" s="7" t="s">
        <v>44</v>
      </c>
    </row>
    <row r="104" spans="1:4" x14ac:dyDescent="0.2">
      <c r="A104" s="14" t="s">
        <v>219</v>
      </c>
      <c r="D104" s="35">
        <v>0.12539480639523701</v>
      </c>
    </row>
    <row r="106" spans="1:4" x14ac:dyDescent="0.2">
      <c r="A106" s="14" t="s">
        <v>838</v>
      </c>
      <c r="D106" s="30" t="s">
        <v>46</v>
      </c>
    </row>
    <row r="107" spans="1:4" x14ac:dyDescent="0.2">
      <c r="A107" s="7" t="s">
        <v>839</v>
      </c>
    </row>
    <row r="108" spans="1:4" x14ac:dyDescent="0.2">
      <c r="A108" s="37" t="s">
        <v>840</v>
      </c>
    </row>
    <row r="110" spans="1:4" x14ac:dyDescent="0.2">
      <c r="A110" s="14" t="s">
        <v>815</v>
      </c>
    </row>
    <row r="111" spans="1:4" x14ac:dyDescent="0.2">
      <c r="A111" s="14"/>
    </row>
    <row r="112" spans="1:4" x14ac:dyDescent="0.2">
      <c r="A112" s="38" t="s">
        <v>807</v>
      </c>
    </row>
    <row r="113" spans="1:1" x14ac:dyDescent="0.2">
      <c r="A113" s="39"/>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3" spans="1:1" x14ac:dyDescent="0.2">
      <c r="A123" s="40"/>
    </row>
    <row r="124" spans="1:1" x14ac:dyDescent="0.2">
      <c r="A124" s="40"/>
    </row>
    <row r="125" spans="1:1" x14ac:dyDescent="0.2">
      <c r="A125" s="40"/>
    </row>
    <row r="126" spans="1:1" x14ac:dyDescent="0.2">
      <c r="A126" s="38" t="s">
        <v>818</v>
      </c>
    </row>
    <row r="127" spans="1:1" x14ac:dyDescent="0.2">
      <c r="A127" s="40"/>
    </row>
    <row r="128" spans="1:1" x14ac:dyDescent="0.2">
      <c r="A128" s="38" t="s">
        <v>808</v>
      </c>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40"/>
    </row>
    <row r="135" spans="1:1" x14ac:dyDescent="0.2">
      <c r="A135" s="40"/>
    </row>
    <row r="136" spans="1:1" x14ac:dyDescent="0.2">
      <c r="A136" s="40"/>
    </row>
    <row r="137" spans="1:1" x14ac:dyDescent="0.2">
      <c r="A137" s="40"/>
    </row>
    <row r="138" spans="1:1" x14ac:dyDescent="0.2">
      <c r="A138" s="40"/>
    </row>
    <row r="139" spans="1:1" x14ac:dyDescent="0.2">
      <c r="A139" s="40"/>
    </row>
    <row r="140" spans="1:1" x14ac:dyDescent="0.2">
      <c r="A140" s="40"/>
    </row>
  </sheetData>
  <mergeCells count="4">
    <mergeCell ref="A1:F1"/>
    <mergeCell ref="A98:B98"/>
    <mergeCell ref="A99:B99"/>
    <mergeCell ref="A100:B100"/>
  </mergeCells>
  <conditionalFormatting sqref="F2:F3 F5:F109">
    <cfRule type="cellIs" dxfId="56" priority="2" stopIfTrue="1" operator="between">
      <formula>0.009</formula>
      <formula>-0.009</formula>
    </cfRule>
  </conditionalFormatting>
  <conditionalFormatting sqref="F110:F242">
    <cfRule type="cellIs" dxfId="55" priority="1" stopIfTrue="1" operator="between">
      <formula>0.009</formula>
      <formula>-0.009</formula>
    </cfRule>
  </conditionalFormatting>
  <hyperlinks>
    <hyperlink ref="A108" r:id="rId1" tooltip="https://www.franklintempletonindia.com/investor/reports"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04"/>
  <sheetViews>
    <sheetView showGridLines="0" workbookViewId="0">
      <selection sqref="A1:F1"/>
    </sheetView>
  </sheetViews>
  <sheetFormatPr defaultColWidth="9.109375" defaultRowHeight="10.199999999999999" x14ac:dyDescent="0.2"/>
  <cols>
    <col min="1" max="1" width="38.6640625" style="7" bestFit="1" customWidth="1"/>
    <col min="2" max="2" width="37" style="7" bestFit="1" customWidth="1"/>
    <col min="3" max="3" width="35.44140625" style="7" bestFit="1" customWidth="1"/>
    <col min="4" max="4" width="15" style="7" bestFit="1" customWidth="1"/>
    <col min="5" max="5" width="23" style="10" customWidth="1"/>
    <col min="6" max="6" width="14.6640625" style="11" bestFit="1" customWidth="1"/>
    <col min="7" max="16384" width="9.109375" style="7"/>
  </cols>
  <sheetData>
    <row r="1" spans="1:6" s="1" customFormat="1" ht="13.8" x14ac:dyDescent="0.2">
      <c r="A1" s="69" t="s">
        <v>16</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94</v>
      </c>
      <c r="B7" s="21" t="s">
        <v>93</v>
      </c>
      <c r="C7" s="21" t="s">
        <v>92</v>
      </c>
      <c r="D7" s="24">
        <v>583651</v>
      </c>
      <c r="E7" s="22">
        <v>5303.6366369999996</v>
      </c>
      <c r="F7" s="23">
        <v>7.8100003152340198</v>
      </c>
    </row>
    <row r="8" spans="1:6" x14ac:dyDescent="0.2">
      <c r="A8" s="21" t="s">
        <v>107</v>
      </c>
      <c r="B8" s="21" t="s">
        <v>106</v>
      </c>
      <c r="C8" s="21" t="s">
        <v>108</v>
      </c>
      <c r="D8" s="24">
        <v>163708</v>
      </c>
      <c r="E8" s="22">
        <v>4173.8991679999999</v>
      </c>
      <c r="F8" s="23">
        <v>6.1463776742205596</v>
      </c>
    </row>
    <row r="9" spans="1:6" x14ac:dyDescent="0.2">
      <c r="A9" s="21" t="s">
        <v>241</v>
      </c>
      <c r="B9" s="21" t="s">
        <v>240</v>
      </c>
      <c r="C9" s="21" t="s">
        <v>124</v>
      </c>
      <c r="D9" s="24">
        <v>3740889</v>
      </c>
      <c r="E9" s="22">
        <v>3997.139897</v>
      </c>
      <c r="F9" s="23">
        <v>5.8860864708979603</v>
      </c>
    </row>
    <row r="10" spans="1:6" x14ac:dyDescent="0.2">
      <c r="A10" s="21" t="s">
        <v>123</v>
      </c>
      <c r="B10" s="21" t="s">
        <v>122</v>
      </c>
      <c r="C10" s="21" t="s">
        <v>124</v>
      </c>
      <c r="D10" s="24">
        <v>149703</v>
      </c>
      <c r="E10" s="22">
        <v>3787.5607519999999</v>
      </c>
      <c r="F10" s="23">
        <v>5.5774655565054703</v>
      </c>
    </row>
    <row r="11" spans="1:6" x14ac:dyDescent="0.2">
      <c r="A11" s="21" t="s">
        <v>157</v>
      </c>
      <c r="B11" s="21" t="s">
        <v>156</v>
      </c>
      <c r="C11" s="21" t="s">
        <v>113</v>
      </c>
      <c r="D11" s="24">
        <v>592755</v>
      </c>
      <c r="E11" s="22">
        <v>3615.5091229999998</v>
      </c>
      <c r="F11" s="23">
        <v>5.3241067069658401</v>
      </c>
    </row>
    <row r="12" spans="1:6" x14ac:dyDescent="0.2">
      <c r="A12" s="21" t="s">
        <v>173</v>
      </c>
      <c r="B12" s="21" t="s">
        <v>172</v>
      </c>
      <c r="C12" s="21" t="s">
        <v>174</v>
      </c>
      <c r="D12" s="24">
        <v>172249</v>
      </c>
      <c r="E12" s="22">
        <v>3511.0374919999999</v>
      </c>
      <c r="F12" s="23">
        <v>5.1702644423297501</v>
      </c>
    </row>
    <row r="13" spans="1:6" x14ac:dyDescent="0.2">
      <c r="A13" s="21" t="s">
        <v>115</v>
      </c>
      <c r="B13" s="21" t="s">
        <v>114</v>
      </c>
      <c r="C13" s="21" t="s">
        <v>92</v>
      </c>
      <c r="D13" s="24">
        <v>481570</v>
      </c>
      <c r="E13" s="22">
        <v>2763.2486600000002</v>
      </c>
      <c r="F13" s="23">
        <v>4.0690896422114697</v>
      </c>
    </row>
    <row r="14" spans="1:6" x14ac:dyDescent="0.2">
      <c r="A14" s="21" t="s">
        <v>144</v>
      </c>
      <c r="B14" s="21" t="s">
        <v>143</v>
      </c>
      <c r="C14" s="21" t="s">
        <v>145</v>
      </c>
      <c r="D14" s="24">
        <v>612257</v>
      </c>
      <c r="E14" s="22">
        <v>2218.2071110000002</v>
      </c>
      <c r="F14" s="23">
        <v>3.2664753303996599</v>
      </c>
    </row>
    <row r="15" spans="1:6" x14ac:dyDescent="0.2">
      <c r="A15" s="21" t="s">
        <v>101</v>
      </c>
      <c r="B15" s="21" t="s">
        <v>100</v>
      </c>
      <c r="C15" s="21" t="s">
        <v>102</v>
      </c>
      <c r="D15" s="24">
        <v>108417</v>
      </c>
      <c r="E15" s="22">
        <v>2193.3843270000002</v>
      </c>
      <c r="F15" s="23">
        <v>3.22992193050939</v>
      </c>
    </row>
    <row r="16" spans="1:6" x14ac:dyDescent="0.2">
      <c r="A16" s="21" t="s">
        <v>575</v>
      </c>
      <c r="B16" s="21" t="s">
        <v>574</v>
      </c>
      <c r="C16" s="21" t="s">
        <v>180</v>
      </c>
      <c r="D16" s="24">
        <v>2444156</v>
      </c>
      <c r="E16" s="22">
        <v>2138.6365000000001</v>
      </c>
      <c r="F16" s="23">
        <v>3.14930167399607</v>
      </c>
    </row>
    <row r="17" spans="1:6" x14ac:dyDescent="0.2">
      <c r="A17" s="21" t="s">
        <v>231</v>
      </c>
      <c r="B17" s="21" t="s">
        <v>230</v>
      </c>
      <c r="C17" s="21" t="s">
        <v>180</v>
      </c>
      <c r="D17" s="24">
        <v>12452</v>
      </c>
      <c r="E17" s="22">
        <v>2053.160472</v>
      </c>
      <c r="F17" s="23">
        <v>3.0234318508321301</v>
      </c>
    </row>
    <row r="18" spans="1:6" x14ac:dyDescent="0.2">
      <c r="A18" s="21" t="s">
        <v>151</v>
      </c>
      <c r="B18" s="21" t="s">
        <v>150</v>
      </c>
      <c r="C18" s="21" t="s">
        <v>152</v>
      </c>
      <c r="D18" s="24">
        <v>728733</v>
      </c>
      <c r="E18" s="22">
        <v>1899.8069310000001</v>
      </c>
      <c r="F18" s="23">
        <v>2.7976073297484798</v>
      </c>
    </row>
    <row r="19" spans="1:6" x14ac:dyDescent="0.2">
      <c r="A19" s="21" t="s">
        <v>148</v>
      </c>
      <c r="B19" s="21" t="s">
        <v>147</v>
      </c>
      <c r="C19" s="21" t="s">
        <v>149</v>
      </c>
      <c r="D19" s="24">
        <v>218653</v>
      </c>
      <c r="E19" s="22">
        <v>1807.4950249999999</v>
      </c>
      <c r="F19" s="23">
        <v>2.6616711666391502</v>
      </c>
    </row>
    <row r="20" spans="1:6" x14ac:dyDescent="0.2">
      <c r="A20" s="21" t="s">
        <v>609</v>
      </c>
      <c r="B20" s="21" t="s">
        <v>608</v>
      </c>
      <c r="C20" s="21" t="s">
        <v>155</v>
      </c>
      <c r="D20" s="24">
        <v>156462</v>
      </c>
      <c r="E20" s="22">
        <v>1793.1327510000001</v>
      </c>
      <c r="F20" s="23">
        <v>2.6405216475176898</v>
      </c>
    </row>
    <row r="21" spans="1:6" x14ac:dyDescent="0.2">
      <c r="A21" s="21" t="s">
        <v>490</v>
      </c>
      <c r="B21" s="21" t="s">
        <v>489</v>
      </c>
      <c r="C21" s="21" t="s">
        <v>152</v>
      </c>
      <c r="D21" s="24">
        <v>274936</v>
      </c>
      <c r="E21" s="22">
        <v>1572.358984</v>
      </c>
      <c r="F21" s="23">
        <v>2.3154158177109401</v>
      </c>
    </row>
    <row r="22" spans="1:6" x14ac:dyDescent="0.2">
      <c r="A22" s="21" t="s">
        <v>477</v>
      </c>
      <c r="B22" s="21" t="s">
        <v>476</v>
      </c>
      <c r="C22" s="21" t="s">
        <v>145</v>
      </c>
      <c r="D22" s="24">
        <v>171665</v>
      </c>
      <c r="E22" s="22">
        <v>1504.1287299999999</v>
      </c>
      <c r="F22" s="23">
        <v>2.21494168237313</v>
      </c>
    </row>
    <row r="23" spans="1:6" x14ac:dyDescent="0.2">
      <c r="A23" s="21" t="s">
        <v>561</v>
      </c>
      <c r="B23" s="21" t="s">
        <v>560</v>
      </c>
      <c r="C23" s="21" t="s">
        <v>152</v>
      </c>
      <c r="D23" s="24">
        <v>106878</v>
      </c>
      <c r="E23" s="22">
        <v>1440.6085619999999</v>
      </c>
      <c r="F23" s="23">
        <v>2.12140349979048</v>
      </c>
    </row>
    <row r="24" spans="1:6" x14ac:dyDescent="0.2">
      <c r="A24" s="21" t="s">
        <v>217</v>
      </c>
      <c r="B24" s="21" t="s">
        <v>216</v>
      </c>
      <c r="C24" s="21" t="s">
        <v>177</v>
      </c>
      <c r="D24" s="24">
        <v>123570</v>
      </c>
      <c r="E24" s="22">
        <v>1426.61565</v>
      </c>
      <c r="F24" s="23">
        <v>2.1007978937486498</v>
      </c>
    </row>
    <row r="25" spans="1:6" x14ac:dyDescent="0.2">
      <c r="A25" s="21" t="s">
        <v>120</v>
      </c>
      <c r="B25" s="21" t="s">
        <v>119</v>
      </c>
      <c r="C25" s="21" t="s">
        <v>121</v>
      </c>
      <c r="D25" s="24">
        <v>812277</v>
      </c>
      <c r="E25" s="22">
        <v>1406.051487</v>
      </c>
      <c r="F25" s="23">
        <v>2.07051563074593</v>
      </c>
    </row>
    <row r="26" spans="1:6" x14ac:dyDescent="0.2">
      <c r="A26" s="21" t="s">
        <v>518</v>
      </c>
      <c r="B26" s="21" t="s">
        <v>517</v>
      </c>
      <c r="C26" s="21" t="s">
        <v>316</v>
      </c>
      <c r="D26" s="24">
        <v>256982</v>
      </c>
      <c r="E26" s="22">
        <v>1388.345255</v>
      </c>
      <c r="F26" s="23">
        <v>2.0444418841892902</v>
      </c>
    </row>
    <row r="27" spans="1:6" x14ac:dyDescent="0.2">
      <c r="A27" s="21" t="s">
        <v>331</v>
      </c>
      <c r="B27" s="21" t="s">
        <v>330</v>
      </c>
      <c r="C27" s="21" t="s">
        <v>139</v>
      </c>
      <c r="D27" s="24">
        <v>30311</v>
      </c>
      <c r="E27" s="22">
        <v>1188.7064869999999</v>
      </c>
      <c r="F27" s="23">
        <v>1.75045891594906</v>
      </c>
    </row>
    <row r="28" spans="1:6" x14ac:dyDescent="0.2">
      <c r="A28" s="21" t="s">
        <v>190</v>
      </c>
      <c r="B28" s="21" t="s">
        <v>189</v>
      </c>
      <c r="C28" s="21" t="s">
        <v>108</v>
      </c>
      <c r="D28" s="24">
        <v>551423</v>
      </c>
      <c r="E28" s="22">
        <v>1179.2180860000001</v>
      </c>
      <c r="F28" s="23">
        <v>1.7364865381500001</v>
      </c>
    </row>
    <row r="29" spans="1:6" x14ac:dyDescent="0.2">
      <c r="A29" s="21" t="s">
        <v>166</v>
      </c>
      <c r="B29" s="21" t="s">
        <v>165</v>
      </c>
      <c r="C29" s="21" t="s">
        <v>155</v>
      </c>
      <c r="D29" s="24">
        <v>277426</v>
      </c>
      <c r="E29" s="22">
        <v>1145.0758149999999</v>
      </c>
      <c r="F29" s="23">
        <v>1.68620949891761</v>
      </c>
    </row>
    <row r="30" spans="1:6" x14ac:dyDescent="0.2">
      <c r="A30" s="21" t="s">
        <v>524</v>
      </c>
      <c r="B30" s="21" t="s">
        <v>523</v>
      </c>
      <c r="C30" s="21" t="s">
        <v>525</v>
      </c>
      <c r="D30" s="24">
        <v>34755</v>
      </c>
      <c r="E30" s="22">
        <v>1099.7177099999999</v>
      </c>
      <c r="F30" s="23">
        <v>1.61941630801968</v>
      </c>
    </row>
    <row r="31" spans="1:6" x14ac:dyDescent="0.2">
      <c r="A31" s="21" t="s">
        <v>553</v>
      </c>
      <c r="B31" s="21" t="s">
        <v>552</v>
      </c>
      <c r="C31" s="21" t="s">
        <v>525</v>
      </c>
      <c r="D31" s="24">
        <v>422746</v>
      </c>
      <c r="E31" s="22">
        <v>1099.1396</v>
      </c>
      <c r="F31" s="23">
        <v>1.6185649979486301</v>
      </c>
    </row>
    <row r="32" spans="1:6" x14ac:dyDescent="0.2">
      <c r="A32" s="21" t="s">
        <v>192</v>
      </c>
      <c r="B32" s="21" t="s">
        <v>191</v>
      </c>
      <c r="C32" s="21" t="s">
        <v>193</v>
      </c>
      <c r="D32" s="24">
        <v>270559</v>
      </c>
      <c r="E32" s="22">
        <v>1044.4930199999999</v>
      </c>
      <c r="F32" s="23">
        <v>1.5380938351904201</v>
      </c>
    </row>
    <row r="33" spans="1:9" x14ac:dyDescent="0.2">
      <c r="A33" s="21" t="s">
        <v>504</v>
      </c>
      <c r="B33" s="21" t="s">
        <v>503</v>
      </c>
      <c r="C33" s="21" t="s">
        <v>124</v>
      </c>
      <c r="D33" s="24">
        <v>63173</v>
      </c>
      <c r="E33" s="22">
        <v>1013.800304</v>
      </c>
      <c r="F33" s="23">
        <v>1.4928965228475799</v>
      </c>
    </row>
    <row r="34" spans="1:9" x14ac:dyDescent="0.2">
      <c r="A34" s="21" t="s">
        <v>335</v>
      </c>
      <c r="B34" s="21" t="s">
        <v>334</v>
      </c>
      <c r="C34" s="21" t="s">
        <v>139</v>
      </c>
      <c r="D34" s="24">
        <v>18844</v>
      </c>
      <c r="E34" s="22">
        <v>865.21283800000003</v>
      </c>
      <c r="F34" s="23">
        <v>1.2740904024953701</v>
      </c>
    </row>
    <row r="35" spans="1:9" x14ac:dyDescent="0.2">
      <c r="A35" s="21" t="s">
        <v>412</v>
      </c>
      <c r="B35" s="21" t="s">
        <v>411</v>
      </c>
      <c r="C35" s="21" t="s">
        <v>180</v>
      </c>
      <c r="D35" s="24">
        <v>30340</v>
      </c>
      <c r="E35" s="22">
        <v>832.30205000000001</v>
      </c>
      <c r="F35" s="23">
        <v>1.2256268137831601</v>
      </c>
    </row>
    <row r="36" spans="1:9" x14ac:dyDescent="0.2">
      <c r="A36" s="21" t="s">
        <v>611</v>
      </c>
      <c r="B36" s="21" t="s">
        <v>610</v>
      </c>
      <c r="C36" s="21" t="s">
        <v>152</v>
      </c>
      <c r="D36" s="24">
        <v>27048</v>
      </c>
      <c r="E36" s="22">
        <v>725.35973999999999</v>
      </c>
      <c r="F36" s="23">
        <v>1.06814629013923</v>
      </c>
    </row>
    <row r="37" spans="1:9" x14ac:dyDescent="0.2">
      <c r="A37" s="21" t="s">
        <v>597</v>
      </c>
      <c r="B37" s="21" t="s">
        <v>596</v>
      </c>
      <c r="C37" s="21" t="s">
        <v>152</v>
      </c>
      <c r="D37" s="24">
        <v>86562</v>
      </c>
      <c r="E37" s="22">
        <v>722.10020399999996</v>
      </c>
      <c r="F37" s="23">
        <v>1.0633463803924099</v>
      </c>
    </row>
    <row r="38" spans="1:9" x14ac:dyDescent="0.2">
      <c r="A38" s="21" t="s">
        <v>486</v>
      </c>
      <c r="B38" s="21" t="s">
        <v>485</v>
      </c>
      <c r="C38" s="21" t="s">
        <v>102</v>
      </c>
      <c r="D38" s="24">
        <v>32960</v>
      </c>
      <c r="E38" s="22">
        <v>687.52912000000003</v>
      </c>
      <c r="F38" s="23">
        <v>1.01243788205104</v>
      </c>
    </row>
    <row r="39" spans="1:9" x14ac:dyDescent="0.2">
      <c r="A39" s="20" t="s">
        <v>33</v>
      </c>
      <c r="B39" s="20"/>
      <c r="C39" s="20"/>
      <c r="D39" s="20"/>
      <c r="E39" s="25">
        <f>SUM(E7:E38)</f>
        <v>61596.618487999986</v>
      </c>
      <c r="F39" s="26">
        <f>SUM(F7:F38)</f>
        <v>90.705612532450246</v>
      </c>
      <c r="G39" s="14"/>
      <c r="H39" s="14"/>
      <c r="I39" s="14"/>
    </row>
    <row r="40" spans="1:9" x14ac:dyDescent="0.2">
      <c r="A40" s="21"/>
      <c r="B40" s="21"/>
      <c r="C40" s="21"/>
      <c r="D40" s="21"/>
      <c r="E40" s="22"/>
      <c r="F40" s="23"/>
    </row>
    <row r="41" spans="1:9" x14ac:dyDescent="0.2">
      <c r="A41" s="20" t="s">
        <v>222</v>
      </c>
      <c r="B41" s="21"/>
      <c r="C41" s="21"/>
      <c r="D41" s="21"/>
      <c r="E41" s="22"/>
      <c r="F41" s="23"/>
    </row>
    <row r="42" spans="1:9" x14ac:dyDescent="0.2">
      <c r="A42" s="21"/>
      <c r="B42" s="21" t="s">
        <v>223</v>
      </c>
      <c r="C42" s="21" t="s">
        <v>149</v>
      </c>
      <c r="D42" s="24">
        <v>98000</v>
      </c>
      <c r="E42" s="22">
        <v>9.7999999999999997E-3</v>
      </c>
      <c r="F42" s="23">
        <v>1.44312305551511E-5</v>
      </c>
    </row>
    <row r="43" spans="1:9" x14ac:dyDescent="0.2">
      <c r="A43" s="21" t="s">
        <v>613</v>
      </c>
      <c r="B43" s="21" t="s">
        <v>612</v>
      </c>
      <c r="C43" s="21" t="s">
        <v>436</v>
      </c>
      <c r="D43" s="24">
        <v>44170</v>
      </c>
      <c r="E43" s="22">
        <v>4.4169999999999999E-3</v>
      </c>
      <c r="F43" s="23">
        <v>6.5043617716431202E-6</v>
      </c>
    </row>
    <row r="44" spans="1:9" x14ac:dyDescent="0.2">
      <c r="A44" s="21"/>
      <c r="B44" s="21" t="s">
        <v>614</v>
      </c>
      <c r="C44" s="21" t="s">
        <v>177</v>
      </c>
      <c r="D44" s="24">
        <v>23815</v>
      </c>
      <c r="E44" s="22">
        <v>2.3814999999999999E-3</v>
      </c>
      <c r="F44" s="23">
        <v>3.50693628235637E-6</v>
      </c>
    </row>
    <row r="45" spans="1:9" x14ac:dyDescent="0.2">
      <c r="A45" s="20" t="s">
        <v>33</v>
      </c>
      <c r="B45" s="20"/>
      <c r="C45" s="20"/>
      <c r="D45" s="20"/>
      <c r="E45" s="25">
        <f>SUM(E41:E44)</f>
        <v>1.6598500000000002E-2</v>
      </c>
      <c r="F45" s="26">
        <f>SUM(F41:F44)</f>
        <v>2.444252860915059E-5</v>
      </c>
      <c r="G45" s="14"/>
      <c r="H45" s="14"/>
      <c r="I45" s="14"/>
    </row>
    <row r="46" spans="1:9" x14ac:dyDescent="0.2">
      <c r="A46" s="21"/>
      <c r="B46" s="21"/>
      <c r="C46" s="21"/>
      <c r="D46" s="21"/>
      <c r="E46" s="22"/>
      <c r="F46" s="23"/>
    </row>
    <row r="47" spans="1:9" x14ac:dyDescent="0.2">
      <c r="A47" s="20" t="s">
        <v>35</v>
      </c>
      <c r="B47" s="20"/>
      <c r="C47" s="20"/>
      <c r="D47" s="20"/>
      <c r="E47" s="25">
        <f>E39+E45</f>
        <v>61596.635086499984</v>
      </c>
      <c r="F47" s="26">
        <f>F39+F45</f>
        <v>90.705636974978859</v>
      </c>
      <c r="G47" s="14"/>
      <c r="H47" s="14"/>
      <c r="I47" s="14"/>
    </row>
    <row r="48" spans="1:9" x14ac:dyDescent="0.2">
      <c r="A48" s="20"/>
      <c r="B48" s="20"/>
      <c r="C48" s="20"/>
      <c r="D48" s="20"/>
      <c r="E48" s="25"/>
      <c r="F48" s="26"/>
      <c r="G48" s="14"/>
      <c r="H48" s="14"/>
      <c r="I48" s="14"/>
    </row>
    <row r="49" spans="1:9" x14ac:dyDescent="0.2">
      <c r="A49" s="20" t="s">
        <v>37</v>
      </c>
      <c r="B49" s="20"/>
      <c r="C49" s="20"/>
      <c r="D49" s="20"/>
      <c r="E49" s="25">
        <f>E51-(E39+E45)</f>
        <v>6311.6417756000155</v>
      </c>
      <c r="F49" s="26">
        <f>F51-(F39+F45)</f>
        <v>9.2943630250211413</v>
      </c>
      <c r="G49" s="14"/>
      <c r="H49" s="14"/>
      <c r="I49" s="14"/>
    </row>
    <row r="50" spans="1:9" x14ac:dyDescent="0.2">
      <c r="A50" s="20"/>
      <c r="B50" s="20"/>
      <c r="C50" s="20"/>
      <c r="D50" s="20"/>
      <c r="E50" s="25"/>
      <c r="F50" s="26"/>
      <c r="G50" s="14"/>
      <c r="H50" s="14"/>
      <c r="I50" s="14"/>
    </row>
    <row r="51" spans="1:9" x14ac:dyDescent="0.2">
      <c r="A51" s="27" t="s">
        <v>36</v>
      </c>
      <c r="B51" s="27"/>
      <c r="C51" s="27"/>
      <c r="D51" s="27"/>
      <c r="E51" s="28">
        <v>67908.2768621</v>
      </c>
      <c r="F51" s="29">
        <v>100</v>
      </c>
      <c r="G51" s="14"/>
      <c r="H51" s="14"/>
      <c r="I51" s="14"/>
    </row>
    <row r="52" spans="1:9" x14ac:dyDescent="0.2">
      <c r="F52" s="15" t="s">
        <v>607</v>
      </c>
    </row>
    <row r="53" spans="1:9" x14ac:dyDescent="0.2">
      <c r="A53" s="43" t="s">
        <v>38</v>
      </c>
      <c r="F53" s="15"/>
    </row>
    <row r="54" spans="1:9" x14ac:dyDescent="0.2">
      <c r="A54" s="43" t="s">
        <v>843</v>
      </c>
      <c r="F54" s="15"/>
    </row>
    <row r="56" spans="1:9" x14ac:dyDescent="0.2">
      <c r="A56" s="14" t="s">
        <v>39</v>
      </c>
    </row>
    <row r="57" spans="1:9" x14ac:dyDescent="0.2">
      <c r="A57" s="14" t="s">
        <v>40</v>
      </c>
    </row>
    <row r="58" spans="1:9" x14ac:dyDescent="0.2">
      <c r="A58" s="14" t="s">
        <v>41</v>
      </c>
      <c r="B58" s="14"/>
      <c r="C58" s="30" t="s">
        <v>43</v>
      </c>
      <c r="D58" s="14" t="s">
        <v>42</v>
      </c>
    </row>
    <row r="59" spans="1:9" x14ac:dyDescent="0.2">
      <c r="A59" s="7" t="s">
        <v>80</v>
      </c>
      <c r="C59" s="31">
        <v>108.46</v>
      </c>
      <c r="D59" s="31">
        <v>119.646</v>
      </c>
    </row>
    <row r="60" spans="1:9" x14ac:dyDescent="0.2">
      <c r="A60" s="7" t="s">
        <v>82</v>
      </c>
      <c r="C60" s="31">
        <v>22.026199999999999</v>
      </c>
      <c r="D60" s="31">
        <v>24.297899999999998</v>
      </c>
    </row>
    <row r="61" spans="1:9" x14ac:dyDescent="0.2">
      <c r="A61" s="7" t="s">
        <v>81</v>
      </c>
      <c r="C61" s="31">
        <v>115.7097</v>
      </c>
      <c r="D61" s="31">
        <v>128.07419999999999</v>
      </c>
    </row>
    <row r="62" spans="1:9" x14ac:dyDescent="0.2">
      <c r="A62" s="7" t="s">
        <v>83</v>
      </c>
      <c r="C62" s="31">
        <v>24.090399999999999</v>
      </c>
      <c r="D62" s="31">
        <v>26.66</v>
      </c>
    </row>
    <row r="64" spans="1:9" x14ac:dyDescent="0.2">
      <c r="A64" s="7" t="s">
        <v>44</v>
      </c>
    </row>
    <row r="66" spans="1:4" x14ac:dyDescent="0.2">
      <c r="A66" s="14" t="s">
        <v>45</v>
      </c>
      <c r="D66" s="30" t="s">
        <v>46</v>
      </c>
    </row>
    <row r="68" spans="1:4" x14ac:dyDescent="0.2">
      <c r="A68" s="14" t="s">
        <v>219</v>
      </c>
      <c r="D68" s="35">
        <v>0.58695730942176205</v>
      </c>
    </row>
    <row r="69" spans="1:4" x14ac:dyDescent="0.2">
      <c r="A69" s="14"/>
      <c r="D69" s="35"/>
    </row>
    <row r="70" spans="1:4" x14ac:dyDescent="0.2">
      <c r="A70" s="14" t="s">
        <v>838</v>
      </c>
      <c r="D70" s="30" t="s">
        <v>46</v>
      </c>
    </row>
    <row r="71" spans="1:4" x14ac:dyDescent="0.2">
      <c r="A71" s="7" t="s">
        <v>839</v>
      </c>
    </row>
    <row r="72" spans="1:4" x14ac:dyDescent="0.2">
      <c r="A72" s="37" t="s">
        <v>840</v>
      </c>
    </row>
    <row r="74" spans="1:4" x14ac:dyDescent="0.2">
      <c r="A74" s="14" t="s">
        <v>815</v>
      </c>
    </row>
    <row r="75" spans="1:4" x14ac:dyDescent="0.2">
      <c r="A75" s="14"/>
    </row>
    <row r="76" spans="1:4" x14ac:dyDescent="0.2">
      <c r="A76" s="38" t="s">
        <v>807</v>
      </c>
    </row>
    <row r="77" spans="1:4" x14ac:dyDescent="0.2">
      <c r="A77" s="39"/>
    </row>
    <row r="78" spans="1:4" x14ac:dyDescent="0.2">
      <c r="A78" s="40"/>
    </row>
    <row r="79" spans="1:4" x14ac:dyDescent="0.2">
      <c r="A79" s="40"/>
    </row>
    <row r="80" spans="1:4"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38" t="s">
        <v>819</v>
      </c>
    </row>
    <row r="91" spans="1:1" x14ac:dyDescent="0.2">
      <c r="A91" s="40"/>
    </row>
    <row r="92" spans="1:1" x14ac:dyDescent="0.2">
      <c r="A92" s="38" t="s">
        <v>808</v>
      </c>
    </row>
    <row r="93" spans="1:1" x14ac:dyDescent="0.2">
      <c r="A93" s="40"/>
    </row>
    <row r="94" spans="1:1" x14ac:dyDescent="0.2">
      <c r="A94" s="40"/>
    </row>
    <row r="95" spans="1:1" x14ac:dyDescent="0.2">
      <c r="A95" s="40"/>
    </row>
    <row r="96" spans="1:1"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sheetData>
  <mergeCells count="1">
    <mergeCell ref="A1:F1"/>
  </mergeCells>
  <conditionalFormatting sqref="F2:F3 F5:F73">
    <cfRule type="cellIs" dxfId="54" priority="2" stopIfTrue="1" operator="between">
      <formula>0.009</formula>
      <formula>-0.009</formula>
    </cfRule>
  </conditionalFormatting>
  <conditionalFormatting sqref="F74:F107">
    <cfRule type="cellIs" dxfId="53" priority="1" stopIfTrue="1" operator="between">
      <formula>0.009</formula>
      <formula>-0.009</formula>
    </cfRule>
  </conditionalFormatting>
  <hyperlinks>
    <hyperlink ref="A72" r:id="rId1" tooltip="https://www.franklintempletonindia.com/investor/reports"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91"/>
  <sheetViews>
    <sheetView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 style="7" bestFit="1" customWidth="1"/>
    <col min="5" max="5" width="23" style="10" customWidth="1"/>
    <col min="6" max="6" width="13.5546875" style="11" bestFit="1" customWidth="1"/>
    <col min="7" max="16384" width="9.109375" style="7"/>
  </cols>
  <sheetData>
    <row r="1" spans="1:6" s="1" customFormat="1" ht="13.8" x14ac:dyDescent="0.2">
      <c r="A1" s="69" t="s">
        <v>17</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94</v>
      </c>
      <c r="B7" s="21" t="s">
        <v>93</v>
      </c>
      <c r="C7" s="21" t="s">
        <v>92</v>
      </c>
      <c r="D7" s="24">
        <v>8650000</v>
      </c>
      <c r="E7" s="22">
        <v>78602.55</v>
      </c>
      <c r="F7" s="23">
        <v>9.2861463547780492</v>
      </c>
    </row>
    <row r="8" spans="1:6" x14ac:dyDescent="0.2">
      <c r="A8" s="21" t="s">
        <v>91</v>
      </c>
      <c r="B8" s="21" t="s">
        <v>90</v>
      </c>
      <c r="C8" s="21" t="s">
        <v>92</v>
      </c>
      <c r="D8" s="24">
        <v>5051000</v>
      </c>
      <c r="E8" s="22">
        <v>75598.316999999995</v>
      </c>
      <c r="F8" s="23">
        <v>8.9312246973782106</v>
      </c>
    </row>
    <row r="9" spans="1:6" x14ac:dyDescent="0.2">
      <c r="A9" s="21" t="s">
        <v>101</v>
      </c>
      <c r="B9" s="21" t="s">
        <v>100</v>
      </c>
      <c r="C9" s="21" t="s">
        <v>102</v>
      </c>
      <c r="D9" s="24">
        <v>2650000</v>
      </c>
      <c r="E9" s="22">
        <v>53612.15</v>
      </c>
      <c r="F9" s="23">
        <v>6.3337674324091804</v>
      </c>
    </row>
    <row r="10" spans="1:6" x14ac:dyDescent="0.2">
      <c r="A10" s="21" t="s">
        <v>99</v>
      </c>
      <c r="B10" s="21" t="s">
        <v>98</v>
      </c>
      <c r="C10" s="21" t="s">
        <v>92</v>
      </c>
      <c r="D10" s="24">
        <v>5750000</v>
      </c>
      <c r="E10" s="22">
        <v>52095</v>
      </c>
      <c r="F10" s="23">
        <v>6.1545305381589097</v>
      </c>
    </row>
    <row r="11" spans="1:6" x14ac:dyDescent="0.2">
      <c r="A11" s="21" t="s">
        <v>104</v>
      </c>
      <c r="B11" s="21" t="s">
        <v>103</v>
      </c>
      <c r="C11" s="21" t="s">
        <v>105</v>
      </c>
      <c r="D11" s="24">
        <v>5400000</v>
      </c>
      <c r="E11" s="22">
        <v>44928</v>
      </c>
      <c r="F11" s="23">
        <v>5.3078174108533096</v>
      </c>
    </row>
    <row r="12" spans="1:6" x14ac:dyDescent="0.2">
      <c r="A12" s="21" t="s">
        <v>96</v>
      </c>
      <c r="B12" s="21" t="s">
        <v>95</v>
      </c>
      <c r="C12" s="21" t="s">
        <v>97</v>
      </c>
      <c r="D12" s="24">
        <v>2875000</v>
      </c>
      <c r="E12" s="22">
        <v>44207.4375</v>
      </c>
      <c r="F12" s="23">
        <v>5.2226897803532202</v>
      </c>
    </row>
    <row r="13" spans="1:6" x14ac:dyDescent="0.2">
      <c r="A13" s="21" t="s">
        <v>115</v>
      </c>
      <c r="B13" s="21" t="s">
        <v>114</v>
      </c>
      <c r="C13" s="21" t="s">
        <v>92</v>
      </c>
      <c r="D13" s="24">
        <v>7200000</v>
      </c>
      <c r="E13" s="22">
        <v>41313.599999999999</v>
      </c>
      <c r="F13" s="23">
        <v>4.8808103050442799</v>
      </c>
    </row>
    <row r="14" spans="1:6" x14ac:dyDescent="0.2">
      <c r="A14" s="21" t="s">
        <v>616</v>
      </c>
      <c r="B14" s="21" t="s">
        <v>615</v>
      </c>
      <c r="C14" s="21" t="s">
        <v>118</v>
      </c>
      <c r="D14" s="24">
        <v>3466950</v>
      </c>
      <c r="E14" s="22">
        <v>40473.174299999999</v>
      </c>
      <c r="F14" s="23">
        <v>4.7815219734250602</v>
      </c>
    </row>
    <row r="15" spans="1:6" x14ac:dyDescent="0.2">
      <c r="A15" s="21" t="s">
        <v>618</v>
      </c>
      <c r="B15" s="21" t="s">
        <v>617</v>
      </c>
      <c r="C15" s="21" t="s">
        <v>152</v>
      </c>
      <c r="D15" s="24">
        <v>2000000</v>
      </c>
      <c r="E15" s="22">
        <v>32304</v>
      </c>
      <c r="F15" s="23">
        <v>3.8164114503250901</v>
      </c>
    </row>
    <row r="16" spans="1:6" x14ac:dyDescent="0.2">
      <c r="A16" s="21" t="s">
        <v>154</v>
      </c>
      <c r="B16" s="21" t="s">
        <v>153</v>
      </c>
      <c r="C16" s="21" t="s">
        <v>155</v>
      </c>
      <c r="D16" s="24">
        <v>303753</v>
      </c>
      <c r="E16" s="22">
        <v>28940.37083</v>
      </c>
      <c r="F16" s="23">
        <v>3.4190305414891702</v>
      </c>
    </row>
    <row r="17" spans="1:6" x14ac:dyDescent="0.2">
      <c r="A17" s="21" t="s">
        <v>206</v>
      </c>
      <c r="B17" s="21" t="s">
        <v>205</v>
      </c>
      <c r="C17" s="21" t="s">
        <v>207</v>
      </c>
      <c r="D17" s="24">
        <v>1100000</v>
      </c>
      <c r="E17" s="22">
        <v>28057.7</v>
      </c>
      <c r="F17" s="23">
        <v>3.3147513481236399</v>
      </c>
    </row>
    <row r="18" spans="1:6" x14ac:dyDescent="0.2">
      <c r="A18" s="21" t="s">
        <v>117</v>
      </c>
      <c r="B18" s="21" t="s">
        <v>116</v>
      </c>
      <c r="C18" s="21" t="s">
        <v>118</v>
      </c>
      <c r="D18" s="24">
        <v>2700000</v>
      </c>
      <c r="E18" s="22">
        <v>27456.3</v>
      </c>
      <c r="F18" s="23">
        <v>3.2437016376783299</v>
      </c>
    </row>
    <row r="19" spans="1:6" x14ac:dyDescent="0.2">
      <c r="A19" s="21" t="s">
        <v>136</v>
      </c>
      <c r="B19" s="21" t="s">
        <v>135</v>
      </c>
      <c r="C19" s="21" t="s">
        <v>92</v>
      </c>
      <c r="D19" s="24">
        <v>2250000</v>
      </c>
      <c r="E19" s="22">
        <v>25709.625</v>
      </c>
      <c r="F19" s="23">
        <v>3.0373485399196398</v>
      </c>
    </row>
    <row r="20" spans="1:6" x14ac:dyDescent="0.2">
      <c r="A20" s="21" t="s">
        <v>545</v>
      </c>
      <c r="B20" s="21" t="s">
        <v>544</v>
      </c>
      <c r="C20" s="21" t="s">
        <v>174</v>
      </c>
      <c r="D20" s="24">
        <v>14000000</v>
      </c>
      <c r="E20" s="22">
        <v>21462</v>
      </c>
      <c r="F20" s="23">
        <v>2.5355319015254101</v>
      </c>
    </row>
    <row r="21" spans="1:6" x14ac:dyDescent="0.2">
      <c r="A21" s="21" t="s">
        <v>561</v>
      </c>
      <c r="B21" s="21" t="s">
        <v>560</v>
      </c>
      <c r="C21" s="21" t="s">
        <v>152</v>
      </c>
      <c r="D21" s="24">
        <v>1575000</v>
      </c>
      <c r="E21" s="22">
        <v>21229.424999999999</v>
      </c>
      <c r="F21" s="23">
        <v>2.5080553694222898</v>
      </c>
    </row>
    <row r="22" spans="1:6" x14ac:dyDescent="0.2">
      <c r="A22" s="21" t="s">
        <v>620</v>
      </c>
      <c r="B22" s="21" t="s">
        <v>619</v>
      </c>
      <c r="C22" s="21" t="s">
        <v>363</v>
      </c>
      <c r="D22" s="24">
        <v>1150000</v>
      </c>
      <c r="E22" s="22">
        <v>20489.55</v>
      </c>
      <c r="F22" s="23">
        <v>2.4206461500745502</v>
      </c>
    </row>
    <row r="23" spans="1:6" x14ac:dyDescent="0.2">
      <c r="A23" s="21" t="s">
        <v>442</v>
      </c>
      <c r="B23" s="21" t="s">
        <v>441</v>
      </c>
      <c r="C23" s="21" t="s">
        <v>408</v>
      </c>
      <c r="D23" s="24">
        <v>3157370</v>
      </c>
      <c r="E23" s="22">
        <v>19798.28859</v>
      </c>
      <c r="F23" s="23">
        <v>2.3389801656673002</v>
      </c>
    </row>
    <row r="24" spans="1:6" x14ac:dyDescent="0.2">
      <c r="A24" s="21" t="s">
        <v>107</v>
      </c>
      <c r="B24" s="21" t="s">
        <v>106</v>
      </c>
      <c r="C24" s="21" t="s">
        <v>108</v>
      </c>
      <c r="D24" s="24">
        <v>775000</v>
      </c>
      <c r="E24" s="22">
        <v>19759.400000000001</v>
      </c>
      <c r="F24" s="23">
        <v>2.3343858473115899</v>
      </c>
    </row>
    <row r="25" spans="1:6" x14ac:dyDescent="0.2">
      <c r="A25" s="21" t="s">
        <v>622</v>
      </c>
      <c r="B25" s="21" t="s">
        <v>621</v>
      </c>
      <c r="C25" s="21" t="s">
        <v>164</v>
      </c>
      <c r="D25" s="24">
        <v>3500000</v>
      </c>
      <c r="E25" s="22">
        <v>18915.75</v>
      </c>
      <c r="F25" s="23">
        <v>2.23471659520452</v>
      </c>
    </row>
    <row r="26" spans="1:6" x14ac:dyDescent="0.2">
      <c r="A26" s="21" t="s">
        <v>410</v>
      </c>
      <c r="B26" s="21" t="s">
        <v>409</v>
      </c>
      <c r="C26" s="21" t="s">
        <v>374</v>
      </c>
      <c r="D26" s="24">
        <v>700000</v>
      </c>
      <c r="E26" s="22">
        <v>16197.65</v>
      </c>
      <c r="F26" s="23">
        <v>1.9135988400309001</v>
      </c>
    </row>
    <row r="27" spans="1:6" x14ac:dyDescent="0.2">
      <c r="A27" s="21" t="s">
        <v>535</v>
      </c>
      <c r="B27" s="21" t="s">
        <v>534</v>
      </c>
      <c r="C27" s="21" t="s">
        <v>92</v>
      </c>
      <c r="D27" s="24">
        <v>11900000</v>
      </c>
      <c r="E27" s="22">
        <v>15648.5</v>
      </c>
      <c r="F27" s="23">
        <v>1.84872197190478</v>
      </c>
    </row>
    <row r="28" spans="1:6" x14ac:dyDescent="0.2">
      <c r="A28" s="21" t="s">
        <v>547</v>
      </c>
      <c r="B28" s="21" t="s">
        <v>546</v>
      </c>
      <c r="C28" s="21" t="s">
        <v>183</v>
      </c>
      <c r="D28" s="24">
        <v>3300000</v>
      </c>
      <c r="E28" s="22">
        <v>15643.65</v>
      </c>
      <c r="F28" s="23">
        <v>1.8481489903689301</v>
      </c>
    </row>
    <row r="29" spans="1:6" x14ac:dyDescent="0.2">
      <c r="A29" s="21" t="s">
        <v>624</v>
      </c>
      <c r="B29" s="21" t="s">
        <v>623</v>
      </c>
      <c r="C29" s="21" t="s">
        <v>180</v>
      </c>
      <c r="D29" s="24">
        <v>22750000</v>
      </c>
      <c r="E29" s="22">
        <v>14673.75</v>
      </c>
      <c r="F29" s="23">
        <v>1.73356449725135</v>
      </c>
    </row>
    <row r="30" spans="1:6" x14ac:dyDescent="0.2">
      <c r="A30" s="21" t="s">
        <v>144</v>
      </c>
      <c r="B30" s="21" t="s">
        <v>143</v>
      </c>
      <c r="C30" s="21" t="s">
        <v>145</v>
      </c>
      <c r="D30" s="24">
        <v>3820097</v>
      </c>
      <c r="E30" s="22">
        <v>13840.211429999999</v>
      </c>
      <c r="F30" s="23">
        <v>1.6350898147713</v>
      </c>
    </row>
    <row r="31" spans="1:6" x14ac:dyDescent="0.2">
      <c r="A31" s="21" t="s">
        <v>266</v>
      </c>
      <c r="B31" s="21" t="s">
        <v>265</v>
      </c>
      <c r="C31" s="21" t="s">
        <v>130</v>
      </c>
      <c r="D31" s="24">
        <v>487923</v>
      </c>
      <c r="E31" s="22">
        <v>11662.823469999999</v>
      </c>
      <c r="F31" s="23">
        <v>1.3778520627175599</v>
      </c>
    </row>
    <row r="32" spans="1:6" x14ac:dyDescent="0.2">
      <c r="A32" s="21" t="s">
        <v>626</v>
      </c>
      <c r="B32" s="21" t="s">
        <v>625</v>
      </c>
      <c r="C32" s="21" t="s">
        <v>102</v>
      </c>
      <c r="D32" s="24">
        <v>8097474</v>
      </c>
      <c r="E32" s="22">
        <v>9789.8460660000001</v>
      </c>
      <c r="F32" s="23">
        <v>1.1565775329124099</v>
      </c>
    </row>
    <row r="33" spans="1:9" x14ac:dyDescent="0.2">
      <c r="A33" s="21" t="s">
        <v>628</v>
      </c>
      <c r="B33" s="21" t="s">
        <v>627</v>
      </c>
      <c r="C33" s="21" t="s">
        <v>145</v>
      </c>
      <c r="D33" s="24">
        <v>1500000</v>
      </c>
      <c r="E33" s="22">
        <v>8044.5</v>
      </c>
      <c r="F33" s="23">
        <v>0.95038143611132198</v>
      </c>
    </row>
    <row r="34" spans="1:9" x14ac:dyDescent="0.2">
      <c r="A34" s="21" t="s">
        <v>630</v>
      </c>
      <c r="B34" s="21" t="s">
        <v>629</v>
      </c>
      <c r="C34" s="21" t="s">
        <v>130</v>
      </c>
      <c r="D34" s="24">
        <v>5353409</v>
      </c>
      <c r="E34" s="22">
        <v>6959.4317000000001</v>
      </c>
      <c r="F34" s="23">
        <v>0.82219089981535998</v>
      </c>
    </row>
    <row r="35" spans="1:9" x14ac:dyDescent="0.2">
      <c r="A35" s="20" t="s">
        <v>33</v>
      </c>
      <c r="B35" s="20"/>
      <c r="C35" s="20"/>
      <c r="D35" s="20"/>
      <c r="E35" s="25">
        <f>SUM(E7:E34)</f>
        <v>807413.00088600011</v>
      </c>
      <c r="F35" s="26">
        <f>SUM(F7:F34)</f>
        <v>95.388194085025674</v>
      </c>
      <c r="G35" s="14"/>
      <c r="H35" s="14"/>
      <c r="I35" s="14"/>
    </row>
    <row r="36" spans="1:9" x14ac:dyDescent="0.2">
      <c r="A36" s="21"/>
      <c r="B36" s="21"/>
      <c r="C36" s="21"/>
      <c r="D36" s="21"/>
      <c r="E36" s="22"/>
      <c r="F36" s="23"/>
    </row>
    <row r="37" spans="1:9" x14ac:dyDescent="0.2">
      <c r="A37" s="20" t="s">
        <v>35</v>
      </c>
      <c r="B37" s="20"/>
      <c r="C37" s="20"/>
      <c r="D37" s="20"/>
      <c r="E37" s="25">
        <f>E35</f>
        <v>807413.00088600011</v>
      </c>
      <c r="F37" s="26">
        <f>F35</f>
        <v>95.388194085025674</v>
      </c>
      <c r="G37" s="14"/>
      <c r="H37" s="14"/>
      <c r="I37" s="14"/>
    </row>
    <row r="38" spans="1:9" x14ac:dyDescent="0.2">
      <c r="A38" s="20"/>
      <c r="B38" s="20"/>
      <c r="C38" s="20"/>
      <c r="D38" s="20"/>
      <c r="E38" s="25"/>
      <c r="F38" s="26"/>
      <c r="G38" s="14"/>
      <c r="H38" s="14"/>
      <c r="I38" s="14"/>
    </row>
    <row r="39" spans="1:9" x14ac:dyDescent="0.2">
      <c r="A39" s="20" t="s">
        <v>37</v>
      </c>
      <c r="B39" s="20"/>
      <c r="C39" s="20"/>
      <c r="D39" s="20"/>
      <c r="E39" s="25">
        <f>E41-(E35)</f>
        <v>39036.613377899863</v>
      </c>
      <c r="F39" s="26">
        <f>F41-(F35)</f>
        <v>4.611805914974326</v>
      </c>
      <c r="G39" s="14"/>
      <c r="H39" s="14"/>
      <c r="I39" s="14"/>
    </row>
    <row r="40" spans="1:9" x14ac:dyDescent="0.2">
      <c r="A40" s="20"/>
      <c r="B40" s="20"/>
      <c r="C40" s="20"/>
      <c r="D40" s="20"/>
      <c r="E40" s="25"/>
      <c r="F40" s="26"/>
      <c r="G40" s="14"/>
      <c r="H40" s="14"/>
      <c r="I40" s="14"/>
    </row>
    <row r="41" spans="1:9" x14ac:dyDescent="0.2">
      <c r="A41" s="27" t="s">
        <v>36</v>
      </c>
      <c r="B41" s="27"/>
      <c r="C41" s="27"/>
      <c r="D41" s="27"/>
      <c r="E41" s="28">
        <v>846449.61426389997</v>
      </c>
      <c r="F41" s="29">
        <v>100</v>
      </c>
      <c r="G41" s="14"/>
      <c r="H41" s="14"/>
      <c r="I41" s="14"/>
    </row>
    <row r="44" spans="1:9" x14ac:dyDescent="0.2">
      <c r="A44" s="14" t="s">
        <v>39</v>
      </c>
    </row>
    <row r="45" spans="1:9" x14ac:dyDescent="0.2">
      <c r="A45" s="14" t="s">
        <v>40</v>
      </c>
    </row>
    <row r="46" spans="1:9" x14ac:dyDescent="0.2">
      <c r="A46" s="14" t="s">
        <v>41</v>
      </c>
      <c r="B46" s="14"/>
      <c r="C46" s="30" t="s">
        <v>43</v>
      </c>
      <c r="D46" s="14" t="s">
        <v>42</v>
      </c>
    </row>
    <row r="47" spans="1:9" x14ac:dyDescent="0.2">
      <c r="A47" s="7" t="s">
        <v>80</v>
      </c>
      <c r="C47" s="31">
        <v>63.7911</v>
      </c>
      <c r="D47" s="31">
        <v>71.190100000000001</v>
      </c>
    </row>
    <row r="48" spans="1:9" x14ac:dyDescent="0.2">
      <c r="A48" s="7" t="s">
        <v>82</v>
      </c>
      <c r="C48" s="31">
        <v>29.812799999999999</v>
      </c>
      <c r="D48" s="31">
        <v>30.354900000000001</v>
      </c>
    </row>
    <row r="49" spans="1:4" x14ac:dyDescent="0.2">
      <c r="A49" s="7" t="s">
        <v>81</v>
      </c>
      <c r="C49" s="31">
        <v>69.988100000000003</v>
      </c>
      <c r="D49" s="31">
        <v>78.427800000000005</v>
      </c>
    </row>
    <row r="50" spans="1:4" x14ac:dyDescent="0.2">
      <c r="A50" s="7" t="s">
        <v>83</v>
      </c>
      <c r="C50" s="31">
        <v>34.082000000000001</v>
      </c>
      <c r="D50" s="31">
        <v>35.270600000000002</v>
      </c>
    </row>
    <row r="52" spans="1:4" x14ac:dyDescent="0.2">
      <c r="A52" s="14" t="s">
        <v>45</v>
      </c>
    </row>
    <row r="53" spans="1:4" x14ac:dyDescent="0.2">
      <c r="A53" s="71" t="s">
        <v>61</v>
      </c>
      <c r="B53" s="72"/>
      <c r="C53" s="33" t="s">
        <v>62</v>
      </c>
    </row>
    <row r="54" spans="1:4" x14ac:dyDescent="0.2">
      <c r="A54" s="67" t="s">
        <v>82</v>
      </c>
      <c r="B54" s="68"/>
      <c r="C54" s="34">
        <v>2.75</v>
      </c>
    </row>
    <row r="55" spans="1:4" x14ac:dyDescent="0.2">
      <c r="A55" s="67" t="s">
        <v>83</v>
      </c>
      <c r="B55" s="68"/>
      <c r="C55" s="34">
        <v>2.75</v>
      </c>
    </row>
    <row r="56" spans="1:4" x14ac:dyDescent="0.2">
      <c r="A56" s="7" t="s">
        <v>63</v>
      </c>
    </row>
    <row r="57" spans="1:4" x14ac:dyDescent="0.2">
      <c r="A57" s="7" t="s">
        <v>44</v>
      </c>
    </row>
    <row r="59" spans="1:4" x14ac:dyDescent="0.2">
      <c r="A59" s="14" t="s">
        <v>219</v>
      </c>
      <c r="D59" s="35">
        <v>0.17226825266208601</v>
      </c>
    </row>
    <row r="61" spans="1:4" x14ac:dyDescent="0.2">
      <c r="A61" s="14" t="s">
        <v>812</v>
      </c>
    </row>
    <row r="62" spans="1:4" x14ac:dyDescent="0.2">
      <c r="A62" s="37"/>
    </row>
    <row r="63" spans="1:4" x14ac:dyDescent="0.2">
      <c r="A63" s="38" t="s">
        <v>807</v>
      </c>
    </row>
    <row r="64" spans="1:4" x14ac:dyDescent="0.2">
      <c r="A64" s="39"/>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row r="71" spans="1:1" x14ac:dyDescent="0.2">
      <c r="A71" s="40"/>
    </row>
    <row r="72" spans="1:1" x14ac:dyDescent="0.2">
      <c r="A72" s="40"/>
    </row>
    <row r="73" spans="1:1" x14ac:dyDescent="0.2">
      <c r="A73" s="40"/>
    </row>
    <row r="74" spans="1:1" x14ac:dyDescent="0.2">
      <c r="A74" s="40"/>
    </row>
    <row r="75" spans="1:1" x14ac:dyDescent="0.2">
      <c r="A75" s="40"/>
    </row>
    <row r="76" spans="1:1" x14ac:dyDescent="0.2">
      <c r="A76" s="40"/>
    </row>
    <row r="77" spans="1:1" x14ac:dyDescent="0.2">
      <c r="A77" s="38" t="s">
        <v>819</v>
      </c>
    </row>
    <row r="78" spans="1:1" x14ac:dyDescent="0.2">
      <c r="A78" s="40"/>
    </row>
    <row r="79" spans="1:1" x14ac:dyDescent="0.2">
      <c r="A79" s="38" t="s">
        <v>808</v>
      </c>
    </row>
    <row r="80" spans="1:1"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40"/>
    </row>
    <row r="91" spans="1:1" x14ac:dyDescent="0.2">
      <c r="A91" s="40"/>
    </row>
  </sheetData>
  <mergeCells count="4">
    <mergeCell ref="A1:F1"/>
    <mergeCell ref="A53:B53"/>
    <mergeCell ref="A54:B54"/>
    <mergeCell ref="A55:B55"/>
  </mergeCells>
  <conditionalFormatting sqref="F2:F3 F5:F60">
    <cfRule type="cellIs" dxfId="52" priority="2" stopIfTrue="1" operator="between">
      <formula>0.009</formula>
      <formula>-0.009</formula>
    </cfRule>
  </conditionalFormatting>
  <conditionalFormatting sqref="F61:F193">
    <cfRule type="cellIs" dxfId="51" priority="1" stopIfTrue="1" operator="between">
      <formula>0.009</formula>
      <formula>-0.009</formula>
    </cfRule>
  </conditionalFormatting>
  <hyperlinks>
    <hyperlink ref="A64"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8"/>
  <sheetViews>
    <sheetView workbookViewId="0">
      <selection sqref="A1:G1"/>
    </sheetView>
  </sheetViews>
  <sheetFormatPr defaultColWidth="9.109375" defaultRowHeight="10.199999999999999" x14ac:dyDescent="0.2"/>
  <cols>
    <col min="1" max="1" width="35" style="7" bestFit="1" customWidth="1"/>
    <col min="2" max="2" width="20" style="7" bestFit="1" customWidth="1"/>
    <col min="3" max="3" width="24.6640625" style="7" bestFit="1" customWidth="1"/>
    <col min="4" max="4" width="15" style="7" bestFit="1" customWidth="1"/>
    <col min="5" max="5" width="23.44140625" style="10" customWidth="1"/>
    <col min="6" max="6" width="13.5546875" style="11" bestFit="1" customWidth="1"/>
    <col min="7" max="7" width="14.33203125" style="10" customWidth="1"/>
    <col min="8" max="16384" width="9.109375" style="7"/>
  </cols>
  <sheetData>
    <row r="1" spans="1:9" s="1" customFormat="1" ht="13.8" x14ac:dyDescent="0.2">
      <c r="A1" s="69" t="s">
        <v>934</v>
      </c>
      <c r="B1" s="70"/>
      <c r="C1" s="70"/>
      <c r="D1" s="70"/>
      <c r="E1" s="70"/>
      <c r="F1" s="70"/>
      <c r="G1" s="70"/>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861</v>
      </c>
      <c r="D4" s="13" t="s">
        <v>1</v>
      </c>
      <c r="E4" s="36" t="s">
        <v>6</v>
      </c>
      <c r="F4" s="12" t="s">
        <v>3</v>
      </c>
      <c r="G4" s="12" t="s">
        <v>5</v>
      </c>
    </row>
    <row r="5" spans="1:9" x14ac:dyDescent="0.2">
      <c r="A5" s="20" t="s">
        <v>37</v>
      </c>
      <c r="B5" s="20"/>
      <c r="C5" s="20"/>
      <c r="D5" s="20"/>
      <c r="E5" s="25">
        <v>18198.852273</v>
      </c>
      <c r="F5" s="26">
        <v>100</v>
      </c>
      <c r="G5" s="25"/>
      <c r="H5" s="14"/>
      <c r="I5" s="14"/>
    </row>
    <row r="6" spans="1:9" x14ac:dyDescent="0.2">
      <c r="A6" s="20"/>
      <c r="B6" s="20"/>
      <c r="C6" s="20"/>
      <c r="D6" s="20"/>
      <c r="E6" s="25"/>
      <c r="F6" s="26"/>
      <c r="G6" s="25"/>
      <c r="H6" s="14"/>
      <c r="I6" s="14"/>
    </row>
    <row r="7" spans="1:9" x14ac:dyDescent="0.2">
      <c r="A7" s="27" t="s">
        <v>36</v>
      </c>
      <c r="B7" s="27"/>
      <c r="C7" s="27"/>
      <c r="D7" s="27"/>
      <c r="E7" s="28">
        <v>18198.852273</v>
      </c>
      <c r="F7" s="29">
        <v>100</v>
      </c>
      <c r="G7" s="28"/>
      <c r="H7" s="14"/>
      <c r="I7" s="14"/>
    </row>
    <row r="9" spans="1:9" x14ac:dyDescent="0.2">
      <c r="A9" s="14" t="s">
        <v>39</v>
      </c>
    </row>
    <row r="10" spans="1:9" x14ac:dyDescent="0.2">
      <c r="A10" s="14" t="s">
        <v>40</v>
      </c>
    </row>
    <row r="11" spans="1:9" x14ac:dyDescent="0.2">
      <c r="A11" s="14" t="s">
        <v>41</v>
      </c>
      <c r="B11" s="14"/>
      <c r="C11" s="30" t="s">
        <v>43</v>
      </c>
      <c r="D11" s="14" t="s">
        <v>42</v>
      </c>
    </row>
    <row r="12" spans="1:9" x14ac:dyDescent="0.2">
      <c r="A12" s="7" t="s">
        <v>80</v>
      </c>
      <c r="C12" s="31">
        <v>1111.5250000000001</v>
      </c>
      <c r="D12" s="31">
        <v>1139.0759</v>
      </c>
    </row>
    <row r="13" spans="1:9" x14ac:dyDescent="0.2">
      <c r="A13" s="7" t="s">
        <v>935</v>
      </c>
      <c r="C13" s="31">
        <v>1000</v>
      </c>
      <c r="D13" s="31">
        <v>1000</v>
      </c>
    </row>
    <row r="14" spans="1:9" x14ac:dyDescent="0.2">
      <c r="A14" s="7" t="s">
        <v>936</v>
      </c>
      <c r="C14" s="31">
        <v>1000.4969</v>
      </c>
      <c r="D14" s="31">
        <v>1000.1639</v>
      </c>
    </row>
    <row r="15" spans="1:9" x14ac:dyDescent="0.2">
      <c r="A15" s="7" t="s">
        <v>81</v>
      </c>
      <c r="C15" s="31">
        <v>1113.3545999999999</v>
      </c>
      <c r="D15" s="31">
        <v>1141.2402</v>
      </c>
    </row>
    <row r="16" spans="1:9" x14ac:dyDescent="0.2">
      <c r="A16" s="7" t="s">
        <v>937</v>
      </c>
      <c r="C16" s="31">
        <v>1000</v>
      </c>
      <c r="D16" s="31">
        <v>1000</v>
      </c>
    </row>
    <row r="17" spans="1:5" x14ac:dyDescent="0.2">
      <c r="A17" s="7" t="s">
        <v>938</v>
      </c>
      <c r="C17" s="31">
        <v>1000.5024</v>
      </c>
      <c r="D17" s="31">
        <v>1000.1646</v>
      </c>
    </row>
    <row r="18" spans="1:5" x14ac:dyDescent="0.2">
      <c r="A18" s="7" t="s">
        <v>939</v>
      </c>
      <c r="C18" s="31">
        <v>10.105</v>
      </c>
      <c r="D18" s="31">
        <v>10.3581</v>
      </c>
    </row>
    <row r="19" spans="1:5" x14ac:dyDescent="0.2">
      <c r="A19" s="7" t="s">
        <v>940</v>
      </c>
      <c r="C19" s="31">
        <v>10.105</v>
      </c>
      <c r="D19" s="31">
        <v>10.3581</v>
      </c>
    </row>
    <row r="20" spans="1:5" x14ac:dyDescent="0.2">
      <c r="A20" s="7" t="s">
        <v>941</v>
      </c>
      <c r="C20" s="31">
        <v>10</v>
      </c>
      <c r="D20" s="31">
        <v>10</v>
      </c>
    </row>
    <row r="21" spans="1:5" x14ac:dyDescent="0.2">
      <c r="A21" s="7" t="s">
        <v>942</v>
      </c>
      <c r="C21" s="31">
        <v>10</v>
      </c>
      <c r="D21" s="31">
        <v>10</v>
      </c>
    </row>
    <row r="23" spans="1:5" x14ac:dyDescent="0.2">
      <c r="A23" s="14" t="s">
        <v>45</v>
      </c>
    </row>
    <row r="24" spans="1:5" x14ac:dyDescent="0.2">
      <c r="A24" s="71" t="s">
        <v>61</v>
      </c>
      <c r="B24" s="72"/>
      <c r="C24" s="33" t="s">
        <v>62</v>
      </c>
    </row>
    <row r="25" spans="1:5" x14ac:dyDescent="0.2">
      <c r="A25" s="67" t="s">
        <v>935</v>
      </c>
      <c r="B25" s="68"/>
      <c r="C25" s="34">
        <v>24.39866267</v>
      </c>
    </row>
    <row r="26" spans="1:5" x14ac:dyDescent="0.2">
      <c r="A26" s="67" t="s">
        <v>936</v>
      </c>
      <c r="B26" s="68"/>
      <c r="C26" s="34">
        <v>24.828349459999998</v>
      </c>
    </row>
    <row r="27" spans="1:5" x14ac:dyDescent="0.2">
      <c r="A27" s="67" t="s">
        <v>937</v>
      </c>
      <c r="B27" s="68"/>
      <c r="C27" s="34">
        <v>24.722025299999999</v>
      </c>
    </row>
    <row r="28" spans="1:5" x14ac:dyDescent="0.2">
      <c r="A28" s="67" t="s">
        <v>938</v>
      </c>
      <c r="B28" s="68"/>
      <c r="C28" s="34">
        <v>25.08068965</v>
      </c>
    </row>
    <row r="29" spans="1:5" x14ac:dyDescent="0.2">
      <c r="A29" s="7" t="s">
        <v>63</v>
      </c>
    </row>
    <row r="30" spans="1:5" x14ac:dyDescent="0.2">
      <c r="A30" s="7" t="s">
        <v>44</v>
      </c>
    </row>
    <row r="32" spans="1:5" x14ac:dyDescent="0.2">
      <c r="A32" s="14" t="s">
        <v>928</v>
      </c>
      <c r="D32" s="48">
        <v>2.7397260273972599E-3</v>
      </c>
      <c r="E32" s="10" t="s">
        <v>47</v>
      </c>
    </row>
    <row r="34" spans="1:4" ht="24.75" customHeight="1" x14ac:dyDescent="0.3">
      <c r="A34" s="73" t="s">
        <v>838</v>
      </c>
      <c r="B34" s="74"/>
      <c r="C34" s="74"/>
      <c r="D34" s="30" t="s">
        <v>46</v>
      </c>
    </row>
    <row r="36" spans="1:4" x14ac:dyDescent="0.2">
      <c r="A36" s="14" t="s">
        <v>929</v>
      </c>
    </row>
    <row r="38" spans="1:4" x14ac:dyDescent="0.2">
      <c r="A38" s="38" t="s">
        <v>807</v>
      </c>
    </row>
    <row r="39" spans="1:4" x14ac:dyDescent="0.2">
      <c r="A39" s="39"/>
    </row>
    <row r="40" spans="1:4" x14ac:dyDescent="0.2">
      <c r="A40" s="40"/>
    </row>
    <row r="41" spans="1:4" x14ac:dyDescent="0.2">
      <c r="A41" s="40"/>
    </row>
    <row r="42" spans="1:4" x14ac:dyDescent="0.2">
      <c r="A42" s="40"/>
    </row>
    <row r="43" spans="1:4" x14ac:dyDescent="0.2">
      <c r="A43" s="40"/>
    </row>
    <row r="44" spans="1:4" x14ac:dyDescent="0.2">
      <c r="A44" s="40"/>
    </row>
    <row r="45" spans="1:4" x14ac:dyDescent="0.2">
      <c r="A45" s="40"/>
    </row>
    <row r="46" spans="1:4" x14ac:dyDescent="0.2">
      <c r="A46" s="40"/>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38" t="s">
        <v>943</v>
      </c>
    </row>
    <row r="53" spans="1:1" x14ac:dyDescent="0.2">
      <c r="A53" s="40"/>
    </row>
    <row r="54" spans="1:1" x14ac:dyDescent="0.2">
      <c r="A54" s="38" t="s">
        <v>808</v>
      </c>
    </row>
    <row r="55" spans="1:1" x14ac:dyDescent="0.2">
      <c r="A55" s="40"/>
    </row>
    <row r="56" spans="1:1" x14ac:dyDescent="0.2">
      <c r="A56" s="40"/>
    </row>
    <row r="57" spans="1:1" x14ac:dyDescent="0.2">
      <c r="A57" s="40"/>
    </row>
    <row r="58" spans="1:1" x14ac:dyDescent="0.2">
      <c r="A58" s="40"/>
    </row>
    <row r="59" spans="1:1" x14ac:dyDescent="0.2">
      <c r="A59" s="40"/>
    </row>
    <row r="60" spans="1:1" x14ac:dyDescent="0.2">
      <c r="A60" s="40"/>
    </row>
    <row r="61" spans="1:1" x14ac:dyDescent="0.2">
      <c r="A61" s="40"/>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sheetData>
  <mergeCells count="7">
    <mergeCell ref="A34:C34"/>
    <mergeCell ref="A1:G1"/>
    <mergeCell ref="A24:B24"/>
    <mergeCell ref="A25:B25"/>
    <mergeCell ref="A26:B26"/>
    <mergeCell ref="A27:B27"/>
    <mergeCell ref="A28:B28"/>
  </mergeCells>
  <conditionalFormatting sqref="F2:F3 F5:F35">
    <cfRule type="cellIs" dxfId="100" priority="2" stopIfTrue="1" operator="between">
      <formula>0.009</formula>
      <formula>-0.009</formula>
    </cfRule>
  </conditionalFormatting>
  <conditionalFormatting sqref="F36:F170">
    <cfRule type="cellIs" dxfId="9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4"/>
  <sheetViews>
    <sheetView workbookViewId="0">
      <selection sqref="A1:F1"/>
    </sheetView>
  </sheetViews>
  <sheetFormatPr defaultColWidth="9.109375" defaultRowHeight="10.199999999999999" x14ac:dyDescent="0.2"/>
  <cols>
    <col min="1" max="1" width="38.6640625" style="7" bestFit="1" customWidth="1"/>
    <col min="2" max="2" width="28" style="7" bestFit="1" customWidth="1"/>
    <col min="3" max="3" width="35.44140625" style="7" bestFit="1" customWidth="1"/>
    <col min="4" max="4" width="15" style="7" bestFit="1" customWidth="1"/>
    <col min="5" max="5" width="23" style="10" customWidth="1"/>
    <col min="6" max="6" width="14.6640625" style="11" bestFit="1" customWidth="1"/>
    <col min="7" max="16384" width="9.109375" style="7"/>
  </cols>
  <sheetData>
    <row r="1" spans="1:6" s="1" customFormat="1" ht="15" customHeight="1" x14ac:dyDescent="0.2">
      <c r="A1" s="69" t="s">
        <v>845</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94</v>
      </c>
      <c r="B7" s="21" t="s">
        <v>93</v>
      </c>
      <c r="C7" s="21" t="s">
        <v>92</v>
      </c>
      <c r="D7" s="24">
        <v>10000000</v>
      </c>
      <c r="E7" s="22">
        <v>90870</v>
      </c>
      <c r="F7" s="23">
        <v>8.58466319933755</v>
      </c>
    </row>
    <row r="8" spans="1:6" x14ac:dyDescent="0.2">
      <c r="A8" s="21" t="s">
        <v>91</v>
      </c>
      <c r="B8" s="21" t="s">
        <v>90</v>
      </c>
      <c r="C8" s="21" t="s">
        <v>92</v>
      </c>
      <c r="D8" s="24">
        <v>5500000</v>
      </c>
      <c r="E8" s="22">
        <v>82318.5</v>
      </c>
      <c r="F8" s="23">
        <v>7.7767865915557204</v>
      </c>
    </row>
    <row r="9" spans="1:6" x14ac:dyDescent="0.2">
      <c r="A9" s="21" t="s">
        <v>99</v>
      </c>
      <c r="B9" s="21" t="s">
        <v>98</v>
      </c>
      <c r="C9" s="21" t="s">
        <v>92</v>
      </c>
      <c r="D9" s="24">
        <v>8400000</v>
      </c>
      <c r="E9" s="22">
        <v>76104</v>
      </c>
      <c r="F9" s="23">
        <v>7.1896908564144901</v>
      </c>
    </row>
    <row r="10" spans="1:6" x14ac:dyDescent="0.2">
      <c r="A10" s="21" t="s">
        <v>96</v>
      </c>
      <c r="B10" s="21" t="s">
        <v>95</v>
      </c>
      <c r="C10" s="21" t="s">
        <v>97</v>
      </c>
      <c r="D10" s="24">
        <v>4000000</v>
      </c>
      <c r="E10" s="22">
        <v>61506</v>
      </c>
      <c r="F10" s="23">
        <v>5.8105897957351704</v>
      </c>
    </row>
    <row r="11" spans="1:6" x14ac:dyDescent="0.2">
      <c r="A11" s="21" t="s">
        <v>104</v>
      </c>
      <c r="B11" s="21" t="s">
        <v>103</v>
      </c>
      <c r="C11" s="21" t="s">
        <v>105</v>
      </c>
      <c r="D11" s="24">
        <v>6800000</v>
      </c>
      <c r="E11" s="22">
        <v>56576</v>
      </c>
      <c r="F11" s="23">
        <v>5.34484323941588</v>
      </c>
    </row>
    <row r="12" spans="1:6" x14ac:dyDescent="0.2">
      <c r="A12" s="21" t="s">
        <v>101</v>
      </c>
      <c r="B12" s="21" t="s">
        <v>100</v>
      </c>
      <c r="C12" s="21" t="s">
        <v>102</v>
      </c>
      <c r="D12" s="24">
        <v>2700000</v>
      </c>
      <c r="E12" s="22">
        <v>54623.7</v>
      </c>
      <c r="F12" s="23">
        <v>5.1604057136750798</v>
      </c>
    </row>
    <row r="13" spans="1:6" x14ac:dyDescent="0.2">
      <c r="A13" s="21" t="s">
        <v>115</v>
      </c>
      <c r="B13" s="21" t="s">
        <v>114</v>
      </c>
      <c r="C13" s="21" t="s">
        <v>92</v>
      </c>
      <c r="D13" s="24">
        <v>6500000</v>
      </c>
      <c r="E13" s="22">
        <v>37297</v>
      </c>
      <c r="F13" s="23">
        <v>3.52351913002853</v>
      </c>
    </row>
    <row r="14" spans="1:6" x14ac:dyDescent="0.2">
      <c r="A14" s="21" t="s">
        <v>110</v>
      </c>
      <c r="B14" s="21" t="s">
        <v>109</v>
      </c>
      <c r="C14" s="21" t="s">
        <v>97</v>
      </c>
      <c r="D14" s="24">
        <v>3100000</v>
      </c>
      <c r="E14" s="22">
        <v>32275.65</v>
      </c>
      <c r="F14" s="23">
        <v>3.0491425639892</v>
      </c>
    </row>
    <row r="15" spans="1:6" x14ac:dyDescent="0.2">
      <c r="A15" s="21" t="s">
        <v>126</v>
      </c>
      <c r="B15" s="21" t="s">
        <v>125</v>
      </c>
      <c r="C15" s="21" t="s">
        <v>127</v>
      </c>
      <c r="D15" s="24">
        <v>3350000</v>
      </c>
      <c r="E15" s="22">
        <v>30027.724999999999</v>
      </c>
      <c r="F15" s="23">
        <v>2.83677677745492</v>
      </c>
    </row>
    <row r="16" spans="1:6" x14ac:dyDescent="0.2">
      <c r="A16" s="21" t="s">
        <v>120</v>
      </c>
      <c r="B16" s="21" t="s">
        <v>119</v>
      </c>
      <c r="C16" s="21" t="s">
        <v>121</v>
      </c>
      <c r="D16" s="24">
        <v>16500000</v>
      </c>
      <c r="E16" s="22">
        <v>28561.5</v>
      </c>
      <c r="F16" s="23">
        <v>2.6982596893130801</v>
      </c>
    </row>
    <row r="17" spans="1:6" x14ac:dyDescent="0.2">
      <c r="A17" s="21" t="s">
        <v>239</v>
      </c>
      <c r="B17" s="21" t="s">
        <v>238</v>
      </c>
      <c r="C17" s="21" t="s">
        <v>130</v>
      </c>
      <c r="D17" s="24">
        <v>1650000</v>
      </c>
      <c r="E17" s="22">
        <v>28408.05</v>
      </c>
      <c r="F17" s="23">
        <v>2.68376297347795</v>
      </c>
    </row>
    <row r="18" spans="1:6" x14ac:dyDescent="0.2">
      <c r="A18" s="21" t="s">
        <v>138</v>
      </c>
      <c r="B18" s="21" t="s">
        <v>137</v>
      </c>
      <c r="C18" s="21" t="s">
        <v>139</v>
      </c>
      <c r="D18" s="24">
        <v>7800000</v>
      </c>
      <c r="E18" s="22">
        <v>27604.2</v>
      </c>
      <c r="F18" s="23">
        <v>2.6078217220991902</v>
      </c>
    </row>
    <row r="19" spans="1:6" x14ac:dyDescent="0.2">
      <c r="A19" s="21" t="s">
        <v>581</v>
      </c>
      <c r="B19" s="21" t="s">
        <v>580</v>
      </c>
      <c r="C19" s="21" t="s">
        <v>127</v>
      </c>
      <c r="D19" s="24">
        <v>1400000</v>
      </c>
      <c r="E19" s="22">
        <v>23139.9</v>
      </c>
      <c r="F19" s="23">
        <v>2.1860707380472202</v>
      </c>
    </row>
    <row r="20" spans="1:6" x14ac:dyDescent="0.2">
      <c r="A20" s="21" t="s">
        <v>215</v>
      </c>
      <c r="B20" s="21" t="s">
        <v>214</v>
      </c>
      <c r="C20" s="21" t="s">
        <v>183</v>
      </c>
      <c r="D20" s="24">
        <v>4000000</v>
      </c>
      <c r="E20" s="22">
        <v>20982</v>
      </c>
      <c r="F20" s="23">
        <v>1.98220978594146</v>
      </c>
    </row>
    <row r="21" spans="1:6" x14ac:dyDescent="0.2">
      <c r="A21" s="21" t="s">
        <v>107</v>
      </c>
      <c r="B21" s="21" t="s">
        <v>106</v>
      </c>
      <c r="C21" s="21" t="s">
        <v>108</v>
      </c>
      <c r="D21" s="24">
        <v>800000</v>
      </c>
      <c r="E21" s="22">
        <v>20396.8</v>
      </c>
      <c r="F21" s="23">
        <v>1.9269248194591</v>
      </c>
    </row>
    <row r="22" spans="1:6" x14ac:dyDescent="0.2">
      <c r="A22" s="21" t="s">
        <v>241</v>
      </c>
      <c r="B22" s="21" t="s">
        <v>240</v>
      </c>
      <c r="C22" s="21" t="s">
        <v>124</v>
      </c>
      <c r="D22" s="24">
        <v>19000000</v>
      </c>
      <c r="E22" s="22">
        <v>20301.5</v>
      </c>
      <c r="F22" s="23">
        <v>1.9179216456624999</v>
      </c>
    </row>
    <row r="23" spans="1:6" x14ac:dyDescent="0.2">
      <c r="A23" s="21" t="s">
        <v>185</v>
      </c>
      <c r="B23" s="21" t="s">
        <v>184</v>
      </c>
      <c r="C23" s="21" t="s">
        <v>186</v>
      </c>
      <c r="D23" s="24">
        <v>9200000</v>
      </c>
      <c r="E23" s="22">
        <v>18211.400000000001</v>
      </c>
      <c r="F23" s="23">
        <v>1.7204658896050999</v>
      </c>
    </row>
    <row r="24" spans="1:6" x14ac:dyDescent="0.2">
      <c r="A24" s="21" t="s">
        <v>134</v>
      </c>
      <c r="B24" s="21" t="s">
        <v>133</v>
      </c>
      <c r="C24" s="21" t="s">
        <v>97</v>
      </c>
      <c r="D24" s="24">
        <v>1500000</v>
      </c>
      <c r="E24" s="22">
        <v>15951</v>
      </c>
      <c r="F24" s="23">
        <v>1.5069215658923001</v>
      </c>
    </row>
    <row r="25" spans="1:6" x14ac:dyDescent="0.2">
      <c r="A25" s="21" t="s">
        <v>211</v>
      </c>
      <c r="B25" s="21" t="s">
        <v>210</v>
      </c>
      <c r="C25" s="21" t="s">
        <v>92</v>
      </c>
      <c r="D25" s="24">
        <v>800000</v>
      </c>
      <c r="E25" s="22">
        <v>15215.6</v>
      </c>
      <c r="F25" s="23">
        <v>1.4374469173086899</v>
      </c>
    </row>
    <row r="26" spans="1:6" x14ac:dyDescent="0.2">
      <c r="A26" s="21" t="s">
        <v>129</v>
      </c>
      <c r="B26" s="21" t="s">
        <v>128</v>
      </c>
      <c r="C26" s="21" t="s">
        <v>130</v>
      </c>
      <c r="D26" s="24">
        <v>220000</v>
      </c>
      <c r="E26" s="22">
        <v>14772.89</v>
      </c>
      <c r="F26" s="23">
        <v>1.39562325443889</v>
      </c>
    </row>
    <row r="27" spans="1:6" x14ac:dyDescent="0.2">
      <c r="A27" s="21" t="s">
        <v>132</v>
      </c>
      <c r="B27" s="21" t="s">
        <v>131</v>
      </c>
      <c r="C27" s="21" t="s">
        <v>118</v>
      </c>
      <c r="D27" s="24">
        <v>321077</v>
      </c>
      <c r="E27" s="22">
        <v>14235.59095</v>
      </c>
      <c r="F27" s="23">
        <v>1.34486358258267</v>
      </c>
    </row>
    <row r="28" spans="1:6" x14ac:dyDescent="0.2">
      <c r="A28" s="21" t="s">
        <v>141</v>
      </c>
      <c r="B28" s="21" t="s">
        <v>140</v>
      </c>
      <c r="C28" s="21" t="s">
        <v>142</v>
      </c>
      <c r="D28" s="24">
        <v>15300000</v>
      </c>
      <c r="E28" s="22">
        <v>13968.9</v>
      </c>
      <c r="F28" s="23">
        <v>1.3196687769916</v>
      </c>
    </row>
    <row r="29" spans="1:6" x14ac:dyDescent="0.2">
      <c r="A29" s="21" t="s">
        <v>268</v>
      </c>
      <c r="B29" s="21" t="s">
        <v>267</v>
      </c>
      <c r="C29" s="21" t="s">
        <v>269</v>
      </c>
      <c r="D29" s="24">
        <v>1600000</v>
      </c>
      <c r="E29" s="22">
        <v>13699.2</v>
      </c>
      <c r="F29" s="23">
        <v>1.29418970067531</v>
      </c>
    </row>
    <row r="30" spans="1:6" x14ac:dyDescent="0.2">
      <c r="A30" s="21" t="s">
        <v>166</v>
      </c>
      <c r="B30" s="21" t="s">
        <v>165</v>
      </c>
      <c r="C30" s="21" t="s">
        <v>155</v>
      </c>
      <c r="D30" s="24">
        <v>3300000</v>
      </c>
      <c r="E30" s="22">
        <v>13620.75</v>
      </c>
      <c r="F30" s="23">
        <v>1.2867783786989899</v>
      </c>
    </row>
    <row r="31" spans="1:6" x14ac:dyDescent="0.2">
      <c r="A31" s="21" t="s">
        <v>159</v>
      </c>
      <c r="B31" s="21" t="s">
        <v>158</v>
      </c>
      <c r="C31" s="21" t="s">
        <v>139</v>
      </c>
      <c r="D31" s="24">
        <v>20000000</v>
      </c>
      <c r="E31" s="22">
        <v>12620</v>
      </c>
      <c r="F31" s="23">
        <v>1.1922356066429001</v>
      </c>
    </row>
    <row r="32" spans="1:6" x14ac:dyDescent="0.2">
      <c r="A32" s="21" t="s">
        <v>157</v>
      </c>
      <c r="B32" s="21" t="s">
        <v>156</v>
      </c>
      <c r="C32" s="21" t="s">
        <v>113</v>
      </c>
      <c r="D32" s="24">
        <v>1900000</v>
      </c>
      <c r="E32" s="22">
        <v>11589.05</v>
      </c>
      <c r="F32" s="23">
        <v>1.0948397826596501</v>
      </c>
    </row>
    <row r="33" spans="1:6" x14ac:dyDescent="0.2">
      <c r="A33" s="21" t="s">
        <v>146</v>
      </c>
      <c r="B33" s="21" t="s">
        <v>1111</v>
      </c>
      <c r="C33" s="21" t="s">
        <v>113</v>
      </c>
      <c r="D33" s="24">
        <v>1500000</v>
      </c>
      <c r="E33" s="22">
        <v>11217</v>
      </c>
      <c r="F33" s="23">
        <v>1.0596915055240399</v>
      </c>
    </row>
    <row r="34" spans="1:6" x14ac:dyDescent="0.2">
      <c r="A34" s="21" t="s">
        <v>284</v>
      </c>
      <c r="B34" s="21" t="s">
        <v>283</v>
      </c>
      <c r="C34" s="21" t="s">
        <v>155</v>
      </c>
      <c r="D34" s="24">
        <v>300000</v>
      </c>
      <c r="E34" s="22">
        <v>11015.55</v>
      </c>
      <c r="F34" s="23">
        <v>1.0406601376192699</v>
      </c>
    </row>
    <row r="35" spans="1:6" x14ac:dyDescent="0.2">
      <c r="A35" s="21" t="s">
        <v>151</v>
      </c>
      <c r="B35" s="21" t="s">
        <v>150</v>
      </c>
      <c r="C35" s="21" t="s">
        <v>152</v>
      </c>
      <c r="D35" s="24">
        <v>4000000</v>
      </c>
      <c r="E35" s="22">
        <v>10428</v>
      </c>
      <c r="F35" s="23">
        <v>0.98515316212932702</v>
      </c>
    </row>
    <row r="36" spans="1:6" x14ac:dyDescent="0.2">
      <c r="A36" s="21" t="s">
        <v>168</v>
      </c>
      <c r="B36" s="21" t="s">
        <v>167</v>
      </c>
      <c r="C36" s="21" t="s">
        <v>145</v>
      </c>
      <c r="D36" s="24">
        <v>2000000</v>
      </c>
      <c r="E36" s="22">
        <v>9720</v>
      </c>
      <c r="F36" s="23">
        <v>0.918267044102135</v>
      </c>
    </row>
    <row r="37" spans="1:6" x14ac:dyDescent="0.2">
      <c r="A37" s="21" t="s">
        <v>632</v>
      </c>
      <c r="B37" s="21" t="s">
        <v>631</v>
      </c>
      <c r="C37" s="21" t="s">
        <v>164</v>
      </c>
      <c r="D37" s="24">
        <v>1900000</v>
      </c>
      <c r="E37" s="22">
        <v>9643.4500000000007</v>
      </c>
      <c r="F37" s="23">
        <v>0.91103521877023996</v>
      </c>
    </row>
    <row r="38" spans="1:6" x14ac:dyDescent="0.2">
      <c r="A38" s="21" t="s">
        <v>248</v>
      </c>
      <c r="B38" s="21" t="s">
        <v>247</v>
      </c>
      <c r="C38" s="21" t="s">
        <v>155</v>
      </c>
      <c r="D38" s="24">
        <v>4000000</v>
      </c>
      <c r="E38" s="22">
        <v>9408</v>
      </c>
      <c r="F38" s="23">
        <v>0.88879180564947402</v>
      </c>
    </row>
    <row r="39" spans="1:6" x14ac:dyDescent="0.2">
      <c r="A39" s="21" t="s">
        <v>148</v>
      </c>
      <c r="B39" s="21" t="s">
        <v>147</v>
      </c>
      <c r="C39" s="21" t="s">
        <v>149</v>
      </c>
      <c r="D39" s="24">
        <v>1100000</v>
      </c>
      <c r="E39" s="22">
        <v>9093.15</v>
      </c>
      <c r="F39" s="23">
        <v>0.85904732223017799</v>
      </c>
    </row>
    <row r="40" spans="1:6" x14ac:dyDescent="0.2">
      <c r="A40" s="21" t="s">
        <v>477</v>
      </c>
      <c r="B40" s="21" t="s">
        <v>476</v>
      </c>
      <c r="C40" s="21" t="s">
        <v>145</v>
      </c>
      <c r="D40" s="24">
        <v>1000000</v>
      </c>
      <c r="E40" s="22">
        <v>8762</v>
      </c>
      <c r="F40" s="23">
        <v>0.82776294654556604</v>
      </c>
    </row>
    <row r="41" spans="1:6" x14ac:dyDescent="0.2">
      <c r="A41" s="21" t="s">
        <v>634</v>
      </c>
      <c r="B41" s="21" t="s">
        <v>633</v>
      </c>
      <c r="C41" s="21" t="s">
        <v>118</v>
      </c>
      <c r="D41" s="24">
        <v>1980000</v>
      </c>
      <c r="E41" s="22">
        <v>8580.33</v>
      </c>
      <c r="F41" s="23">
        <v>0.81060023318115904</v>
      </c>
    </row>
    <row r="42" spans="1:6" x14ac:dyDescent="0.2">
      <c r="A42" s="21" t="s">
        <v>636</v>
      </c>
      <c r="B42" s="21" t="s">
        <v>635</v>
      </c>
      <c r="C42" s="21" t="s">
        <v>139</v>
      </c>
      <c r="D42" s="24">
        <v>2300000</v>
      </c>
      <c r="E42" s="22">
        <v>8510</v>
      </c>
      <c r="F42" s="23">
        <v>0.80395602317995596</v>
      </c>
    </row>
    <row r="43" spans="1:6" x14ac:dyDescent="0.2">
      <c r="A43" s="21" t="s">
        <v>173</v>
      </c>
      <c r="B43" s="21" t="s">
        <v>172</v>
      </c>
      <c r="C43" s="21" t="s">
        <v>174</v>
      </c>
      <c r="D43" s="24">
        <v>416683</v>
      </c>
      <c r="E43" s="22">
        <v>8493.4579310000008</v>
      </c>
      <c r="F43" s="23">
        <v>0.802393262191893</v>
      </c>
    </row>
    <row r="44" spans="1:6" x14ac:dyDescent="0.2">
      <c r="A44" s="21" t="s">
        <v>264</v>
      </c>
      <c r="B44" s="21" t="s">
        <v>263</v>
      </c>
      <c r="C44" s="21" t="s">
        <v>108</v>
      </c>
      <c r="D44" s="24">
        <v>12000000</v>
      </c>
      <c r="E44" s="22">
        <v>8190</v>
      </c>
      <c r="F44" s="23">
        <v>0.773725009382354</v>
      </c>
    </row>
    <row r="45" spans="1:6" x14ac:dyDescent="0.2">
      <c r="A45" s="21" t="s">
        <v>213</v>
      </c>
      <c r="B45" s="21" t="s">
        <v>212</v>
      </c>
      <c r="C45" s="21" t="s">
        <v>121</v>
      </c>
      <c r="D45" s="24">
        <v>3500000</v>
      </c>
      <c r="E45" s="22">
        <v>7910</v>
      </c>
      <c r="F45" s="23">
        <v>0.74727287230945305</v>
      </c>
    </row>
    <row r="46" spans="1:6" x14ac:dyDescent="0.2">
      <c r="A46" s="21" t="s">
        <v>266</v>
      </c>
      <c r="B46" s="21" t="s">
        <v>265</v>
      </c>
      <c r="C46" s="21" t="s">
        <v>130</v>
      </c>
      <c r="D46" s="24">
        <v>320000</v>
      </c>
      <c r="E46" s="22">
        <v>7648.96</v>
      </c>
      <c r="F46" s="23">
        <v>0.72261192280405995</v>
      </c>
    </row>
    <row r="47" spans="1:6" x14ac:dyDescent="0.2">
      <c r="A47" s="21" t="s">
        <v>282</v>
      </c>
      <c r="B47" s="21" t="s">
        <v>281</v>
      </c>
      <c r="C47" s="21" t="s">
        <v>92</v>
      </c>
      <c r="D47" s="24">
        <v>4000000</v>
      </c>
      <c r="E47" s="22">
        <v>7440</v>
      </c>
      <c r="F47" s="23">
        <v>0.70287107079422695</v>
      </c>
    </row>
    <row r="48" spans="1:6" x14ac:dyDescent="0.2">
      <c r="A48" s="21" t="s">
        <v>589</v>
      </c>
      <c r="B48" s="21" t="s">
        <v>588</v>
      </c>
      <c r="C48" s="21" t="s">
        <v>145</v>
      </c>
      <c r="D48" s="24">
        <v>450000</v>
      </c>
      <c r="E48" s="22">
        <v>7089.5249999999996</v>
      </c>
      <c r="F48" s="23">
        <v>0.66976102529199499</v>
      </c>
    </row>
    <row r="49" spans="1:9" x14ac:dyDescent="0.2">
      <c r="A49" s="21" t="s">
        <v>275</v>
      </c>
      <c r="B49" s="21" t="s">
        <v>274</v>
      </c>
      <c r="C49" s="21" t="s">
        <v>118</v>
      </c>
      <c r="D49" s="24">
        <v>1000000</v>
      </c>
      <c r="E49" s="22">
        <v>6990</v>
      </c>
      <c r="F49" s="23">
        <v>0.66035870764134996</v>
      </c>
    </row>
    <row r="50" spans="1:9" x14ac:dyDescent="0.2">
      <c r="A50" s="21" t="s">
        <v>136</v>
      </c>
      <c r="B50" s="21" t="s">
        <v>135</v>
      </c>
      <c r="C50" s="21" t="s">
        <v>92</v>
      </c>
      <c r="D50" s="24">
        <v>600000</v>
      </c>
      <c r="E50" s="22">
        <v>6855.9</v>
      </c>
      <c r="F50" s="23">
        <v>0.64769002342179305</v>
      </c>
    </row>
    <row r="51" spans="1:9" x14ac:dyDescent="0.2">
      <c r="A51" s="21" t="s">
        <v>170</v>
      </c>
      <c r="B51" s="21" t="s">
        <v>169</v>
      </c>
      <c r="C51" s="21" t="s">
        <v>171</v>
      </c>
      <c r="D51" s="24">
        <v>400000</v>
      </c>
      <c r="E51" s="22">
        <v>6145.4</v>
      </c>
      <c r="F51" s="23">
        <v>0.58056772559930603</v>
      </c>
    </row>
    <row r="52" spans="1:9" x14ac:dyDescent="0.2">
      <c r="A52" s="21" t="s">
        <v>231</v>
      </c>
      <c r="B52" s="21" t="s">
        <v>230</v>
      </c>
      <c r="C52" s="21" t="s">
        <v>180</v>
      </c>
      <c r="D52" s="24">
        <v>33000</v>
      </c>
      <c r="E52" s="22">
        <v>5441.2380000000003</v>
      </c>
      <c r="F52" s="23">
        <v>0.514044190793849</v>
      </c>
    </row>
    <row r="53" spans="1:9" x14ac:dyDescent="0.2">
      <c r="A53" s="21" t="s">
        <v>188</v>
      </c>
      <c r="B53" s="21" t="s">
        <v>187</v>
      </c>
      <c r="C53" s="21" t="s">
        <v>142</v>
      </c>
      <c r="D53" s="24">
        <v>2300000</v>
      </c>
      <c r="E53" s="22">
        <v>5201.45</v>
      </c>
      <c r="F53" s="23">
        <v>0.49139095849228898</v>
      </c>
    </row>
    <row r="54" spans="1:9" x14ac:dyDescent="0.2">
      <c r="A54" s="21" t="s">
        <v>498</v>
      </c>
      <c r="B54" s="21" t="s">
        <v>497</v>
      </c>
      <c r="C54" s="21" t="s">
        <v>108</v>
      </c>
      <c r="D54" s="24">
        <v>974000</v>
      </c>
      <c r="E54" s="22">
        <v>4027.0030000000002</v>
      </c>
      <c r="F54" s="23">
        <v>0.38043869767494098</v>
      </c>
    </row>
    <row r="55" spans="1:9" x14ac:dyDescent="0.2">
      <c r="A55" s="21" t="s">
        <v>638</v>
      </c>
      <c r="B55" s="21" t="s">
        <v>637</v>
      </c>
      <c r="C55" s="21" t="s">
        <v>164</v>
      </c>
      <c r="D55" s="24">
        <v>450000</v>
      </c>
      <c r="E55" s="22">
        <v>2717.7750000000001</v>
      </c>
      <c r="F55" s="23">
        <v>0.25675341726179801</v>
      </c>
    </row>
    <row r="56" spans="1:9" x14ac:dyDescent="0.2">
      <c r="A56" s="21" t="s">
        <v>190</v>
      </c>
      <c r="B56" s="21" t="s">
        <v>189</v>
      </c>
      <c r="C56" s="21" t="s">
        <v>108</v>
      </c>
      <c r="D56" s="24">
        <v>1000000</v>
      </c>
      <c r="E56" s="22">
        <v>2138.5</v>
      </c>
      <c r="F56" s="23">
        <v>0.202028196894281</v>
      </c>
    </row>
    <row r="57" spans="1:9" x14ac:dyDescent="0.2">
      <c r="A57" s="20" t="s">
        <v>33</v>
      </c>
      <c r="B57" s="20"/>
      <c r="C57" s="20"/>
      <c r="D57" s="20"/>
      <c r="E57" s="25">
        <f>SUM(E7:E56)</f>
        <v>1017543.5948810001</v>
      </c>
      <c r="F57" s="26">
        <f>SUM(F7:F56)</f>
        <v>96.129295176588073</v>
      </c>
      <c r="G57" s="14"/>
      <c r="H57" s="14"/>
      <c r="I57" s="14"/>
    </row>
    <row r="58" spans="1:9" x14ac:dyDescent="0.2">
      <c r="A58" s="21"/>
      <c r="B58" s="21"/>
      <c r="C58" s="21"/>
      <c r="D58" s="21"/>
      <c r="E58" s="22"/>
      <c r="F58" s="23"/>
    </row>
    <row r="59" spans="1:9" x14ac:dyDescent="0.2">
      <c r="A59" s="20" t="s">
        <v>222</v>
      </c>
      <c r="B59" s="21"/>
      <c r="C59" s="21"/>
      <c r="D59" s="21"/>
      <c r="E59" s="22"/>
      <c r="F59" s="23"/>
    </row>
    <row r="60" spans="1:9" x14ac:dyDescent="0.2">
      <c r="A60" s="21"/>
      <c r="B60" s="21" t="s">
        <v>223</v>
      </c>
      <c r="C60" s="21" t="s">
        <v>149</v>
      </c>
      <c r="D60" s="24">
        <v>73500</v>
      </c>
      <c r="E60" s="22">
        <v>7.3499999999999998E-3</v>
      </c>
      <c r="F60" s="23">
        <v>6.9436859816365099E-7</v>
      </c>
    </row>
    <row r="61" spans="1:9" x14ac:dyDescent="0.2">
      <c r="A61" s="21"/>
      <c r="B61" s="21" t="s">
        <v>639</v>
      </c>
      <c r="C61" s="21" t="s">
        <v>436</v>
      </c>
      <c r="D61" s="24">
        <v>45000</v>
      </c>
      <c r="E61" s="22">
        <v>4.4999999999999997E-3</v>
      </c>
      <c r="F61" s="23">
        <v>4.2512363152876601E-7</v>
      </c>
    </row>
    <row r="62" spans="1:9" x14ac:dyDescent="0.2">
      <c r="A62" s="21" t="s">
        <v>613</v>
      </c>
      <c r="B62" s="21" t="s">
        <v>612</v>
      </c>
      <c r="C62" s="21" t="s">
        <v>436</v>
      </c>
      <c r="D62" s="24">
        <v>38000</v>
      </c>
      <c r="E62" s="22">
        <v>3.8E-3</v>
      </c>
      <c r="F62" s="23">
        <v>3.5899328884651401E-7</v>
      </c>
    </row>
    <row r="63" spans="1:9" x14ac:dyDescent="0.2">
      <c r="A63" s="20" t="s">
        <v>33</v>
      </c>
      <c r="B63" s="20"/>
      <c r="C63" s="20"/>
      <c r="D63" s="20"/>
      <c r="E63" s="25">
        <f>SUM(E59:E62)</f>
        <v>1.5650000000000001E-2</v>
      </c>
      <c r="F63" s="26">
        <f>SUM(F59:F62)</f>
        <v>1.478485518538931E-6</v>
      </c>
      <c r="G63" s="14"/>
      <c r="H63" s="14"/>
      <c r="I63" s="14"/>
    </row>
    <row r="64" spans="1:9" x14ac:dyDescent="0.2">
      <c r="A64" s="21"/>
      <c r="B64" s="21"/>
      <c r="C64" s="21"/>
      <c r="D64" s="21"/>
      <c r="E64" s="22"/>
      <c r="F64" s="23"/>
    </row>
    <row r="65" spans="1:9" x14ac:dyDescent="0.2">
      <c r="A65" s="20" t="s">
        <v>35</v>
      </c>
      <c r="B65" s="20"/>
      <c r="C65" s="20"/>
      <c r="D65" s="20"/>
      <c r="E65" s="25">
        <f>E57+E63</f>
        <v>1017543.6105310001</v>
      </c>
      <c r="F65" s="26">
        <f>F57+F63</f>
        <v>96.129296655073588</v>
      </c>
      <c r="G65" s="14"/>
      <c r="H65" s="14"/>
      <c r="I65" s="14"/>
    </row>
    <row r="66" spans="1:9" x14ac:dyDescent="0.2">
      <c r="A66" s="20"/>
      <c r="B66" s="20"/>
      <c r="C66" s="20"/>
      <c r="D66" s="20"/>
      <c r="E66" s="25"/>
      <c r="F66" s="26"/>
      <c r="G66" s="14"/>
      <c r="H66" s="14"/>
      <c r="I66" s="14"/>
    </row>
    <row r="67" spans="1:9" x14ac:dyDescent="0.2">
      <c r="A67" s="20" t="s">
        <v>37</v>
      </c>
      <c r="B67" s="20"/>
      <c r="C67" s="20"/>
      <c r="D67" s="20"/>
      <c r="E67" s="25">
        <f>E69-(E57+E63)</f>
        <v>40971.999108899967</v>
      </c>
      <c r="F67" s="26">
        <f>F69-(F57+F63)</f>
        <v>3.8707033449264117</v>
      </c>
      <c r="G67" s="14"/>
      <c r="H67" s="14"/>
      <c r="I67" s="14"/>
    </row>
    <row r="68" spans="1:9" x14ac:dyDescent="0.2">
      <c r="A68" s="20"/>
      <c r="B68" s="20"/>
      <c r="C68" s="20"/>
      <c r="D68" s="20"/>
      <c r="E68" s="25"/>
      <c r="F68" s="26"/>
      <c r="G68" s="14"/>
      <c r="H68" s="14"/>
      <c r="I68" s="14"/>
    </row>
    <row r="69" spans="1:9" x14ac:dyDescent="0.2">
      <c r="A69" s="27" t="s">
        <v>36</v>
      </c>
      <c r="B69" s="27"/>
      <c r="C69" s="27"/>
      <c r="D69" s="27"/>
      <c r="E69" s="28">
        <v>1058515.6096399</v>
      </c>
      <c r="F69" s="29">
        <v>100</v>
      </c>
      <c r="G69" s="14"/>
      <c r="H69" s="14"/>
      <c r="I69" s="14"/>
    </row>
    <row r="70" spans="1:9" x14ac:dyDescent="0.2">
      <c r="F70" s="15" t="s">
        <v>607</v>
      </c>
    </row>
    <row r="71" spans="1:9" x14ac:dyDescent="0.2">
      <c r="A71" s="14" t="s">
        <v>38</v>
      </c>
      <c r="F71" s="15"/>
    </row>
    <row r="72" spans="1:9" x14ac:dyDescent="0.2">
      <c r="A72" s="14" t="s">
        <v>843</v>
      </c>
      <c r="F72" s="15"/>
    </row>
    <row r="74" spans="1:9" x14ac:dyDescent="0.2">
      <c r="A74" s="14" t="s">
        <v>39</v>
      </c>
    </row>
    <row r="75" spans="1:9" x14ac:dyDescent="0.2">
      <c r="A75" s="14" t="s">
        <v>40</v>
      </c>
    </row>
    <row r="76" spans="1:9" x14ac:dyDescent="0.2">
      <c r="A76" s="14" t="s">
        <v>41</v>
      </c>
      <c r="B76" s="14"/>
      <c r="C76" s="30" t="s">
        <v>43</v>
      </c>
      <c r="D76" s="14" t="s">
        <v>42</v>
      </c>
    </row>
    <row r="77" spans="1:9" x14ac:dyDescent="0.2">
      <c r="A77" s="7" t="s">
        <v>80</v>
      </c>
      <c r="C77" s="31">
        <v>937.01170000000002</v>
      </c>
      <c r="D77" s="31">
        <v>1018.3227000000001</v>
      </c>
    </row>
    <row r="78" spans="1:9" x14ac:dyDescent="0.2">
      <c r="A78" s="7" t="s">
        <v>82</v>
      </c>
      <c r="C78" s="31">
        <v>46.084099999999999</v>
      </c>
      <c r="D78" s="31">
        <v>50.083100000000002</v>
      </c>
    </row>
    <row r="79" spans="1:9" x14ac:dyDescent="0.2">
      <c r="A79" s="7" t="s">
        <v>81</v>
      </c>
      <c r="C79" s="31">
        <v>1017.5819</v>
      </c>
      <c r="D79" s="31">
        <v>1109.8957</v>
      </c>
    </row>
    <row r="80" spans="1:9" x14ac:dyDescent="0.2">
      <c r="A80" s="7" t="s">
        <v>83</v>
      </c>
      <c r="C80" s="31">
        <v>51.971899999999998</v>
      </c>
      <c r="D80" s="31">
        <v>56.684699999999999</v>
      </c>
    </row>
    <row r="82" spans="1:4" x14ac:dyDescent="0.2">
      <c r="A82" s="7" t="s">
        <v>44</v>
      </c>
    </row>
    <row r="84" spans="1:4" x14ac:dyDescent="0.2">
      <c r="A84" s="14" t="s">
        <v>45</v>
      </c>
      <c r="D84" s="30" t="s">
        <v>46</v>
      </c>
    </row>
    <row r="86" spans="1:4" x14ac:dyDescent="0.2">
      <c r="A86" s="14" t="s">
        <v>219</v>
      </c>
      <c r="D86" s="35">
        <v>9.1479992238246405E-2</v>
      </c>
    </row>
    <row r="88" spans="1:4" x14ac:dyDescent="0.2">
      <c r="A88" s="79" t="s">
        <v>838</v>
      </c>
      <c r="B88" s="79"/>
      <c r="C88" s="79"/>
      <c r="D88" s="30" t="s">
        <v>46</v>
      </c>
    </row>
    <row r="89" spans="1:4" x14ac:dyDescent="0.2">
      <c r="A89" s="7" t="s">
        <v>839</v>
      </c>
    </row>
    <row r="90" spans="1:4" x14ac:dyDescent="0.2">
      <c r="A90" s="37" t="s">
        <v>840</v>
      </c>
    </row>
    <row r="92" spans="1:4" x14ac:dyDescent="0.2">
      <c r="A92" s="14" t="s">
        <v>815</v>
      </c>
    </row>
    <row r="93" spans="1:4" x14ac:dyDescent="0.2">
      <c r="A93" s="14"/>
    </row>
    <row r="94" spans="1:4" x14ac:dyDescent="0.2">
      <c r="A94" s="38" t="s">
        <v>807</v>
      </c>
    </row>
    <row r="95" spans="1:4" x14ac:dyDescent="0.2">
      <c r="A95" s="39"/>
    </row>
    <row r="96" spans="1:4"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38" t="s">
        <v>819</v>
      </c>
    </row>
    <row r="109" spans="1:1" x14ac:dyDescent="0.2">
      <c r="A109" s="40"/>
    </row>
    <row r="110" spans="1:1" x14ac:dyDescent="0.2">
      <c r="A110" s="38" t="s">
        <v>808</v>
      </c>
    </row>
    <row r="111" spans="1:1" x14ac:dyDescent="0.2">
      <c r="A111" s="40"/>
    </row>
    <row r="112" spans="1:1"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4" spans="1:1" x14ac:dyDescent="0.2">
      <c r="A124" s="14" t="s">
        <v>820</v>
      </c>
    </row>
  </sheetData>
  <mergeCells count="2">
    <mergeCell ref="A1:F1"/>
    <mergeCell ref="A88:C88"/>
  </mergeCells>
  <conditionalFormatting sqref="F2:F3 F5:F91">
    <cfRule type="cellIs" dxfId="50" priority="2" stopIfTrue="1" operator="between">
      <formula>0.009</formula>
      <formula>-0.009</formula>
    </cfRule>
  </conditionalFormatting>
  <conditionalFormatting sqref="F92:F226">
    <cfRule type="cellIs" dxfId="49" priority="1" stopIfTrue="1" operator="between">
      <formula>0.009</formula>
      <formula>-0.009</formula>
    </cfRule>
  </conditionalFormatting>
  <hyperlinks>
    <hyperlink ref="A90" r:id="rId1" tooltip="https://www.franklintempletonindia.com/investor/reports"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8"/>
  <sheetViews>
    <sheetView workbookViewId="0">
      <selection sqref="A1:F1"/>
    </sheetView>
  </sheetViews>
  <sheetFormatPr defaultColWidth="9.109375" defaultRowHeight="10.199999999999999" x14ac:dyDescent="0.2"/>
  <cols>
    <col min="1" max="1" width="38.6640625" style="7" bestFit="1" customWidth="1"/>
    <col min="2" max="2" width="34.109375" style="7" bestFit="1" customWidth="1"/>
    <col min="3" max="3" width="35.44140625" style="7" bestFit="1" customWidth="1"/>
    <col min="4" max="4" width="15" style="7" bestFit="1" customWidth="1"/>
    <col min="5" max="5" width="23" style="10" customWidth="1"/>
    <col min="6" max="6" width="13.5546875" style="11" bestFit="1" customWidth="1"/>
    <col min="7" max="16384" width="9.109375" style="7"/>
  </cols>
  <sheetData>
    <row r="1" spans="1:6" s="1" customFormat="1" ht="13.8" x14ac:dyDescent="0.2">
      <c r="A1" s="69" t="s">
        <v>18</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91</v>
      </c>
      <c r="B7" s="21" t="s">
        <v>90</v>
      </c>
      <c r="C7" s="21" t="s">
        <v>92</v>
      </c>
      <c r="D7" s="24">
        <v>925000</v>
      </c>
      <c r="E7" s="22">
        <v>13844.475</v>
      </c>
      <c r="F7" s="23">
        <v>5.1132344535277099</v>
      </c>
    </row>
    <row r="8" spans="1:6" x14ac:dyDescent="0.2">
      <c r="A8" s="21" t="s">
        <v>94</v>
      </c>
      <c r="B8" s="21" t="s">
        <v>93</v>
      </c>
      <c r="C8" s="21" t="s">
        <v>92</v>
      </c>
      <c r="D8" s="24">
        <v>1400000</v>
      </c>
      <c r="E8" s="22">
        <v>12721.8</v>
      </c>
      <c r="F8" s="23">
        <v>4.6985924761241504</v>
      </c>
    </row>
    <row r="9" spans="1:6" x14ac:dyDescent="0.2">
      <c r="A9" s="21" t="s">
        <v>96</v>
      </c>
      <c r="B9" s="21" t="s">
        <v>95</v>
      </c>
      <c r="C9" s="21" t="s">
        <v>97</v>
      </c>
      <c r="D9" s="24">
        <v>760000</v>
      </c>
      <c r="E9" s="22">
        <v>11686.14</v>
      </c>
      <c r="F9" s="23">
        <v>4.3160880912239898</v>
      </c>
    </row>
    <row r="10" spans="1:6" x14ac:dyDescent="0.2">
      <c r="A10" s="21" t="s">
        <v>110</v>
      </c>
      <c r="B10" s="21" t="s">
        <v>109</v>
      </c>
      <c r="C10" s="21" t="s">
        <v>97</v>
      </c>
      <c r="D10" s="24">
        <v>900000</v>
      </c>
      <c r="E10" s="22">
        <v>9370.35</v>
      </c>
      <c r="F10" s="23">
        <v>3.4607882539145298</v>
      </c>
    </row>
    <row r="11" spans="1:6" x14ac:dyDescent="0.2">
      <c r="A11" s="21" t="s">
        <v>581</v>
      </c>
      <c r="B11" s="21" t="s">
        <v>580</v>
      </c>
      <c r="C11" s="21" t="s">
        <v>127</v>
      </c>
      <c r="D11" s="24">
        <v>500000</v>
      </c>
      <c r="E11" s="22">
        <v>8264.25</v>
      </c>
      <c r="F11" s="23">
        <v>3.0522679865120499</v>
      </c>
    </row>
    <row r="12" spans="1:6" x14ac:dyDescent="0.2">
      <c r="A12" s="21" t="s">
        <v>545</v>
      </c>
      <c r="B12" s="21" t="s">
        <v>544</v>
      </c>
      <c r="C12" s="21" t="s">
        <v>174</v>
      </c>
      <c r="D12" s="24">
        <v>5000000</v>
      </c>
      <c r="E12" s="22">
        <v>7665</v>
      </c>
      <c r="F12" s="23">
        <v>2.8309446249344901</v>
      </c>
    </row>
    <row r="13" spans="1:6" x14ac:dyDescent="0.2">
      <c r="A13" s="21" t="s">
        <v>107</v>
      </c>
      <c r="B13" s="21" t="s">
        <v>106</v>
      </c>
      <c r="C13" s="21" t="s">
        <v>108</v>
      </c>
      <c r="D13" s="24">
        <v>300000</v>
      </c>
      <c r="E13" s="22">
        <v>7648.8</v>
      </c>
      <c r="F13" s="23">
        <v>2.82496141515968</v>
      </c>
    </row>
    <row r="14" spans="1:6" x14ac:dyDescent="0.2">
      <c r="A14" s="21" t="s">
        <v>537</v>
      </c>
      <c r="B14" s="21" t="s">
        <v>536</v>
      </c>
      <c r="C14" s="21" t="s">
        <v>480</v>
      </c>
      <c r="D14" s="24">
        <v>1600000</v>
      </c>
      <c r="E14" s="22">
        <v>7300.8</v>
      </c>
      <c r="F14" s="23">
        <v>2.69643320518222</v>
      </c>
    </row>
    <row r="15" spans="1:6" x14ac:dyDescent="0.2">
      <c r="A15" s="21" t="s">
        <v>641</v>
      </c>
      <c r="B15" s="21" t="s">
        <v>640</v>
      </c>
      <c r="C15" s="21" t="s">
        <v>130</v>
      </c>
      <c r="D15" s="24">
        <v>450000</v>
      </c>
      <c r="E15" s="22">
        <v>7204.2749999999996</v>
      </c>
      <c r="F15" s="23">
        <v>2.6607832469406301</v>
      </c>
    </row>
    <row r="16" spans="1:6" x14ac:dyDescent="0.2">
      <c r="A16" s="21" t="s">
        <v>593</v>
      </c>
      <c r="B16" s="21" t="s">
        <v>592</v>
      </c>
      <c r="C16" s="21" t="s">
        <v>118</v>
      </c>
      <c r="D16" s="24">
        <v>375000</v>
      </c>
      <c r="E16" s="22">
        <v>6691.3125</v>
      </c>
      <c r="F16" s="23">
        <v>2.4713287874275198</v>
      </c>
    </row>
    <row r="17" spans="1:6" x14ac:dyDescent="0.2">
      <c r="A17" s="21" t="s">
        <v>575</v>
      </c>
      <c r="B17" s="21" t="s">
        <v>574</v>
      </c>
      <c r="C17" s="21" t="s">
        <v>180</v>
      </c>
      <c r="D17" s="24">
        <v>7000000</v>
      </c>
      <c r="E17" s="22">
        <v>6125</v>
      </c>
      <c r="F17" s="23">
        <v>2.2621703623905698</v>
      </c>
    </row>
    <row r="18" spans="1:6" x14ac:dyDescent="0.2">
      <c r="A18" s="21" t="s">
        <v>129</v>
      </c>
      <c r="B18" s="21" t="s">
        <v>128</v>
      </c>
      <c r="C18" s="21" t="s">
        <v>130</v>
      </c>
      <c r="D18" s="24">
        <v>90000</v>
      </c>
      <c r="E18" s="22">
        <v>6043.4549999999999</v>
      </c>
      <c r="F18" s="23">
        <v>2.2320530265210001</v>
      </c>
    </row>
    <row r="19" spans="1:6" x14ac:dyDescent="0.2">
      <c r="A19" s="21" t="s">
        <v>643</v>
      </c>
      <c r="B19" s="21" t="s">
        <v>642</v>
      </c>
      <c r="C19" s="21" t="s">
        <v>149</v>
      </c>
      <c r="D19" s="24">
        <v>1440000</v>
      </c>
      <c r="E19" s="22">
        <v>5836.32</v>
      </c>
      <c r="F19" s="23">
        <v>2.1555510415391601</v>
      </c>
    </row>
    <row r="20" spans="1:6" x14ac:dyDescent="0.2">
      <c r="A20" s="21" t="s">
        <v>248</v>
      </c>
      <c r="B20" s="21" t="s">
        <v>247</v>
      </c>
      <c r="C20" s="21" t="s">
        <v>155</v>
      </c>
      <c r="D20" s="24">
        <v>2415915</v>
      </c>
      <c r="E20" s="22">
        <v>5682.2320799999998</v>
      </c>
      <c r="F20" s="23">
        <v>2.0986411434450498</v>
      </c>
    </row>
    <row r="21" spans="1:6" x14ac:dyDescent="0.2">
      <c r="A21" s="21" t="s">
        <v>535</v>
      </c>
      <c r="B21" s="21" t="s">
        <v>534</v>
      </c>
      <c r="C21" s="21" t="s">
        <v>92</v>
      </c>
      <c r="D21" s="24">
        <v>4300000</v>
      </c>
      <c r="E21" s="22">
        <v>5654.5</v>
      </c>
      <c r="F21" s="23">
        <v>2.0883987451652999</v>
      </c>
    </row>
    <row r="22" spans="1:6" x14ac:dyDescent="0.2">
      <c r="A22" s="21" t="s">
        <v>573</v>
      </c>
      <c r="B22" s="21" t="s">
        <v>572</v>
      </c>
      <c r="C22" s="21" t="s">
        <v>480</v>
      </c>
      <c r="D22" s="24">
        <v>125000</v>
      </c>
      <c r="E22" s="22">
        <v>5646.875</v>
      </c>
      <c r="F22" s="23">
        <v>2.08558257389784</v>
      </c>
    </row>
    <row r="23" spans="1:6" x14ac:dyDescent="0.2">
      <c r="A23" s="21" t="s">
        <v>620</v>
      </c>
      <c r="B23" s="21" t="s">
        <v>619</v>
      </c>
      <c r="C23" s="21" t="s">
        <v>363</v>
      </c>
      <c r="D23" s="24">
        <v>311515</v>
      </c>
      <c r="E23" s="22">
        <v>5550.2627549999997</v>
      </c>
      <c r="F23" s="23">
        <v>2.0499003931169399</v>
      </c>
    </row>
    <row r="24" spans="1:6" x14ac:dyDescent="0.2">
      <c r="A24" s="21" t="s">
        <v>159</v>
      </c>
      <c r="B24" s="21" t="s">
        <v>158</v>
      </c>
      <c r="C24" s="21" t="s">
        <v>139</v>
      </c>
      <c r="D24" s="24">
        <v>8500000</v>
      </c>
      <c r="E24" s="22">
        <v>5363.5</v>
      </c>
      <c r="F24" s="23">
        <v>1.98092256958071</v>
      </c>
    </row>
    <row r="25" spans="1:6" x14ac:dyDescent="0.2">
      <c r="A25" s="21" t="s">
        <v>645</v>
      </c>
      <c r="B25" s="21" t="s">
        <v>644</v>
      </c>
      <c r="C25" s="21" t="s">
        <v>92</v>
      </c>
      <c r="D25" s="24">
        <v>900000</v>
      </c>
      <c r="E25" s="22">
        <v>5305.95</v>
      </c>
      <c r="F25" s="23">
        <v>1.9596674015226501</v>
      </c>
    </row>
    <row r="26" spans="1:6" x14ac:dyDescent="0.2">
      <c r="A26" s="21" t="s">
        <v>182</v>
      </c>
      <c r="B26" s="21" t="s">
        <v>181</v>
      </c>
      <c r="C26" s="21" t="s">
        <v>183</v>
      </c>
      <c r="D26" s="24">
        <v>940000</v>
      </c>
      <c r="E26" s="22">
        <v>5214.18</v>
      </c>
      <c r="F26" s="23">
        <v>1.9257736261501499</v>
      </c>
    </row>
    <row r="27" spans="1:6" x14ac:dyDescent="0.2">
      <c r="A27" s="21" t="s">
        <v>587</v>
      </c>
      <c r="B27" s="21" t="s">
        <v>586</v>
      </c>
      <c r="C27" s="21" t="s">
        <v>97</v>
      </c>
      <c r="D27" s="24">
        <v>134192</v>
      </c>
      <c r="E27" s="22">
        <v>5112.1784319999997</v>
      </c>
      <c r="F27" s="23">
        <v>1.88810098548942</v>
      </c>
    </row>
    <row r="28" spans="1:6" x14ac:dyDescent="0.2">
      <c r="A28" s="21" t="s">
        <v>585</v>
      </c>
      <c r="B28" s="21" t="s">
        <v>584</v>
      </c>
      <c r="C28" s="21" t="s">
        <v>149</v>
      </c>
      <c r="D28" s="24">
        <v>2525000</v>
      </c>
      <c r="E28" s="22">
        <v>5100.5</v>
      </c>
      <c r="F28" s="23">
        <v>1.8837877442241799</v>
      </c>
    </row>
    <row r="29" spans="1:6" x14ac:dyDescent="0.2">
      <c r="A29" s="21" t="s">
        <v>341</v>
      </c>
      <c r="B29" s="21" t="s">
        <v>340</v>
      </c>
      <c r="C29" s="21" t="s">
        <v>97</v>
      </c>
      <c r="D29" s="24">
        <v>250000</v>
      </c>
      <c r="E29" s="22">
        <v>4946.25</v>
      </c>
      <c r="F29" s="23">
        <v>1.8268179844856101</v>
      </c>
    </row>
    <row r="30" spans="1:6" x14ac:dyDescent="0.2">
      <c r="A30" s="21" t="s">
        <v>256</v>
      </c>
      <c r="B30" s="21" t="s">
        <v>255</v>
      </c>
      <c r="C30" s="21" t="s">
        <v>183</v>
      </c>
      <c r="D30" s="24">
        <v>524585</v>
      </c>
      <c r="E30" s="22">
        <v>4350.3834049999996</v>
      </c>
      <c r="F30" s="23">
        <v>1.60674422919621</v>
      </c>
    </row>
    <row r="31" spans="1:6" x14ac:dyDescent="0.2">
      <c r="A31" s="21" t="s">
        <v>211</v>
      </c>
      <c r="B31" s="21" t="s">
        <v>210</v>
      </c>
      <c r="C31" s="21" t="s">
        <v>92</v>
      </c>
      <c r="D31" s="24">
        <v>225000</v>
      </c>
      <c r="E31" s="22">
        <v>4279.3874999999998</v>
      </c>
      <c r="F31" s="23">
        <v>1.58052303211179</v>
      </c>
    </row>
    <row r="32" spans="1:6" x14ac:dyDescent="0.2">
      <c r="A32" s="21" t="s">
        <v>163</v>
      </c>
      <c r="B32" s="21" t="s">
        <v>162</v>
      </c>
      <c r="C32" s="21" t="s">
        <v>164</v>
      </c>
      <c r="D32" s="24">
        <v>325000</v>
      </c>
      <c r="E32" s="22">
        <v>4114.3374999999996</v>
      </c>
      <c r="F32" s="23">
        <v>1.51956446585667</v>
      </c>
    </row>
    <row r="33" spans="1:6" x14ac:dyDescent="0.2">
      <c r="A33" s="21" t="s">
        <v>294</v>
      </c>
      <c r="B33" s="21" t="s">
        <v>293</v>
      </c>
      <c r="C33" s="21" t="s">
        <v>183</v>
      </c>
      <c r="D33" s="24">
        <v>250000</v>
      </c>
      <c r="E33" s="22">
        <v>4079.375</v>
      </c>
      <c r="F33" s="23">
        <v>1.5066516280942099</v>
      </c>
    </row>
    <row r="34" spans="1:6" x14ac:dyDescent="0.2">
      <c r="A34" s="21" t="s">
        <v>622</v>
      </c>
      <c r="B34" s="21" t="s">
        <v>621</v>
      </c>
      <c r="C34" s="21" t="s">
        <v>164</v>
      </c>
      <c r="D34" s="24">
        <v>750000</v>
      </c>
      <c r="E34" s="22">
        <v>4053.375</v>
      </c>
      <c r="F34" s="23">
        <v>1.4970489457395699</v>
      </c>
    </row>
    <row r="35" spans="1:6" x14ac:dyDescent="0.2">
      <c r="A35" s="21" t="s">
        <v>647</v>
      </c>
      <c r="B35" s="21" t="s">
        <v>646</v>
      </c>
      <c r="C35" s="21" t="s">
        <v>171</v>
      </c>
      <c r="D35" s="24">
        <v>1455268</v>
      </c>
      <c r="E35" s="22">
        <v>3936.4999400000002</v>
      </c>
      <c r="F35" s="23">
        <v>1.45388301972576</v>
      </c>
    </row>
    <row r="36" spans="1:6" x14ac:dyDescent="0.2">
      <c r="A36" s="21" t="s">
        <v>148</v>
      </c>
      <c r="B36" s="21" t="s">
        <v>147</v>
      </c>
      <c r="C36" s="21" t="s">
        <v>149</v>
      </c>
      <c r="D36" s="24">
        <v>450000</v>
      </c>
      <c r="E36" s="22">
        <v>3719.9250000000002</v>
      </c>
      <c r="F36" s="23">
        <v>1.37389454454135</v>
      </c>
    </row>
    <row r="37" spans="1:6" x14ac:dyDescent="0.2">
      <c r="A37" s="21" t="s">
        <v>649</v>
      </c>
      <c r="B37" s="21" t="s">
        <v>648</v>
      </c>
      <c r="C37" s="21" t="s">
        <v>118</v>
      </c>
      <c r="D37" s="24">
        <v>115541</v>
      </c>
      <c r="E37" s="22">
        <v>3645.5496320000002</v>
      </c>
      <c r="F37" s="23">
        <v>1.34642519708314</v>
      </c>
    </row>
    <row r="38" spans="1:6" x14ac:dyDescent="0.2">
      <c r="A38" s="21" t="s">
        <v>651</v>
      </c>
      <c r="B38" s="21" t="s">
        <v>650</v>
      </c>
      <c r="C38" s="21" t="s">
        <v>118</v>
      </c>
      <c r="D38" s="24">
        <v>800000</v>
      </c>
      <c r="E38" s="22">
        <v>3636.4</v>
      </c>
      <c r="F38" s="23">
        <v>1.3430459274770701</v>
      </c>
    </row>
    <row r="39" spans="1:6" x14ac:dyDescent="0.2">
      <c r="A39" s="21" t="s">
        <v>217</v>
      </c>
      <c r="B39" s="21" t="s">
        <v>216</v>
      </c>
      <c r="C39" s="21" t="s">
        <v>177</v>
      </c>
      <c r="D39" s="24">
        <v>304541</v>
      </c>
      <c r="E39" s="22">
        <v>3515.9258450000002</v>
      </c>
      <c r="F39" s="23">
        <v>1.29855073353829</v>
      </c>
    </row>
    <row r="40" spans="1:6" x14ac:dyDescent="0.2">
      <c r="A40" s="21" t="s">
        <v>250</v>
      </c>
      <c r="B40" s="21" t="s">
        <v>249</v>
      </c>
      <c r="C40" s="21" t="s">
        <v>121</v>
      </c>
      <c r="D40" s="24">
        <v>1500000</v>
      </c>
      <c r="E40" s="22">
        <v>3422.25</v>
      </c>
      <c r="F40" s="23">
        <v>1.2639530649291699</v>
      </c>
    </row>
    <row r="41" spans="1:6" x14ac:dyDescent="0.2">
      <c r="A41" s="21" t="s">
        <v>157</v>
      </c>
      <c r="B41" s="21" t="s">
        <v>156</v>
      </c>
      <c r="C41" s="21" t="s">
        <v>113</v>
      </c>
      <c r="D41" s="24">
        <v>550000</v>
      </c>
      <c r="E41" s="22">
        <v>3354.7249999999999</v>
      </c>
      <c r="F41" s="23">
        <v>1.23901379085236</v>
      </c>
    </row>
    <row r="42" spans="1:6" x14ac:dyDescent="0.2">
      <c r="A42" s="21" t="s">
        <v>653</v>
      </c>
      <c r="B42" s="21" t="s">
        <v>652</v>
      </c>
      <c r="C42" s="21" t="s">
        <v>118</v>
      </c>
      <c r="D42" s="24">
        <v>200000</v>
      </c>
      <c r="E42" s="22">
        <v>3300</v>
      </c>
      <c r="F42" s="23">
        <v>1.2188019911655299</v>
      </c>
    </row>
    <row r="43" spans="1:6" x14ac:dyDescent="0.2">
      <c r="A43" s="21" t="s">
        <v>616</v>
      </c>
      <c r="B43" s="21" t="s">
        <v>615</v>
      </c>
      <c r="C43" s="21" t="s">
        <v>118</v>
      </c>
      <c r="D43" s="24">
        <v>275000</v>
      </c>
      <c r="E43" s="22">
        <v>3210.35</v>
      </c>
      <c r="F43" s="23">
        <v>1.18569120373887</v>
      </c>
    </row>
    <row r="44" spans="1:6" x14ac:dyDescent="0.2">
      <c r="A44" s="21" t="s">
        <v>296</v>
      </c>
      <c r="B44" s="21" t="s">
        <v>295</v>
      </c>
      <c r="C44" s="21" t="s">
        <v>97</v>
      </c>
      <c r="D44" s="24">
        <v>90000</v>
      </c>
      <c r="E44" s="22">
        <v>2873.835</v>
      </c>
      <c r="F44" s="23">
        <v>1.0614047940246101</v>
      </c>
    </row>
    <row r="45" spans="1:6" x14ac:dyDescent="0.2">
      <c r="A45" s="21" t="s">
        <v>464</v>
      </c>
      <c r="B45" s="21" t="s">
        <v>463</v>
      </c>
      <c r="C45" s="21" t="s">
        <v>149</v>
      </c>
      <c r="D45" s="24">
        <v>400000</v>
      </c>
      <c r="E45" s="22">
        <v>2837.4</v>
      </c>
      <c r="F45" s="23">
        <v>1.04794811204033</v>
      </c>
    </row>
    <row r="46" spans="1:6" x14ac:dyDescent="0.2">
      <c r="A46" s="21" t="s">
        <v>101</v>
      </c>
      <c r="B46" s="21" t="s">
        <v>100</v>
      </c>
      <c r="C46" s="21" t="s">
        <v>102</v>
      </c>
      <c r="D46" s="24">
        <v>140000</v>
      </c>
      <c r="E46" s="22">
        <v>2832.34</v>
      </c>
      <c r="F46" s="23">
        <v>1.04607928232054</v>
      </c>
    </row>
    <row r="47" spans="1:6" x14ac:dyDescent="0.2">
      <c r="A47" s="21" t="s">
        <v>138</v>
      </c>
      <c r="B47" s="21" t="s">
        <v>137</v>
      </c>
      <c r="C47" s="21" t="s">
        <v>139</v>
      </c>
      <c r="D47" s="24">
        <v>800000</v>
      </c>
      <c r="E47" s="22">
        <v>2831.2</v>
      </c>
      <c r="F47" s="23">
        <v>1.0456582416326801</v>
      </c>
    </row>
    <row r="48" spans="1:6" x14ac:dyDescent="0.2">
      <c r="A48" s="21" t="s">
        <v>655</v>
      </c>
      <c r="B48" s="21" t="s">
        <v>654</v>
      </c>
      <c r="C48" s="21" t="s">
        <v>180</v>
      </c>
      <c r="D48" s="24">
        <v>200000</v>
      </c>
      <c r="E48" s="22">
        <v>2708.6</v>
      </c>
      <c r="F48" s="23">
        <v>1.0003779009911999</v>
      </c>
    </row>
    <row r="49" spans="1:9" x14ac:dyDescent="0.2">
      <c r="A49" s="21" t="s">
        <v>192</v>
      </c>
      <c r="B49" s="21" t="s">
        <v>191</v>
      </c>
      <c r="C49" s="21" t="s">
        <v>193</v>
      </c>
      <c r="D49" s="24">
        <v>650000</v>
      </c>
      <c r="E49" s="22">
        <v>2509.3249999999998</v>
      </c>
      <c r="F49" s="23">
        <v>0.92677888075195503</v>
      </c>
    </row>
    <row r="50" spans="1:9" x14ac:dyDescent="0.2">
      <c r="A50" s="21" t="s">
        <v>603</v>
      </c>
      <c r="B50" s="21" t="s">
        <v>602</v>
      </c>
      <c r="C50" s="21" t="s">
        <v>467</v>
      </c>
      <c r="D50" s="24">
        <v>948047</v>
      </c>
      <c r="E50" s="22">
        <v>2488.1493519999999</v>
      </c>
      <c r="F50" s="23">
        <v>0.91895799531358502</v>
      </c>
    </row>
    <row r="51" spans="1:9" x14ac:dyDescent="0.2">
      <c r="A51" s="21" t="s">
        <v>657</v>
      </c>
      <c r="B51" s="21" t="s">
        <v>656</v>
      </c>
      <c r="C51" s="21" t="s">
        <v>363</v>
      </c>
      <c r="D51" s="24">
        <v>713712</v>
      </c>
      <c r="E51" s="22">
        <v>2456.596704</v>
      </c>
      <c r="F51" s="23">
        <v>0.90730453161390501</v>
      </c>
    </row>
    <row r="52" spans="1:9" x14ac:dyDescent="0.2">
      <c r="A52" s="21" t="s">
        <v>115</v>
      </c>
      <c r="B52" s="21" t="s">
        <v>114</v>
      </c>
      <c r="C52" s="21" t="s">
        <v>92</v>
      </c>
      <c r="D52" s="24">
        <v>400000</v>
      </c>
      <c r="E52" s="22">
        <v>2295.1999999999998</v>
      </c>
      <c r="F52" s="23">
        <v>0.84769525155246395</v>
      </c>
    </row>
    <row r="53" spans="1:9" x14ac:dyDescent="0.2">
      <c r="A53" s="21" t="s">
        <v>659</v>
      </c>
      <c r="B53" s="21" t="s">
        <v>658</v>
      </c>
      <c r="C53" s="21" t="s">
        <v>171</v>
      </c>
      <c r="D53" s="24">
        <v>100000</v>
      </c>
      <c r="E53" s="22">
        <v>2074.6</v>
      </c>
      <c r="F53" s="23">
        <v>0.76622018511273204</v>
      </c>
    </row>
    <row r="54" spans="1:9" x14ac:dyDescent="0.2">
      <c r="A54" s="21" t="s">
        <v>661</v>
      </c>
      <c r="B54" s="21" t="s">
        <v>660</v>
      </c>
      <c r="C54" s="21" t="s">
        <v>164</v>
      </c>
      <c r="D54" s="24">
        <v>175000</v>
      </c>
      <c r="E54" s="22">
        <v>2047.4124999999999</v>
      </c>
      <c r="F54" s="23">
        <v>0.75617891870824305</v>
      </c>
    </row>
    <row r="55" spans="1:9" x14ac:dyDescent="0.2">
      <c r="A55" s="21" t="s">
        <v>154</v>
      </c>
      <c r="B55" s="21" t="s">
        <v>153</v>
      </c>
      <c r="C55" s="21" t="s">
        <v>155</v>
      </c>
      <c r="D55" s="24">
        <v>20000</v>
      </c>
      <c r="E55" s="22">
        <v>1905.52</v>
      </c>
      <c r="F55" s="23">
        <v>0.70377320309265001</v>
      </c>
    </row>
    <row r="56" spans="1:9" x14ac:dyDescent="0.2">
      <c r="A56" s="21" t="s">
        <v>663</v>
      </c>
      <c r="B56" s="21" t="s">
        <v>662</v>
      </c>
      <c r="C56" s="21" t="s">
        <v>180</v>
      </c>
      <c r="D56" s="24">
        <v>75000</v>
      </c>
      <c r="E56" s="22">
        <v>1472.0625</v>
      </c>
      <c r="F56" s="23">
        <v>0.54368263821821605</v>
      </c>
    </row>
    <row r="57" spans="1:9" x14ac:dyDescent="0.2">
      <c r="A57" s="21" t="s">
        <v>624</v>
      </c>
      <c r="B57" s="21" t="s">
        <v>623</v>
      </c>
      <c r="C57" s="21" t="s">
        <v>180</v>
      </c>
      <c r="D57" s="24">
        <v>2000000</v>
      </c>
      <c r="E57" s="22">
        <v>1290</v>
      </c>
      <c r="F57" s="23">
        <v>0.476440778364708</v>
      </c>
    </row>
    <row r="58" spans="1:9" x14ac:dyDescent="0.2">
      <c r="A58" s="21" t="s">
        <v>166</v>
      </c>
      <c r="B58" s="21" t="s">
        <v>165</v>
      </c>
      <c r="C58" s="21" t="s">
        <v>155</v>
      </c>
      <c r="D58" s="24">
        <v>200000</v>
      </c>
      <c r="E58" s="22">
        <v>825.5</v>
      </c>
      <c r="F58" s="23">
        <v>0.30488516475974198</v>
      </c>
    </row>
    <row r="59" spans="1:9" x14ac:dyDescent="0.2">
      <c r="A59" s="21" t="s">
        <v>561</v>
      </c>
      <c r="B59" s="21" t="s">
        <v>560</v>
      </c>
      <c r="C59" s="21" t="s">
        <v>152</v>
      </c>
      <c r="D59" s="24">
        <v>11531</v>
      </c>
      <c r="E59" s="22">
        <v>155.42634899999999</v>
      </c>
      <c r="F59" s="23">
        <v>5.7404225345693699E-2</v>
      </c>
    </row>
    <row r="60" spans="1:9" x14ac:dyDescent="0.2">
      <c r="A60" s="20" t="s">
        <v>33</v>
      </c>
      <c r="B60" s="20"/>
      <c r="C60" s="20"/>
      <c r="D60" s="20"/>
      <c r="E60" s="25">
        <f>SUM(E7:E59)</f>
        <v>250200.05699400001</v>
      </c>
      <c r="F60" s="26">
        <f>SUM(F7:F59)</f>
        <v>92.407372016368754</v>
      </c>
      <c r="G60" s="14"/>
      <c r="H60" s="14"/>
      <c r="I60" s="14"/>
    </row>
    <row r="61" spans="1:9" x14ac:dyDescent="0.2">
      <c r="A61" s="21"/>
      <c r="B61" s="21"/>
      <c r="C61" s="21"/>
      <c r="D61" s="21"/>
      <c r="E61" s="22"/>
      <c r="F61" s="23"/>
    </row>
    <row r="62" spans="1:9" x14ac:dyDescent="0.2">
      <c r="A62" s="20" t="s">
        <v>308</v>
      </c>
      <c r="B62" s="21"/>
      <c r="C62" s="21"/>
      <c r="D62" s="21"/>
      <c r="E62" s="22"/>
      <c r="F62" s="23"/>
    </row>
    <row r="63" spans="1:9" x14ac:dyDescent="0.2">
      <c r="A63" s="21" t="s">
        <v>347</v>
      </c>
      <c r="B63" s="21" t="s">
        <v>346</v>
      </c>
      <c r="C63" s="21" t="s">
        <v>113</v>
      </c>
      <c r="D63" s="24">
        <v>100000</v>
      </c>
      <c r="E63" s="22">
        <v>2318.9058850000001</v>
      </c>
      <c r="F63" s="23">
        <v>0.85645063938287103</v>
      </c>
    </row>
    <row r="64" spans="1:9" x14ac:dyDescent="0.2">
      <c r="A64" s="21" t="s">
        <v>349</v>
      </c>
      <c r="B64" s="21" t="s">
        <v>348</v>
      </c>
      <c r="C64" s="21" t="s">
        <v>177</v>
      </c>
      <c r="D64" s="24">
        <v>200000</v>
      </c>
      <c r="E64" s="22">
        <v>2281.6510600000001</v>
      </c>
      <c r="F64" s="23">
        <v>0.84269116820392398</v>
      </c>
    </row>
    <row r="65" spans="1:9" x14ac:dyDescent="0.2">
      <c r="A65" s="20" t="s">
        <v>33</v>
      </c>
      <c r="B65" s="20"/>
      <c r="C65" s="20"/>
      <c r="D65" s="20"/>
      <c r="E65" s="25">
        <f>SUM(E62:E64)</f>
        <v>4600.5569450000003</v>
      </c>
      <c r="F65" s="26">
        <f>SUM(F62:F64)</f>
        <v>1.699141807586795</v>
      </c>
      <c r="G65" s="14"/>
      <c r="H65" s="14"/>
      <c r="I65" s="14"/>
    </row>
    <row r="66" spans="1:9" x14ac:dyDescent="0.2">
      <c r="A66" s="21"/>
      <c r="B66" s="21"/>
      <c r="C66" s="21"/>
      <c r="D66" s="21"/>
      <c r="E66" s="22"/>
      <c r="F66" s="23"/>
    </row>
    <row r="67" spans="1:9" x14ac:dyDescent="0.2">
      <c r="A67" s="20" t="s">
        <v>35</v>
      </c>
      <c r="B67" s="20"/>
      <c r="C67" s="20"/>
      <c r="D67" s="20"/>
      <c r="E67" s="25">
        <f>E60+E65</f>
        <v>254800.613939</v>
      </c>
      <c r="F67" s="26">
        <f>F60+F65</f>
        <v>94.106513823955552</v>
      </c>
      <c r="G67" s="14"/>
      <c r="H67" s="14"/>
      <c r="I67" s="14"/>
    </row>
    <row r="68" spans="1:9" x14ac:dyDescent="0.2">
      <c r="A68" s="20"/>
      <c r="B68" s="20"/>
      <c r="C68" s="20"/>
      <c r="D68" s="20"/>
      <c r="E68" s="25"/>
      <c r="F68" s="26"/>
      <c r="G68" s="14"/>
      <c r="H68" s="14"/>
      <c r="I68" s="14"/>
    </row>
    <row r="69" spans="1:9" x14ac:dyDescent="0.2">
      <c r="A69" s="20" t="s">
        <v>37</v>
      </c>
      <c r="B69" s="20"/>
      <c r="C69" s="20"/>
      <c r="D69" s="20"/>
      <c r="E69" s="25">
        <f>E71-(E60+E65)</f>
        <v>15957.066465199983</v>
      </c>
      <c r="F69" s="26">
        <f>F71-(F60+F65)</f>
        <v>5.8934861760444477</v>
      </c>
      <c r="G69" s="14"/>
      <c r="H69" s="14"/>
      <c r="I69" s="14"/>
    </row>
    <row r="70" spans="1:9" x14ac:dyDescent="0.2">
      <c r="A70" s="20"/>
      <c r="B70" s="20"/>
      <c r="C70" s="20"/>
      <c r="D70" s="20"/>
      <c r="E70" s="25"/>
      <c r="F70" s="26"/>
      <c r="G70" s="14"/>
      <c r="H70" s="14"/>
      <c r="I70" s="14"/>
    </row>
    <row r="71" spans="1:9" x14ac:dyDescent="0.2">
      <c r="A71" s="27" t="s">
        <v>36</v>
      </c>
      <c r="B71" s="27"/>
      <c r="C71" s="27"/>
      <c r="D71" s="27"/>
      <c r="E71" s="28">
        <v>270757.68040419999</v>
      </c>
      <c r="F71" s="29">
        <v>100</v>
      </c>
      <c r="G71" s="14"/>
      <c r="H71" s="14"/>
      <c r="I71" s="14"/>
    </row>
    <row r="74" spans="1:9" x14ac:dyDescent="0.2">
      <c r="A74" s="14" t="s">
        <v>39</v>
      </c>
    </row>
    <row r="75" spans="1:9" x14ac:dyDescent="0.2">
      <c r="A75" s="14" t="s">
        <v>40</v>
      </c>
    </row>
    <row r="76" spans="1:9" x14ac:dyDescent="0.2">
      <c r="A76" s="14" t="s">
        <v>41</v>
      </c>
      <c r="B76" s="14"/>
      <c r="C76" s="30" t="s">
        <v>43</v>
      </c>
      <c r="D76" s="14" t="s">
        <v>42</v>
      </c>
    </row>
    <row r="77" spans="1:9" x14ac:dyDescent="0.2">
      <c r="A77" s="7" t="s">
        <v>80</v>
      </c>
      <c r="C77" s="31">
        <v>119.07</v>
      </c>
      <c r="D77" s="31">
        <v>120.82259999999999</v>
      </c>
    </row>
    <row r="78" spans="1:9" x14ac:dyDescent="0.2">
      <c r="A78" s="7" t="s">
        <v>82</v>
      </c>
      <c r="C78" s="31">
        <v>17.534400000000002</v>
      </c>
      <c r="D78" s="31">
        <v>17.7925</v>
      </c>
    </row>
    <row r="79" spans="1:9" x14ac:dyDescent="0.2">
      <c r="A79" s="7" t="s">
        <v>81</v>
      </c>
      <c r="C79" s="31">
        <v>127.7268</v>
      </c>
      <c r="D79" s="31">
        <v>130.06399999999999</v>
      </c>
    </row>
    <row r="80" spans="1:9" x14ac:dyDescent="0.2">
      <c r="A80" s="7" t="s">
        <v>83</v>
      </c>
      <c r="C80" s="31">
        <v>19.594100000000001</v>
      </c>
      <c r="D80" s="31">
        <v>19.9498</v>
      </c>
    </row>
    <row r="82" spans="1:4" x14ac:dyDescent="0.2">
      <c r="A82" s="7" t="s">
        <v>44</v>
      </c>
    </row>
    <row r="84" spans="1:4" x14ac:dyDescent="0.2">
      <c r="A84" s="14" t="s">
        <v>45</v>
      </c>
      <c r="D84" s="30" t="s">
        <v>46</v>
      </c>
    </row>
    <row r="86" spans="1:4" x14ac:dyDescent="0.2">
      <c r="A86" s="14" t="s">
        <v>219</v>
      </c>
      <c r="D86" s="35">
        <v>0.38688326017948799</v>
      </c>
    </row>
    <row r="88" spans="1:4" x14ac:dyDescent="0.2">
      <c r="A88" s="14" t="s">
        <v>812</v>
      </c>
    </row>
    <row r="89" spans="1:4" x14ac:dyDescent="0.2">
      <c r="A89" s="37"/>
    </row>
    <row r="90" spans="1:4" x14ac:dyDescent="0.2">
      <c r="A90" s="38" t="s">
        <v>807</v>
      </c>
    </row>
    <row r="91" spans="1:4" x14ac:dyDescent="0.2">
      <c r="A91" s="39"/>
    </row>
    <row r="92" spans="1:4" x14ac:dyDescent="0.2">
      <c r="A92" s="40"/>
    </row>
    <row r="93" spans="1:4" x14ac:dyDescent="0.2">
      <c r="A93" s="40"/>
    </row>
    <row r="94" spans="1:4" x14ac:dyDescent="0.2">
      <c r="A94" s="40"/>
    </row>
    <row r="95" spans="1:4" x14ac:dyDescent="0.2">
      <c r="A95" s="40"/>
    </row>
    <row r="96" spans="1:4"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38" t="s">
        <v>821</v>
      </c>
    </row>
    <row r="105" spans="1:1" x14ac:dyDescent="0.2">
      <c r="A105" s="40"/>
    </row>
    <row r="106" spans="1:1" x14ac:dyDescent="0.2">
      <c r="A106" s="38" t="s">
        <v>808</v>
      </c>
    </row>
    <row r="107" spans="1:1" x14ac:dyDescent="0.2">
      <c r="A107" s="40"/>
    </row>
    <row r="108" spans="1:1" x14ac:dyDescent="0.2">
      <c r="A108" s="40"/>
    </row>
    <row r="109" spans="1:1" x14ac:dyDescent="0.2">
      <c r="A109" s="40"/>
    </row>
    <row r="110" spans="1:1" x14ac:dyDescent="0.2">
      <c r="A110" s="40"/>
    </row>
    <row r="111" spans="1:1" x14ac:dyDescent="0.2">
      <c r="A111" s="40"/>
    </row>
    <row r="112" spans="1:1"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sheetData>
  <mergeCells count="1">
    <mergeCell ref="A1:F1"/>
  </mergeCells>
  <conditionalFormatting sqref="F2:F3 F5:F87">
    <cfRule type="cellIs" dxfId="48" priority="2" stopIfTrue="1" operator="between">
      <formula>0.009</formula>
      <formula>-0.009</formula>
    </cfRule>
  </conditionalFormatting>
  <conditionalFormatting sqref="F88:F220">
    <cfRule type="cellIs" dxfId="47" priority="1"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2"/>
  <sheetViews>
    <sheetView workbookViewId="0">
      <selection sqref="A1:F1"/>
    </sheetView>
  </sheetViews>
  <sheetFormatPr defaultColWidth="9.109375" defaultRowHeight="10.199999999999999" x14ac:dyDescent="0.2"/>
  <cols>
    <col min="1" max="1" width="38.6640625" style="7" bestFit="1" customWidth="1"/>
    <col min="2" max="2" width="34.109375" style="7" bestFit="1" customWidth="1"/>
    <col min="3" max="3" width="35.44140625" style="7" bestFit="1" customWidth="1"/>
    <col min="4" max="4" width="15" style="7" bestFit="1" customWidth="1"/>
    <col min="5" max="5" width="23" style="10" customWidth="1"/>
    <col min="6" max="6" width="13.5546875" style="11" bestFit="1" customWidth="1"/>
    <col min="7" max="16384" width="9.109375" style="7"/>
  </cols>
  <sheetData>
    <row r="1" spans="1:6" s="1" customFormat="1" ht="13.8" x14ac:dyDescent="0.2">
      <c r="A1" s="69" t="s">
        <v>19</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94</v>
      </c>
      <c r="B7" s="21" t="s">
        <v>93</v>
      </c>
      <c r="C7" s="21" t="s">
        <v>92</v>
      </c>
      <c r="D7" s="24">
        <v>6350000</v>
      </c>
      <c r="E7" s="22">
        <v>57702.45</v>
      </c>
      <c r="F7" s="23">
        <v>8.8206023511103204</v>
      </c>
    </row>
    <row r="8" spans="1:6" x14ac:dyDescent="0.2">
      <c r="A8" s="21" t="s">
        <v>91</v>
      </c>
      <c r="B8" s="21" t="s">
        <v>90</v>
      </c>
      <c r="C8" s="21" t="s">
        <v>92</v>
      </c>
      <c r="D8" s="24">
        <v>3500000</v>
      </c>
      <c r="E8" s="22">
        <v>52384.5</v>
      </c>
      <c r="F8" s="23">
        <v>8.0076815431881805</v>
      </c>
    </row>
    <row r="9" spans="1:6" x14ac:dyDescent="0.2">
      <c r="A9" s="21" t="s">
        <v>107</v>
      </c>
      <c r="B9" s="21" t="s">
        <v>106</v>
      </c>
      <c r="C9" s="21" t="s">
        <v>108</v>
      </c>
      <c r="D9" s="24">
        <v>1400000</v>
      </c>
      <c r="E9" s="22">
        <v>35694.400000000001</v>
      </c>
      <c r="F9" s="23">
        <v>5.4563733179695504</v>
      </c>
    </row>
    <row r="10" spans="1:6" x14ac:dyDescent="0.2">
      <c r="A10" s="21" t="s">
        <v>96</v>
      </c>
      <c r="B10" s="21" t="s">
        <v>95</v>
      </c>
      <c r="C10" s="21" t="s">
        <v>97</v>
      </c>
      <c r="D10" s="24">
        <v>2150000</v>
      </c>
      <c r="E10" s="22">
        <v>33059.474999999999</v>
      </c>
      <c r="F10" s="23">
        <v>5.0535892828029496</v>
      </c>
    </row>
    <row r="11" spans="1:6" x14ac:dyDescent="0.2">
      <c r="A11" s="21" t="s">
        <v>211</v>
      </c>
      <c r="B11" s="21" t="s">
        <v>210</v>
      </c>
      <c r="C11" s="21" t="s">
        <v>92</v>
      </c>
      <c r="D11" s="24">
        <v>1600000</v>
      </c>
      <c r="E11" s="22">
        <v>30431.200000000001</v>
      </c>
      <c r="F11" s="23">
        <v>4.6518217903591301</v>
      </c>
    </row>
    <row r="12" spans="1:6" x14ac:dyDescent="0.2">
      <c r="A12" s="21" t="s">
        <v>252</v>
      </c>
      <c r="B12" s="21" t="s">
        <v>251</v>
      </c>
      <c r="C12" s="21" t="s">
        <v>149</v>
      </c>
      <c r="D12" s="24">
        <v>1225000</v>
      </c>
      <c r="E12" s="22">
        <v>30255.05</v>
      </c>
      <c r="F12" s="23">
        <v>4.6248948729726402</v>
      </c>
    </row>
    <row r="13" spans="1:6" x14ac:dyDescent="0.2">
      <c r="A13" s="21" t="s">
        <v>110</v>
      </c>
      <c r="B13" s="21" t="s">
        <v>109</v>
      </c>
      <c r="C13" s="21" t="s">
        <v>97</v>
      </c>
      <c r="D13" s="24">
        <v>2800000</v>
      </c>
      <c r="E13" s="22">
        <v>29152.2</v>
      </c>
      <c r="F13" s="23">
        <v>4.45630928773455</v>
      </c>
    </row>
    <row r="14" spans="1:6" x14ac:dyDescent="0.2">
      <c r="A14" s="21" t="s">
        <v>296</v>
      </c>
      <c r="B14" s="21" t="s">
        <v>295</v>
      </c>
      <c r="C14" s="21" t="s">
        <v>97</v>
      </c>
      <c r="D14" s="24">
        <v>595000</v>
      </c>
      <c r="E14" s="22">
        <v>18999.2425</v>
      </c>
      <c r="F14" s="23">
        <v>2.9042919852591198</v>
      </c>
    </row>
    <row r="15" spans="1:6" x14ac:dyDescent="0.2">
      <c r="A15" s="21" t="s">
        <v>101</v>
      </c>
      <c r="B15" s="21" t="s">
        <v>100</v>
      </c>
      <c r="C15" s="21" t="s">
        <v>102</v>
      </c>
      <c r="D15" s="24">
        <v>900000</v>
      </c>
      <c r="E15" s="22">
        <v>18207.900000000001</v>
      </c>
      <c r="F15" s="23">
        <v>2.7833245477233901</v>
      </c>
    </row>
    <row r="16" spans="1:6" x14ac:dyDescent="0.2">
      <c r="A16" s="21" t="s">
        <v>104</v>
      </c>
      <c r="B16" s="21" t="s">
        <v>103</v>
      </c>
      <c r="C16" s="21" t="s">
        <v>105</v>
      </c>
      <c r="D16" s="24">
        <v>2000000</v>
      </c>
      <c r="E16" s="22">
        <v>16640</v>
      </c>
      <c r="F16" s="23">
        <v>2.5436497604950201</v>
      </c>
    </row>
    <row r="17" spans="1:6" x14ac:dyDescent="0.2">
      <c r="A17" s="21" t="s">
        <v>163</v>
      </c>
      <c r="B17" s="21" t="s">
        <v>162</v>
      </c>
      <c r="C17" s="21" t="s">
        <v>164</v>
      </c>
      <c r="D17" s="24">
        <v>1300000</v>
      </c>
      <c r="E17" s="22">
        <v>16457.349999999999</v>
      </c>
      <c r="F17" s="23">
        <v>2.5157292299208298</v>
      </c>
    </row>
    <row r="18" spans="1:6" x14ac:dyDescent="0.2">
      <c r="A18" s="21" t="s">
        <v>115</v>
      </c>
      <c r="B18" s="21" t="s">
        <v>114</v>
      </c>
      <c r="C18" s="21" t="s">
        <v>92</v>
      </c>
      <c r="D18" s="24">
        <v>2700000</v>
      </c>
      <c r="E18" s="22">
        <v>15492.6</v>
      </c>
      <c r="F18" s="23">
        <v>2.3682541033320401</v>
      </c>
    </row>
    <row r="19" spans="1:6" x14ac:dyDescent="0.2">
      <c r="A19" s="21" t="s">
        <v>622</v>
      </c>
      <c r="B19" s="21" t="s">
        <v>621</v>
      </c>
      <c r="C19" s="21" t="s">
        <v>164</v>
      </c>
      <c r="D19" s="24">
        <v>2700000</v>
      </c>
      <c r="E19" s="22">
        <v>14592.15</v>
      </c>
      <c r="F19" s="23">
        <v>2.2306081041230401</v>
      </c>
    </row>
    <row r="20" spans="1:6" x14ac:dyDescent="0.2">
      <c r="A20" s="21" t="s">
        <v>256</v>
      </c>
      <c r="B20" s="21" t="s">
        <v>255</v>
      </c>
      <c r="C20" s="21" t="s">
        <v>183</v>
      </c>
      <c r="D20" s="24">
        <v>1749171</v>
      </c>
      <c r="E20" s="22">
        <v>14505.875099999999</v>
      </c>
      <c r="F20" s="23">
        <v>2.2174198151373599</v>
      </c>
    </row>
    <row r="21" spans="1:6" x14ac:dyDescent="0.2">
      <c r="A21" s="21" t="s">
        <v>154</v>
      </c>
      <c r="B21" s="21" t="s">
        <v>153</v>
      </c>
      <c r="C21" s="21" t="s">
        <v>155</v>
      </c>
      <c r="D21" s="24">
        <v>150000</v>
      </c>
      <c r="E21" s="22">
        <v>14291.4</v>
      </c>
      <c r="F21" s="23">
        <v>2.1846343862462998</v>
      </c>
    </row>
    <row r="22" spans="1:6" x14ac:dyDescent="0.2">
      <c r="A22" s="21" t="s">
        <v>206</v>
      </c>
      <c r="B22" s="21" t="s">
        <v>205</v>
      </c>
      <c r="C22" s="21" t="s">
        <v>207</v>
      </c>
      <c r="D22" s="24">
        <v>536997</v>
      </c>
      <c r="E22" s="22">
        <v>13697.182479999999</v>
      </c>
      <c r="F22" s="23">
        <v>2.0938001763647001</v>
      </c>
    </row>
    <row r="23" spans="1:6" x14ac:dyDescent="0.2">
      <c r="A23" s="21" t="s">
        <v>250</v>
      </c>
      <c r="B23" s="21" t="s">
        <v>249</v>
      </c>
      <c r="C23" s="21" t="s">
        <v>121</v>
      </c>
      <c r="D23" s="24">
        <v>6000000</v>
      </c>
      <c r="E23" s="22">
        <v>13689</v>
      </c>
      <c r="F23" s="23">
        <v>2.09254937328223</v>
      </c>
    </row>
    <row r="24" spans="1:6" x14ac:dyDescent="0.2">
      <c r="A24" s="21" t="s">
        <v>129</v>
      </c>
      <c r="B24" s="21" t="s">
        <v>128</v>
      </c>
      <c r="C24" s="21" t="s">
        <v>130</v>
      </c>
      <c r="D24" s="24">
        <v>200000</v>
      </c>
      <c r="E24" s="22">
        <v>13429.9</v>
      </c>
      <c r="F24" s="23">
        <v>2.0529424229851001</v>
      </c>
    </row>
    <row r="25" spans="1:6" x14ac:dyDescent="0.2">
      <c r="A25" s="21" t="s">
        <v>182</v>
      </c>
      <c r="B25" s="21" t="s">
        <v>181</v>
      </c>
      <c r="C25" s="21" t="s">
        <v>183</v>
      </c>
      <c r="D25" s="24">
        <v>2350000</v>
      </c>
      <c r="E25" s="22">
        <v>13035.45</v>
      </c>
      <c r="F25" s="23">
        <v>1.99264538884884</v>
      </c>
    </row>
    <row r="26" spans="1:6" x14ac:dyDescent="0.2">
      <c r="A26" s="21" t="s">
        <v>620</v>
      </c>
      <c r="B26" s="21" t="s">
        <v>619</v>
      </c>
      <c r="C26" s="21" t="s">
        <v>363</v>
      </c>
      <c r="D26" s="24">
        <v>725000</v>
      </c>
      <c r="E26" s="22">
        <v>12917.325000000001</v>
      </c>
      <c r="F26" s="23">
        <v>1.97458837995711</v>
      </c>
    </row>
    <row r="27" spans="1:6" x14ac:dyDescent="0.2">
      <c r="A27" s="21" t="s">
        <v>166</v>
      </c>
      <c r="B27" s="21" t="s">
        <v>165</v>
      </c>
      <c r="C27" s="21" t="s">
        <v>155</v>
      </c>
      <c r="D27" s="24">
        <v>2900000</v>
      </c>
      <c r="E27" s="22">
        <v>11969.75</v>
      </c>
      <c r="F27" s="23">
        <v>1.8297386851373301</v>
      </c>
    </row>
    <row r="28" spans="1:6" x14ac:dyDescent="0.2">
      <c r="A28" s="21" t="s">
        <v>573</v>
      </c>
      <c r="B28" s="21" t="s">
        <v>572</v>
      </c>
      <c r="C28" s="21" t="s">
        <v>480</v>
      </c>
      <c r="D28" s="24">
        <v>260000</v>
      </c>
      <c r="E28" s="22">
        <v>11745.5</v>
      </c>
      <c r="F28" s="23">
        <v>1.79545903016191</v>
      </c>
    </row>
    <row r="29" spans="1:6" x14ac:dyDescent="0.2">
      <c r="A29" s="21" t="s">
        <v>616</v>
      </c>
      <c r="B29" s="21" t="s">
        <v>615</v>
      </c>
      <c r="C29" s="21" t="s">
        <v>118</v>
      </c>
      <c r="D29" s="24">
        <v>1000000</v>
      </c>
      <c r="E29" s="22">
        <v>11674</v>
      </c>
      <c r="F29" s="23">
        <v>1.78452928509729</v>
      </c>
    </row>
    <row r="30" spans="1:6" x14ac:dyDescent="0.2">
      <c r="A30" s="21" t="s">
        <v>159</v>
      </c>
      <c r="B30" s="21" t="s">
        <v>158</v>
      </c>
      <c r="C30" s="21" t="s">
        <v>139</v>
      </c>
      <c r="D30" s="24">
        <v>18500000</v>
      </c>
      <c r="E30" s="22">
        <v>11673.5</v>
      </c>
      <c r="F30" s="23">
        <v>1.7844528533136199</v>
      </c>
    </row>
    <row r="31" spans="1:6" x14ac:dyDescent="0.2">
      <c r="A31" s="21" t="s">
        <v>148</v>
      </c>
      <c r="B31" s="21" t="s">
        <v>147</v>
      </c>
      <c r="C31" s="21" t="s">
        <v>149</v>
      </c>
      <c r="D31" s="24">
        <v>1395000</v>
      </c>
      <c r="E31" s="22">
        <v>11531.7675</v>
      </c>
      <c r="F31" s="23">
        <v>1.76278711775596</v>
      </c>
    </row>
    <row r="32" spans="1:6" x14ac:dyDescent="0.2">
      <c r="A32" s="21" t="s">
        <v>341</v>
      </c>
      <c r="B32" s="21" t="s">
        <v>340</v>
      </c>
      <c r="C32" s="21" t="s">
        <v>97</v>
      </c>
      <c r="D32" s="24">
        <v>550000</v>
      </c>
      <c r="E32" s="22">
        <v>10881.75</v>
      </c>
      <c r="F32" s="23">
        <v>1.6634231238742001</v>
      </c>
    </row>
    <row r="33" spans="1:9" x14ac:dyDescent="0.2">
      <c r="A33" s="21" t="s">
        <v>593</v>
      </c>
      <c r="B33" s="21" t="s">
        <v>592</v>
      </c>
      <c r="C33" s="21" t="s">
        <v>118</v>
      </c>
      <c r="D33" s="24">
        <v>575000</v>
      </c>
      <c r="E33" s="22">
        <v>10260.012500000001</v>
      </c>
      <c r="F33" s="23">
        <v>1.56838211167674</v>
      </c>
    </row>
    <row r="34" spans="1:9" x14ac:dyDescent="0.2">
      <c r="A34" s="21" t="s">
        <v>581</v>
      </c>
      <c r="B34" s="21" t="s">
        <v>580</v>
      </c>
      <c r="C34" s="21" t="s">
        <v>127</v>
      </c>
      <c r="D34" s="24">
        <v>600000</v>
      </c>
      <c r="E34" s="22">
        <v>9917.1</v>
      </c>
      <c r="F34" s="23">
        <v>1.5159632836421399</v>
      </c>
    </row>
    <row r="35" spans="1:9" x14ac:dyDescent="0.2">
      <c r="A35" s="21" t="s">
        <v>545</v>
      </c>
      <c r="B35" s="21" t="s">
        <v>544</v>
      </c>
      <c r="C35" s="21" t="s">
        <v>174</v>
      </c>
      <c r="D35" s="24">
        <v>6000000</v>
      </c>
      <c r="E35" s="22">
        <v>9198</v>
      </c>
      <c r="F35" s="23">
        <v>1.4060390923697801</v>
      </c>
    </row>
    <row r="36" spans="1:9" x14ac:dyDescent="0.2">
      <c r="A36" s="21" t="s">
        <v>117</v>
      </c>
      <c r="B36" s="21" t="s">
        <v>116</v>
      </c>
      <c r="C36" s="21" t="s">
        <v>118</v>
      </c>
      <c r="D36" s="24">
        <v>700000</v>
      </c>
      <c r="E36" s="22">
        <v>7118.3</v>
      </c>
      <c r="F36" s="23">
        <v>1.0881287313781101</v>
      </c>
    </row>
    <row r="37" spans="1:9" x14ac:dyDescent="0.2">
      <c r="A37" s="21" t="s">
        <v>653</v>
      </c>
      <c r="B37" s="21" t="s">
        <v>652</v>
      </c>
      <c r="C37" s="21" t="s">
        <v>118</v>
      </c>
      <c r="D37" s="24">
        <v>400000</v>
      </c>
      <c r="E37" s="22">
        <v>6600</v>
      </c>
      <c r="F37" s="23">
        <v>1.0088995444271101</v>
      </c>
    </row>
    <row r="38" spans="1:9" x14ac:dyDescent="0.2">
      <c r="A38" s="21" t="s">
        <v>215</v>
      </c>
      <c r="B38" s="21" t="s">
        <v>214</v>
      </c>
      <c r="C38" s="21" t="s">
        <v>183</v>
      </c>
      <c r="D38" s="24">
        <v>1250000</v>
      </c>
      <c r="E38" s="22">
        <v>6556.875</v>
      </c>
      <c r="F38" s="23">
        <v>1.0023073030856799</v>
      </c>
    </row>
    <row r="39" spans="1:9" x14ac:dyDescent="0.2">
      <c r="A39" s="21" t="s">
        <v>575</v>
      </c>
      <c r="B39" s="21" t="s">
        <v>574</v>
      </c>
      <c r="C39" s="21" t="s">
        <v>180</v>
      </c>
      <c r="D39" s="24">
        <v>7000000</v>
      </c>
      <c r="E39" s="22">
        <v>6125</v>
      </c>
      <c r="F39" s="23">
        <v>0.936289349941826</v>
      </c>
    </row>
    <row r="40" spans="1:9" x14ac:dyDescent="0.2">
      <c r="A40" s="21" t="s">
        <v>157</v>
      </c>
      <c r="B40" s="21" t="s">
        <v>156</v>
      </c>
      <c r="C40" s="21" t="s">
        <v>113</v>
      </c>
      <c r="D40" s="24">
        <v>600000</v>
      </c>
      <c r="E40" s="22">
        <v>3659.7</v>
      </c>
      <c r="F40" s="23">
        <v>0.55943479738483304</v>
      </c>
    </row>
    <row r="41" spans="1:9" x14ac:dyDescent="0.2">
      <c r="A41" s="21" t="s">
        <v>624</v>
      </c>
      <c r="B41" s="21" t="s">
        <v>623</v>
      </c>
      <c r="C41" s="21" t="s">
        <v>180</v>
      </c>
      <c r="D41" s="24">
        <v>5000000</v>
      </c>
      <c r="E41" s="22">
        <v>3225</v>
      </c>
      <c r="F41" s="23">
        <v>0.49298500466324702</v>
      </c>
    </row>
    <row r="42" spans="1:9" x14ac:dyDescent="0.2">
      <c r="A42" s="21" t="s">
        <v>661</v>
      </c>
      <c r="B42" s="21" t="s">
        <v>660</v>
      </c>
      <c r="C42" s="21" t="s">
        <v>164</v>
      </c>
      <c r="D42" s="24">
        <v>225000</v>
      </c>
      <c r="E42" s="22">
        <v>2632.3874999999998</v>
      </c>
      <c r="F42" s="23">
        <v>0.40239614386448802</v>
      </c>
    </row>
    <row r="43" spans="1:9" x14ac:dyDescent="0.2">
      <c r="A43" s="21" t="s">
        <v>657</v>
      </c>
      <c r="B43" s="21" t="s">
        <v>656</v>
      </c>
      <c r="C43" s="21" t="s">
        <v>363</v>
      </c>
      <c r="D43" s="24">
        <v>747188</v>
      </c>
      <c r="E43" s="22">
        <v>2571.8210960000001</v>
      </c>
      <c r="F43" s="23">
        <v>0.39313774728824702</v>
      </c>
    </row>
    <row r="44" spans="1:9" x14ac:dyDescent="0.2">
      <c r="A44" s="21" t="s">
        <v>464</v>
      </c>
      <c r="B44" s="21" t="s">
        <v>463</v>
      </c>
      <c r="C44" s="21" t="s">
        <v>149</v>
      </c>
      <c r="D44" s="24">
        <v>300000</v>
      </c>
      <c r="E44" s="22">
        <v>2128.0500000000002</v>
      </c>
      <c r="F44" s="23">
        <v>0.32530131447244098</v>
      </c>
    </row>
    <row r="45" spans="1:9" x14ac:dyDescent="0.2">
      <c r="A45" s="20" t="s">
        <v>33</v>
      </c>
      <c r="B45" s="20"/>
      <c r="C45" s="20"/>
      <c r="D45" s="20"/>
      <c r="E45" s="25">
        <f>SUM(E7:E44)</f>
        <v>604103.16367600008</v>
      </c>
      <c r="F45" s="26">
        <f>SUM(F7:F44)</f>
        <v>92.345364639347395</v>
      </c>
      <c r="G45" s="14"/>
      <c r="H45" s="14"/>
      <c r="I45" s="14"/>
    </row>
    <row r="46" spans="1:9" x14ac:dyDescent="0.2">
      <c r="A46" s="21"/>
      <c r="B46" s="21"/>
      <c r="C46" s="21"/>
      <c r="D46" s="21"/>
      <c r="E46" s="22"/>
      <c r="F46" s="23"/>
    </row>
    <row r="47" spans="1:9" x14ac:dyDescent="0.2">
      <c r="A47" s="20" t="s">
        <v>308</v>
      </c>
      <c r="B47" s="21"/>
      <c r="C47" s="21"/>
      <c r="D47" s="21"/>
      <c r="E47" s="22"/>
      <c r="F47" s="23"/>
    </row>
    <row r="48" spans="1:9" x14ac:dyDescent="0.2">
      <c r="A48" s="21" t="s">
        <v>349</v>
      </c>
      <c r="B48" s="21" t="s">
        <v>348</v>
      </c>
      <c r="C48" s="21" t="s">
        <v>177</v>
      </c>
      <c r="D48" s="24">
        <v>680000</v>
      </c>
      <c r="E48" s="22">
        <v>7757.6136040000001</v>
      </c>
      <c r="F48" s="23">
        <v>1.1858564895329</v>
      </c>
    </row>
    <row r="49" spans="1:9" x14ac:dyDescent="0.2">
      <c r="A49" s="20" t="s">
        <v>33</v>
      </c>
      <c r="B49" s="20"/>
      <c r="C49" s="20"/>
      <c r="D49" s="20"/>
      <c r="E49" s="25">
        <f>SUM(E47:E48)</f>
        <v>7757.6136040000001</v>
      </c>
      <c r="F49" s="26">
        <f>SUM(F47:F48)</f>
        <v>1.1858564895329</v>
      </c>
      <c r="G49" s="14"/>
      <c r="H49" s="14"/>
      <c r="I49" s="14"/>
    </row>
    <row r="50" spans="1:9" x14ac:dyDescent="0.2">
      <c r="A50" s="21"/>
      <c r="B50" s="21"/>
      <c r="C50" s="21"/>
      <c r="D50" s="21"/>
      <c r="E50" s="22"/>
      <c r="F50" s="23"/>
    </row>
    <row r="51" spans="1:9" x14ac:dyDescent="0.2">
      <c r="A51" s="20" t="s">
        <v>35</v>
      </c>
      <c r="B51" s="20"/>
      <c r="C51" s="20"/>
      <c r="D51" s="20"/>
      <c r="E51" s="25">
        <f>E45+E49</f>
        <v>611860.77728000004</v>
      </c>
      <c r="F51" s="26">
        <f>F45+F49</f>
        <v>93.53122112888029</v>
      </c>
      <c r="G51" s="14"/>
      <c r="H51" s="14"/>
      <c r="I51" s="14"/>
    </row>
    <row r="52" spans="1:9" x14ac:dyDescent="0.2">
      <c r="A52" s="20"/>
      <c r="B52" s="20"/>
      <c r="C52" s="20"/>
      <c r="D52" s="20"/>
      <c r="E52" s="25"/>
      <c r="F52" s="26"/>
      <c r="G52" s="14"/>
      <c r="H52" s="14"/>
      <c r="I52" s="14"/>
    </row>
    <row r="53" spans="1:9" x14ac:dyDescent="0.2">
      <c r="A53" s="20" t="s">
        <v>37</v>
      </c>
      <c r="B53" s="20"/>
      <c r="C53" s="20"/>
      <c r="D53" s="20"/>
      <c r="E53" s="25">
        <f>E55-(E45+E49)</f>
        <v>42317.335541700013</v>
      </c>
      <c r="F53" s="26">
        <f>F55-(F45+F49)</f>
        <v>6.4687788711197101</v>
      </c>
      <c r="G53" s="14"/>
      <c r="H53" s="14"/>
      <c r="I53" s="14"/>
    </row>
    <row r="54" spans="1:9" x14ac:dyDescent="0.2">
      <c r="A54" s="20"/>
      <c r="B54" s="20"/>
      <c r="C54" s="20"/>
      <c r="D54" s="20"/>
      <c r="E54" s="25"/>
      <c r="F54" s="26"/>
      <c r="G54" s="14"/>
      <c r="H54" s="14"/>
      <c r="I54" s="14"/>
    </row>
    <row r="55" spans="1:9" x14ac:dyDescent="0.2">
      <c r="A55" s="27" t="s">
        <v>36</v>
      </c>
      <c r="B55" s="27"/>
      <c r="C55" s="27"/>
      <c r="D55" s="27"/>
      <c r="E55" s="28">
        <v>654178.11282170005</v>
      </c>
      <c r="F55" s="29">
        <v>100</v>
      </c>
      <c r="G55" s="14"/>
      <c r="H55" s="14"/>
      <c r="I55" s="14"/>
    </row>
    <row r="58" spans="1:9" x14ac:dyDescent="0.2">
      <c r="A58" s="14" t="s">
        <v>39</v>
      </c>
    </row>
    <row r="59" spans="1:9" x14ac:dyDescent="0.2">
      <c r="A59" s="14" t="s">
        <v>40</v>
      </c>
    </row>
    <row r="60" spans="1:9" x14ac:dyDescent="0.2">
      <c r="A60" s="14" t="s">
        <v>41</v>
      </c>
      <c r="B60" s="14"/>
      <c r="C60" s="30" t="s">
        <v>43</v>
      </c>
      <c r="D60" s="14" t="s">
        <v>42</v>
      </c>
    </row>
    <row r="61" spans="1:9" x14ac:dyDescent="0.2">
      <c r="A61" s="7" t="s">
        <v>80</v>
      </c>
      <c r="C61" s="31">
        <v>671.86360000000002</v>
      </c>
      <c r="D61" s="31">
        <v>692.48009999999999</v>
      </c>
    </row>
    <row r="62" spans="1:9" x14ac:dyDescent="0.2">
      <c r="A62" s="7" t="s">
        <v>82</v>
      </c>
      <c r="C62" s="31">
        <v>41.4129</v>
      </c>
      <c r="D62" s="31">
        <v>42.683599999999998</v>
      </c>
    </row>
    <row r="63" spans="1:9" x14ac:dyDescent="0.2">
      <c r="A63" s="7" t="s">
        <v>81</v>
      </c>
      <c r="C63" s="31">
        <v>724.41319999999996</v>
      </c>
      <c r="D63" s="31">
        <v>749.51329999999996</v>
      </c>
    </row>
    <row r="64" spans="1:9" x14ac:dyDescent="0.2">
      <c r="A64" s="7" t="s">
        <v>83</v>
      </c>
      <c r="C64" s="31">
        <v>46.728000000000002</v>
      </c>
      <c r="D64" s="31">
        <v>48.344099999999997</v>
      </c>
    </row>
    <row r="66" spans="1:4" x14ac:dyDescent="0.2">
      <c r="A66" s="7" t="s">
        <v>44</v>
      </c>
    </row>
    <row r="68" spans="1:4" x14ac:dyDescent="0.2">
      <c r="A68" s="14" t="s">
        <v>45</v>
      </c>
      <c r="D68" s="30" t="s">
        <v>46</v>
      </c>
    </row>
    <row r="70" spans="1:4" x14ac:dyDescent="0.2">
      <c r="A70" s="14" t="s">
        <v>219</v>
      </c>
      <c r="D70" s="35">
        <v>0.28859393008797402</v>
      </c>
    </row>
    <row r="72" spans="1:4" x14ac:dyDescent="0.2">
      <c r="A72" s="14" t="s">
        <v>812</v>
      </c>
    </row>
    <row r="73" spans="1:4" x14ac:dyDescent="0.2">
      <c r="A73" s="37"/>
    </row>
    <row r="74" spans="1:4" x14ac:dyDescent="0.2">
      <c r="A74" s="38" t="s">
        <v>807</v>
      </c>
    </row>
    <row r="75" spans="1:4" x14ac:dyDescent="0.2">
      <c r="A75" s="39"/>
    </row>
    <row r="76" spans="1:4" x14ac:dyDescent="0.2">
      <c r="A76" s="40"/>
    </row>
    <row r="77" spans="1:4" x14ac:dyDescent="0.2">
      <c r="A77" s="40"/>
    </row>
    <row r="78" spans="1:4" x14ac:dyDescent="0.2">
      <c r="A78" s="40"/>
    </row>
    <row r="79" spans="1:4" x14ac:dyDescent="0.2">
      <c r="A79" s="40"/>
    </row>
    <row r="80" spans="1:4"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38" t="s">
        <v>822</v>
      </c>
    </row>
    <row r="89" spans="1:1" x14ac:dyDescent="0.2">
      <c r="A89" s="40"/>
    </row>
    <row r="90" spans="1:1" x14ac:dyDescent="0.2">
      <c r="A90" s="38" t="s">
        <v>808</v>
      </c>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sheetData>
  <mergeCells count="1">
    <mergeCell ref="A1:F1"/>
  </mergeCells>
  <conditionalFormatting sqref="F2:F3 F5:F71">
    <cfRule type="cellIs" dxfId="46" priority="2" stopIfTrue="1" operator="between">
      <formula>0.009</formula>
      <formula>-0.009</formula>
    </cfRule>
  </conditionalFormatting>
  <conditionalFormatting sqref="F72:F204">
    <cfRule type="cellIs" dxfId="45" priority="1" stopIfTrue="1" operator="between">
      <formula>0.009</formula>
      <formula>-0.009</formula>
    </cfRule>
  </conditionalFormatting>
  <hyperlinks>
    <hyperlink ref="A73"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96"/>
  <sheetViews>
    <sheetView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 style="7" bestFit="1" customWidth="1"/>
    <col min="5" max="5" width="23" style="10" customWidth="1"/>
    <col min="6" max="6" width="13.5546875" style="11" bestFit="1" customWidth="1"/>
    <col min="7" max="16384" width="9.109375" style="7"/>
  </cols>
  <sheetData>
    <row r="1" spans="1:6" s="1" customFormat="1" ht="13.8" x14ac:dyDescent="0.2">
      <c r="A1" s="69" t="s">
        <v>20</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101</v>
      </c>
      <c r="B7" s="21" t="s">
        <v>100</v>
      </c>
      <c r="C7" s="21" t="s">
        <v>102</v>
      </c>
      <c r="D7" s="24">
        <v>550000</v>
      </c>
      <c r="E7" s="22">
        <v>11127.05</v>
      </c>
      <c r="F7" s="23">
        <v>9.1179531163746006</v>
      </c>
    </row>
    <row r="8" spans="1:6" x14ac:dyDescent="0.2">
      <c r="A8" s="21" t="s">
        <v>94</v>
      </c>
      <c r="B8" s="21" t="s">
        <v>93</v>
      </c>
      <c r="C8" s="21" t="s">
        <v>92</v>
      </c>
      <c r="D8" s="24">
        <v>940000</v>
      </c>
      <c r="E8" s="22">
        <v>8541.7800000000007</v>
      </c>
      <c r="F8" s="23">
        <v>6.99947870912652</v>
      </c>
    </row>
    <row r="9" spans="1:6" x14ac:dyDescent="0.2">
      <c r="A9" s="21" t="s">
        <v>104</v>
      </c>
      <c r="B9" s="21" t="s">
        <v>103</v>
      </c>
      <c r="C9" s="21" t="s">
        <v>105</v>
      </c>
      <c r="D9" s="24">
        <v>825000</v>
      </c>
      <c r="E9" s="22">
        <v>6864</v>
      </c>
      <c r="F9" s="23">
        <v>5.6246381737113804</v>
      </c>
    </row>
    <row r="10" spans="1:6" x14ac:dyDescent="0.2">
      <c r="A10" s="21" t="s">
        <v>120</v>
      </c>
      <c r="B10" s="21" t="s">
        <v>119</v>
      </c>
      <c r="C10" s="21" t="s">
        <v>121</v>
      </c>
      <c r="D10" s="24">
        <v>3600000</v>
      </c>
      <c r="E10" s="22">
        <v>6231.6</v>
      </c>
      <c r="F10" s="23">
        <v>5.1064241321823802</v>
      </c>
    </row>
    <row r="11" spans="1:6" x14ac:dyDescent="0.2">
      <c r="A11" s="21" t="s">
        <v>107</v>
      </c>
      <c r="B11" s="21" t="s">
        <v>106</v>
      </c>
      <c r="C11" s="21" t="s">
        <v>108</v>
      </c>
      <c r="D11" s="24">
        <v>230000</v>
      </c>
      <c r="E11" s="22">
        <v>5864.08</v>
      </c>
      <c r="F11" s="23">
        <v>4.8052634355619803</v>
      </c>
    </row>
    <row r="12" spans="1:6" x14ac:dyDescent="0.2">
      <c r="A12" s="21" t="s">
        <v>99</v>
      </c>
      <c r="B12" s="21" t="s">
        <v>98</v>
      </c>
      <c r="C12" s="21" t="s">
        <v>92</v>
      </c>
      <c r="D12" s="24">
        <v>610000</v>
      </c>
      <c r="E12" s="22">
        <v>5526.6</v>
      </c>
      <c r="F12" s="23">
        <v>4.5287187253544996</v>
      </c>
    </row>
    <row r="13" spans="1:6" x14ac:dyDescent="0.2">
      <c r="A13" s="21" t="s">
        <v>618</v>
      </c>
      <c r="B13" s="21" t="s">
        <v>617</v>
      </c>
      <c r="C13" s="21" t="s">
        <v>152</v>
      </c>
      <c r="D13" s="24">
        <v>340000</v>
      </c>
      <c r="E13" s="22">
        <v>5491.68</v>
      </c>
      <c r="F13" s="23">
        <v>4.5001038703099203</v>
      </c>
    </row>
    <row r="14" spans="1:6" x14ac:dyDescent="0.2">
      <c r="A14" s="21" t="s">
        <v>250</v>
      </c>
      <c r="B14" s="21" t="s">
        <v>249</v>
      </c>
      <c r="C14" s="21" t="s">
        <v>121</v>
      </c>
      <c r="D14" s="24">
        <v>2100000</v>
      </c>
      <c r="E14" s="22">
        <v>4791.1499999999996</v>
      </c>
      <c r="F14" s="23">
        <v>3.9260613615934301</v>
      </c>
    </row>
    <row r="15" spans="1:6" x14ac:dyDescent="0.2">
      <c r="A15" s="21" t="s">
        <v>115</v>
      </c>
      <c r="B15" s="21" t="s">
        <v>114</v>
      </c>
      <c r="C15" s="21" t="s">
        <v>92</v>
      </c>
      <c r="D15" s="24">
        <v>830000</v>
      </c>
      <c r="E15" s="22">
        <v>4762.54</v>
      </c>
      <c r="F15" s="23">
        <v>3.9026171748000298</v>
      </c>
    </row>
    <row r="16" spans="1:6" x14ac:dyDescent="0.2">
      <c r="A16" s="21" t="s">
        <v>442</v>
      </c>
      <c r="B16" s="21" t="s">
        <v>441</v>
      </c>
      <c r="C16" s="21" t="s">
        <v>408</v>
      </c>
      <c r="D16" s="24">
        <v>540000</v>
      </c>
      <c r="E16" s="22">
        <v>3386.07</v>
      </c>
      <c r="F16" s="23">
        <v>2.77468219418108</v>
      </c>
    </row>
    <row r="17" spans="1:6" x14ac:dyDescent="0.2">
      <c r="A17" s="21" t="s">
        <v>620</v>
      </c>
      <c r="B17" s="21" t="s">
        <v>619</v>
      </c>
      <c r="C17" s="21" t="s">
        <v>363</v>
      </c>
      <c r="D17" s="24">
        <v>185000</v>
      </c>
      <c r="E17" s="22">
        <v>3296.145</v>
      </c>
      <c r="F17" s="23">
        <v>2.70099402579952</v>
      </c>
    </row>
    <row r="18" spans="1:6" x14ac:dyDescent="0.2">
      <c r="A18" s="21" t="s">
        <v>555</v>
      </c>
      <c r="B18" s="21" t="s">
        <v>554</v>
      </c>
      <c r="C18" s="21" t="s">
        <v>363</v>
      </c>
      <c r="D18" s="24">
        <v>400000</v>
      </c>
      <c r="E18" s="22">
        <v>3192</v>
      </c>
      <c r="F18" s="23">
        <v>2.6156534164462002</v>
      </c>
    </row>
    <row r="19" spans="1:6" x14ac:dyDescent="0.2">
      <c r="A19" s="21" t="s">
        <v>151</v>
      </c>
      <c r="B19" s="21" t="s">
        <v>150</v>
      </c>
      <c r="C19" s="21" t="s">
        <v>152</v>
      </c>
      <c r="D19" s="24">
        <v>1212983</v>
      </c>
      <c r="E19" s="22">
        <v>3162.2466810000001</v>
      </c>
      <c r="F19" s="23">
        <v>2.5912723479960298</v>
      </c>
    </row>
    <row r="20" spans="1:6" x14ac:dyDescent="0.2">
      <c r="A20" s="21" t="s">
        <v>545</v>
      </c>
      <c r="B20" s="21" t="s">
        <v>544</v>
      </c>
      <c r="C20" s="21" t="s">
        <v>174</v>
      </c>
      <c r="D20" s="24">
        <v>1975000</v>
      </c>
      <c r="E20" s="22">
        <v>3027.6750000000002</v>
      </c>
      <c r="F20" s="23">
        <v>2.4809988902377098</v>
      </c>
    </row>
    <row r="21" spans="1:6" x14ac:dyDescent="0.2">
      <c r="A21" s="21" t="s">
        <v>170</v>
      </c>
      <c r="B21" s="21" t="s">
        <v>169</v>
      </c>
      <c r="C21" s="21" t="s">
        <v>171</v>
      </c>
      <c r="D21" s="24">
        <v>190000</v>
      </c>
      <c r="E21" s="22">
        <v>2919.0650000000001</v>
      </c>
      <c r="F21" s="23">
        <v>2.3919994799744799</v>
      </c>
    </row>
    <row r="22" spans="1:6" x14ac:dyDescent="0.2">
      <c r="A22" s="21" t="s">
        <v>597</v>
      </c>
      <c r="B22" s="21" t="s">
        <v>596</v>
      </c>
      <c r="C22" s="21" t="s">
        <v>152</v>
      </c>
      <c r="D22" s="24">
        <v>330000</v>
      </c>
      <c r="E22" s="22">
        <v>2752.86</v>
      </c>
      <c r="F22" s="23">
        <v>2.2558044060144402</v>
      </c>
    </row>
    <row r="23" spans="1:6" x14ac:dyDescent="0.2">
      <c r="A23" s="21" t="s">
        <v>254</v>
      </c>
      <c r="B23" s="21" t="s">
        <v>253</v>
      </c>
      <c r="C23" s="21" t="s">
        <v>142</v>
      </c>
      <c r="D23" s="24">
        <v>600000</v>
      </c>
      <c r="E23" s="22">
        <v>2569.5</v>
      </c>
      <c r="F23" s="23">
        <v>2.1055518338215902</v>
      </c>
    </row>
    <row r="24" spans="1:6" x14ac:dyDescent="0.2">
      <c r="A24" s="21" t="s">
        <v>241</v>
      </c>
      <c r="B24" s="21" t="s">
        <v>240</v>
      </c>
      <c r="C24" s="21" t="s">
        <v>124</v>
      </c>
      <c r="D24" s="24">
        <v>2250000</v>
      </c>
      <c r="E24" s="22">
        <v>2404.125</v>
      </c>
      <c r="F24" s="23">
        <v>1.97003689530505</v>
      </c>
    </row>
    <row r="25" spans="1:6" x14ac:dyDescent="0.2">
      <c r="A25" s="21" t="s">
        <v>154</v>
      </c>
      <c r="B25" s="21" t="s">
        <v>153</v>
      </c>
      <c r="C25" s="21" t="s">
        <v>155</v>
      </c>
      <c r="D25" s="24">
        <v>25000</v>
      </c>
      <c r="E25" s="22">
        <v>2381.9</v>
      </c>
      <c r="F25" s="23">
        <v>1.9518248347848399</v>
      </c>
    </row>
    <row r="26" spans="1:6" x14ac:dyDescent="0.2">
      <c r="A26" s="21" t="s">
        <v>129</v>
      </c>
      <c r="B26" s="21" t="s">
        <v>128</v>
      </c>
      <c r="C26" s="21" t="s">
        <v>130</v>
      </c>
      <c r="D26" s="24">
        <v>35100</v>
      </c>
      <c r="E26" s="22">
        <v>2356.9474500000001</v>
      </c>
      <c r="F26" s="23">
        <v>1.9313777098924401</v>
      </c>
    </row>
    <row r="27" spans="1:6" x14ac:dyDescent="0.2">
      <c r="A27" s="21" t="s">
        <v>486</v>
      </c>
      <c r="B27" s="21" t="s">
        <v>485</v>
      </c>
      <c r="C27" s="21" t="s">
        <v>102</v>
      </c>
      <c r="D27" s="24">
        <v>105084</v>
      </c>
      <c r="E27" s="22">
        <v>2191.9996980000001</v>
      </c>
      <c r="F27" s="23">
        <v>1.7962128756023601</v>
      </c>
    </row>
    <row r="28" spans="1:6" x14ac:dyDescent="0.2">
      <c r="A28" s="21" t="s">
        <v>458</v>
      </c>
      <c r="B28" s="21" t="s">
        <v>457</v>
      </c>
      <c r="C28" s="21" t="s">
        <v>363</v>
      </c>
      <c r="D28" s="24">
        <v>3000000</v>
      </c>
      <c r="E28" s="22">
        <v>2184</v>
      </c>
      <c r="F28" s="23">
        <v>1.7896576007263501</v>
      </c>
    </row>
    <row r="29" spans="1:6" x14ac:dyDescent="0.2">
      <c r="A29" s="21" t="s">
        <v>561</v>
      </c>
      <c r="B29" s="21" t="s">
        <v>560</v>
      </c>
      <c r="C29" s="21" t="s">
        <v>152</v>
      </c>
      <c r="D29" s="24">
        <v>155000</v>
      </c>
      <c r="E29" s="22">
        <v>2089.2449999999999</v>
      </c>
      <c r="F29" s="23">
        <v>1.7120115357278001</v>
      </c>
    </row>
    <row r="30" spans="1:6" x14ac:dyDescent="0.2">
      <c r="A30" s="21" t="s">
        <v>665</v>
      </c>
      <c r="B30" s="21" t="s">
        <v>664</v>
      </c>
      <c r="C30" s="21" t="s">
        <v>152</v>
      </c>
      <c r="D30" s="24">
        <v>1200000</v>
      </c>
      <c r="E30" s="22">
        <v>2023.8</v>
      </c>
      <c r="F30" s="23">
        <v>1.65838326572802</v>
      </c>
    </row>
    <row r="31" spans="1:6" x14ac:dyDescent="0.2">
      <c r="A31" s="21" t="s">
        <v>144</v>
      </c>
      <c r="B31" s="21" t="s">
        <v>143</v>
      </c>
      <c r="C31" s="21" t="s">
        <v>145</v>
      </c>
      <c r="D31" s="24">
        <v>534718</v>
      </c>
      <c r="E31" s="22">
        <v>1937.283314</v>
      </c>
      <c r="F31" s="23">
        <v>1.58748800717053</v>
      </c>
    </row>
    <row r="32" spans="1:6" x14ac:dyDescent="0.2">
      <c r="A32" s="21" t="s">
        <v>628</v>
      </c>
      <c r="B32" s="21" t="s">
        <v>627</v>
      </c>
      <c r="C32" s="21" t="s">
        <v>145</v>
      </c>
      <c r="D32" s="24">
        <v>350000</v>
      </c>
      <c r="E32" s="22">
        <v>1877.05</v>
      </c>
      <c r="F32" s="23">
        <v>1.53813040267555</v>
      </c>
    </row>
    <row r="33" spans="1:9" x14ac:dyDescent="0.2">
      <c r="A33" s="21" t="s">
        <v>277</v>
      </c>
      <c r="B33" s="21" t="s">
        <v>276</v>
      </c>
      <c r="C33" s="21" t="s">
        <v>278</v>
      </c>
      <c r="D33" s="24">
        <v>1400000</v>
      </c>
      <c r="E33" s="22">
        <v>1876.7</v>
      </c>
      <c r="F33" s="23">
        <v>1.53784359857287</v>
      </c>
    </row>
    <row r="34" spans="1:9" x14ac:dyDescent="0.2">
      <c r="A34" s="21" t="s">
        <v>452</v>
      </c>
      <c r="B34" s="21" t="s">
        <v>451</v>
      </c>
      <c r="C34" s="21" t="s">
        <v>152</v>
      </c>
      <c r="D34" s="24">
        <v>234853</v>
      </c>
      <c r="E34" s="22">
        <v>1863.5585550000001</v>
      </c>
      <c r="F34" s="23">
        <v>1.52707496902672</v>
      </c>
    </row>
    <row r="35" spans="1:9" x14ac:dyDescent="0.2">
      <c r="A35" s="21" t="s">
        <v>266</v>
      </c>
      <c r="B35" s="21" t="s">
        <v>265</v>
      </c>
      <c r="C35" s="21" t="s">
        <v>130</v>
      </c>
      <c r="D35" s="24">
        <v>68792</v>
      </c>
      <c r="E35" s="22">
        <v>1644.335176</v>
      </c>
      <c r="F35" s="23">
        <v>1.34743449902477</v>
      </c>
    </row>
    <row r="36" spans="1:9" x14ac:dyDescent="0.2">
      <c r="A36" s="21" t="s">
        <v>626</v>
      </c>
      <c r="B36" s="21" t="s">
        <v>625</v>
      </c>
      <c r="C36" s="21" t="s">
        <v>102</v>
      </c>
      <c r="D36" s="24">
        <v>1248737</v>
      </c>
      <c r="E36" s="22">
        <v>1509.723033</v>
      </c>
      <c r="F36" s="23">
        <v>1.2371278850733001</v>
      </c>
    </row>
    <row r="37" spans="1:9" x14ac:dyDescent="0.2">
      <c r="A37" s="21" t="s">
        <v>553</v>
      </c>
      <c r="B37" s="21" t="s">
        <v>552</v>
      </c>
      <c r="C37" s="21" t="s">
        <v>525</v>
      </c>
      <c r="D37" s="24">
        <v>540000</v>
      </c>
      <c r="E37" s="22">
        <v>1404</v>
      </c>
      <c r="F37" s="23">
        <v>1.15049417189551</v>
      </c>
    </row>
    <row r="38" spans="1:9" x14ac:dyDescent="0.2">
      <c r="A38" s="21" t="s">
        <v>475</v>
      </c>
      <c r="B38" s="21" t="s">
        <v>474</v>
      </c>
      <c r="C38" s="21" t="s">
        <v>130</v>
      </c>
      <c r="D38" s="24">
        <v>240000</v>
      </c>
      <c r="E38" s="22">
        <v>1326.96</v>
      </c>
      <c r="F38" s="23">
        <v>1.0873644916940599</v>
      </c>
    </row>
    <row r="39" spans="1:9" x14ac:dyDescent="0.2">
      <c r="A39" s="21" t="s">
        <v>173</v>
      </c>
      <c r="B39" s="21" t="s">
        <v>172</v>
      </c>
      <c r="C39" s="21" t="s">
        <v>174</v>
      </c>
      <c r="D39" s="24">
        <v>60000</v>
      </c>
      <c r="E39" s="22">
        <v>1223.01</v>
      </c>
      <c r="F39" s="23">
        <v>1.0021836731979501</v>
      </c>
    </row>
    <row r="40" spans="1:9" x14ac:dyDescent="0.2">
      <c r="A40" s="21" t="s">
        <v>260</v>
      </c>
      <c r="B40" s="21" t="s">
        <v>259</v>
      </c>
      <c r="C40" s="21" t="s">
        <v>152</v>
      </c>
      <c r="D40" s="24">
        <v>172322</v>
      </c>
      <c r="E40" s="22">
        <v>898.65922999999998</v>
      </c>
      <c r="F40" s="23">
        <v>0.73639758307343794</v>
      </c>
    </row>
    <row r="41" spans="1:9" x14ac:dyDescent="0.2">
      <c r="A41" s="21" t="s">
        <v>667</v>
      </c>
      <c r="B41" s="21" t="s">
        <v>666</v>
      </c>
      <c r="C41" s="21" t="s">
        <v>408</v>
      </c>
      <c r="D41" s="24">
        <v>925000</v>
      </c>
      <c r="E41" s="22">
        <v>871.8125</v>
      </c>
      <c r="F41" s="23">
        <v>0.71439829076613504</v>
      </c>
    </row>
    <row r="42" spans="1:9" x14ac:dyDescent="0.2">
      <c r="A42" s="21" t="s">
        <v>490</v>
      </c>
      <c r="B42" s="21" t="s">
        <v>489</v>
      </c>
      <c r="C42" s="21" t="s">
        <v>152</v>
      </c>
      <c r="D42" s="24">
        <v>141562</v>
      </c>
      <c r="E42" s="22">
        <v>809.59307799999999</v>
      </c>
      <c r="F42" s="23">
        <v>0.66341318934896498</v>
      </c>
    </row>
    <row r="43" spans="1:9" x14ac:dyDescent="0.2">
      <c r="A43" s="20" t="s">
        <v>33</v>
      </c>
      <c r="B43" s="20"/>
      <c r="C43" s="20"/>
      <c r="D43" s="20"/>
      <c r="E43" s="25">
        <f>SUM(E7:E42)</f>
        <v>116380.74371500002</v>
      </c>
      <c r="F43" s="26">
        <f>SUM(F7:F42)</f>
        <v>95.367070772772465</v>
      </c>
      <c r="G43" s="14"/>
      <c r="H43" s="14"/>
      <c r="I43" s="14"/>
    </row>
    <row r="44" spans="1:9" x14ac:dyDescent="0.2">
      <c r="A44" s="21"/>
      <c r="B44" s="21"/>
      <c r="C44" s="21"/>
      <c r="D44" s="21"/>
      <c r="E44" s="22"/>
      <c r="F44" s="23"/>
    </row>
    <row r="45" spans="1:9" x14ac:dyDescent="0.2">
      <c r="A45" s="20" t="s">
        <v>35</v>
      </c>
      <c r="B45" s="20"/>
      <c r="C45" s="20"/>
      <c r="D45" s="20"/>
      <c r="E45" s="25">
        <f>E43</f>
        <v>116380.74371500002</v>
      </c>
      <c r="F45" s="26">
        <f>F43</f>
        <v>95.367070772772465</v>
      </c>
      <c r="G45" s="14"/>
      <c r="H45" s="14"/>
      <c r="I45" s="14"/>
    </row>
    <row r="46" spans="1:9" x14ac:dyDescent="0.2">
      <c r="A46" s="20"/>
      <c r="B46" s="20"/>
      <c r="C46" s="20"/>
      <c r="D46" s="20"/>
      <c r="E46" s="25"/>
      <c r="F46" s="26"/>
      <c r="G46" s="14"/>
      <c r="H46" s="14"/>
      <c r="I46" s="14"/>
    </row>
    <row r="47" spans="1:9" x14ac:dyDescent="0.2">
      <c r="A47" s="20" t="s">
        <v>37</v>
      </c>
      <c r="B47" s="20"/>
      <c r="C47" s="20"/>
      <c r="D47" s="20"/>
      <c r="E47" s="25">
        <f>E49-(E43)</f>
        <v>5653.7727820999862</v>
      </c>
      <c r="F47" s="26">
        <f>F49-(F43)</f>
        <v>4.6329292272275353</v>
      </c>
      <c r="G47" s="14"/>
      <c r="H47" s="14"/>
      <c r="I47" s="14"/>
    </row>
    <row r="48" spans="1:9" x14ac:dyDescent="0.2">
      <c r="A48" s="20"/>
      <c r="B48" s="20"/>
      <c r="C48" s="20"/>
      <c r="D48" s="20"/>
      <c r="E48" s="25"/>
      <c r="F48" s="26"/>
      <c r="G48" s="14"/>
      <c r="H48" s="14"/>
      <c r="I48" s="14"/>
    </row>
    <row r="49" spans="1:9" x14ac:dyDescent="0.2">
      <c r="A49" s="27" t="s">
        <v>36</v>
      </c>
      <c r="B49" s="27"/>
      <c r="C49" s="27"/>
      <c r="D49" s="27"/>
      <c r="E49" s="28">
        <v>122034.5164971</v>
      </c>
      <c r="F49" s="29">
        <v>100</v>
      </c>
      <c r="G49" s="14"/>
      <c r="H49" s="14"/>
      <c r="I49" s="14"/>
    </row>
    <row r="52" spans="1:9" x14ac:dyDescent="0.2">
      <c r="A52" s="14" t="s">
        <v>39</v>
      </c>
    </row>
    <row r="53" spans="1:9" x14ac:dyDescent="0.2">
      <c r="A53" s="14" t="s">
        <v>40</v>
      </c>
    </row>
    <row r="54" spans="1:9" x14ac:dyDescent="0.2">
      <c r="A54" s="14" t="s">
        <v>41</v>
      </c>
      <c r="B54" s="14"/>
      <c r="C54" s="30" t="s">
        <v>43</v>
      </c>
      <c r="D54" s="14" t="s">
        <v>42</v>
      </c>
    </row>
    <row r="55" spans="1:9" x14ac:dyDescent="0.2">
      <c r="A55" s="7" t="s">
        <v>80</v>
      </c>
      <c r="C55" s="31">
        <v>63.260300000000001</v>
      </c>
      <c r="D55" s="31">
        <v>71.245000000000005</v>
      </c>
    </row>
    <row r="56" spans="1:9" x14ac:dyDescent="0.2">
      <c r="A56" s="7" t="s">
        <v>82</v>
      </c>
      <c r="C56" s="31">
        <v>25.488499999999998</v>
      </c>
      <c r="D56" s="31">
        <v>28.7056</v>
      </c>
    </row>
    <row r="57" spans="1:9" x14ac:dyDescent="0.2">
      <c r="A57" s="7" t="s">
        <v>81</v>
      </c>
      <c r="C57" s="31">
        <v>70.342100000000002</v>
      </c>
      <c r="D57" s="31">
        <v>79.625</v>
      </c>
    </row>
    <row r="58" spans="1:9" x14ac:dyDescent="0.2">
      <c r="A58" s="7" t="s">
        <v>83</v>
      </c>
      <c r="C58" s="31">
        <v>29.927800000000001</v>
      </c>
      <c r="D58" s="31">
        <v>33.875700000000002</v>
      </c>
    </row>
    <row r="60" spans="1:9" x14ac:dyDescent="0.2">
      <c r="A60" s="7" t="s">
        <v>44</v>
      </c>
    </row>
    <row r="62" spans="1:9" x14ac:dyDescent="0.2">
      <c r="A62" s="14" t="s">
        <v>45</v>
      </c>
      <c r="D62" s="30" t="s">
        <v>46</v>
      </c>
    </row>
    <row r="64" spans="1:9" x14ac:dyDescent="0.2">
      <c r="A64" s="14" t="s">
        <v>219</v>
      </c>
      <c r="D64" s="35">
        <v>0.105592693651909</v>
      </c>
    </row>
    <row r="66" spans="1:1" x14ac:dyDescent="0.2">
      <c r="A66" s="14" t="s">
        <v>812</v>
      </c>
    </row>
    <row r="67" spans="1:1" x14ac:dyDescent="0.2">
      <c r="A67" s="37"/>
    </row>
    <row r="68" spans="1:1" x14ac:dyDescent="0.2">
      <c r="A68" s="38" t="s">
        <v>807</v>
      </c>
    </row>
    <row r="69" spans="1:1" x14ac:dyDescent="0.2">
      <c r="A69" s="39"/>
    </row>
    <row r="70" spans="1:1" x14ac:dyDescent="0.2">
      <c r="A70" s="40"/>
    </row>
    <row r="71" spans="1:1" x14ac:dyDescent="0.2">
      <c r="A71" s="40"/>
    </row>
    <row r="72" spans="1:1" x14ac:dyDescent="0.2">
      <c r="A72" s="40"/>
    </row>
    <row r="73" spans="1:1" x14ac:dyDescent="0.2">
      <c r="A73" s="40"/>
    </row>
    <row r="74" spans="1:1" x14ac:dyDescent="0.2">
      <c r="A74" s="40"/>
    </row>
    <row r="75" spans="1:1" x14ac:dyDescent="0.2">
      <c r="A75" s="40"/>
    </row>
    <row r="76" spans="1:1" x14ac:dyDescent="0.2">
      <c r="A76" s="40"/>
    </row>
    <row r="77" spans="1:1" x14ac:dyDescent="0.2">
      <c r="A77" s="40"/>
    </row>
    <row r="78" spans="1:1" x14ac:dyDescent="0.2">
      <c r="A78" s="40"/>
    </row>
    <row r="79" spans="1:1" x14ac:dyDescent="0.2">
      <c r="A79" s="40"/>
    </row>
    <row r="80" spans="1:1" x14ac:dyDescent="0.2">
      <c r="A80" s="40"/>
    </row>
    <row r="81" spans="1:1" x14ac:dyDescent="0.2">
      <c r="A81" s="40"/>
    </row>
    <row r="82" spans="1:1" x14ac:dyDescent="0.2">
      <c r="A82" s="38" t="s">
        <v>823</v>
      </c>
    </row>
    <row r="83" spans="1:1" x14ac:dyDescent="0.2">
      <c r="A83" s="40"/>
    </row>
    <row r="84" spans="1:1" x14ac:dyDescent="0.2">
      <c r="A84" s="38" t="s">
        <v>808</v>
      </c>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sheetData>
  <mergeCells count="1">
    <mergeCell ref="A1:F1"/>
  </mergeCells>
  <conditionalFormatting sqref="F2:F3 F5:F65">
    <cfRule type="cellIs" dxfId="44" priority="2" stopIfTrue="1" operator="between">
      <formula>0.009</formula>
      <formula>-0.009</formula>
    </cfRule>
  </conditionalFormatting>
  <conditionalFormatting sqref="F66:F198">
    <cfRule type="cellIs" dxfId="43" priority="1" stopIfTrue="1" operator="between">
      <formula>0.009</formula>
      <formula>-0.009</formula>
    </cfRule>
  </conditionalFormatting>
  <hyperlinks>
    <hyperlink ref="A67"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7"/>
  <sheetViews>
    <sheetView workbookViewId="0">
      <selection sqref="A1:F1"/>
    </sheetView>
  </sheetViews>
  <sheetFormatPr defaultColWidth="9.109375" defaultRowHeight="10.199999999999999" x14ac:dyDescent="0.2"/>
  <cols>
    <col min="1" max="1" width="38.6640625" style="7" bestFit="1" customWidth="1"/>
    <col min="2" max="2" width="39.5546875" style="7" bestFit="1" customWidth="1"/>
    <col min="3" max="3" width="25.5546875" style="7" bestFit="1" customWidth="1"/>
    <col min="4" max="4" width="15" style="7" bestFit="1" customWidth="1"/>
    <col min="5" max="5" width="23" style="10" customWidth="1"/>
    <col min="6" max="6" width="14.6640625" style="11" bestFit="1" customWidth="1"/>
    <col min="7" max="16384" width="9.109375" style="7"/>
  </cols>
  <sheetData>
    <row r="1" spans="1:6" s="1" customFormat="1" ht="13.8" x14ac:dyDescent="0.2">
      <c r="A1" s="69" t="s">
        <v>21</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94</v>
      </c>
      <c r="B7" s="21" t="s">
        <v>93</v>
      </c>
      <c r="C7" s="21" t="s">
        <v>92</v>
      </c>
      <c r="D7" s="24">
        <v>115639</v>
      </c>
      <c r="E7" s="22">
        <v>1050.8115929999999</v>
      </c>
      <c r="F7" s="23">
        <v>4.4109707634052402</v>
      </c>
    </row>
    <row r="8" spans="1:6" x14ac:dyDescent="0.2">
      <c r="A8" s="21" t="s">
        <v>91</v>
      </c>
      <c r="B8" s="21" t="s">
        <v>90</v>
      </c>
      <c r="C8" s="21" t="s">
        <v>92</v>
      </c>
      <c r="D8" s="24">
        <v>46047</v>
      </c>
      <c r="E8" s="22">
        <v>689.18544899999995</v>
      </c>
      <c r="F8" s="23">
        <v>2.89297994650437</v>
      </c>
    </row>
    <row r="9" spans="1:6" x14ac:dyDescent="0.2">
      <c r="A9" s="21" t="s">
        <v>622</v>
      </c>
      <c r="B9" s="21" t="s">
        <v>621</v>
      </c>
      <c r="C9" s="21" t="s">
        <v>164</v>
      </c>
      <c r="D9" s="24">
        <v>74300</v>
      </c>
      <c r="E9" s="22">
        <v>401.55435</v>
      </c>
      <c r="F9" s="23">
        <v>1.6855966469796999</v>
      </c>
    </row>
    <row r="10" spans="1:6" x14ac:dyDescent="0.2">
      <c r="A10" s="21" t="s">
        <v>669</v>
      </c>
      <c r="B10" s="21" t="s">
        <v>668</v>
      </c>
      <c r="C10" s="21" t="s">
        <v>419</v>
      </c>
      <c r="D10" s="24">
        <v>44932</v>
      </c>
      <c r="E10" s="22">
        <v>346.04379799999998</v>
      </c>
      <c r="F10" s="23">
        <v>1.45258111540049</v>
      </c>
    </row>
    <row r="11" spans="1:6" x14ac:dyDescent="0.2">
      <c r="A11" s="21" t="s">
        <v>107</v>
      </c>
      <c r="B11" s="21" t="s">
        <v>106</v>
      </c>
      <c r="C11" s="21" t="s">
        <v>108</v>
      </c>
      <c r="D11" s="24">
        <v>12822</v>
      </c>
      <c r="E11" s="22">
        <v>326.90971200000001</v>
      </c>
      <c r="F11" s="23">
        <v>1.3722623460866501</v>
      </c>
    </row>
    <row r="12" spans="1:6" x14ac:dyDescent="0.2">
      <c r="A12" s="21" t="s">
        <v>126</v>
      </c>
      <c r="B12" s="21" t="s">
        <v>125</v>
      </c>
      <c r="C12" s="21" t="s">
        <v>127</v>
      </c>
      <c r="D12" s="24">
        <v>31928</v>
      </c>
      <c r="E12" s="22">
        <v>286.18662799999998</v>
      </c>
      <c r="F12" s="23">
        <v>1.2013198725582901</v>
      </c>
    </row>
    <row r="13" spans="1:6" x14ac:dyDescent="0.2">
      <c r="A13" s="21" t="s">
        <v>412</v>
      </c>
      <c r="B13" s="21" t="s">
        <v>411</v>
      </c>
      <c r="C13" s="21" t="s">
        <v>180</v>
      </c>
      <c r="D13" s="24">
        <v>9974</v>
      </c>
      <c r="E13" s="22">
        <v>273.61175500000002</v>
      </c>
      <c r="F13" s="23">
        <v>1.1485345801937701</v>
      </c>
    </row>
    <row r="14" spans="1:6" x14ac:dyDescent="0.2">
      <c r="A14" s="21" t="s">
        <v>101</v>
      </c>
      <c r="B14" s="21" t="s">
        <v>100</v>
      </c>
      <c r="C14" s="21" t="s">
        <v>102</v>
      </c>
      <c r="D14" s="24">
        <v>12964</v>
      </c>
      <c r="E14" s="22">
        <v>262.27468399999998</v>
      </c>
      <c r="F14" s="23">
        <v>1.10094518447642</v>
      </c>
    </row>
    <row r="15" spans="1:6" x14ac:dyDescent="0.2">
      <c r="A15" s="21" t="s">
        <v>159</v>
      </c>
      <c r="B15" s="21" t="s">
        <v>158</v>
      </c>
      <c r="C15" s="21" t="s">
        <v>139</v>
      </c>
      <c r="D15" s="24">
        <v>413645</v>
      </c>
      <c r="E15" s="22">
        <v>261.009995</v>
      </c>
      <c r="F15" s="23">
        <v>1.09563642480822</v>
      </c>
    </row>
    <row r="16" spans="1:6" x14ac:dyDescent="0.2">
      <c r="A16" s="21" t="s">
        <v>557</v>
      </c>
      <c r="B16" s="21" t="s">
        <v>556</v>
      </c>
      <c r="C16" s="21" t="s">
        <v>408</v>
      </c>
      <c r="D16" s="24">
        <v>27579</v>
      </c>
      <c r="E16" s="22">
        <v>255.00922349999999</v>
      </c>
      <c r="F16" s="23">
        <v>1.0704471065510699</v>
      </c>
    </row>
    <row r="17" spans="1:9" x14ac:dyDescent="0.2">
      <c r="A17" s="21" t="s">
        <v>166</v>
      </c>
      <c r="B17" s="21" t="s">
        <v>165</v>
      </c>
      <c r="C17" s="21" t="s">
        <v>155</v>
      </c>
      <c r="D17" s="24">
        <v>36740</v>
      </c>
      <c r="E17" s="22">
        <v>151.64435</v>
      </c>
      <c r="F17" s="23">
        <v>0.636554448715139</v>
      </c>
    </row>
    <row r="18" spans="1:9" x14ac:dyDescent="0.2">
      <c r="A18" s="21" t="s">
        <v>298</v>
      </c>
      <c r="B18" s="21" t="s">
        <v>297</v>
      </c>
      <c r="C18" s="21" t="s">
        <v>171</v>
      </c>
      <c r="D18" s="24">
        <v>21574</v>
      </c>
      <c r="E18" s="22">
        <v>111.39734900000001</v>
      </c>
      <c r="F18" s="23">
        <v>0.46761041925414898</v>
      </c>
    </row>
    <row r="19" spans="1:9" x14ac:dyDescent="0.2">
      <c r="A19" s="21" t="s">
        <v>671</v>
      </c>
      <c r="B19" s="21" t="s">
        <v>670</v>
      </c>
      <c r="C19" s="21" t="s">
        <v>145</v>
      </c>
      <c r="D19" s="24">
        <v>3617</v>
      </c>
      <c r="E19" s="22">
        <v>99.883454999999998</v>
      </c>
      <c r="F19" s="23">
        <v>0.41927877717362</v>
      </c>
    </row>
    <row r="20" spans="1:9" x14ac:dyDescent="0.2">
      <c r="A20" s="20" t="s">
        <v>33</v>
      </c>
      <c r="B20" s="20"/>
      <c r="C20" s="20"/>
      <c r="D20" s="20"/>
      <c r="E20" s="25">
        <f>SUM(E7:E19)</f>
        <v>4515.5223414999991</v>
      </c>
      <c r="F20" s="26">
        <f>SUM(F7:F19)</f>
        <v>18.95471763210713</v>
      </c>
      <c r="G20" s="14"/>
      <c r="H20" s="14"/>
      <c r="I20" s="14"/>
    </row>
    <row r="21" spans="1:9" x14ac:dyDescent="0.2">
      <c r="A21" s="21"/>
      <c r="B21" s="21"/>
      <c r="C21" s="21"/>
      <c r="D21" s="21"/>
      <c r="E21" s="22"/>
      <c r="F21" s="23"/>
    </row>
    <row r="22" spans="1:9" x14ac:dyDescent="0.2">
      <c r="A22" s="20" t="s">
        <v>308</v>
      </c>
      <c r="B22" s="21"/>
      <c r="C22" s="21"/>
      <c r="D22" s="21"/>
      <c r="E22" s="22"/>
      <c r="F22" s="23"/>
    </row>
    <row r="23" spans="1:9" x14ac:dyDescent="0.2">
      <c r="A23" s="21" t="s">
        <v>354</v>
      </c>
      <c r="B23" s="21" t="s">
        <v>353</v>
      </c>
      <c r="C23" s="21" t="s">
        <v>321</v>
      </c>
      <c r="D23" s="24">
        <v>62858</v>
      </c>
      <c r="E23" s="22">
        <v>2164.655604</v>
      </c>
      <c r="F23" s="23">
        <v>9.0865314445434695</v>
      </c>
    </row>
    <row r="24" spans="1:9" x14ac:dyDescent="0.2">
      <c r="A24" s="21" t="s">
        <v>389</v>
      </c>
      <c r="B24" s="21" t="s">
        <v>388</v>
      </c>
      <c r="C24" s="21" t="s">
        <v>321</v>
      </c>
      <c r="D24" s="24">
        <v>194714</v>
      </c>
      <c r="E24" s="22">
        <v>1947.955381</v>
      </c>
      <c r="F24" s="23">
        <v>8.1768932615962502</v>
      </c>
    </row>
    <row r="25" spans="1:9" x14ac:dyDescent="0.2">
      <c r="A25" s="21" t="s">
        <v>673</v>
      </c>
      <c r="B25" s="21" t="s">
        <v>672</v>
      </c>
      <c r="C25" s="21" t="s">
        <v>164</v>
      </c>
      <c r="D25" s="24">
        <v>194000</v>
      </c>
      <c r="E25" s="22">
        <v>1216.3758170000001</v>
      </c>
      <c r="F25" s="23">
        <v>5.1059563882258798</v>
      </c>
    </row>
    <row r="26" spans="1:9" x14ac:dyDescent="0.2">
      <c r="A26" s="21" t="s">
        <v>380</v>
      </c>
      <c r="B26" s="21" t="s">
        <v>379</v>
      </c>
      <c r="C26" s="21" t="s">
        <v>97</v>
      </c>
      <c r="D26" s="24">
        <v>55400</v>
      </c>
      <c r="E26" s="22">
        <v>1201.2877920000001</v>
      </c>
      <c r="F26" s="23">
        <v>5.0426216880799499</v>
      </c>
    </row>
    <row r="27" spans="1:9" x14ac:dyDescent="0.2">
      <c r="A27" s="21" t="s">
        <v>675</v>
      </c>
      <c r="B27" s="21" t="s">
        <v>674</v>
      </c>
      <c r="C27" s="21" t="s">
        <v>92</v>
      </c>
      <c r="D27" s="24">
        <v>1984545</v>
      </c>
      <c r="E27" s="22">
        <v>926.95498180000004</v>
      </c>
      <c r="F27" s="23">
        <v>3.8910603489246398</v>
      </c>
    </row>
    <row r="28" spans="1:9" x14ac:dyDescent="0.2">
      <c r="A28" s="21" t="s">
        <v>677</v>
      </c>
      <c r="B28" s="21" t="s">
        <v>676</v>
      </c>
      <c r="C28" s="21" t="s">
        <v>92</v>
      </c>
      <c r="D28" s="24">
        <v>42800</v>
      </c>
      <c r="E28" s="22">
        <v>856.68583479999995</v>
      </c>
      <c r="F28" s="23">
        <v>3.59609295890801</v>
      </c>
    </row>
    <row r="29" spans="1:9" x14ac:dyDescent="0.2">
      <c r="A29" s="21" t="s">
        <v>367</v>
      </c>
      <c r="B29" s="21" t="s">
        <v>366</v>
      </c>
      <c r="C29" s="21" t="s">
        <v>139</v>
      </c>
      <c r="D29" s="24">
        <v>120204</v>
      </c>
      <c r="E29" s="22">
        <v>779.03145840000002</v>
      </c>
      <c r="F29" s="23">
        <v>3.2701247394549302</v>
      </c>
    </row>
    <row r="30" spans="1:9" x14ac:dyDescent="0.2">
      <c r="A30" s="21" t="s">
        <v>373</v>
      </c>
      <c r="B30" s="21" t="s">
        <v>372</v>
      </c>
      <c r="C30" s="21" t="s">
        <v>374</v>
      </c>
      <c r="D30" s="24">
        <v>1869</v>
      </c>
      <c r="E30" s="22">
        <v>678.30566009999995</v>
      </c>
      <c r="F30" s="23">
        <v>2.8473100746932798</v>
      </c>
    </row>
    <row r="31" spans="1:9" x14ac:dyDescent="0.2">
      <c r="A31" s="21" t="s">
        <v>395</v>
      </c>
      <c r="B31" s="21" t="s">
        <v>394</v>
      </c>
      <c r="C31" s="21" t="s">
        <v>139</v>
      </c>
      <c r="D31" s="24">
        <v>33412</v>
      </c>
      <c r="E31" s="22">
        <v>511.30974930000002</v>
      </c>
      <c r="F31" s="23">
        <v>2.1463146868863698</v>
      </c>
    </row>
    <row r="32" spans="1:9" x14ac:dyDescent="0.2">
      <c r="A32" s="21" t="s">
        <v>679</v>
      </c>
      <c r="B32" s="21" t="s">
        <v>678</v>
      </c>
      <c r="C32" s="21" t="s">
        <v>680</v>
      </c>
      <c r="D32" s="24">
        <v>188000</v>
      </c>
      <c r="E32" s="22">
        <v>498.6663087</v>
      </c>
      <c r="F32" s="23">
        <v>2.0932415696815698</v>
      </c>
    </row>
    <row r="33" spans="1:6" x14ac:dyDescent="0.2">
      <c r="A33" s="21" t="s">
        <v>682</v>
      </c>
      <c r="B33" s="21" t="s">
        <v>681</v>
      </c>
      <c r="C33" s="21" t="s">
        <v>316</v>
      </c>
      <c r="D33" s="24">
        <v>87184</v>
      </c>
      <c r="E33" s="22">
        <v>474.62702309999997</v>
      </c>
      <c r="F33" s="23">
        <v>1.99233234231759</v>
      </c>
    </row>
    <row r="34" spans="1:6" x14ac:dyDescent="0.2">
      <c r="A34" s="21" t="s">
        <v>684</v>
      </c>
      <c r="B34" s="21" t="s">
        <v>683</v>
      </c>
      <c r="C34" s="21" t="s">
        <v>139</v>
      </c>
      <c r="D34" s="24">
        <v>35200</v>
      </c>
      <c r="E34" s="22">
        <v>463.30974739999999</v>
      </c>
      <c r="F34" s="23">
        <v>1.9448260409343101</v>
      </c>
    </row>
    <row r="35" spans="1:6" x14ac:dyDescent="0.2">
      <c r="A35" s="21" t="s">
        <v>686</v>
      </c>
      <c r="B35" s="21" t="s">
        <v>685</v>
      </c>
      <c r="C35" s="21" t="s">
        <v>127</v>
      </c>
      <c r="D35" s="24">
        <v>257600</v>
      </c>
      <c r="E35" s="22">
        <v>448.81781810000001</v>
      </c>
      <c r="F35" s="23">
        <v>1.8839935597612201</v>
      </c>
    </row>
    <row r="36" spans="1:6" x14ac:dyDescent="0.2">
      <c r="A36" s="21" t="s">
        <v>688</v>
      </c>
      <c r="B36" s="21" t="s">
        <v>687</v>
      </c>
      <c r="C36" s="21" t="s">
        <v>139</v>
      </c>
      <c r="D36" s="24">
        <v>56021</v>
      </c>
      <c r="E36" s="22">
        <v>439.28464020000001</v>
      </c>
      <c r="F36" s="23">
        <v>1.84397632995584</v>
      </c>
    </row>
    <row r="37" spans="1:6" x14ac:dyDescent="0.2">
      <c r="A37" s="21" t="s">
        <v>690</v>
      </c>
      <c r="B37" s="21" t="s">
        <v>689</v>
      </c>
      <c r="C37" s="21" t="s">
        <v>525</v>
      </c>
      <c r="D37" s="24">
        <v>56100</v>
      </c>
      <c r="E37" s="22">
        <v>424.56493460000002</v>
      </c>
      <c r="F37" s="23">
        <v>1.78218771677337</v>
      </c>
    </row>
    <row r="38" spans="1:6" x14ac:dyDescent="0.2">
      <c r="A38" s="21" t="s">
        <v>323</v>
      </c>
      <c r="B38" s="21" t="s">
        <v>322</v>
      </c>
      <c r="C38" s="21" t="s">
        <v>321</v>
      </c>
      <c r="D38" s="24">
        <v>28000</v>
      </c>
      <c r="E38" s="22">
        <v>423.76712520000001</v>
      </c>
      <c r="F38" s="23">
        <v>1.7788387682448099</v>
      </c>
    </row>
    <row r="39" spans="1:6" x14ac:dyDescent="0.2">
      <c r="A39" s="21" t="s">
        <v>692</v>
      </c>
      <c r="B39" s="21" t="s">
        <v>691</v>
      </c>
      <c r="C39" s="21" t="s">
        <v>311</v>
      </c>
      <c r="D39" s="24">
        <v>10879</v>
      </c>
      <c r="E39" s="22">
        <v>373.59214680000002</v>
      </c>
      <c r="F39" s="23">
        <v>1.5682202670299199</v>
      </c>
    </row>
    <row r="40" spans="1:6" x14ac:dyDescent="0.2">
      <c r="A40" s="21" t="s">
        <v>694</v>
      </c>
      <c r="B40" s="21" t="s">
        <v>693</v>
      </c>
      <c r="C40" s="21" t="s">
        <v>155</v>
      </c>
      <c r="D40" s="24">
        <v>3763</v>
      </c>
      <c r="E40" s="22">
        <v>358.87394360000002</v>
      </c>
      <c r="F40" s="23">
        <v>1.5064379604418201</v>
      </c>
    </row>
    <row r="41" spans="1:6" x14ac:dyDescent="0.2">
      <c r="A41" s="21" t="s">
        <v>696</v>
      </c>
      <c r="B41" s="21" t="s">
        <v>695</v>
      </c>
      <c r="C41" s="21" t="s">
        <v>321</v>
      </c>
      <c r="D41" s="24">
        <v>7216</v>
      </c>
      <c r="E41" s="22">
        <v>345.97430100000003</v>
      </c>
      <c r="F41" s="23">
        <v>1.4522893892364599</v>
      </c>
    </row>
    <row r="42" spans="1:6" x14ac:dyDescent="0.2">
      <c r="A42" s="21" t="s">
        <v>698</v>
      </c>
      <c r="B42" s="21" t="s">
        <v>697</v>
      </c>
      <c r="C42" s="21" t="s">
        <v>92</v>
      </c>
      <c r="D42" s="24">
        <v>117000</v>
      </c>
      <c r="E42" s="22">
        <v>318.3609237</v>
      </c>
      <c r="F42" s="23">
        <v>1.3363772687758899</v>
      </c>
    </row>
    <row r="43" spans="1:6" x14ac:dyDescent="0.2">
      <c r="A43" s="21" t="s">
        <v>700</v>
      </c>
      <c r="B43" s="21" t="s">
        <v>699</v>
      </c>
      <c r="C43" s="21" t="s">
        <v>130</v>
      </c>
      <c r="D43" s="24">
        <v>733200</v>
      </c>
      <c r="E43" s="22">
        <v>309.38881179999998</v>
      </c>
      <c r="F43" s="23">
        <v>1.2987152144737399</v>
      </c>
    </row>
    <row r="44" spans="1:6" x14ac:dyDescent="0.2">
      <c r="A44" s="21" t="s">
        <v>702</v>
      </c>
      <c r="B44" s="21" t="s">
        <v>701</v>
      </c>
      <c r="C44" s="21" t="s">
        <v>374</v>
      </c>
      <c r="D44" s="24">
        <v>63030</v>
      </c>
      <c r="E44" s="22">
        <v>303.94266299999998</v>
      </c>
      <c r="F44" s="23">
        <v>1.2758540248085499</v>
      </c>
    </row>
    <row r="45" spans="1:6" x14ac:dyDescent="0.2">
      <c r="A45" s="21" t="s">
        <v>704</v>
      </c>
      <c r="B45" s="21" t="s">
        <v>703</v>
      </c>
      <c r="C45" s="21" t="s">
        <v>118</v>
      </c>
      <c r="D45" s="24">
        <v>66500</v>
      </c>
      <c r="E45" s="22">
        <v>303.3214514</v>
      </c>
      <c r="F45" s="23">
        <v>1.2732463773256499</v>
      </c>
    </row>
    <row r="46" spans="1:6" x14ac:dyDescent="0.2">
      <c r="A46" s="21" t="s">
        <v>706</v>
      </c>
      <c r="B46" s="21" t="s">
        <v>705</v>
      </c>
      <c r="C46" s="21" t="s">
        <v>145</v>
      </c>
      <c r="D46" s="24">
        <v>64700</v>
      </c>
      <c r="E46" s="22">
        <v>294.96442519999999</v>
      </c>
      <c r="F46" s="23">
        <v>1.2381662559387401</v>
      </c>
    </row>
    <row r="47" spans="1:6" x14ac:dyDescent="0.2">
      <c r="A47" s="21" t="s">
        <v>708</v>
      </c>
      <c r="B47" s="21" t="s">
        <v>707</v>
      </c>
      <c r="C47" s="21" t="s">
        <v>130</v>
      </c>
      <c r="D47" s="24">
        <v>582900</v>
      </c>
      <c r="E47" s="22">
        <v>286.96107669999998</v>
      </c>
      <c r="F47" s="23">
        <v>1.20457076034466</v>
      </c>
    </row>
    <row r="48" spans="1:6" x14ac:dyDescent="0.2">
      <c r="A48" s="21" t="s">
        <v>710</v>
      </c>
      <c r="B48" s="21" t="s">
        <v>709</v>
      </c>
      <c r="C48" s="21" t="s">
        <v>113</v>
      </c>
      <c r="D48" s="24">
        <v>14738</v>
      </c>
      <c r="E48" s="22">
        <v>278.55725719999998</v>
      </c>
      <c r="F48" s="23">
        <v>1.16929421566018</v>
      </c>
    </row>
    <row r="49" spans="1:9" x14ac:dyDescent="0.2">
      <c r="A49" s="21" t="s">
        <v>347</v>
      </c>
      <c r="B49" s="21" t="s">
        <v>346</v>
      </c>
      <c r="C49" s="21" t="s">
        <v>113</v>
      </c>
      <c r="D49" s="24">
        <v>11799</v>
      </c>
      <c r="E49" s="22">
        <v>273.60770539999999</v>
      </c>
      <c r="F49" s="23">
        <v>1.14851758126901</v>
      </c>
    </row>
    <row r="50" spans="1:9" x14ac:dyDescent="0.2">
      <c r="A50" s="21" t="s">
        <v>712</v>
      </c>
      <c r="B50" s="21" t="s">
        <v>711</v>
      </c>
      <c r="C50" s="21" t="s">
        <v>149</v>
      </c>
      <c r="D50" s="24">
        <v>22425</v>
      </c>
      <c r="E50" s="22">
        <v>262.11369359999998</v>
      </c>
      <c r="F50" s="23">
        <v>1.1002693983009399</v>
      </c>
    </row>
    <row r="51" spans="1:9" x14ac:dyDescent="0.2">
      <c r="A51" s="21" t="s">
        <v>714</v>
      </c>
      <c r="B51" s="21" t="s">
        <v>713</v>
      </c>
      <c r="C51" s="21" t="s">
        <v>152</v>
      </c>
      <c r="D51" s="24">
        <v>322000</v>
      </c>
      <c r="E51" s="22">
        <v>255.38059870000001</v>
      </c>
      <c r="F51" s="23">
        <v>1.07200602078495</v>
      </c>
    </row>
    <row r="52" spans="1:9" x14ac:dyDescent="0.2">
      <c r="A52" s="21" t="s">
        <v>716</v>
      </c>
      <c r="B52" s="21" t="s">
        <v>715</v>
      </c>
      <c r="C52" s="21" t="s">
        <v>130</v>
      </c>
      <c r="D52" s="24">
        <v>32112</v>
      </c>
      <c r="E52" s="22">
        <v>226.31513319999999</v>
      </c>
      <c r="F52" s="23">
        <v>0.94999849879022302</v>
      </c>
    </row>
    <row r="53" spans="1:9" x14ac:dyDescent="0.2">
      <c r="A53" s="21" t="s">
        <v>718</v>
      </c>
      <c r="B53" s="21" t="s">
        <v>717</v>
      </c>
      <c r="C53" s="21" t="s">
        <v>164</v>
      </c>
      <c r="D53" s="24">
        <v>62810</v>
      </c>
      <c r="E53" s="22">
        <v>208.0044517</v>
      </c>
      <c r="F53" s="23">
        <v>0.873136118043225</v>
      </c>
    </row>
    <row r="54" spans="1:9" x14ac:dyDescent="0.2">
      <c r="A54" s="21" t="s">
        <v>720</v>
      </c>
      <c r="B54" s="21" t="s">
        <v>719</v>
      </c>
      <c r="C54" s="21" t="s">
        <v>102</v>
      </c>
      <c r="D54" s="24">
        <v>70750</v>
      </c>
      <c r="E54" s="22">
        <v>196.67445509999999</v>
      </c>
      <c r="F54" s="23">
        <v>0.82557641839297502</v>
      </c>
    </row>
    <row r="55" spans="1:9" x14ac:dyDescent="0.2">
      <c r="A55" s="21" t="s">
        <v>722</v>
      </c>
      <c r="B55" s="21" t="s">
        <v>721</v>
      </c>
      <c r="C55" s="21" t="s">
        <v>118</v>
      </c>
      <c r="D55" s="24">
        <v>46500</v>
      </c>
      <c r="E55" s="22">
        <v>174.09868639999999</v>
      </c>
      <c r="F55" s="23">
        <v>0.73081056658808496</v>
      </c>
    </row>
    <row r="56" spans="1:9" x14ac:dyDescent="0.2">
      <c r="A56" s="21" t="s">
        <v>369</v>
      </c>
      <c r="B56" s="21" t="s">
        <v>368</v>
      </c>
      <c r="C56" s="21" t="s">
        <v>321</v>
      </c>
      <c r="D56" s="24">
        <v>303</v>
      </c>
      <c r="E56" s="22">
        <v>129.464865</v>
      </c>
      <c r="F56" s="23">
        <v>0.54345206905535803</v>
      </c>
    </row>
    <row r="57" spans="1:9" x14ac:dyDescent="0.2">
      <c r="A57" s="21" t="s">
        <v>724</v>
      </c>
      <c r="B57" s="21" t="s">
        <v>723</v>
      </c>
      <c r="C57" s="21" t="s">
        <v>321</v>
      </c>
      <c r="D57" s="24">
        <v>12960</v>
      </c>
      <c r="E57" s="22">
        <v>107.8894422</v>
      </c>
      <c r="F57" s="23">
        <v>0.45288534918580797</v>
      </c>
    </row>
    <row r="58" spans="1:9" x14ac:dyDescent="0.2">
      <c r="A58" s="21" t="s">
        <v>726</v>
      </c>
      <c r="B58" s="21" t="s">
        <v>725</v>
      </c>
      <c r="C58" s="21" t="s">
        <v>97</v>
      </c>
      <c r="D58" s="24">
        <v>2600</v>
      </c>
      <c r="E58" s="22">
        <v>106.6348995</v>
      </c>
      <c r="F58" s="23">
        <v>0.447619180437759</v>
      </c>
    </row>
    <row r="59" spans="1:9" x14ac:dyDescent="0.2">
      <c r="A59" s="21" t="s">
        <v>728</v>
      </c>
      <c r="B59" s="21" t="s">
        <v>727</v>
      </c>
      <c r="C59" s="21" t="s">
        <v>139</v>
      </c>
      <c r="D59" s="24">
        <v>420100</v>
      </c>
      <c r="E59" s="22">
        <v>62.880619199999998</v>
      </c>
      <c r="F59" s="23">
        <v>0.26395271495260197</v>
      </c>
    </row>
    <row r="60" spans="1:9" x14ac:dyDescent="0.2">
      <c r="A60" s="21" t="s">
        <v>730</v>
      </c>
      <c r="B60" s="21" t="s">
        <v>729</v>
      </c>
      <c r="C60" s="21" t="s">
        <v>480</v>
      </c>
      <c r="D60" s="24">
        <v>93800</v>
      </c>
      <c r="E60" s="22">
        <v>60.190241299999997</v>
      </c>
      <c r="F60" s="23">
        <v>0.25265936956274798</v>
      </c>
    </row>
    <row r="61" spans="1:9" x14ac:dyDescent="0.2">
      <c r="A61" s="21" t="s">
        <v>732</v>
      </c>
      <c r="B61" s="21" t="s">
        <v>731</v>
      </c>
      <c r="C61" s="21" t="s">
        <v>113</v>
      </c>
      <c r="D61" s="24">
        <v>8388</v>
      </c>
      <c r="E61" s="22">
        <v>1.3410561999999999</v>
      </c>
      <c r="F61" s="23">
        <v>5.6293247330811797E-3</v>
      </c>
    </row>
    <row r="62" spans="1:9" x14ac:dyDescent="0.2">
      <c r="A62" s="21" t="s">
        <v>734</v>
      </c>
      <c r="B62" s="21" t="s">
        <v>733</v>
      </c>
      <c r="C62" s="21" t="s">
        <v>113</v>
      </c>
      <c r="D62" s="24">
        <v>7501</v>
      </c>
      <c r="E62" s="22">
        <v>0.49275079999999999</v>
      </c>
      <c r="F62" s="23">
        <v>2.0684101573711401E-3</v>
      </c>
    </row>
    <row r="63" spans="1:9" x14ac:dyDescent="0.2">
      <c r="A63" s="21" t="s">
        <v>736</v>
      </c>
      <c r="B63" s="21" t="s">
        <v>735</v>
      </c>
      <c r="C63" s="21" t="s">
        <v>113</v>
      </c>
      <c r="D63" s="24">
        <v>6798</v>
      </c>
      <c r="E63" s="22">
        <v>0.44361240000000002</v>
      </c>
      <c r="F63" s="23">
        <v>1.8621428805306599E-3</v>
      </c>
    </row>
    <row r="64" spans="1:9" x14ac:dyDescent="0.2">
      <c r="A64" s="20" t="s">
        <v>33</v>
      </c>
      <c r="B64" s="20"/>
      <c r="C64" s="20"/>
      <c r="D64" s="20"/>
      <c r="E64" s="25">
        <f>SUM(E22:E63)</f>
        <v>18695.069086800006</v>
      </c>
      <c r="F64" s="26">
        <f>SUM(F22:F63)</f>
        <v>78.475916816151766</v>
      </c>
      <c r="G64" s="14"/>
      <c r="H64" s="14"/>
      <c r="I64" s="14"/>
    </row>
    <row r="65" spans="1:9" x14ac:dyDescent="0.2">
      <c r="A65" s="21"/>
      <c r="B65" s="21"/>
      <c r="C65" s="21"/>
      <c r="D65" s="21"/>
      <c r="E65" s="22"/>
      <c r="F65" s="23"/>
    </row>
    <row r="66" spans="1:9" x14ac:dyDescent="0.2">
      <c r="A66" s="20" t="s">
        <v>35</v>
      </c>
      <c r="B66" s="20"/>
      <c r="C66" s="20"/>
      <c r="D66" s="20"/>
      <c r="E66" s="25">
        <f>E20+E64</f>
        <v>23210.591428300006</v>
      </c>
      <c r="F66" s="26">
        <f>F20+F64</f>
        <v>97.4306344482589</v>
      </c>
      <c r="G66" s="14"/>
      <c r="H66" s="14"/>
      <c r="I66" s="14"/>
    </row>
    <row r="67" spans="1:9" x14ac:dyDescent="0.2">
      <c r="A67" s="20"/>
      <c r="B67" s="20"/>
      <c r="C67" s="20"/>
      <c r="D67" s="20"/>
      <c r="E67" s="25"/>
      <c r="F67" s="26"/>
      <c r="G67" s="14"/>
      <c r="H67" s="14"/>
      <c r="I67" s="14"/>
    </row>
    <row r="68" spans="1:9" x14ac:dyDescent="0.2">
      <c r="A68" s="20" t="s">
        <v>37</v>
      </c>
      <c r="B68" s="20"/>
      <c r="C68" s="20"/>
      <c r="D68" s="20"/>
      <c r="E68" s="25">
        <f>E70-(E20+E64)</f>
        <v>612.09181679999529</v>
      </c>
      <c r="F68" s="26">
        <f>F70-(F20+F64)</f>
        <v>2.5693655517411003</v>
      </c>
      <c r="G68" s="14"/>
      <c r="H68" s="14"/>
      <c r="I68" s="14"/>
    </row>
    <row r="69" spans="1:9" x14ac:dyDescent="0.2">
      <c r="A69" s="20"/>
      <c r="B69" s="20"/>
      <c r="C69" s="20"/>
      <c r="D69" s="20"/>
      <c r="E69" s="25"/>
      <c r="F69" s="26"/>
      <c r="G69" s="14"/>
      <c r="H69" s="14"/>
      <c r="I69" s="14"/>
    </row>
    <row r="70" spans="1:9" x14ac:dyDescent="0.2">
      <c r="A70" s="27" t="s">
        <v>36</v>
      </c>
      <c r="B70" s="27"/>
      <c r="C70" s="27"/>
      <c r="D70" s="27"/>
      <c r="E70" s="28">
        <v>23822.683245100001</v>
      </c>
      <c r="F70" s="29">
        <v>100</v>
      </c>
      <c r="G70" s="14"/>
      <c r="H70" s="14"/>
      <c r="I70" s="14"/>
    </row>
    <row r="71" spans="1:9" x14ac:dyDescent="0.2">
      <c r="F71" s="15" t="s">
        <v>607</v>
      </c>
    </row>
    <row r="73" spans="1:9" x14ac:dyDescent="0.2">
      <c r="A73" s="14" t="s">
        <v>39</v>
      </c>
    </row>
    <row r="74" spans="1:9" x14ac:dyDescent="0.2">
      <c r="A74" s="14" t="s">
        <v>40</v>
      </c>
    </row>
    <row r="75" spans="1:9" x14ac:dyDescent="0.2">
      <c r="A75" s="14" t="s">
        <v>41</v>
      </c>
      <c r="B75" s="14"/>
      <c r="C75" s="30" t="s">
        <v>43</v>
      </c>
      <c r="D75" s="14" t="s">
        <v>42</v>
      </c>
    </row>
    <row r="76" spans="1:9" x14ac:dyDescent="0.2">
      <c r="A76" s="7" t="s">
        <v>80</v>
      </c>
      <c r="C76" s="31">
        <v>25.441299999999998</v>
      </c>
      <c r="D76" s="31">
        <v>21.247900000000001</v>
      </c>
    </row>
    <row r="77" spans="1:9" x14ac:dyDescent="0.2">
      <c r="A77" s="7" t="s">
        <v>82</v>
      </c>
      <c r="C77" s="31">
        <v>12.7233</v>
      </c>
      <c r="D77" s="31">
        <v>10.626200000000001</v>
      </c>
    </row>
    <row r="78" spans="1:9" x14ac:dyDescent="0.2">
      <c r="A78" s="7" t="s">
        <v>81</v>
      </c>
      <c r="C78" s="31">
        <v>27.031199999999998</v>
      </c>
      <c r="D78" s="31">
        <v>22.667999999999999</v>
      </c>
    </row>
    <row r="79" spans="1:9" x14ac:dyDescent="0.2">
      <c r="A79" s="7" t="s">
        <v>83</v>
      </c>
      <c r="C79" s="31">
        <v>13.696300000000001</v>
      </c>
      <c r="D79" s="31">
        <v>11.484999999999999</v>
      </c>
    </row>
    <row r="81" spans="1:4" x14ac:dyDescent="0.2">
      <c r="A81" s="7" t="s">
        <v>44</v>
      </c>
    </row>
    <row r="83" spans="1:4" x14ac:dyDescent="0.2">
      <c r="A83" s="14" t="s">
        <v>45</v>
      </c>
      <c r="D83" s="30" t="s">
        <v>46</v>
      </c>
    </row>
    <row r="85" spans="1:4" x14ac:dyDescent="0.2">
      <c r="A85" s="14" t="s">
        <v>219</v>
      </c>
      <c r="D85" s="35">
        <v>0.16397964422206401</v>
      </c>
    </row>
    <row r="87" spans="1:4" x14ac:dyDescent="0.2">
      <c r="A87" s="14" t="s">
        <v>812</v>
      </c>
    </row>
    <row r="88" spans="1:4" x14ac:dyDescent="0.2">
      <c r="A88" s="37"/>
    </row>
    <row r="89" spans="1:4" x14ac:dyDescent="0.2">
      <c r="A89" s="38" t="s">
        <v>807</v>
      </c>
    </row>
    <row r="90" spans="1:4" x14ac:dyDescent="0.2">
      <c r="A90" s="39"/>
    </row>
    <row r="91" spans="1:4" x14ac:dyDescent="0.2">
      <c r="A91" s="40"/>
    </row>
    <row r="92" spans="1:4" x14ac:dyDescent="0.2">
      <c r="A92" s="40"/>
    </row>
    <row r="93" spans="1:4" x14ac:dyDescent="0.2">
      <c r="A93" s="40"/>
    </row>
    <row r="94" spans="1:4" x14ac:dyDescent="0.2">
      <c r="A94" s="40"/>
    </row>
    <row r="95" spans="1:4" x14ac:dyDescent="0.2">
      <c r="A95" s="40"/>
    </row>
    <row r="96" spans="1:4"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38" t="s">
        <v>824</v>
      </c>
    </row>
    <row r="104" spans="1:1" x14ac:dyDescent="0.2">
      <c r="A104" s="40"/>
    </row>
    <row r="105" spans="1:1" x14ac:dyDescent="0.2">
      <c r="A105" s="38" t="s">
        <v>808</v>
      </c>
    </row>
    <row r="106" spans="1:1" x14ac:dyDescent="0.2">
      <c r="A106" s="40"/>
    </row>
    <row r="107" spans="1:1" x14ac:dyDescent="0.2">
      <c r="A107" s="40"/>
    </row>
    <row r="108" spans="1:1" x14ac:dyDescent="0.2">
      <c r="A108" s="40"/>
    </row>
    <row r="109" spans="1:1" x14ac:dyDescent="0.2">
      <c r="A109" s="40"/>
    </row>
    <row r="110" spans="1:1" x14ac:dyDescent="0.2">
      <c r="A110" s="40"/>
    </row>
    <row r="111" spans="1:1" x14ac:dyDescent="0.2">
      <c r="A111" s="40"/>
    </row>
    <row r="112" spans="1:1"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sheetData>
  <mergeCells count="1">
    <mergeCell ref="A1:F1"/>
  </mergeCells>
  <conditionalFormatting sqref="F2:F3 F5:F86">
    <cfRule type="cellIs" dxfId="42" priority="2" stopIfTrue="1" operator="between">
      <formula>0.009</formula>
      <formula>-0.009</formula>
    </cfRule>
  </conditionalFormatting>
  <conditionalFormatting sqref="F87:F219">
    <cfRule type="cellIs" dxfId="41" priority="1" stopIfTrue="1" operator="between">
      <formula>0.009</formula>
      <formula>-0.009</formula>
    </cfRule>
  </conditionalFormatting>
  <hyperlinks>
    <hyperlink ref="A90"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4"/>
  <sheetViews>
    <sheetView workbookViewId="0">
      <selection sqref="A1:F1"/>
    </sheetView>
  </sheetViews>
  <sheetFormatPr defaultColWidth="9.109375" defaultRowHeight="10.199999999999999" x14ac:dyDescent="0.2"/>
  <cols>
    <col min="1" max="1" width="38.6640625" style="7" bestFit="1" customWidth="1"/>
    <col min="2" max="2" width="33.44140625" style="7" bestFit="1" customWidth="1"/>
    <col min="3" max="3" width="25.5546875" style="7" bestFit="1" customWidth="1"/>
    <col min="4" max="4" width="15" style="7" bestFit="1" customWidth="1"/>
    <col min="5" max="5" width="23" style="10" customWidth="1"/>
    <col min="6" max="6" width="14.6640625" style="11" bestFit="1" customWidth="1"/>
    <col min="7" max="16384" width="9.109375" style="7"/>
  </cols>
  <sheetData>
    <row r="1" spans="1:6" s="1" customFormat="1" ht="15" customHeight="1" x14ac:dyDescent="0.2">
      <c r="A1" s="69" t="s">
        <v>844</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107</v>
      </c>
      <c r="B7" s="21" t="s">
        <v>106</v>
      </c>
      <c r="C7" s="21" t="s">
        <v>108</v>
      </c>
      <c r="D7" s="24">
        <v>216484</v>
      </c>
      <c r="E7" s="22">
        <v>5519.4760640000004</v>
      </c>
      <c r="F7" s="23">
        <v>11.014481850217701</v>
      </c>
    </row>
    <row r="8" spans="1:6" x14ac:dyDescent="0.2">
      <c r="A8" s="21" t="s">
        <v>91</v>
      </c>
      <c r="B8" s="21" t="s">
        <v>90</v>
      </c>
      <c r="C8" s="21" t="s">
        <v>92</v>
      </c>
      <c r="D8" s="24">
        <v>275248</v>
      </c>
      <c r="E8" s="22">
        <v>4119.6368160000002</v>
      </c>
      <c r="F8" s="23">
        <v>8.2210094605314108</v>
      </c>
    </row>
    <row r="9" spans="1:6" x14ac:dyDescent="0.2">
      <c r="A9" s="21" t="s">
        <v>94</v>
      </c>
      <c r="B9" s="21" t="s">
        <v>93</v>
      </c>
      <c r="C9" s="21" t="s">
        <v>92</v>
      </c>
      <c r="D9" s="24">
        <v>436410</v>
      </c>
      <c r="E9" s="22">
        <v>3965.6576700000001</v>
      </c>
      <c r="F9" s="23">
        <v>7.9137338261662302</v>
      </c>
    </row>
    <row r="10" spans="1:6" x14ac:dyDescent="0.2">
      <c r="A10" s="21" t="s">
        <v>96</v>
      </c>
      <c r="B10" s="21" t="s">
        <v>95</v>
      </c>
      <c r="C10" s="21" t="s">
        <v>97</v>
      </c>
      <c r="D10" s="24">
        <v>229494</v>
      </c>
      <c r="E10" s="22">
        <v>3528.8144910000001</v>
      </c>
      <c r="F10" s="23">
        <v>7.0419841871253297</v>
      </c>
    </row>
    <row r="11" spans="1:6" x14ac:dyDescent="0.2">
      <c r="A11" s="21" t="s">
        <v>252</v>
      </c>
      <c r="B11" s="21" t="s">
        <v>251</v>
      </c>
      <c r="C11" s="21" t="s">
        <v>149</v>
      </c>
      <c r="D11" s="24">
        <v>113671</v>
      </c>
      <c r="E11" s="22">
        <v>2807.4463580000001</v>
      </c>
      <c r="F11" s="23">
        <v>5.6024460650058598</v>
      </c>
    </row>
    <row r="12" spans="1:6" x14ac:dyDescent="0.2">
      <c r="A12" s="21" t="s">
        <v>296</v>
      </c>
      <c r="B12" s="21" t="s">
        <v>295</v>
      </c>
      <c r="C12" s="21" t="s">
        <v>97</v>
      </c>
      <c r="D12" s="24">
        <v>63228</v>
      </c>
      <c r="E12" s="22">
        <v>2018.964882</v>
      </c>
      <c r="F12" s="23">
        <v>4.0289788000095097</v>
      </c>
    </row>
    <row r="13" spans="1:6" x14ac:dyDescent="0.2">
      <c r="A13" s="21" t="s">
        <v>246</v>
      </c>
      <c r="B13" s="21" t="s">
        <v>245</v>
      </c>
      <c r="C13" s="21" t="s">
        <v>207</v>
      </c>
      <c r="D13" s="24">
        <v>548991</v>
      </c>
      <c r="E13" s="22">
        <v>1914.3316170000001</v>
      </c>
      <c r="F13" s="23">
        <v>3.8201761555359899</v>
      </c>
    </row>
    <row r="14" spans="1:6" x14ac:dyDescent="0.2">
      <c r="A14" s="21" t="s">
        <v>211</v>
      </c>
      <c r="B14" s="21" t="s">
        <v>210</v>
      </c>
      <c r="C14" s="21" t="s">
        <v>92</v>
      </c>
      <c r="D14" s="24">
        <v>92173</v>
      </c>
      <c r="E14" s="22">
        <v>1753.084374</v>
      </c>
      <c r="F14" s="23">
        <v>3.4983965498583398</v>
      </c>
    </row>
    <row r="15" spans="1:6" x14ac:dyDescent="0.2">
      <c r="A15" s="21" t="s">
        <v>101</v>
      </c>
      <c r="B15" s="21" t="s">
        <v>100</v>
      </c>
      <c r="C15" s="21" t="s">
        <v>102</v>
      </c>
      <c r="D15" s="24">
        <v>75823</v>
      </c>
      <c r="E15" s="22">
        <v>1533.975113</v>
      </c>
      <c r="F15" s="23">
        <v>3.06114943608969</v>
      </c>
    </row>
    <row r="16" spans="1:6" x14ac:dyDescent="0.2">
      <c r="A16" s="21" t="s">
        <v>99</v>
      </c>
      <c r="B16" s="21" t="s">
        <v>98</v>
      </c>
      <c r="C16" s="21" t="s">
        <v>92</v>
      </c>
      <c r="D16" s="24">
        <v>165734</v>
      </c>
      <c r="E16" s="22">
        <v>1501.5500400000001</v>
      </c>
      <c r="F16" s="23">
        <v>2.9964430447747801</v>
      </c>
    </row>
    <row r="17" spans="1:6" x14ac:dyDescent="0.2">
      <c r="A17" s="21" t="s">
        <v>206</v>
      </c>
      <c r="B17" s="21" t="s">
        <v>205</v>
      </c>
      <c r="C17" s="21" t="s">
        <v>207</v>
      </c>
      <c r="D17" s="24">
        <v>56021</v>
      </c>
      <c r="E17" s="22">
        <v>1428.927647</v>
      </c>
      <c r="F17" s="23">
        <v>2.8515202259523398</v>
      </c>
    </row>
    <row r="18" spans="1:6" x14ac:dyDescent="0.2">
      <c r="A18" s="21" t="s">
        <v>115</v>
      </c>
      <c r="B18" s="21" t="s">
        <v>114</v>
      </c>
      <c r="C18" s="21" t="s">
        <v>92</v>
      </c>
      <c r="D18" s="24">
        <v>240790</v>
      </c>
      <c r="E18" s="22">
        <v>1381.65302</v>
      </c>
      <c r="F18" s="23">
        <v>2.7571805612759102</v>
      </c>
    </row>
    <row r="19" spans="1:6" x14ac:dyDescent="0.2">
      <c r="A19" s="21" t="s">
        <v>104</v>
      </c>
      <c r="B19" s="21" t="s">
        <v>103</v>
      </c>
      <c r="C19" s="21" t="s">
        <v>105</v>
      </c>
      <c r="D19" s="24">
        <v>151623</v>
      </c>
      <c r="E19" s="22">
        <v>1261.5033599999999</v>
      </c>
      <c r="F19" s="23">
        <v>2.51741391784187</v>
      </c>
    </row>
    <row r="20" spans="1:6" x14ac:dyDescent="0.2">
      <c r="A20" s="21" t="s">
        <v>738</v>
      </c>
      <c r="B20" s="21" t="s">
        <v>737</v>
      </c>
      <c r="C20" s="21" t="s">
        <v>149</v>
      </c>
      <c r="D20" s="24">
        <v>16714</v>
      </c>
      <c r="E20" s="22">
        <v>1194.0648739999999</v>
      </c>
      <c r="F20" s="23">
        <v>2.3828359304676701</v>
      </c>
    </row>
    <row r="21" spans="1:6" x14ac:dyDescent="0.2">
      <c r="A21" s="21" t="s">
        <v>209</v>
      </c>
      <c r="B21" s="21" t="s">
        <v>208</v>
      </c>
      <c r="C21" s="21" t="s">
        <v>145</v>
      </c>
      <c r="D21" s="24">
        <v>28287</v>
      </c>
      <c r="E21" s="22">
        <v>879.07509900000002</v>
      </c>
      <c r="F21" s="23">
        <v>1.7542528694103701</v>
      </c>
    </row>
    <row r="22" spans="1:6" x14ac:dyDescent="0.2">
      <c r="A22" s="21" t="s">
        <v>204</v>
      </c>
      <c r="B22" s="21" t="s">
        <v>203</v>
      </c>
      <c r="C22" s="21" t="s">
        <v>155</v>
      </c>
      <c r="D22" s="24">
        <v>60063</v>
      </c>
      <c r="E22" s="22">
        <v>810.00961800000005</v>
      </c>
      <c r="F22" s="23">
        <v>1.6164281052243701</v>
      </c>
    </row>
    <row r="23" spans="1:6" x14ac:dyDescent="0.2">
      <c r="A23" s="21" t="s">
        <v>154</v>
      </c>
      <c r="B23" s="21" t="s">
        <v>153</v>
      </c>
      <c r="C23" s="21" t="s">
        <v>155</v>
      </c>
      <c r="D23" s="24">
        <v>8339</v>
      </c>
      <c r="E23" s="22">
        <v>794.50656400000003</v>
      </c>
      <c r="F23" s="23">
        <v>1.5854907291172999</v>
      </c>
    </row>
    <row r="24" spans="1:6" x14ac:dyDescent="0.2">
      <c r="A24" s="21" t="s">
        <v>671</v>
      </c>
      <c r="B24" s="21" t="s">
        <v>670</v>
      </c>
      <c r="C24" s="21" t="s">
        <v>145</v>
      </c>
      <c r="D24" s="24">
        <v>26181</v>
      </c>
      <c r="E24" s="22">
        <v>722.98831499999994</v>
      </c>
      <c r="F24" s="23">
        <v>1.4427713031363201</v>
      </c>
    </row>
    <row r="25" spans="1:6" x14ac:dyDescent="0.2">
      <c r="A25" s="21" t="s">
        <v>110</v>
      </c>
      <c r="B25" s="21" t="s">
        <v>109</v>
      </c>
      <c r="C25" s="21" t="s">
        <v>97</v>
      </c>
      <c r="D25" s="24">
        <v>66221</v>
      </c>
      <c r="E25" s="22">
        <v>689.45994150000001</v>
      </c>
      <c r="F25" s="23">
        <v>1.3758632022403301</v>
      </c>
    </row>
    <row r="26" spans="1:6" x14ac:dyDescent="0.2">
      <c r="A26" s="21" t="s">
        <v>117</v>
      </c>
      <c r="B26" s="21" t="s">
        <v>116</v>
      </c>
      <c r="C26" s="21" t="s">
        <v>118</v>
      </c>
      <c r="D26" s="24">
        <v>67746</v>
      </c>
      <c r="E26" s="22">
        <v>688.90907400000003</v>
      </c>
      <c r="F26" s="23">
        <v>1.3747639094795201</v>
      </c>
    </row>
    <row r="27" spans="1:6" x14ac:dyDescent="0.2">
      <c r="A27" s="21" t="s">
        <v>740</v>
      </c>
      <c r="B27" s="21" t="s">
        <v>739</v>
      </c>
      <c r="C27" s="21" t="s">
        <v>149</v>
      </c>
      <c r="D27" s="24">
        <v>37940</v>
      </c>
      <c r="E27" s="22">
        <v>640.23749999999995</v>
      </c>
      <c r="F27" s="23">
        <v>1.2776365440868001</v>
      </c>
    </row>
    <row r="28" spans="1:6" x14ac:dyDescent="0.2">
      <c r="A28" s="21" t="s">
        <v>120</v>
      </c>
      <c r="B28" s="21" t="s">
        <v>119</v>
      </c>
      <c r="C28" s="21" t="s">
        <v>121</v>
      </c>
      <c r="D28" s="24">
        <v>298126</v>
      </c>
      <c r="E28" s="22">
        <v>516.056106</v>
      </c>
      <c r="F28" s="23">
        <v>1.02982430711217</v>
      </c>
    </row>
    <row r="29" spans="1:6" x14ac:dyDescent="0.2">
      <c r="A29" s="21" t="s">
        <v>742</v>
      </c>
      <c r="B29" s="21" t="s">
        <v>741</v>
      </c>
      <c r="C29" s="21" t="s">
        <v>743</v>
      </c>
      <c r="D29" s="24">
        <v>506103</v>
      </c>
      <c r="E29" s="22">
        <v>513.94759650000003</v>
      </c>
      <c r="F29" s="23">
        <v>1.02561663606705</v>
      </c>
    </row>
    <row r="30" spans="1:6" x14ac:dyDescent="0.2">
      <c r="A30" s="21" t="s">
        <v>745</v>
      </c>
      <c r="B30" s="21" t="s">
        <v>744</v>
      </c>
      <c r="C30" s="21" t="s">
        <v>746</v>
      </c>
      <c r="D30" s="24">
        <v>15027</v>
      </c>
      <c r="E30" s="22">
        <v>503.02131150000002</v>
      </c>
      <c r="F30" s="23">
        <v>1.0038125071194199</v>
      </c>
    </row>
    <row r="31" spans="1:6" x14ac:dyDescent="0.2">
      <c r="A31" s="21" t="s">
        <v>250</v>
      </c>
      <c r="B31" s="21" t="s">
        <v>249</v>
      </c>
      <c r="C31" s="21" t="s">
        <v>121</v>
      </c>
      <c r="D31" s="24">
        <v>214461</v>
      </c>
      <c r="E31" s="22">
        <v>489.29277150000001</v>
      </c>
      <c r="F31" s="23">
        <v>0.97641629180719802</v>
      </c>
    </row>
    <row r="32" spans="1:6" x14ac:dyDescent="0.2">
      <c r="A32" s="21" t="s">
        <v>129</v>
      </c>
      <c r="B32" s="21" t="s">
        <v>128</v>
      </c>
      <c r="C32" s="21" t="s">
        <v>130</v>
      </c>
      <c r="D32" s="24">
        <v>7245</v>
      </c>
      <c r="E32" s="22">
        <v>486.49812750000001</v>
      </c>
      <c r="F32" s="23">
        <v>0.97083939369967898</v>
      </c>
    </row>
    <row r="33" spans="1:6" x14ac:dyDescent="0.2">
      <c r="A33" s="21" t="s">
        <v>136</v>
      </c>
      <c r="B33" s="21" t="s">
        <v>135</v>
      </c>
      <c r="C33" s="21" t="s">
        <v>92</v>
      </c>
      <c r="D33" s="24">
        <v>40847</v>
      </c>
      <c r="E33" s="22">
        <v>466.7382455</v>
      </c>
      <c r="F33" s="23">
        <v>0.93140723399325298</v>
      </c>
    </row>
    <row r="34" spans="1:6" x14ac:dyDescent="0.2">
      <c r="A34" s="21" t="s">
        <v>166</v>
      </c>
      <c r="B34" s="21" t="s">
        <v>165</v>
      </c>
      <c r="C34" s="21" t="s">
        <v>155</v>
      </c>
      <c r="D34" s="24">
        <v>112520</v>
      </c>
      <c r="E34" s="22">
        <v>464.42630000000003</v>
      </c>
      <c r="F34" s="23">
        <v>0.92679359286986196</v>
      </c>
    </row>
    <row r="35" spans="1:6" x14ac:dyDescent="0.2">
      <c r="A35" s="21" t="s">
        <v>748</v>
      </c>
      <c r="B35" s="21" t="s">
        <v>747</v>
      </c>
      <c r="C35" s="21" t="s">
        <v>311</v>
      </c>
      <c r="D35" s="24">
        <v>2238</v>
      </c>
      <c r="E35" s="22">
        <v>455.73289199999999</v>
      </c>
      <c r="F35" s="23">
        <v>0.909445318591244</v>
      </c>
    </row>
    <row r="36" spans="1:6" x14ac:dyDescent="0.2">
      <c r="A36" s="21" t="s">
        <v>134</v>
      </c>
      <c r="B36" s="21" t="s">
        <v>133</v>
      </c>
      <c r="C36" s="21" t="s">
        <v>97</v>
      </c>
      <c r="D36" s="24">
        <v>39659</v>
      </c>
      <c r="E36" s="22">
        <v>421.73380600000002</v>
      </c>
      <c r="F36" s="23">
        <v>0.84159787957189602</v>
      </c>
    </row>
    <row r="37" spans="1:6" x14ac:dyDescent="0.2">
      <c r="A37" s="21" t="s">
        <v>239</v>
      </c>
      <c r="B37" s="21" t="s">
        <v>238</v>
      </c>
      <c r="C37" s="21" t="s">
        <v>130</v>
      </c>
      <c r="D37" s="24">
        <v>23543</v>
      </c>
      <c r="E37" s="22">
        <v>405.339831</v>
      </c>
      <c r="F37" s="23">
        <v>0.80888261131153105</v>
      </c>
    </row>
    <row r="38" spans="1:6" x14ac:dyDescent="0.2">
      <c r="A38" s="21" t="s">
        <v>750</v>
      </c>
      <c r="B38" s="21" t="s">
        <v>749</v>
      </c>
      <c r="C38" s="21" t="s">
        <v>743</v>
      </c>
      <c r="D38" s="24">
        <v>59399</v>
      </c>
      <c r="E38" s="22">
        <v>400.31956050000002</v>
      </c>
      <c r="F38" s="23">
        <v>0.79886432739032898</v>
      </c>
    </row>
    <row r="39" spans="1:6" x14ac:dyDescent="0.2">
      <c r="A39" s="21" t="s">
        <v>616</v>
      </c>
      <c r="B39" s="21" t="s">
        <v>615</v>
      </c>
      <c r="C39" s="21" t="s">
        <v>118</v>
      </c>
      <c r="D39" s="24">
        <v>33921</v>
      </c>
      <c r="E39" s="22">
        <v>395.99375400000002</v>
      </c>
      <c r="F39" s="23">
        <v>0.79023189260316296</v>
      </c>
    </row>
    <row r="40" spans="1:6" x14ac:dyDescent="0.2">
      <c r="A40" s="21" t="s">
        <v>752</v>
      </c>
      <c r="B40" s="21" t="s">
        <v>751</v>
      </c>
      <c r="C40" s="21" t="s">
        <v>753</v>
      </c>
      <c r="D40" s="24">
        <v>91649</v>
      </c>
      <c r="E40" s="22">
        <v>371.77416849999997</v>
      </c>
      <c r="F40" s="23">
        <v>0.74190009773417298</v>
      </c>
    </row>
    <row r="41" spans="1:6" x14ac:dyDescent="0.2">
      <c r="A41" s="21" t="s">
        <v>755</v>
      </c>
      <c r="B41" s="21" t="s">
        <v>754</v>
      </c>
      <c r="C41" s="21" t="s">
        <v>756</v>
      </c>
      <c r="D41" s="24">
        <v>45064</v>
      </c>
      <c r="E41" s="22">
        <v>371.124572</v>
      </c>
      <c r="F41" s="23">
        <v>0.74060378468267196</v>
      </c>
    </row>
    <row r="42" spans="1:6" x14ac:dyDescent="0.2">
      <c r="A42" s="21" t="s">
        <v>758</v>
      </c>
      <c r="B42" s="21" t="s">
        <v>757</v>
      </c>
      <c r="C42" s="21" t="s">
        <v>97</v>
      </c>
      <c r="D42" s="24">
        <v>92877</v>
      </c>
      <c r="E42" s="22">
        <v>359.01604350000002</v>
      </c>
      <c r="F42" s="23">
        <v>0.71644041014319704</v>
      </c>
    </row>
    <row r="43" spans="1:6" x14ac:dyDescent="0.2">
      <c r="A43" s="21" t="s">
        <v>163</v>
      </c>
      <c r="B43" s="21" t="s">
        <v>162</v>
      </c>
      <c r="C43" s="21" t="s">
        <v>164</v>
      </c>
      <c r="D43" s="24">
        <v>28247</v>
      </c>
      <c r="E43" s="22">
        <v>357.59289649999999</v>
      </c>
      <c r="F43" s="23">
        <v>0.71360042558308101</v>
      </c>
    </row>
    <row r="44" spans="1:6" x14ac:dyDescent="0.2">
      <c r="A44" s="21" t="s">
        <v>132</v>
      </c>
      <c r="B44" s="21" t="s">
        <v>131</v>
      </c>
      <c r="C44" s="21" t="s">
        <v>118</v>
      </c>
      <c r="D44" s="24">
        <v>7622</v>
      </c>
      <c r="E44" s="22">
        <v>337.93661400000002</v>
      </c>
      <c r="F44" s="23">
        <v>0.674375005574266</v>
      </c>
    </row>
    <row r="45" spans="1:6" x14ac:dyDescent="0.2">
      <c r="A45" s="21" t="s">
        <v>760</v>
      </c>
      <c r="B45" s="21" t="s">
        <v>759</v>
      </c>
      <c r="C45" s="21" t="s">
        <v>155</v>
      </c>
      <c r="D45" s="24">
        <v>8749</v>
      </c>
      <c r="E45" s="22">
        <v>336.87587050000002</v>
      </c>
      <c r="F45" s="23">
        <v>0.67225822131919999</v>
      </c>
    </row>
    <row r="46" spans="1:6" x14ac:dyDescent="0.2">
      <c r="A46" s="21" t="s">
        <v>277</v>
      </c>
      <c r="B46" s="21" t="s">
        <v>276</v>
      </c>
      <c r="C46" s="21" t="s">
        <v>278</v>
      </c>
      <c r="D46" s="24">
        <v>244699</v>
      </c>
      <c r="E46" s="22">
        <v>328.01900949999998</v>
      </c>
      <c r="F46" s="23">
        <v>0.65458376570000099</v>
      </c>
    </row>
    <row r="47" spans="1:6" x14ac:dyDescent="0.2">
      <c r="A47" s="21" t="s">
        <v>243</v>
      </c>
      <c r="B47" s="21" t="s">
        <v>242</v>
      </c>
      <c r="C47" s="21" t="s">
        <v>244</v>
      </c>
      <c r="D47" s="24">
        <v>131472</v>
      </c>
      <c r="E47" s="22">
        <v>323.35538400000002</v>
      </c>
      <c r="F47" s="23">
        <v>0.64527719061382605</v>
      </c>
    </row>
    <row r="48" spans="1:6" x14ac:dyDescent="0.2">
      <c r="A48" s="21" t="s">
        <v>622</v>
      </c>
      <c r="B48" s="21" t="s">
        <v>621</v>
      </c>
      <c r="C48" s="21" t="s">
        <v>164</v>
      </c>
      <c r="D48" s="24">
        <v>58337</v>
      </c>
      <c r="E48" s="22">
        <v>315.28231649999998</v>
      </c>
      <c r="F48" s="23">
        <v>0.62916684709149295</v>
      </c>
    </row>
    <row r="49" spans="1:9" x14ac:dyDescent="0.2">
      <c r="A49" s="21" t="s">
        <v>284</v>
      </c>
      <c r="B49" s="21" t="s">
        <v>283</v>
      </c>
      <c r="C49" s="21" t="s">
        <v>155</v>
      </c>
      <c r="D49" s="24">
        <v>8037</v>
      </c>
      <c r="E49" s="22">
        <v>295.1065845</v>
      </c>
      <c r="F49" s="23">
        <v>0.58890483103198199</v>
      </c>
    </row>
    <row r="50" spans="1:9" x14ac:dyDescent="0.2">
      <c r="A50" s="21" t="s">
        <v>669</v>
      </c>
      <c r="B50" s="21" t="s">
        <v>668</v>
      </c>
      <c r="C50" s="21" t="s">
        <v>419</v>
      </c>
      <c r="D50" s="24">
        <v>37585</v>
      </c>
      <c r="E50" s="22">
        <v>289.46087749999998</v>
      </c>
      <c r="F50" s="23">
        <v>0.57763844694731503</v>
      </c>
    </row>
    <row r="51" spans="1:9" x14ac:dyDescent="0.2">
      <c r="A51" s="21" t="s">
        <v>573</v>
      </c>
      <c r="B51" s="21" t="s">
        <v>572</v>
      </c>
      <c r="C51" s="21" t="s">
        <v>480</v>
      </c>
      <c r="D51" s="24">
        <v>6405</v>
      </c>
      <c r="E51" s="22">
        <v>289.34587499999998</v>
      </c>
      <c r="F51" s="23">
        <v>0.57740895180424501</v>
      </c>
    </row>
    <row r="52" spans="1:9" x14ac:dyDescent="0.2">
      <c r="A52" s="21" t="s">
        <v>762</v>
      </c>
      <c r="B52" s="21" t="s">
        <v>761</v>
      </c>
      <c r="C52" s="21" t="s">
        <v>118</v>
      </c>
      <c r="D52" s="24">
        <v>7995</v>
      </c>
      <c r="E52" s="22">
        <v>288.53155500000003</v>
      </c>
      <c r="F52" s="23">
        <v>0.57578392204484996</v>
      </c>
    </row>
    <row r="53" spans="1:9" x14ac:dyDescent="0.2">
      <c r="A53" s="21" t="s">
        <v>764</v>
      </c>
      <c r="B53" s="21" t="s">
        <v>763</v>
      </c>
      <c r="C53" s="21" t="s">
        <v>311</v>
      </c>
      <c r="D53" s="24">
        <v>7167</v>
      </c>
      <c r="E53" s="22">
        <v>269.94863850000002</v>
      </c>
      <c r="F53" s="23">
        <v>0.538700475329977</v>
      </c>
    </row>
    <row r="54" spans="1:9" x14ac:dyDescent="0.2">
      <c r="A54" s="21" t="s">
        <v>766</v>
      </c>
      <c r="B54" s="21" t="s">
        <v>765</v>
      </c>
      <c r="C54" s="21" t="s">
        <v>287</v>
      </c>
      <c r="D54" s="24">
        <v>33214</v>
      </c>
      <c r="E54" s="22">
        <v>242.528628</v>
      </c>
      <c r="F54" s="23">
        <v>0.48398201936005403</v>
      </c>
    </row>
    <row r="55" spans="1:9" x14ac:dyDescent="0.2">
      <c r="A55" s="21" t="s">
        <v>768</v>
      </c>
      <c r="B55" s="21" t="s">
        <v>767</v>
      </c>
      <c r="C55" s="21" t="s">
        <v>155</v>
      </c>
      <c r="D55" s="24">
        <v>8149</v>
      </c>
      <c r="E55" s="22">
        <v>218.1365065</v>
      </c>
      <c r="F55" s="23">
        <v>0.43530591741943803</v>
      </c>
    </row>
    <row r="56" spans="1:9" x14ac:dyDescent="0.2">
      <c r="A56" s="21" t="s">
        <v>262</v>
      </c>
      <c r="B56" s="21" t="s">
        <v>261</v>
      </c>
      <c r="C56" s="21" t="s">
        <v>108</v>
      </c>
      <c r="D56" s="24">
        <v>59888</v>
      </c>
      <c r="E56" s="22">
        <v>181.84991199999999</v>
      </c>
      <c r="F56" s="23">
        <v>0.362893602936673</v>
      </c>
    </row>
    <row r="57" spans="1:9" x14ac:dyDescent="0.2">
      <c r="A57" s="21" t="s">
        <v>770</v>
      </c>
      <c r="B57" s="21" t="s">
        <v>769</v>
      </c>
      <c r="C57" s="21" t="s">
        <v>92</v>
      </c>
      <c r="D57" s="24">
        <v>92088</v>
      </c>
      <c r="E57" s="22">
        <v>9.2088000000000003E-5</v>
      </c>
      <c r="F57" s="23">
        <v>1.83767733180054E-7</v>
      </c>
    </row>
    <row r="58" spans="1:9" x14ac:dyDescent="0.2">
      <c r="A58" s="20" t="s">
        <v>33</v>
      </c>
      <c r="B58" s="20"/>
      <c r="C58" s="20"/>
      <c r="D58" s="20"/>
      <c r="E58" s="25">
        <f>SUM(E7:E57)</f>
        <v>49849.258283588002</v>
      </c>
      <c r="F58" s="26">
        <f>SUM(F7:F57)</f>
        <v>99.477512764768605</v>
      </c>
      <c r="G58" s="14"/>
      <c r="H58" s="14"/>
      <c r="I58" s="14"/>
    </row>
    <row r="59" spans="1:9" x14ac:dyDescent="0.2">
      <c r="A59" s="21"/>
      <c r="B59" s="21"/>
      <c r="C59" s="21"/>
      <c r="D59" s="21"/>
      <c r="E59" s="22"/>
      <c r="F59" s="23"/>
    </row>
    <row r="60" spans="1:9" x14ac:dyDescent="0.2">
      <c r="A60" s="20" t="s">
        <v>35</v>
      </c>
      <c r="B60" s="20"/>
      <c r="C60" s="20"/>
      <c r="D60" s="20"/>
      <c r="E60" s="25">
        <f>E58</f>
        <v>49849.258283588002</v>
      </c>
      <c r="F60" s="26">
        <f>F58</f>
        <v>99.477512764768605</v>
      </c>
      <c r="G60" s="14"/>
      <c r="H60" s="14"/>
      <c r="I60" s="14"/>
    </row>
    <row r="61" spans="1:9" x14ac:dyDescent="0.2">
      <c r="A61" s="20"/>
      <c r="B61" s="20"/>
      <c r="C61" s="20"/>
      <c r="D61" s="20"/>
      <c r="E61" s="25"/>
      <c r="F61" s="26"/>
      <c r="G61" s="14"/>
      <c r="H61" s="14"/>
      <c r="I61" s="14"/>
    </row>
    <row r="62" spans="1:9" x14ac:dyDescent="0.2">
      <c r="A62" s="20" t="s">
        <v>37</v>
      </c>
      <c r="B62" s="20"/>
      <c r="C62" s="20"/>
      <c r="D62" s="20"/>
      <c r="E62" s="25">
        <f>E64-(E58)</f>
        <v>261.82400841199706</v>
      </c>
      <c r="F62" s="26">
        <f>F64-(F58)</f>
        <v>0.52248723523139518</v>
      </c>
      <c r="G62" s="14"/>
      <c r="H62" s="14"/>
      <c r="I62" s="14"/>
    </row>
    <row r="63" spans="1:9" x14ac:dyDescent="0.2">
      <c r="A63" s="20"/>
      <c r="B63" s="20"/>
      <c r="C63" s="20"/>
      <c r="D63" s="20"/>
      <c r="E63" s="25"/>
      <c r="F63" s="26"/>
      <c r="G63" s="14"/>
      <c r="H63" s="14"/>
      <c r="I63" s="14"/>
    </row>
    <row r="64" spans="1:9" x14ac:dyDescent="0.2">
      <c r="A64" s="27" t="s">
        <v>36</v>
      </c>
      <c r="B64" s="27"/>
      <c r="C64" s="27"/>
      <c r="D64" s="27"/>
      <c r="E64" s="28">
        <v>50111.082291999999</v>
      </c>
      <c r="F64" s="29">
        <v>100</v>
      </c>
      <c r="G64" s="14"/>
      <c r="H64" s="14"/>
      <c r="I64" s="14"/>
    </row>
    <row r="65" spans="1:6" x14ac:dyDescent="0.2">
      <c r="F65" s="15" t="s">
        <v>607</v>
      </c>
    </row>
    <row r="67" spans="1:6" x14ac:dyDescent="0.2">
      <c r="A67" s="14" t="s">
        <v>39</v>
      </c>
    </row>
    <row r="68" spans="1:6" x14ac:dyDescent="0.2">
      <c r="A68" s="14" t="s">
        <v>40</v>
      </c>
    </row>
    <row r="69" spans="1:6" x14ac:dyDescent="0.2">
      <c r="A69" s="14" t="s">
        <v>41</v>
      </c>
      <c r="B69" s="14"/>
      <c r="C69" s="30" t="s">
        <v>43</v>
      </c>
      <c r="D69" s="14" t="s">
        <v>42</v>
      </c>
    </row>
    <row r="70" spans="1:6" x14ac:dyDescent="0.2">
      <c r="A70" s="7" t="s">
        <v>80</v>
      </c>
      <c r="C70" s="31">
        <v>135.2022</v>
      </c>
      <c r="D70" s="31">
        <v>143.40299999999999</v>
      </c>
    </row>
    <row r="71" spans="1:6" x14ac:dyDescent="0.2">
      <c r="A71" s="7" t="s">
        <v>82</v>
      </c>
      <c r="C71" s="31">
        <v>135.2022</v>
      </c>
      <c r="D71" s="31">
        <v>143.40299999999999</v>
      </c>
    </row>
    <row r="72" spans="1:6" x14ac:dyDescent="0.2">
      <c r="A72" s="7" t="s">
        <v>81</v>
      </c>
      <c r="C72" s="31">
        <v>140.29419999999999</v>
      </c>
      <c r="D72" s="31">
        <v>149.09289999999999</v>
      </c>
    </row>
    <row r="73" spans="1:6" x14ac:dyDescent="0.2">
      <c r="A73" s="7" t="s">
        <v>83</v>
      </c>
      <c r="C73" s="31">
        <v>140.29419999999999</v>
      </c>
      <c r="D73" s="31">
        <v>149.09289999999999</v>
      </c>
    </row>
    <row r="75" spans="1:6" x14ac:dyDescent="0.2">
      <c r="A75" s="7" t="s">
        <v>44</v>
      </c>
    </row>
    <row r="77" spans="1:6" x14ac:dyDescent="0.2">
      <c r="A77" s="14" t="s">
        <v>45</v>
      </c>
      <c r="D77" s="30" t="s">
        <v>46</v>
      </c>
    </row>
    <row r="79" spans="1:6" x14ac:dyDescent="0.2">
      <c r="A79" s="14" t="s">
        <v>219</v>
      </c>
      <c r="D79" s="35">
        <v>1.91936310606871E-2</v>
      </c>
    </row>
    <row r="81" spans="1:1" x14ac:dyDescent="0.2">
      <c r="A81" s="14" t="s">
        <v>812</v>
      </c>
    </row>
    <row r="82" spans="1:1" x14ac:dyDescent="0.2">
      <c r="A82" s="14"/>
    </row>
    <row r="83" spans="1:1" x14ac:dyDescent="0.2">
      <c r="A83" s="38" t="s">
        <v>807</v>
      </c>
    </row>
    <row r="84" spans="1:1" x14ac:dyDescent="0.2">
      <c r="A84" s="39"/>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row r="97" spans="1:1" x14ac:dyDescent="0.2">
      <c r="A97" s="38" t="s">
        <v>825</v>
      </c>
    </row>
    <row r="98" spans="1:1" x14ac:dyDescent="0.2">
      <c r="A98" s="40"/>
    </row>
    <row r="99" spans="1:1" x14ac:dyDescent="0.2">
      <c r="A99" s="38" t="s">
        <v>808</v>
      </c>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40"/>
    </row>
    <row r="109" spans="1:1" x14ac:dyDescent="0.2">
      <c r="A109" s="40"/>
    </row>
    <row r="110" spans="1:1" x14ac:dyDescent="0.2">
      <c r="A110" s="40"/>
    </row>
    <row r="111" spans="1:1" x14ac:dyDescent="0.2">
      <c r="A111" s="40"/>
    </row>
    <row r="114" spans="1:1" x14ac:dyDescent="0.2">
      <c r="A114" s="14" t="s">
        <v>826</v>
      </c>
    </row>
  </sheetData>
  <mergeCells count="1">
    <mergeCell ref="A1:F1"/>
  </mergeCells>
  <conditionalFormatting sqref="F2:F3 F5:F80">
    <cfRule type="cellIs" dxfId="40" priority="2" stopIfTrue="1" operator="between">
      <formula>0.009</formula>
      <formula>-0.009</formula>
    </cfRule>
  </conditionalFormatting>
  <conditionalFormatting sqref="F81:F213">
    <cfRule type="cellIs" dxfId="39"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3"/>
  <sheetViews>
    <sheetView showGridLines="0" workbookViewId="0">
      <selection sqref="A1:F1"/>
    </sheetView>
  </sheetViews>
  <sheetFormatPr defaultColWidth="9.109375" defaultRowHeight="10.199999999999999" x14ac:dyDescent="0.2"/>
  <cols>
    <col min="1" max="1" width="38.6640625" style="7" bestFit="1" customWidth="1"/>
    <col min="2" max="2" width="28" style="7" bestFit="1" customWidth="1"/>
    <col min="3" max="3" width="35.44140625" style="7" bestFit="1" customWidth="1"/>
    <col min="4" max="4" width="15" style="7" bestFit="1" customWidth="1"/>
    <col min="5" max="5" width="23" style="10" customWidth="1"/>
    <col min="6" max="6" width="14.6640625" style="11" bestFit="1" customWidth="1"/>
    <col min="7" max="16384" width="9.109375" style="7"/>
  </cols>
  <sheetData>
    <row r="1" spans="1:6" s="1" customFormat="1" ht="13.8" x14ac:dyDescent="0.2">
      <c r="A1" s="69" t="s">
        <v>22</v>
      </c>
      <c r="B1" s="70"/>
      <c r="C1" s="70"/>
      <c r="D1" s="70"/>
      <c r="E1" s="70"/>
      <c r="F1" s="70"/>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288</v>
      </c>
      <c r="D4" s="13" t="s">
        <v>1</v>
      </c>
      <c r="E4" s="36" t="s">
        <v>6</v>
      </c>
      <c r="F4" s="12" t="s">
        <v>3</v>
      </c>
    </row>
    <row r="5" spans="1:6" x14ac:dyDescent="0.2">
      <c r="A5" s="16" t="s">
        <v>89</v>
      </c>
      <c r="B5" s="17"/>
      <c r="C5" s="17"/>
      <c r="D5" s="17"/>
      <c r="E5" s="18"/>
      <c r="F5" s="19"/>
    </row>
    <row r="6" spans="1:6" x14ac:dyDescent="0.2">
      <c r="A6" s="20" t="s">
        <v>32</v>
      </c>
      <c r="B6" s="21"/>
      <c r="C6" s="21"/>
      <c r="D6" s="21"/>
      <c r="E6" s="22"/>
      <c r="F6" s="23"/>
    </row>
    <row r="7" spans="1:6" x14ac:dyDescent="0.2">
      <c r="A7" s="21" t="s">
        <v>94</v>
      </c>
      <c r="B7" s="21" t="s">
        <v>93</v>
      </c>
      <c r="C7" s="21" t="s">
        <v>92</v>
      </c>
      <c r="D7" s="24">
        <v>4700000</v>
      </c>
      <c r="E7" s="22">
        <v>42708.9</v>
      </c>
      <c r="F7" s="23">
        <v>8.5352575801633694</v>
      </c>
    </row>
    <row r="8" spans="1:6" x14ac:dyDescent="0.2">
      <c r="A8" s="21" t="s">
        <v>91</v>
      </c>
      <c r="B8" s="21" t="s">
        <v>90</v>
      </c>
      <c r="C8" s="21" t="s">
        <v>92</v>
      </c>
      <c r="D8" s="24">
        <v>2600000</v>
      </c>
      <c r="E8" s="22">
        <v>38914.199999999997</v>
      </c>
      <c r="F8" s="23">
        <v>7.7768970993397897</v>
      </c>
    </row>
    <row r="9" spans="1:6" x14ac:dyDescent="0.2">
      <c r="A9" s="21" t="s">
        <v>99</v>
      </c>
      <c r="B9" s="21" t="s">
        <v>98</v>
      </c>
      <c r="C9" s="21" t="s">
        <v>92</v>
      </c>
      <c r="D9" s="24">
        <v>4000000</v>
      </c>
      <c r="E9" s="22">
        <v>36240</v>
      </c>
      <c r="F9" s="23">
        <v>7.2424654979435301</v>
      </c>
    </row>
    <row r="10" spans="1:6" x14ac:dyDescent="0.2">
      <c r="A10" s="21" t="s">
        <v>96</v>
      </c>
      <c r="B10" s="21" t="s">
        <v>95</v>
      </c>
      <c r="C10" s="21" t="s">
        <v>97</v>
      </c>
      <c r="D10" s="24">
        <v>2000000</v>
      </c>
      <c r="E10" s="22">
        <v>30753</v>
      </c>
      <c r="F10" s="23">
        <v>6.1459034618724404</v>
      </c>
    </row>
    <row r="11" spans="1:6" x14ac:dyDescent="0.2">
      <c r="A11" s="21" t="s">
        <v>104</v>
      </c>
      <c r="B11" s="21" t="s">
        <v>103</v>
      </c>
      <c r="C11" s="21" t="s">
        <v>105</v>
      </c>
      <c r="D11" s="24">
        <v>3200000</v>
      </c>
      <c r="E11" s="22">
        <v>26624</v>
      </c>
      <c r="F11" s="23">
        <v>5.3207340346922898</v>
      </c>
    </row>
    <row r="12" spans="1:6" x14ac:dyDescent="0.2">
      <c r="A12" s="21" t="s">
        <v>101</v>
      </c>
      <c r="B12" s="21" t="s">
        <v>100</v>
      </c>
      <c r="C12" s="21" t="s">
        <v>102</v>
      </c>
      <c r="D12" s="24">
        <v>1280000</v>
      </c>
      <c r="E12" s="22">
        <v>25895.68</v>
      </c>
      <c r="F12" s="23">
        <v>5.1751812623009501</v>
      </c>
    </row>
    <row r="13" spans="1:6" x14ac:dyDescent="0.2">
      <c r="A13" s="21" t="s">
        <v>115</v>
      </c>
      <c r="B13" s="21" t="s">
        <v>114</v>
      </c>
      <c r="C13" s="21" t="s">
        <v>92</v>
      </c>
      <c r="D13" s="24">
        <v>3000000</v>
      </c>
      <c r="E13" s="22">
        <v>17214</v>
      </c>
      <c r="F13" s="23">
        <v>3.4401711115231799</v>
      </c>
    </row>
    <row r="14" spans="1:6" x14ac:dyDescent="0.2">
      <c r="A14" s="21" t="s">
        <v>110</v>
      </c>
      <c r="B14" s="21" t="s">
        <v>109</v>
      </c>
      <c r="C14" s="21" t="s">
        <v>97</v>
      </c>
      <c r="D14" s="24">
        <v>1500000</v>
      </c>
      <c r="E14" s="22">
        <v>15617.25</v>
      </c>
      <c r="F14" s="23">
        <v>3.1210649640661901</v>
      </c>
    </row>
    <row r="15" spans="1:6" x14ac:dyDescent="0.2">
      <c r="A15" s="21" t="s">
        <v>126</v>
      </c>
      <c r="B15" s="21" t="s">
        <v>125</v>
      </c>
      <c r="C15" s="21" t="s">
        <v>127</v>
      </c>
      <c r="D15" s="24">
        <v>1600000</v>
      </c>
      <c r="E15" s="22">
        <v>14341.6</v>
      </c>
      <c r="F15" s="23">
        <v>2.8661297788440101</v>
      </c>
    </row>
    <row r="16" spans="1:6" x14ac:dyDescent="0.2">
      <c r="A16" s="21" t="s">
        <v>239</v>
      </c>
      <c r="B16" s="21" t="s">
        <v>238</v>
      </c>
      <c r="C16" s="21" t="s">
        <v>130</v>
      </c>
      <c r="D16" s="24">
        <v>800000</v>
      </c>
      <c r="E16" s="22">
        <v>13773.6</v>
      </c>
      <c r="F16" s="23">
        <v>2.7526165226952299</v>
      </c>
    </row>
    <row r="17" spans="1:6" x14ac:dyDescent="0.2">
      <c r="A17" s="21" t="s">
        <v>138</v>
      </c>
      <c r="B17" s="21" t="s">
        <v>137</v>
      </c>
      <c r="C17" s="21" t="s">
        <v>139</v>
      </c>
      <c r="D17" s="24">
        <v>3300000</v>
      </c>
      <c r="E17" s="22">
        <v>11678.7</v>
      </c>
      <c r="F17" s="23">
        <v>2.3339564517338101</v>
      </c>
    </row>
    <row r="18" spans="1:6" x14ac:dyDescent="0.2">
      <c r="A18" s="21" t="s">
        <v>581</v>
      </c>
      <c r="B18" s="21" t="s">
        <v>580</v>
      </c>
      <c r="C18" s="21" t="s">
        <v>127</v>
      </c>
      <c r="D18" s="24">
        <v>650000</v>
      </c>
      <c r="E18" s="22">
        <v>10743.525</v>
      </c>
      <c r="F18" s="23">
        <v>2.1470642698342699</v>
      </c>
    </row>
    <row r="19" spans="1:6" x14ac:dyDescent="0.2">
      <c r="A19" s="21" t="s">
        <v>241</v>
      </c>
      <c r="B19" s="21" t="s">
        <v>240</v>
      </c>
      <c r="C19" s="21" t="s">
        <v>124</v>
      </c>
      <c r="D19" s="24">
        <v>9300000</v>
      </c>
      <c r="E19" s="22">
        <v>9937.0499999999993</v>
      </c>
      <c r="F19" s="23">
        <v>1.9858924331219601</v>
      </c>
    </row>
    <row r="20" spans="1:6" x14ac:dyDescent="0.2">
      <c r="A20" s="21" t="s">
        <v>107</v>
      </c>
      <c r="B20" s="21" t="s">
        <v>106</v>
      </c>
      <c r="C20" s="21" t="s">
        <v>108</v>
      </c>
      <c r="D20" s="24">
        <v>375000</v>
      </c>
      <c r="E20" s="22">
        <v>9561</v>
      </c>
      <c r="F20" s="23">
        <v>1.9107398627438801</v>
      </c>
    </row>
    <row r="21" spans="1:6" x14ac:dyDescent="0.2">
      <c r="A21" s="21" t="s">
        <v>120</v>
      </c>
      <c r="B21" s="21" t="s">
        <v>119</v>
      </c>
      <c r="C21" s="21" t="s">
        <v>121</v>
      </c>
      <c r="D21" s="24">
        <v>5500000</v>
      </c>
      <c r="E21" s="22">
        <v>9520.5</v>
      </c>
      <c r="F21" s="23">
        <v>1.9026460478248199</v>
      </c>
    </row>
    <row r="22" spans="1:6" x14ac:dyDescent="0.2">
      <c r="A22" s="21" t="s">
        <v>215</v>
      </c>
      <c r="B22" s="21" t="s">
        <v>214</v>
      </c>
      <c r="C22" s="21" t="s">
        <v>183</v>
      </c>
      <c r="D22" s="24">
        <v>1600000</v>
      </c>
      <c r="E22" s="22">
        <v>8392.7999999999993</v>
      </c>
      <c r="F22" s="23">
        <v>1.6772782679674501</v>
      </c>
    </row>
    <row r="23" spans="1:6" x14ac:dyDescent="0.2">
      <c r="A23" s="21" t="s">
        <v>134</v>
      </c>
      <c r="B23" s="21" t="s">
        <v>133</v>
      </c>
      <c r="C23" s="21" t="s">
        <v>97</v>
      </c>
      <c r="D23" s="24">
        <v>715000</v>
      </c>
      <c r="E23" s="22">
        <v>7603.31</v>
      </c>
      <c r="F23" s="23">
        <v>1.5195008373390999</v>
      </c>
    </row>
    <row r="24" spans="1:6" x14ac:dyDescent="0.2">
      <c r="A24" s="21" t="s">
        <v>129</v>
      </c>
      <c r="B24" s="21" t="s">
        <v>128</v>
      </c>
      <c r="C24" s="21" t="s">
        <v>130</v>
      </c>
      <c r="D24" s="24">
        <v>110000</v>
      </c>
      <c r="E24" s="22">
        <v>7386.4449999999997</v>
      </c>
      <c r="F24" s="23">
        <v>1.4761609565385601</v>
      </c>
    </row>
    <row r="25" spans="1:6" x14ac:dyDescent="0.2">
      <c r="A25" s="21" t="s">
        <v>211</v>
      </c>
      <c r="B25" s="21" t="s">
        <v>210</v>
      </c>
      <c r="C25" s="21" t="s">
        <v>92</v>
      </c>
      <c r="D25" s="24">
        <v>380000</v>
      </c>
      <c r="E25" s="22">
        <v>7227.41</v>
      </c>
      <c r="F25" s="23">
        <v>1.4443782440533099</v>
      </c>
    </row>
    <row r="26" spans="1:6" x14ac:dyDescent="0.2">
      <c r="A26" s="21" t="s">
        <v>185</v>
      </c>
      <c r="B26" s="21" t="s">
        <v>184</v>
      </c>
      <c r="C26" s="21" t="s">
        <v>186</v>
      </c>
      <c r="D26" s="24">
        <v>3600000</v>
      </c>
      <c r="E26" s="22">
        <v>7126.2</v>
      </c>
      <c r="F26" s="23">
        <v>1.42415170064694</v>
      </c>
    </row>
    <row r="27" spans="1:6" x14ac:dyDescent="0.2">
      <c r="A27" s="21" t="s">
        <v>141</v>
      </c>
      <c r="B27" s="21" t="s">
        <v>140</v>
      </c>
      <c r="C27" s="21" t="s">
        <v>142</v>
      </c>
      <c r="D27" s="24">
        <v>7500000</v>
      </c>
      <c r="E27" s="22">
        <v>6847.5</v>
      </c>
      <c r="F27" s="23">
        <v>1.3684542631669001</v>
      </c>
    </row>
    <row r="28" spans="1:6" x14ac:dyDescent="0.2">
      <c r="A28" s="21" t="s">
        <v>132</v>
      </c>
      <c r="B28" s="21" t="s">
        <v>131</v>
      </c>
      <c r="C28" s="21" t="s">
        <v>118</v>
      </c>
      <c r="D28" s="24">
        <v>152702</v>
      </c>
      <c r="E28" s="22">
        <v>6770.3485739999996</v>
      </c>
      <c r="F28" s="23">
        <v>1.35303576038207</v>
      </c>
    </row>
    <row r="29" spans="1:6" x14ac:dyDescent="0.2">
      <c r="A29" s="21" t="s">
        <v>166</v>
      </c>
      <c r="B29" s="21" t="s">
        <v>165</v>
      </c>
      <c r="C29" s="21" t="s">
        <v>155</v>
      </c>
      <c r="D29" s="24">
        <v>1550000</v>
      </c>
      <c r="E29" s="22">
        <v>6397.625</v>
      </c>
      <c r="F29" s="23">
        <v>1.2785479671986999</v>
      </c>
    </row>
    <row r="30" spans="1:6" x14ac:dyDescent="0.2">
      <c r="A30" s="21" t="s">
        <v>157</v>
      </c>
      <c r="B30" s="21" t="s">
        <v>156</v>
      </c>
      <c r="C30" s="21" t="s">
        <v>113</v>
      </c>
      <c r="D30" s="24">
        <v>1000000</v>
      </c>
      <c r="E30" s="22">
        <v>6099.5</v>
      </c>
      <c r="F30" s="23">
        <v>1.21896849626674</v>
      </c>
    </row>
    <row r="31" spans="1:6" x14ac:dyDescent="0.2">
      <c r="A31" s="21" t="s">
        <v>159</v>
      </c>
      <c r="B31" s="21" t="s">
        <v>158</v>
      </c>
      <c r="C31" s="21" t="s">
        <v>139</v>
      </c>
      <c r="D31" s="24">
        <v>9500000</v>
      </c>
      <c r="E31" s="22">
        <v>5994.5</v>
      </c>
      <c r="F31" s="23">
        <v>1.1979845316617701</v>
      </c>
    </row>
    <row r="32" spans="1:6" x14ac:dyDescent="0.2">
      <c r="A32" s="21" t="s">
        <v>213</v>
      </c>
      <c r="B32" s="21" t="s">
        <v>212</v>
      </c>
      <c r="C32" s="21" t="s">
        <v>121</v>
      </c>
      <c r="D32" s="24">
        <v>2600000</v>
      </c>
      <c r="E32" s="22">
        <v>5876</v>
      </c>
      <c r="F32" s="23">
        <v>1.1743026287504501</v>
      </c>
    </row>
    <row r="33" spans="1:6" x14ac:dyDescent="0.2">
      <c r="A33" s="21" t="s">
        <v>268</v>
      </c>
      <c r="B33" s="21" t="s">
        <v>267</v>
      </c>
      <c r="C33" s="21" t="s">
        <v>269</v>
      </c>
      <c r="D33" s="24">
        <v>680000</v>
      </c>
      <c r="E33" s="22">
        <v>5822.16</v>
      </c>
      <c r="F33" s="23">
        <v>1.16354285109015</v>
      </c>
    </row>
    <row r="34" spans="1:6" x14ac:dyDescent="0.2">
      <c r="A34" s="21" t="s">
        <v>146</v>
      </c>
      <c r="B34" s="21" t="s">
        <v>1111</v>
      </c>
      <c r="C34" s="21" t="s">
        <v>113</v>
      </c>
      <c r="D34" s="24">
        <v>720873</v>
      </c>
      <c r="E34" s="22">
        <v>5390.6882939999996</v>
      </c>
      <c r="F34" s="23">
        <v>1.0773144034068201</v>
      </c>
    </row>
    <row r="35" spans="1:6" x14ac:dyDescent="0.2">
      <c r="A35" s="21" t="s">
        <v>284</v>
      </c>
      <c r="B35" s="21" t="s">
        <v>283</v>
      </c>
      <c r="C35" s="21" t="s">
        <v>155</v>
      </c>
      <c r="D35" s="24">
        <v>140000</v>
      </c>
      <c r="E35" s="22">
        <v>5140.59</v>
      </c>
      <c r="F35" s="23">
        <v>1.0273329391300601</v>
      </c>
    </row>
    <row r="36" spans="1:6" x14ac:dyDescent="0.2">
      <c r="A36" s="21" t="s">
        <v>151</v>
      </c>
      <c r="B36" s="21" t="s">
        <v>150</v>
      </c>
      <c r="C36" s="21" t="s">
        <v>152</v>
      </c>
      <c r="D36" s="24">
        <v>1900000</v>
      </c>
      <c r="E36" s="22">
        <v>4953.3</v>
      </c>
      <c r="F36" s="23">
        <v>0.989903541693258</v>
      </c>
    </row>
    <row r="37" spans="1:6" x14ac:dyDescent="0.2">
      <c r="A37" s="21" t="s">
        <v>632</v>
      </c>
      <c r="B37" s="21" t="s">
        <v>631</v>
      </c>
      <c r="C37" s="21" t="s">
        <v>164</v>
      </c>
      <c r="D37" s="24">
        <v>950000</v>
      </c>
      <c r="E37" s="22">
        <v>4821.7250000000004</v>
      </c>
      <c r="F37" s="23">
        <v>0.96360863557041299</v>
      </c>
    </row>
    <row r="38" spans="1:6" x14ac:dyDescent="0.2">
      <c r="A38" s="21" t="s">
        <v>248</v>
      </c>
      <c r="B38" s="21" t="s">
        <v>247</v>
      </c>
      <c r="C38" s="21" t="s">
        <v>155</v>
      </c>
      <c r="D38" s="24">
        <v>2000000</v>
      </c>
      <c r="E38" s="22">
        <v>4704</v>
      </c>
      <c r="F38" s="23">
        <v>0.94008161430260395</v>
      </c>
    </row>
    <row r="39" spans="1:6" x14ac:dyDescent="0.2">
      <c r="A39" s="21" t="s">
        <v>264</v>
      </c>
      <c r="B39" s="21" t="s">
        <v>263</v>
      </c>
      <c r="C39" s="21" t="s">
        <v>108</v>
      </c>
      <c r="D39" s="24">
        <v>6750000</v>
      </c>
      <c r="E39" s="22">
        <v>4606.875</v>
      </c>
      <c r="F39" s="23">
        <v>0.92067144704300796</v>
      </c>
    </row>
    <row r="40" spans="1:6" x14ac:dyDescent="0.2">
      <c r="A40" s="21" t="s">
        <v>188</v>
      </c>
      <c r="B40" s="21" t="s">
        <v>187</v>
      </c>
      <c r="C40" s="21" t="s">
        <v>142</v>
      </c>
      <c r="D40" s="24">
        <v>2000000</v>
      </c>
      <c r="E40" s="22">
        <v>4523</v>
      </c>
      <c r="F40" s="23">
        <v>0.90390925626927698</v>
      </c>
    </row>
    <row r="41" spans="1:6" x14ac:dyDescent="0.2">
      <c r="A41" s="21" t="s">
        <v>148</v>
      </c>
      <c r="B41" s="21" t="s">
        <v>147</v>
      </c>
      <c r="C41" s="21" t="s">
        <v>149</v>
      </c>
      <c r="D41" s="24">
        <v>530000</v>
      </c>
      <c r="E41" s="22">
        <v>4381.2449999999999</v>
      </c>
      <c r="F41" s="23">
        <v>0.87557990481615899</v>
      </c>
    </row>
    <row r="42" spans="1:6" x14ac:dyDescent="0.2">
      <c r="A42" s="21" t="s">
        <v>168</v>
      </c>
      <c r="B42" s="21" t="s">
        <v>167</v>
      </c>
      <c r="C42" s="21" t="s">
        <v>145</v>
      </c>
      <c r="D42" s="24">
        <v>900000</v>
      </c>
      <c r="E42" s="22">
        <v>4374</v>
      </c>
      <c r="F42" s="23">
        <v>0.874132011258416</v>
      </c>
    </row>
    <row r="43" spans="1:6" x14ac:dyDescent="0.2">
      <c r="A43" s="21" t="s">
        <v>173</v>
      </c>
      <c r="B43" s="21" t="s">
        <v>172</v>
      </c>
      <c r="C43" s="21" t="s">
        <v>174</v>
      </c>
      <c r="D43" s="24">
        <v>200009</v>
      </c>
      <c r="E43" s="22">
        <v>4076.883452</v>
      </c>
      <c r="F43" s="23">
        <v>0.81475407671763</v>
      </c>
    </row>
    <row r="44" spans="1:6" x14ac:dyDescent="0.2">
      <c r="A44" s="21" t="s">
        <v>634</v>
      </c>
      <c r="B44" s="21" t="s">
        <v>633</v>
      </c>
      <c r="C44" s="21" t="s">
        <v>118</v>
      </c>
      <c r="D44" s="24">
        <v>940592</v>
      </c>
      <c r="E44" s="22">
        <v>4076.0554320000001</v>
      </c>
      <c r="F44" s="23">
        <v>0.81458859917122795</v>
      </c>
    </row>
    <row r="45" spans="1:6" x14ac:dyDescent="0.2">
      <c r="A45" s="21" t="s">
        <v>275</v>
      </c>
      <c r="B45" s="21" t="s">
        <v>274</v>
      </c>
      <c r="C45" s="21" t="s">
        <v>118</v>
      </c>
      <c r="D45" s="24">
        <v>520000</v>
      </c>
      <c r="E45" s="22">
        <v>3634.8</v>
      </c>
      <c r="F45" s="23">
        <v>0.72640490043943595</v>
      </c>
    </row>
    <row r="46" spans="1:6" x14ac:dyDescent="0.2">
      <c r="A46" s="21" t="s">
        <v>282</v>
      </c>
      <c r="B46" s="21" t="s">
        <v>281</v>
      </c>
      <c r="C46" s="21" t="s">
        <v>92</v>
      </c>
      <c r="D46" s="24">
        <v>1900000</v>
      </c>
      <c r="E46" s="22">
        <v>3534</v>
      </c>
      <c r="F46" s="23">
        <v>0.706260294418665</v>
      </c>
    </row>
    <row r="47" spans="1:6" x14ac:dyDescent="0.2">
      <c r="A47" s="21" t="s">
        <v>136</v>
      </c>
      <c r="B47" s="21" t="s">
        <v>135</v>
      </c>
      <c r="C47" s="21" t="s">
        <v>92</v>
      </c>
      <c r="D47" s="24">
        <v>300000</v>
      </c>
      <c r="E47" s="22">
        <v>3427.95</v>
      </c>
      <c r="F47" s="23">
        <v>0.68506649016764698</v>
      </c>
    </row>
    <row r="48" spans="1:6" x14ac:dyDescent="0.2">
      <c r="A48" s="21" t="s">
        <v>266</v>
      </c>
      <c r="B48" s="21" t="s">
        <v>265</v>
      </c>
      <c r="C48" s="21" t="s">
        <v>130</v>
      </c>
      <c r="D48" s="24">
        <v>140000</v>
      </c>
      <c r="E48" s="22">
        <v>3346.42</v>
      </c>
      <c r="F48" s="23">
        <v>0.66877294127009301</v>
      </c>
    </row>
    <row r="49" spans="1:9" x14ac:dyDescent="0.2">
      <c r="A49" s="21" t="s">
        <v>589</v>
      </c>
      <c r="B49" s="21" t="s">
        <v>588</v>
      </c>
      <c r="C49" s="21" t="s">
        <v>145</v>
      </c>
      <c r="D49" s="24">
        <v>200000</v>
      </c>
      <c r="E49" s="22">
        <v>3150.9</v>
      </c>
      <c r="F49" s="23">
        <v>0.62969880070282203</v>
      </c>
    </row>
    <row r="50" spans="1:9" x14ac:dyDescent="0.2">
      <c r="A50" s="21" t="s">
        <v>170</v>
      </c>
      <c r="B50" s="21" t="s">
        <v>169</v>
      </c>
      <c r="C50" s="21" t="s">
        <v>171</v>
      </c>
      <c r="D50" s="24">
        <v>200000</v>
      </c>
      <c r="E50" s="22">
        <v>3072.7</v>
      </c>
      <c r="F50" s="23">
        <v>0.61407074325416899</v>
      </c>
    </row>
    <row r="51" spans="1:9" x14ac:dyDescent="0.2">
      <c r="A51" s="21" t="s">
        <v>772</v>
      </c>
      <c r="B51" s="21" t="s">
        <v>771</v>
      </c>
      <c r="C51" s="21" t="s">
        <v>149</v>
      </c>
      <c r="D51" s="24">
        <v>600000</v>
      </c>
      <c r="E51" s="22">
        <v>2640</v>
      </c>
      <c r="F51" s="23">
        <v>0.52759682435350197</v>
      </c>
    </row>
    <row r="52" spans="1:9" x14ac:dyDescent="0.2">
      <c r="A52" s="21" t="s">
        <v>477</v>
      </c>
      <c r="B52" s="21" t="s">
        <v>476</v>
      </c>
      <c r="C52" s="21" t="s">
        <v>145</v>
      </c>
      <c r="D52" s="24">
        <v>300000</v>
      </c>
      <c r="E52" s="22">
        <v>2628.6</v>
      </c>
      <c r="F52" s="23">
        <v>0.52531856533924803</v>
      </c>
    </row>
    <row r="53" spans="1:9" x14ac:dyDescent="0.2">
      <c r="A53" s="21" t="s">
        <v>231</v>
      </c>
      <c r="B53" s="21" t="s">
        <v>230</v>
      </c>
      <c r="C53" s="21" t="s">
        <v>180</v>
      </c>
      <c r="D53" s="24">
        <v>15000</v>
      </c>
      <c r="E53" s="22">
        <v>2473.29</v>
      </c>
      <c r="F53" s="23">
        <v>0.49428028397926999</v>
      </c>
    </row>
    <row r="54" spans="1:9" x14ac:dyDescent="0.2">
      <c r="A54" s="21" t="s">
        <v>638</v>
      </c>
      <c r="B54" s="21" t="s">
        <v>637</v>
      </c>
      <c r="C54" s="21" t="s">
        <v>164</v>
      </c>
      <c r="D54" s="24">
        <v>200000</v>
      </c>
      <c r="E54" s="22">
        <v>1207.9000000000001</v>
      </c>
      <c r="F54" s="23">
        <v>0.24139553186992199</v>
      </c>
    </row>
    <row r="55" spans="1:9" x14ac:dyDescent="0.2">
      <c r="A55" s="21" t="s">
        <v>190</v>
      </c>
      <c r="B55" s="21" t="s">
        <v>189</v>
      </c>
      <c r="C55" s="21" t="s">
        <v>108</v>
      </c>
      <c r="D55" s="24">
        <v>500000</v>
      </c>
      <c r="E55" s="22">
        <v>1069.25</v>
      </c>
      <c r="F55" s="23">
        <v>0.21368670622726599</v>
      </c>
    </row>
    <row r="56" spans="1:9" x14ac:dyDescent="0.2">
      <c r="A56" s="21" t="s">
        <v>260</v>
      </c>
      <c r="B56" s="21" t="s">
        <v>259</v>
      </c>
      <c r="C56" s="21" t="s">
        <v>152</v>
      </c>
      <c r="D56" s="24">
        <v>147612</v>
      </c>
      <c r="E56" s="22">
        <v>769.79657999999995</v>
      </c>
      <c r="F56" s="23">
        <v>0.15384175416901</v>
      </c>
    </row>
    <row r="57" spans="1:9" x14ac:dyDescent="0.2">
      <c r="A57" s="21" t="s">
        <v>195</v>
      </c>
      <c r="B57" s="21" t="s">
        <v>194</v>
      </c>
      <c r="C57" s="21" t="s">
        <v>196</v>
      </c>
      <c r="D57" s="24">
        <v>630708</v>
      </c>
      <c r="E57" s="22">
        <v>585.92773199999999</v>
      </c>
      <c r="F57" s="23">
        <v>0.117096064660549</v>
      </c>
    </row>
    <row r="58" spans="1:9" x14ac:dyDescent="0.2">
      <c r="A58" s="20" t="s">
        <v>33</v>
      </c>
      <c r="B58" s="20"/>
      <c r="C58" s="20"/>
      <c r="D58" s="20"/>
      <c r="E58" s="25">
        <f>SUM(E7:E57)</f>
        <v>477656.70006399998</v>
      </c>
      <c r="F58" s="26">
        <f>SUM(F7:F57)</f>
        <v>95.458393213992338</v>
      </c>
      <c r="G58" s="14"/>
      <c r="H58" s="14"/>
      <c r="I58" s="14"/>
    </row>
    <row r="59" spans="1:9" x14ac:dyDescent="0.2">
      <c r="A59" s="21"/>
      <c r="B59" s="21"/>
      <c r="C59" s="21"/>
      <c r="D59" s="21"/>
      <c r="E59" s="22"/>
      <c r="F59" s="23"/>
    </row>
    <row r="60" spans="1:9" x14ac:dyDescent="0.2">
      <c r="A60" s="20" t="s">
        <v>222</v>
      </c>
      <c r="B60" s="21"/>
      <c r="C60" s="21"/>
      <c r="D60" s="21"/>
      <c r="E60" s="22"/>
      <c r="F60" s="23"/>
    </row>
    <row r="61" spans="1:9" x14ac:dyDescent="0.2">
      <c r="A61" s="21" t="s">
        <v>613</v>
      </c>
      <c r="B61" s="21" t="s">
        <v>612</v>
      </c>
      <c r="C61" s="21" t="s">
        <v>436</v>
      </c>
      <c r="D61" s="24">
        <v>3500</v>
      </c>
      <c r="E61" s="22">
        <v>3.5E-4</v>
      </c>
      <c r="F61" s="23">
        <v>6.9946548683229506E-8</v>
      </c>
    </row>
    <row r="62" spans="1:9" x14ac:dyDescent="0.2">
      <c r="A62" s="21" t="s">
        <v>225</v>
      </c>
      <c r="B62" s="21" t="s">
        <v>224</v>
      </c>
      <c r="C62" s="21" t="s">
        <v>177</v>
      </c>
      <c r="D62" s="24">
        <v>3000</v>
      </c>
      <c r="E62" s="22">
        <v>2.9999999999999997E-4</v>
      </c>
      <c r="F62" s="23">
        <v>5.99541845856252E-8</v>
      </c>
    </row>
    <row r="63" spans="1:9" x14ac:dyDescent="0.2">
      <c r="A63" s="21"/>
      <c r="B63" s="21" t="s">
        <v>223</v>
      </c>
      <c r="C63" s="21" t="s">
        <v>149</v>
      </c>
      <c r="D63" s="24">
        <v>2900</v>
      </c>
      <c r="E63" s="22">
        <v>2.9E-4</v>
      </c>
      <c r="F63" s="23">
        <v>5.7955711766104399E-8</v>
      </c>
    </row>
    <row r="64" spans="1:9" x14ac:dyDescent="0.2">
      <c r="A64" s="20" t="s">
        <v>33</v>
      </c>
      <c r="B64" s="20"/>
      <c r="C64" s="20"/>
      <c r="D64" s="20"/>
      <c r="E64" s="25">
        <f>SUM(E60:E63)</f>
        <v>9.3999999999999997E-4</v>
      </c>
      <c r="F64" s="26">
        <f>SUM(F60:F63)</f>
        <v>1.878564450349591E-7</v>
      </c>
      <c r="G64" s="14"/>
      <c r="H64" s="14"/>
      <c r="I64" s="14"/>
    </row>
    <row r="65" spans="1:9" x14ac:dyDescent="0.2">
      <c r="A65" s="21"/>
      <c r="B65" s="21"/>
      <c r="C65" s="21"/>
      <c r="D65" s="21"/>
      <c r="E65" s="22"/>
      <c r="F65" s="23"/>
    </row>
    <row r="66" spans="1:9" x14ac:dyDescent="0.2">
      <c r="A66" s="20" t="s">
        <v>35</v>
      </c>
      <c r="B66" s="20"/>
      <c r="C66" s="20"/>
      <c r="D66" s="20"/>
      <c r="E66" s="25">
        <f>E58+E64</f>
        <v>477656.70100399997</v>
      </c>
      <c r="F66" s="26">
        <f>F58+F64</f>
        <v>95.458393401848781</v>
      </c>
      <c r="G66" s="14"/>
      <c r="H66" s="14"/>
      <c r="I66" s="14"/>
    </row>
    <row r="67" spans="1:9" x14ac:dyDescent="0.2">
      <c r="A67" s="20"/>
      <c r="B67" s="20"/>
      <c r="C67" s="20"/>
      <c r="D67" s="20"/>
      <c r="E67" s="25"/>
      <c r="F67" s="26"/>
      <c r="G67" s="14"/>
      <c r="H67" s="14"/>
      <c r="I67" s="14"/>
    </row>
    <row r="68" spans="1:9" x14ac:dyDescent="0.2">
      <c r="A68" s="20" t="s">
        <v>37</v>
      </c>
      <c r="B68" s="20"/>
      <c r="C68" s="20"/>
      <c r="D68" s="20"/>
      <c r="E68" s="25">
        <f>E70-(E58+E64)</f>
        <v>22725.385873600026</v>
      </c>
      <c r="F68" s="26">
        <f>F70-(F58+F64)</f>
        <v>4.541606598151219</v>
      </c>
      <c r="G68" s="14"/>
      <c r="H68" s="14"/>
      <c r="I68" s="14"/>
    </row>
    <row r="69" spans="1:9" x14ac:dyDescent="0.2">
      <c r="A69" s="20"/>
      <c r="B69" s="20"/>
      <c r="C69" s="20"/>
      <c r="D69" s="20"/>
      <c r="E69" s="25"/>
      <c r="F69" s="26"/>
      <c r="G69" s="14"/>
      <c r="H69" s="14"/>
      <c r="I69" s="14"/>
    </row>
    <row r="70" spans="1:9" x14ac:dyDescent="0.2">
      <c r="A70" s="27" t="s">
        <v>36</v>
      </c>
      <c r="B70" s="27"/>
      <c r="C70" s="27"/>
      <c r="D70" s="27"/>
      <c r="E70" s="28">
        <v>500382.0868776</v>
      </c>
      <c r="F70" s="29">
        <v>100</v>
      </c>
      <c r="G70" s="14"/>
      <c r="H70" s="14"/>
      <c r="I70" s="14"/>
    </row>
    <row r="71" spans="1:9" x14ac:dyDescent="0.2">
      <c r="F71" s="15" t="s">
        <v>607</v>
      </c>
    </row>
    <row r="72" spans="1:9" x14ac:dyDescent="0.2">
      <c r="A72" s="43" t="s">
        <v>38</v>
      </c>
      <c r="F72" s="15"/>
    </row>
    <row r="73" spans="1:9" x14ac:dyDescent="0.2">
      <c r="A73" s="43" t="s">
        <v>843</v>
      </c>
      <c r="F73" s="15"/>
    </row>
    <row r="75" spans="1:9" x14ac:dyDescent="0.2">
      <c r="A75" s="14" t="s">
        <v>39</v>
      </c>
    </row>
    <row r="76" spans="1:9" x14ac:dyDescent="0.2">
      <c r="A76" s="14" t="s">
        <v>40</v>
      </c>
    </row>
    <row r="77" spans="1:9" x14ac:dyDescent="0.2">
      <c r="A77" s="14" t="s">
        <v>41</v>
      </c>
      <c r="B77" s="14"/>
      <c r="C77" s="30" t="s">
        <v>43</v>
      </c>
      <c r="D77" s="14" t="s">
        <v>42</v>
      </c>
    </row>
    <row r="78" spans="1:9" x14ac:dyDescent="0.2">
      <c r="A78" s="7" t="s">
        <v>80</v>
      </c>
      <c r="C78" s="31">
        <v>840.8886</v>
      </c>
      <c r="D78" s="31">
        <v>915.6019</v>
      </c>
    </row>
    <row r="79" spans="1:9" x14ac:dyDescent="0.2">
      <c r="A79" s="7" t="s">
        <v>82</v>
      </c>
      <c r="C79" s="31">
        <v>47.574599999999997</v>
      </c>
      <c r="D79" s="31">
        <v>51.801600000000001</v>
      </c>
    </row>
    <row r="80" spans="1:9" x14ac:dyDescent="0.2">
      <c r="A80" s="7" t="s">
        <v>81</v>
      </c>
      <c r="C80" s="31">
        <v>913.15329999999994</v>
      </c>
      <c r="D80" s="31">
        <v>998.42949999999996</v>
      </c>
    </row>
    <row r="81" spans="1:4" x14ac:dyDescent="0.2">
      <c r="A81" s="7" t="s">
        <v>83</v>
      </c>
      <c r="C81" s="31">
        <v>53.831699999999998</v>
      </c>
      <c r="D81" s="31">
        <v>58.8551</v>
      </c>
    </row>
    <row r="83" spans="1:4" x14ac:dyDescent="0.2">
      <c r="A83" s="7" t="s">
        <v>44</v>
      </c>
    </row>
    <row r="85" spans="1:4" x14ac:dyDescent="0.2">
      <c r="A85" s="14" t="s">
        <v>45</v>
      </c>
      <c r="D85" s="30" t="s">
        <v>46</v>
      </c>
    </row>
    <row r="87" spans="1:4" x14ac:dyDescent="0.2">
      <c r="A87" s="14" t="s">
        <v>219</v>
      </c>
      <c r="D87" s="35">
        <v>0.106360409964359</v>
      </c>
    </row>
    <row r="89" spans="1:4" x14ac:dyDescent="0.2">
      <c r="A89" s="79" t="s">
        <v>838</v>
      </c>
      <c r="B89" s="79"/>
      <c r="C89" s="79"/>
      <c r="D89" s="30" t="s">
        <v>46</v>
      </c>
    </row>
    <row r="90" spans="1:4" x14ac:dyDescent="0.2">
      <c r="A90" s="7" t="s">
        <v>839</v>
      </c>
    </row>
    <row r="91" spans="1:4" x14ac:dyDescent="0.2">
      <c r="A91" s="37" t="s">
        <v>840</v>
      </c>
    </row>
    <row r="93" spans="1:4" x14ac:dyDescent="0.2">
      <c r="A93" s="14" t="s">
        <v>815</v>
      </c>
    </row>
    <row r="94" spans="1:4" x14ac:dyDescent="0.2">
      <c r="A94" s="37"/>
    </row>
    <row r="95" spans="1:4" x14ac:dyDescent="0.2">
      <c r="A95" s="38" t="s">
        <v>807</v>
      </c>
    </row>
    <row r="96" spans="1:4" x14ac:dyDescent="0.2">
      <c r="A96" s="39"/>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40"/>
    </row>
    <row r="109" spans="1:1" x14ac:dyDescent="0.2">
      <c r="A109" s="38" t="s">
        <v>819</v>
      </c>
    </row>
    <row r="110" spans="1:1" x14ac:dyDescent="0.2">
      <c r="A110" s="40"/>
    </row>
    <row r="111" spans="1:1" x14ac:dyDescent="0.2">
      <c r="A111" s="38" t="s">
        <v>808</v>
      </c>
    </row>
    <row r="112" spans="1:1"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3" spans="1:1" x14ac:dyDescent="0.2">
      <c r="A123" s="40"/>
    </row>
  </sheetData>
  <mergeCells count="2">
    <mergeCell ref="A1:F1"/>
    <mergeCell ref="A89:C89"/>
  </mergeCells>
  <conditionalFormatting sqref="F2:F3 F5:F92">
    <cfRule type="cellIs" dxfId="38" priority="2" stopIfTrue="1" operator="between">
      <formula>0.009</formula>
      <formula>-0.009</formula>
    </cfRule>
  </conditionalFormatting>
  <conditionalFormatting sqref="F93:F225">
    <cfRule type="cellIs" dxfId="37" priority="1" stopIfTrue="1" operator="between">
      <formula>0.009</formula>
      <formula>-0.009</formula>
    </cfRule>
  </conditionalFormatting>
  <hyperlinks>
    <hyperlink ref="A91" r:id="rId1" tooltip="https://www.franklintempletonindia.com/investor/reports"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59"/>
  <sheetViews>
    <sheetView workbookViewId="0">
      <selection sqref="A1:E1"/>
    </sheetView>
  </sheetViews>
  <sheetFormatPr defaultColWidth="9.109375" defaultRowHeight="10.199999999999999" x14ac:dyDescent="0.2"/>
  <cols>
    <col min="1" max="1" width="35" style="7" bestFit="1" customWidth="1"/>
    <col min="2" max="2" width="33.5546875" style="7" bestFit="1" customWidth="1"/>
    <col min="3" max="3" width="18.88671875" style="7" bestFit="1" customWidth="1"/>
    <col min="4" max="4" width="15" style="7" bestFit="1" customWidth="1"/>
    <col min="5" max="5" width="13.5546875" style="10" customWidth="1"/>
    <col min="6" max="16384" width="9.109375" style="7"/>
  </cols>
  <sheetData>
    <row r="1" spans="1:8" s="1" customFormat="1" ht="13.8" x14ac:dyDescent="0.2">
      <c r="A1" s="69" t="s">
        <v>23</v>
      </c>
      <c r="B1" s="70"/>
      <c r="C1" s="70"/>
      <c r="D1" s="70"/>
      <c r="E1" s="70"/>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36" t="s">
        <v>6</v>
      </c>
      <c r="E4" s="12" t="s">
        <v>3</v>
      </c>
    </row>
    <row r="5" spans="1:8" x14ac:dyDescent="0.2">
      <c r="A5" s="16" t="s">
        <v>326</v>
      </c>
      <c r="B5" s="17"/>
      <c r="C5" s="17"/>
      <c r="D5" s="18"/>
      <c r="E5" s="19"/>
    </row>
    <row r="6" spans="1:8" x14ac:dyDescent="0.2">
      <c r="A6" s="21" t="s">
        <v>774</v>
      </c>
      <c r="B6" s="21" t="s">
        <v>773</v>
      </c>
      <c r="C6" s="24">
        <v>6234279.0650000004</v>
      </c>
      <c r="D6" s="22">
        <v>291456.69800999999</v>
      </c>
      <c r="E6" s="23">
        <v>99.152905570194704</v>
      </c>
    </row>
    <row r="7" spans="1:8" x14ac:dyDescent="0.2">
      <c r="A7" s="20" t="s">
        <v>33</v>
      </c>
      <c r="B7" s="20"/>
      <c r="C7" s="20"/>
      <c r="D7" s="25">
        <f>SUM(D6:D6)</f>
        <v>291456.69800999999</v>
      </c>
      <c r="E7" s="26">
        <f>SUM(E6:E6)</f>
        <v>99.152905570194704</v>
      </c>
      <c r="F7" s="14"/>
      <c r="G7" s="14"/>
      <c r="H7" s="14"/>
    </row>
    <row r="8" spans="1:8" x14ac:dyDescent="0.2">
      <c r="A8" s="21"/>
      <c r="B8" s="21"/>
      <c r="C8" s="21"/>
      <c r="D8" s="22"/>
      <c r="E8" s="23"/>
    </row>
    <row r="9" spans="1:8" x14ac:dyDescent="0.2">
      <c r="A9" s="20" t="s">
        <v>35</v>
      </c>
      <c r="B9" s="20"/>
      <c r="C9" s="20"/>
      <c r="D9" s="25">
        <f>D7</f>
        <v>291456.69800999999</v>
      </c>
      <c r="E9" s="26">
        <f>E7</f>
        <v>99.152905570194704</v>
      </c>
      <c r="F9" s="14"/>
      <c r="G9" s="14"/>
      <c r="H9" s="14"/>
    </row>
    <row r="10" spans="1:8" x14ac:dyDescent="0.2">
      <c r="A10" s="20"/>
      <c r="B10" s="20"/>
      <c r="C10" s="20"/>
      <c r="D10" s="25"/>
      <c r="E10" s="26"/>
      <c r="F10" s="14"/>
      <c r="G10" s="14"/>
      <c r="H10" s="14"/>
    </row>
    <row r="11" spans="1:8" x14ac:dyDescent="0.2">
      <c r="A11" s="20" t="s">
        <v>37</v>
      </c>
      <c r="B11" s="20"/>
      <c r="C11" s="20"/>
      <c r="D11" s="25">
        <f>D13-(D7)</f>
        <v>2490.0061576000298</v>
      </c>
      <c r="E11" s="26">
        <f>E13-(E7)</f>
        <v>0.84709442980529559</v>
      </c>
      <c r="F11" s="14"/>
      <c r="G11" s="14"/>
      <c r="H11" s="14"/>
    </row>
    <row r="12" spans="1:8" x14ac:dyDescent="0.2">
      <c r="A12" s="20"/>
      <c r="B12" s="20"/>
      <c r="C12" s="20"/>
      <c r="D12" s="25"/>
      <c r="E12" s="26"/>
      <c r="F12" s="14"/>
      <c r="G12" s="14"/>
      <c r="H12" s="14"/>
    </row>
    <row r="13" spans="1:8" x14ac:dyDescent="0.2">
      <c r="A13" s="27" t="s">
        <v>36</v>
      </c>
      <c r="B13" s="27"/>
      <c r="C13" s="27"/>
      <c r="D13" s="28">
        <v>293946.70416760002</v>
      </c>
      <c r="E13" s="29">
        <v>100</v>
      </c>
      <c r="F13" s="14"/>
      <c r="G13" s="14"/>
      <c r="H13" s="14"/>
    </row>
    <row r="15" spans="1:8" x14ac:dyDescent="0.2">
      <c r="A15" s="14" t="s">
        <v>39</v>
      </c>
    </row>
    <row r="16" spans="1:8" x14ac:dyDescent="0.2">
      <c r="A16" s="14" t="s">
        <v>40</v>
      </c>
    </row>
    <row r="17" spans="1:4" x14ac:dyDescent="0.2">
      <c r="A17" s="14" t="s">
        <v>41</v>
      </c>
      <c r="B17" s="14"/>
      <c r="C17" s="30" t="s">
        <v>43</v>
      </c>
      <c r="D17" s="14" t="s">
        <v>42</v>
      </c>
    </row>
    <row r="18" spans="1:4" x14ac:dyDescent="0.2">
      <c r="A18" s="7" t="s">
        <v>80</v>
      </c>
      <c r="C18" s="31">
        <v>45.311900000000001</v>
      </c>
      <c r="D18" s="31">
        <v>42.6419</v>
      </c>
    </row>
    <row r="19" spans="1:4" x14ac:dyDescent="0.2">
      <c r="A19" s="7" t="s">
        <v>82</v>
      </c>
      <c r="C19" s="31">
        <v>45.311900000000001</v>
      </c>
      <c r="D19" s="31">
        <v>42.6419</v>
      </c>
    </row>
    <row r="20" spans="1:4" x14ac:dyDescent="0.2">
      <c r="A20" s="7" t="s">
        <v>81</v>
      </c>
      <c r="C20" s="31">
        <v>49.634099999999997</v>
      </c>
      <c r="D20" s="31">
        <v>46.951799999999999</v>
      </c>
    </row>
    <row r="21" spans="1:4" x14ac:dyDescent="0.2">
      <c r="A21" s="7" t="s">
        <v>83</v>
      </c>
      <c r="C21" s="31">
        <v>49.634099999999997</v>
      </c>
      <c r="D21" s="31">
        <v>46.951799999999999</v>
      </c>
    </row>
    <row r="23" spans="1:4" x14ac:dyDescent="0.2">
      <c r="A23" s="7" t="s">
        <v>44</v>
      </c>
    </row>
    <row r="25" spans="1:4" x14ac:dyDescent="0.2">
      <c r="A25" s="14" t="s">
        <v>45</v>
      </c>
      <c r="D25" s="30" t="s">
        <v>46</v>
      </c>
    </row>
    <row r="27" spans="1:4" x14ac:dyDescent="0.2">
      <c r="A27" s="14" t="s">
        <v>219</v>
      </c>
      <c r="D27" s="35">
        <v>0</v>
      </c>
    </row>
    <row r="29" spans="1:4" x14ac:dyDescent="0.2">
      <c r="A29" s="14" t="s">
        <v>812</v>
      </c>
    </row>
    <row r="30" spans="1:4" x14ac:dyDescent="0.2">
      <c r="A30" s="37"/>
    </row>
    <row r="31" spans="1:4" x14ac:dyDescent="0.2">
      <c r="A31" s="38" t="s">
        <v>807</v>
      </c>
    </row>
    <row r="32" spans="1:4" x14ac:dyDescent="0.2">
      <c r="A32" s="39"/>
    </row>
    <row r="33" spans="1:1" x14ac:dyDescent="0.2">
      <c r="A33" s="40"/>
    </row>
    <row r="34" spans="1:1" x14ac:dyDescent="0.2">
      <c r="A34" s="40"/>
    </row>
    <row r="35" spans="1:1" x14ac:dyDescent="0.2">
      <c r="A35" s="40"/>
    </row>
    <row r="36" spans="1:1" x14ac:dyDescent="0.2">
      <c r="A36" s="40"/>
    </row>
    <row r="37" spans="1:1" x14ac:dyDescent="0.2">
      <c r="A37" s="40"/>
    </row>
    <row r="38" spans="1:1" x14ac:dyDescent="0.2">
      <c r="A38" s="40"/>
    </row>
    <row r="39" spans="1:1" x14ac:dyDescent="0.2">
      <c r="A39" s="40"/>
    </row>
    <row r="40" spans="1:1" x14ac:dyDescent="0.2">
      <c r="A40" s="40"/>
    </row>
    <row r="41" spans="1:1" x14ac:dyDescent="0.2">
      <c r="A41" s="40"/>
    </row>
    <row r="42" spans="1:1" x14ac:dyDescent="0.2">
      <c r="A42" s="40"/>
    </row>
    <row r="43" spans="1:1" x14ac:dyDescent="0.2">
      <c r="A43" s="40"/>
    </row>
    <row r="44" spans="1:1" x14ac:dyDescent="0.2">
      <c r="A44" s="40"/>
    </row>
    <row r="45" spans="1:1" x14ac:dyDescent="0.2">
      <c r="A45" s="38" t="s">
        <v>827</v>
      </c>
    </row>
    <row r="46" spans="1:1" x14ac:dyDescent="0.2">
      <c r="A46" s="40"/>
    </row>
    <row r="47" spans="1:1" x14ac:dyDescent="0.2">
      <c r="A47" s="38" t="s">
        <v>808</v>
      </c>
    </row>
    <row r="48" spans="1:1"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40"/>
    </row>
    <row r="58" spans="1:1" x14ac:dyDescent="0.2">
      <c r="A58" s="40"/>
    </row>
    <row r="59" spans="1:1" x14ac:dyDescent="0.2">
      <c r="A59" s="40"/>
    </row>
  </sheetData>
  <mergeCells count="1">
    <mergeCell ref="A1:E1"/>
  </mergeCells>
  <conditionalFormatting sqref="E5:E13">
    <cfRule type="cellIs" dxfId="36"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3"/>
  <sheetViews>
    <sheetView workbookViewId="0">
      <selection sqref="A1:E1"/>
    </sheetView>
  </sheetViews>
  <sheetFormatPr defaultColWidth="9.109375" defaultRowHeight="10.199999999999999" x14ac:dyDescent="0.2"/>
  <cols>
    <col min="1" max="1" width="37.33203125" style="7" customWidth="1"/>
    <col min="2" max="2" width="54.109375" style="7" customWidth="1"/>
    <col min="3" max="3" width="18.88671875" style="7" bestFit="1" customWidth="1"/>
    <col min="4" max="4" width="15" style="7" bestFit="1" customWidth="1"/>
    <col min="5" max="5" width="21.88671875" style="10" customWidth="1"/>
    <col min="6" max="16384" width="9.109375" style="7"/>
  </cols>
  <sheetData>
    <row r="1" spans="1:8" s="1" customFormat="1" ht="15" customHeight="1" x14ac:dyDescent="0.2">
      <c r="A1" s="69" t="s">
        <v>842</v>
      </c>
      <c r="B1" s="70"/>
      <c r="C1" s="70"/>
      <c r="D1" s="70"/>
      <c r="E1" s="70"/>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36" t="s">
        <v>6</v>
      </c>
      <c r="E4" s="12" t="s">
        <v>3</v>
      </c>
    </row>
    <row r="5" spans="1:8" x14ac:dyDescent="0.2">
      <c r="A5" s="16" t="s">
        <v>326</v>
      </c>
      <c r="B5" s="17"/>
      <c r="C5" s="17"/>
      <c r="D5" s="18"/>
      <c r="E5" s="19"/>
    </row>
    <row r="6" spans="1:8" x14ac:dyDescent="0.2">
      <c r="A6" s="21" t="s">
        <v>776</v>
      </c>
      <c r="B6" s="21" t="s">
        <v>775</v>
      </c>
      <c r="C6" s="24">
        <v>75067.444000000003</v>
      </c>
      <c r="D6" s="22">
        <v>1633.3912789999999</v>
      </c>
      <c r="E6" s="23">
        <v>98.455999741298697</v>
      </c>
    </row>
    <row r="7" spans="1:8" x14ac:dyDescent="0.2">
      <c r="A7" s="20" t="s">
        <v>33</v>
      </c>
      <c r="B7" s="20"/>
      <c r="C7" s="20"/>
      <c r="D7" s="25">
        <f>SUM(D6:D6)</f>
        <v>1633.3912789999999</v>
      </c>
      <c r="E7" s="26">
        <f>SUM(E6:E6)</f>
        <v>98.455999741298697</v>
      </c>
      <c r="F7" s="14"/>
      <c r="G7" s="14"/>
      <c r="H7" s="14"/>
    </row>
    <row r="8" spans="1:8" x14ac:dyDescent="0.2">
      <c r="A8" s="21"/>
      <c r="B8" s="21"/>
      <c r="C8" s="21"/>
      <c r="D8" s="22"/>
      <c r="E8" s="23"/>
    </row>
    <row r="9" spans="1:8" x14ac:dyDescent="0.2">
      <c r="A9" s="20" t="s">
        <v>35</v>
      </c>
      <c r="B9" s="20"/>
      <c r="C9" s="20"/>
      <c r="D9" s="25">
        <f>D7</f>
        <v>1633.3912789999999</v>
      </c>
      <c r="E9" s="26">
        <f>E7</f>
        <v>98.455999741298697</v>
      </c>
      <c r="F9" s="14"/>
      <c r="G9" s="14"/>
      <c r="H9" s="14"/>
    </row>
    <row r="10" spans="1:8" x14ac:dyDescent="0.2">
      <c r="A10" s="20"/>
      <c r="B10" s="20"/>
      <c r="C10" s="20"/>
      <c r="D10" s="25"/>
      <c r="E10" s="26"/>
      <c r="F10" s="14"/>
      <c r="G10" s="14"/>
      <c r="H10" s="14"/>
    </row>
    <row r="11" spans="1:8" x14ac:dyDescent="0.2">
      <c r="A11" s="20" t="s">
        <v>37</v>
      </c>
      <c r="B11" s="20"/>
      <c r="C11" s="20"/>
      <c r="D11" s="25">
        <f>D13-(D7)</f>
        <v>25.615062200000011</v>
      </c>
      <c r="E11" s="26">
        <f>E13-(E7)</f>
        <v>1.5440002587013026</v>
      </c>
      <c r="F11" s="14"/>
      <c r="G11" s="14"/>
      <c r="H11" s="14"/>
    </row>
    <row r="12" spans="1:8" x14ac:dyDescent="0.2">
      <c r="A12" s="20"/>
      <c r="B12" s="20"/>
      <c r="C12" s="20"/>
      <c r="D12" s="25"/>
      <c r="E12" s="26"/>
      <c r="F12" s="14"/>
      <c r="G12" s="14"/>
      <c r="H12" s="14"/>
    </row>
    <row r="13" spans="1:8" x14ac:dyDescent="0.2">
      <c r="A13" s="27" t="s">
        <v>36</v>
      </c>
      <c r="B13" s="27"/>
      <c r="C13" s="27"/>
      <c r="D13" s="28">
        <v>1659.0063412</v>
      </c>
      <c r="E13" s="29">
        <v>100</v>
      </c>
      <c r="F13" s="14"/>
      <c r="G13" s="14"/>
      <c r="H13" s="14"/>
    </row>
    <row r="16" spans="1:8" x14ac:dyDescent="0.2">
      <c r="A16" s="14" t="s">
        <v>39</v>
      </c>
    </row>
    <row r="17" spans="1:4" x14ac:dyDescent="0.2">
      <c r="A17" s="14" t="s">
        <v>40</v>
      </c>
    </row>
    <row r="18" spans="1:4" x14ac:dyDescent="0.2">
      <c r="A18" s="14" t="s">
        <v>41</v>
      </c>
      <c r="B18" s="14"/>
      <c r="C18" s="30" t="s">
        <v>43</v>
      </c>
      <c r="D18" s="14" t="s">
        <v>42</v>
      </c>
    </row>
    <row r="19" spans="1:4" x14ac:dyDescent="0.2">
      <c r="A19" s="7" t="s">
        <v>80</v>
      </c>
      <c r="C19" s="31">
        <v>8.8088999999999995</v>
      </c>
      <c r="D19" s="31">
        <v>8.0084999999999997</v>
      </c>
    </row>
    <row r="20" spans="1:4" x14ac:dyDescent="0.2">
      <c r="A20" s="7" t="s">
        <v>82</v>
      </c>
      <c r="C20" s="31">
        <v>8.8088999999999995</v>
      </c>
      <c r="D20" s="31">
        <v>8.0084999999999997</v>
      </c>
    </row>
    <row r="21" spans="1:4" x14ac:dyDescent="0.2">
      <c r="A21" s="7" t="s">
        <v>81</v>
      </c>
      <c r="C21" s="31">
        <v>9.6514000000000006</v>
      </c>
      <c r="D21" s="31">
        <v>8.8141999999999996</v>
      </c>
    </row>
    <row r="22" spans="1:4" x14ac:dyDescent="0.2">
      <c r="A22" s="7" t="s">
        <v>83</v>
      </c>
      <c r="C22" s="31">
        <v>9.6514000000000006</v>
      </c>
      <c r="D22" s="31">
        <v>8.8141999999999996</v>
      </c>
    </row>
    <row r="24" spans="1:4" x14ac:dyDescent="0.2">
      <c r="A24" s="7" t="s">
        <v>44</v>
      </c>
    </row>
    <row r="26" spans="1:4" x14ac:dyDescent="0.2">
      <c r="A26" s="14" t="s">
        <v>45</v>
      </c>
      <c r="D26" s="30" t="s">
        <v>46</v>
      </c>
    </row>
    <row r="28" spans="1:4" x14ac:dyDescent="0.2">
      <c r="A28" s="14" t="s">
        <v>219</v>
      </c>
      <c r="D28" s="35">
        <v>0</v>
      </c>
    </row>
    <row r="30" spans="1:4" x14ac:dyDescent="0.2">
      <c r="A30" s="14" t="s">
        <v>812</v>
      </c>
    </row>
    <row r="31" spans="1:4" x14ac:dyDescent="0.2">
      <c r="A31" s="37"/>
    </row>
    <row r="32" spans="1:4" x14ac:dyDescent="0.2">
      <c r="A32" s="38" t="s">
        <v>807</v>
      </c>
    </row>
    <row r="33" spans="1:1" x14ac:dyDescent="0.2">
      <c r="A33" s="39"/>
    </row>
    <row r="34" spans="1:1" x14ac:dyDescent="0.2">
      <c r="A34" s="40"/>
    </row>
    <row r="35" spans="1:1" x14ac:dyDescent="0.2">
      <c r="A35" s="40"/>
    </row>
    <row r="36" spans="1:1" x14ac:dyDescent="0.2">
      <c r="A36" s="40"/>
    </row>
    <row r="37" spans="1:1" x14ac:dyDescent="0.2">
      <c r="A37" s="40"/>
    </row>
    <row r="38" spans="1:1" x14ac:dyDescent="0.2">
      <c r="A38" s="40"/>
    </row>
    <row r="39" spans="1:1" x14ac:dyDescent="0.2">
      <c r="A39" s="40"/>
    </row>
    <row r="40" spans="1:1" x14ac:dyDescent="0.2">
      <c r="A40" s="40"/>
    </row>
    <row r="41" spans="1:1" x14ac:dyDescent="0.2">
      <c r="A41" s="40"/>
    </row>
    <row r="42" spans="1:1" x14ac:dyDescent="0.2">
      <c r="A42" s="40"/>
    </row>
    <row r="43" spans="1:1" x14ac:dyDescent="0.2">
      <c r="A43" s="40"/>
    </row>
    <row r="44" spans="1:1" x14ac:dyDescent="0.2">
      <c r="A44" s="40"/>
    </row>
    <row r="45" spans="1:1" x14ac:dyDescent="0.2">
      <c r="A45" s="40"/>
    </row>
    <row r="46" spans="1:1" x14ac:dyDescent="0.2">
      <c r="A46" s="38" t="s">
        <v>828</v>
      </c>
    </row>
    <row r="47" spans="1:1" x14ac:dyDescent="0.2">
      <c r="A47" s="40"/>
    </row>
    <row r="48" spans="1:1" x14ac:dyDescent="0.2">
      <c r="A48" s="38" t="s">
        <v>808</v>
      </c>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40"/>
    </row>
    <row r="58" spans="1:1" x14ac:dyDescent="0.2">
      <c r="A58" s="40"/>
    </row>
    <row r="59" spans="1:1" x14ac:dyDescent="0.2">
      <c r="A59" s="40"/>
    </row>
    <row r="60" spans="1:1" x14ac:dyDescent="0.2">
      <c r="A60" s="40"/>
    </row>
    <row r="62" spans="1:1" x14ac:dyDescent="0.2">
      <c r="A62" s="37"/>
    </row>
    <row r="63" spans="1:1" x14ac:dyDescent="0.2">
      <c r="A63" s="14" t="s">
        <v>829</v>
      </c>
    </row>
  </sheetData>
  <mergeCells count="1">
    <mergeCell ref="A1:E1"/>
  </mergeCells>
  <conditionalFormatting sqref="E5:E13">
    <cfRule type="cellIs" dxfId="3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1"/>
  <sheetViews>
    <sheetView workbookViewId="0">
      <selection sqref="A1:E1"/>
    </sheetView>
  </sheetViews>
  <sheetFormatPr defaultColWidth="9.109375" defaultRowHeight="10.199999999999999" x14ac:dyDescent="0.2"/>
  <cols>
    <col min="1" max="1" width="35" style="7" bestFit="1" customWidth="1"/>
    <col min="2" max="2" width="67.44140625" style="7" customWidth="1"/>
    <col min="3" max="3" width="16.109375" style="7" customWidth="1"/>
    <col min="4" max="4" width="15" style="7" bestFit="1" customWidth="1"/>
    <col min="5" max="5" width="13.5546875" style="10" customWidth="1"/>
    <col min="6" max="16384" width="9.109375" style="7"/>
  </cols>
  <sheetData>
    <row r="1" spans="1:8" s="1" customFormat="1" ht="13.8" x14ac:dyDescent="0.2">
      <c r="A1" s="69" t="s">
        <v>24</v>
      </c>
      <c r="B1" s="70"/>
      <c r="C1" s="70"/>
      <c r="D1" s="70"/>
      <c r="E1" s="70"/>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36" t="s">
        <v>6</v>
      </c>
      <c r="E4" s="12" t="s">
        <v>3</v>
      </c>
    </row>
    <row r="5" spans="1:8" x14ac:dyDescent="0.2">
      <c r="A5" s="16" t="s">
        <v>34</v>
      </c>
      <c r="B5" s="17"/>
      <c r="C5" s="17"/>
      <c r="D5" s="18"/>
      <c r="E5" s="19"/>
    </row>
    <row r="6" spans="1:8" x14ac:dyDescent="0.2">
      <c r="A6" s="21" t="s">
        <v>778</v>
      </c>
      <c r="B6" s="42" t="s">
        <v>777</v>
      </c>
      <c r="C6" s="24">
        <v>167314.51199999999</v>
      </c>
      <c r="D6" s="22">
        <v>1254.0445199999999</v>
      </c>
      <c r="E6" s="23">
        <v>27.119516503918</v>
      </c>
    </row>
    <row r="7" spans="1:8" x14ac:dyDescent="0.2">
      <c r="A7" s="21" t="s">
        <v>780</v>
      </c>
      <c r="B7" s="42" t="s">
        <v>779</v>
      </c>
      <c r="C7" s="24">
        <v>2781673</v>
      </c>
      <c r="D7" s="22">
        <v>1202.5172379999999</v>
      </c>
      <c r="E7" s="23">
        <v>26.005206005116001</v>
      </c>
    </row>
    <row r="8" spans="1:8" x14ac:dyDescent="0.2">
      <c r="A8" s="21" t="s">
        <v>782</v>
      </c>
      <c r="B8" s="42" t="s">
        <v>781</v>
      </c>
      <c r="C8" s="24">
        <v>5220.0280000000002</v>
      </c>
      <c r="D8" s="22">
        <v>171.7412128</v>
      </c>
      <c r="E8" s="23">
        <v>3.7140138014657502</v>
      </c>
    </row>
    <row r="9" spans="1:8" ht="20.399999999999999" x14ac:dyDescent="0.2">
      <c r="A9" s="21" t="s">
        <v>784</v>
      </c>
      <c r="B9" s="42" t="s">
        <v>783</v>
      </c>
      <c r="C9" s="24">
        <v>2145.1999999999998</v>
      </c>
      <c r="D9" s="22">
        <v>52.7711434</v>
      </c>
      <c r="E9" s="23">
        <v>1.1412097988091501</v>
      </c>
    </row>
    <row r="10" spans="1:8" ht="20.399999999999999" x14ac:dyDescent="0.2">
      <c r="A10" s="21" t="s">
        <v>786</v>
      </c>
      <c r="B10" s="42" t="s">
        <v>785</v>
      </c>
      <c r="C10" s="24">
        <v>15574.553</v>
      </c>
      <c r="D10" s="22">
        <v>7.2336166999999998</v>
      </c>
      <c r="E10" s="23">
        <v>0.15643159740346901</v>
      </c>
    </row>
    <row r="11" spans="1:8" ht="20.399999999999999" x14ac:dyDescent="0.2">
      <c r="A11" s="21" t="s">
        <v>788</v>
      </c>
      <c r="B11" s="42" t="s">
        <v>787</v>
      </c>
      <c r="C11" s="24">
        <v>23973.544999999998</v>
      </c>
      <c r="D11" s="22">
        <v>2.3973545E-5</v>
      </c>
      <c r="E11" s="23">
        <v>5.1844327606879596E-7</v>
      </c>
    </row>
    <row r="12" spans="1:8" x14ac:dyDescent="0.2">
      <c r="A12" s="20" t="s">
        <v>33</v>
      </c>
      <c r="B12" s="20"/>
      <c r="C12" s="20"/>
      <c r="D12" s="25">
        <f>SUM(D6:D11)</f>
        <v>2688.3077548735446</v>
      </c>
      <c r="E12" s="26">
        <f>SUM(E6:E11)</f>
        <v>58.136378225155653</v>
      </c>
      <c r="F12" s="14"/>
      <c r="G12" s="14"/>
      <c r="H12" s="14"/>
    </row>
    <row r="13" spans="1:8" x14ac:dyDescent="0.2">
      <c r="A13" s="21"/>
      <c r="B13" s="21"/>
      <c r="C13" s="21"/>
      <c r="D13" s="22"/>
      <c r="E13" s="23"/>
    </row>
    <row r="14" spans="1:8" x14ac:dyDescent="0.2">
      <c r="A14" s="20" t="s">
        <v>35</v>
      </c>
      <c r="B14" s="20"/>
      <c r="C14" s="20"/>
      <c r="D14" s="25">
        <f>D12</f>
        <v>2688.3077548735446</v>
      </c>
      <c r="E14" s="26">
        <f>E12</f>
        <v>58.136378225155653</v>
      </c>
      <c r="F14" s="14"/>
      <c r="G14" s="14"/>
      <c r="H14" s="14"/>
    </row>
    <row r="15" spans="1:8" x14ac:dyDescent="0.2">
      <c r="A15" s="20"/>
      <c r="B15" s="20"/>
      <c r="C15" s="20"/>
      <c r="D15" s="25"/>
      <c r="E15" s="26"/>
      <c r="F15" s="14"/>
      <c r="G15" s="14"/>
      <c r="H15" s="14"/>
    </row>
    <row r="16" spans="1:8" x14ac:dyDescent="0.2">
      <c r="A16" s="20" t="s">
        <v>37</v>
      </c>
      <c r="B16" s="20"/>
      <c r="C16" s="20"/>
      <c r="D16" s="25">
        <f>D18-(D12)</f>
        <v>1935.8326490264553</v>
      </c>
      <c r="E16" s="26">
        <f>E18-(E12)</f>
        <v>41.863621774844347</v>
      </c>
      <c r="F16" s="14"/>
      <c r="G16" s="14"/>
      <c r="H16" s="14"/>
    </row>
    <row r="17" spans="1:8" x14ac:dyDescent="0.2">
      <c r="A17" s="20"/>
      <c r="B17" s="20"/>
      <c r="C17" s="20"/>
      <c r="D17" s="25"/>
      <c r="E17" s="26"/>
      <c r="F17" s="14"/>
      <c r="G17" s="14"/>
      <c r="H17" s="14"/>
    </row>
    <row r="18" spans="1:8" x14ac:dyDescent="0.2">
      <c r="A18" s="27" t="s">
        <v>36</v>
      </c>
      <c r="B18" s="27"/>
      <c r="C18" s="27"/>
      <c r="D18" s="28">
        <v>4624.1404038999999</v>
      </c>
      <c r="E18" s="29">
        <v>100</v>
      </c>
      <c r="F18" s="14"/>
      <c r="G18" s="14"/>
      <c r="H18" s="14"/>
    </row>
    <row r="19" spans="1:8" x14ac:dyDescent="0.2">
      <c r="E19" s="65" t="s">
        <v>607</v>
      </c>
    </row>
    <row r="20" spans="1:8" x14ac:dyDescent="0.2">
      <c r="A20" s="14" t="s">
        <v>836</v>
      </c>
    </row>
    <row r="21" spans="1:8" ht="14.4" x14ac:dyDescent="0.3">
      <c r="A21" s="73" t="s">
        <v>837</v>
      </c>
      <c r="B21" s="74"/>
      <c r="C21" s="74"/>
      <c r="D21" s="74"/>
      <c r="E21" s="74"/>
    </row>
    <row r="23" spans="1:8" x14ac:dyDescent="0.2">
      <c r="A23" s="14" t="s">
        <v>39</v>
      </c>
    </row>
    <row r="24" spans="1:8" x14ac:dyDescent="0.2">
      <c r="A24" s="14" t="s">
        <v>40</v>
      </c>
    </row>
    <row r="25" spans="1:8" x14ac:dyDescent="0.2">
      <c r="A25" s="14" t="s">
        <v>41</v>
      </c>
      <c r="B25" s="14"/>
      <c r="C25" s="30" t="s">
        <v>43</v>
      </c>
      <c r="D25" s="14" t="s">
        <v>42</v>
      </c>
    </row>
    <row r="26" spans="1:8" x14ac:dyDescent="0.2">
      <c r="A26" s="7" t="s">
        <v>80</v>
      </c>
      <c r="C26" s="31">
        <v>14.4169</v>
      </c>
      <c r="D26" s="31">
        <v>14.3749</v>
      </c>
    </row>
    <row r="27" spans="1:8" x14ac:dyDescent="0.2">
      <c r="A27" s="7" t="s">
        <v>82</v>
      </c>
      <c r="C27" s="31">
        <v>14.4169</v>
      </c>
      <c r="D27" s="31">
        <v>14.3749</v>
      </c>
    </row>
    <row r="28" spans="1:8" x14ac:dyDescent="0.2">
      <c r="A28" s="7" t="s">
        <v>81</v>
      </c>
      <c r="C28" s="31">
        <v>15.773899999999999</v>
      </c>
      <c r="D28" s="31">
        <v>15.8024</v>
      </c>
    </row>
    <row r="29" spans="1:8" x14ac:dyDescent="0.2">
      <c r="A29" s="7" t="s">
        <v>83</v>
      </c>
      <c r="C29" s="31">
        <v>15.773899999999999</v>
      </c>
      <c r="D29" s="31">
        <v>15.8024</v>
      </c>
    </row>
    <row r="31" spans="1:8" x14ac:dyDescent="0.2">
      <c r="A31" s="7" t="s">
        <v>44</v>
      </c>
    </row>
    <row r="33" spans="1:4" x14ac:dyDescent="0.2">
      <c r="A33" s="14" t="s">
        <v>45</v>
      </c>
      <c r="D33" s="30" t="s">
        <v>46</v>
      </c>
    </row>
    <row r="35" spans="1:4" x14ac:dyDescent="0.2">
      <c r="A35" s="14" t="s">
        <v>219</v>
      </c>
      <c r="D35" s="35">
        <v>0.40105779372317801</v>
      </c>
    </row>
    <row r="37" spans="1:4" x14ac:dyDescent="0.2">
      <c r="A37" s="14" t="s">
        <v>838</v>
      </c>
      <c r="D37" s="30" t="s">
        <v>46</v>
      </c>
    </row>
    <row r="38" spans="1:4" x14ac:dyDescent="0.2">
      <c r="A38" s="7" t="s">
        <v>839</v>
      </c>
    </row>
    <row r="39" spans="1:4" x14ac:dyDescent="0.2">
      <c r="A39" s="37" t="s">
        <v>840</v>
      </c>
    </row>
    <row r="41" spans="1:4" x14ac:dyDescent="0.2">
      <c r="A41" s="14" t="s">
        <v>815</v>
      </c>
    </row>
    <row r="42" spans="1:4" x14ac:dyDescent="0.2">
      <c r="A42" s="14"/>
    </row>
    <row r="43" spans="1:4" x14ac:dyDescent="0.2">
      <c r="A43" s="38" t="s">
        <v>807</v>
      </c>
    </row>
    <row r="44" spans="1:4" x14ac:dyDescent="0.2">
      <c r="A44" s="39"/>
    </row>
    <row r="45" spans="1:4" x14ac:dyDescent="0.2">
      <c r="A45" s="40"/>
    </row>
    <row r="46" spans="1:4" x14ac:dyDescent="0.2">
      <c r="A46" s="40"/>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38" t="s">
        <v>810</v>
      </c>
    </row>
    <row r="58" spans="1:1" x14ac:dyDescent="0.2">
      <c r="A58" s="40"/>
    </row>
    <row r="59" spans="1:1" x14ac:dyDescent="0.2">
      <c r="A59" s="38" t="s">
        <v>808</v>
      </c>
    </row>
    <row r="60" spans="1:1" x14ac:dyDescent="0.2">
      <c r="A60" s="40"/>
    </row>
    <row r="61" spans="1:1" x14ac:dyDescent="0.2">
      <c r="A61" s="40"/>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row r="71" spans="1:1" x14ac:dyDescent="0.2">
      <c r="A71" s="40"/>
    </row>
  </sheetData>
  <mergeCells count="2">
    <mergeCell ref="A1:E1"/>
    <mergeCell ref="A21:E21"/>
  </mergeCells>
  <conditionalFormatting sqref="E5:E18">
    <cfRule type="cellIs" dxfId="34" priority="1" stopIfTrue="1" operator="between">
      <formula>0.009</formula>
      <formula>-0.009</formula>
    </cfRule>
  </conditionalFormatting>
  <hyperlinks>
    <hyperlink ref="A39" r:id="rId1" tooltip="https://www.franklintempletonindia.com/investor/reports"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8"/>
  <sheetViews>
    <sheetView workbookViewId="0">
      <selection sqref="A1:G1"/>
    </sheetView>
  </sheetViews>
  <sheetFormatPr defaultColWidth="9.109375" defaultRowHeight="10.199999999999999" x14ac:dyDescent="0.2"/>
  <cols>
    <col min="1" max="1" width="35" style="7" bestFit="1" customWidth="1"/>
    <col min="2" max="2" width="49" style="7" bestFit="1" customWidth="1"/>
    <col min="3" max="3" width="24.6640625" style="7" bestFit="1" customWidth="1"/>
    <col min="4" max="4" width="15" style="7" bestFit="1" customWidth="1"/>
    <col min="5" max="5" width="23.44140625" style="10" customWidth="1"/>
    <col min="6" max="6" width="13.5546875" style="11" bestFit="1" customWidth="1"/>
    <col min="7" max="7" width="14.33203125" style="10" customWidth="1"/>
    <col min="8" max="16384" width="9.109375" style="7"/>
  </cols>
  <sheetData>
    <row r="1" spans="1:9" s="1" customFormat="1" ht="13.8" x14ac:dyDescent="0.2">
      <c r="A1" s="69" t="s">
        <v>944</v>
      </c>
      <c r="B1" s="70"/>
      <c r="C1" s="70"/>
      <c r="D1" s="70"/>
      <c r="E1" s="70"/>
      <c r="F1" s="70"/>
      <c r="G1" s="70"/>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861</v>
      </c>
      <c r="D4" s="13" t="s">
        <v>1</v>
      </c>
      <c r="E4" s="36" t="s">
        <v>6</v>
      </c>
      <c r="F4" s="12" t="s">
        <v>3</v>
      </c>
      <c r="G4" s="12" t="s">
        <v>5</v>
      </c>
    </row>
    <row r="5" spans="1:9" x14ac:dyDescent="0.2">
      <c r="A5" s="16" t="s">
        <v>48</v>
      </c>
      <c r="B5" s="17"/>
      <c r="C5" s="17"/>
      <c r="D5" s="17"/>
      <c r="E5" s="18"/>
      <c r="F5" s="19"/>
      <c r="G5" s="18"/>
    </row>
    <row r="6" spans="1:9" x14ac:dyDescent="0.2">
      <c r="A6" s="20" t="s">
        <v>49</v>
      </c>
      <c r="B6" s="21"/>
      <c r="C6" s="21"/>
      <c r="D6" s="21"/>
      <c r="E6" s="22"/>
      <c r="F6" s="23"/>
      <c r="G6" s="22"/>
    </row>
    <row r="7" spans="1:9" x14ac:dyDescent="0.2">
      <c r="A7" s="21" t="s">
        <v>945</v>
      </c>
      <c r="B7" s="21" t="s">
        <v>946</v>
      </c>
      <c r="C7" s="21" t="s">
        <v>50</v>
      </c>
      <c r="D7" s="24">
        <v>1000</v>
      </c>
      <c r="E7" s="22">
        <v>4911.1099999999997</v>
      </c>
      <c r="F7" s="23">
        <v>5.5726271217471499</v>
      </c>
      <c r="G7" s="22">
        <v>7.0281000000000002</v>
      </c>
    </row>
    <row r="8" spans="1:9" x14ac:dyDescent="0.2">
      <c r="A8" s="21" t="s">
        <v>947</v>
      </c>
      <c r="B8" s="21" t="s">
        <v>948</v>
      </c>
      <c r="C8" s="21" t="s">
        <v>50</v>
      </c>
      <c r="D8" s="24">
        <v>1000</v>
      </c>
      <c r="E8" s="22">
        <v>4904.8599999999997</v>
      </c>
      <c r="F8" s="23">
        <v>5.5655352587037799</v>
      </c>
      <c r="G8" s="22">
        <v>7.01</v>
      </c>
    </row>
    <row r="9" spans="1:9" x14ac:dyDescent="0.2">
      <c r="A9" s="21" t="s">
        <v>949</v>
      </c>
      <c r="B9" s="21" t="s">
        <v>950</v>
      </c>
      <c r="C9" s="21" t="s">
        <v>50</v>
      </c>
      <c r="D9" s="24">
        <v>1000</v>
      </c>
      <c r="E9" s="22">
        <v>4904.7950000000001</v>
      </c>
      <c r="F9" s="23">
        <v>5.5654615033281303</v>
      </c>
      <c r="G9" s="22">
        <v>7.0148999999999999</v>
      </c>
    </row>
    <row r="10" spans="1:9" x14ac:dyDescent="0.2">
      <c r="A10" s="21" t="s">
        <v>951</v>
      </c>
      <c r="B10" s="21" t="s">
        <v>952</v>
      </c>
      <c r="C10" s="21" t="s">
        <v>50</v>
      </c>
      <c r="D10" s="24">
        <v>1000</v>
      </c>
      <c r="E10" s="22">
        <v>4874.51</v>
      </c>
      <c r="F10" s="23">
        <v>5.5310971717651798</v>
      </c>
      <c r="G10" s="22">
        <v>7.0651000000000002</v>
      </c>
    </row>
    <row r="11" spans="1:9" x14ac:dyDescent="0.2">
      <c r="A11" s="21" t="s">
        <v>953</v>
      </c>
      <c r="B11" s="21" t="s">
        <v>954</v>
      </c>
      <c r="C11" s="21" t="s">
        <v>50</v>
      </c>
      <c r="D11" s="24">
        <v>1000</v>
      </c>
      <c r="E11" s="22">
        <v>4866.26</v>
      </c>
      <c r="F11" s="23">
        <v>5.5217359125479302</v>
      </c>
      <c r="G11" s="22">
        <v>7.0151000000000003</v>
      </c>
    </row>
    <row r="12" spans="1:9" x14ac:dyDescent="0.2">
      <c r="A12" s="21" t="s">
        <v>955</v>
      </c>
      <c r="B12" s="21" t="s">
        <v>956</v>
      </c>
      <c r="C12" s="21" t="s">
        <v>51</v>
      </c>
      <c r="D12" s="24">
        <v>1000</v>
      </c>
      <c r="E12" s="22">
        <v>4720.9650000000001</v>
      </c>
      <c r="F12" s="23">
        <v>5.3568699540061298</v>
      </c>
      <c r="G12" s="22">
        <v>7.4649999999999999</v>
      </c>
    </row>
    <row r="13" spans="1:9" x14ac:dyDescent="0.2">
      <c r="A13" s="21" t="s">
        <v>957</v>
      </c>
      <c r="B13" s="21" t="s">
        <v>958</v>
      </c>
      <c r="C13" s="21" t="s">
        <v>52</v>
      </c>
      <c r="D13" s="24">
        <v>1000</v>
      </c>
      <c r="E13" s="22">
        <v>4709.7749999999996</v>
      </c>
      <c r="F13" s="23">
        <v>5.34417268241328</v>
      </c>
      <c r="G13" s="22">
        <v>7.4725000000000001</v>
      </c>
    </row>
    <row r="14" spans="1:9" x14ac:dyDescent="0.2">
      <c r="A14" s="21" t="s">
        <v>54</v>
      </c>
      <c r="B14" s="21" t="s">
        <v>53</v>
      </c>
      <c r="C14" s="21" t="s">
        <v>51</v>
      </c>
      <c r="D14" s="24">
        <v>1000</v>
      </c>
      <c r="E14" s="22">
        <v>4701.38</v>
      </c>
      <c r="F14" s="23">
        <v>5.3346468919734198</v>
      </c>
      <c r="G14" s="22">
        <v>7.36</v>
      </c>
    </row>
    <row r="15" spans="1:9" x14ac:dyDescent="0.2">
      <c r="A15" s="21" t="s">
        <v>959</v>
      </c>
      <c r="B15" s="21" t="s">
        <v>960</v>
      </c>
      <c r="C15" s="21" t="s">
        <v>869</v>
      </c>
      <c r="D15" s="24">
        <v>1000</v>
      </c>
      <c r="E15" s="22">
        <v>4698.47</v>
      </c>
      <c r="F15" s="23">
        <v>5.3313449205404302</v>
      </c>
      <c r="G15" s="22">
        <v>7.46</v>
      </c>
    </row>
    <row r="16" spans="1:9" x14ac:dyDescent="0.2">
      <c r="A16" s="20" t="s">
        <v>33</v>
      </c>
      <c r="B16" s="20"/>
      <c r="C16" s="20"/>
      <c r="D16" s="20"/>
      <c r="E16" s="25">
        <f>SUM(E6:E15)</f>
        <v>43292.125</v>
      </c>
      <c r="F16" s="26">
        <f>SUM(F6:F15)</f>
        <v>49.123491417025427</v>
      </c>
      <c r="G16" s="25"/>
      <c r="H16" s="14"/>
      <c r="I16" s="14"/>
    </row>
    <row r="17" spans="1:9" x14ac:dyDescent="0.2">
      <c r="A17" s="21"/>
      <c r="B17" s="21"/>
      <c r="C17" s="21"/>
      <c r="D17" s="21"/>
      <c r="E17" s="22"/>
      <c r="F17" s="23"/>
      <c r="G17" s="22"/>
    </row>
    <row r="18" spans="1:9" x14ac:dyDescent="0.2">
      <c r="A18" s="20" t="s">
        <v>55</v>
      </c>
      <c r="B18" s="21"/>
      <c r="C18" s="21"/>
      <c r="D18" s="21"/>
      <c r="E18" s="22"/>
      <c r="F18" s="23"/>
      <c r="G18" s="22"/>
    </row>
    <row r="19" spans="1:9" x14ac:dyDescent="0.2">
      <c r="A19" s="21" t="s">
        <v>961</v>
      </c>
      <c r="B19" s="21" t="s">
        <v>962</v>
      </c>
      <c r="C19" s="21" t="s">
        <v>50</v>
      </c>
      <c r="D19" s="24">
        <v>1000</v>
      </c>
      <c r="E19" s="22">
        <v>4882.26</v>
      </c>
      <c r="F19" s="23">
        <v>5.5398910819389604</v>
      </c>
      <c r="G19" s="22">
        <v>7.2149999999999999</v>
      </c>
    </row>
    <row r="20" spans="1:9" x14ac:dyDescent="0.2">
      <c r="A20" s="21" t="s">
        <v>963</v>
      </c>
      <c r="B20" s="21" t="s">
        <v>964</v>
      </c>
      <c r="C20" s="21" t="s">
        <v>50</v>
      </c>
      <c r="D20" s="24">
        <v>1000</v>
      </c>
      <c r="E20" s="22">
        <v>4859.7749999999996</v>
      </c>
      <c r="F20" s="23">
        <v>5.5143773954541304</v>
      </c>
      <c r="G20" s="22">
        <v>7.3650000000000002</v>
      </c>
    </row>
    <row r="21" spans="1:9" x14ac:dyDescent="0.2">
      <c r="A21" s="21" t="s">
        <v>965</v>
      </c>
      <c r="B21" s="21" t="s">
        <v>966</v>
      </c>
      <c r="C21" s="21" t="s">
        <v>52</v>
      </c>
      <c r="D21" s="24">
        <v>1000</v>
      </c>
      <c r="E21" s="22">
        <v>4672.93</v>
      </c>
      <c r="F21" s="23">
        <v>5.3023647314000097</v>
      </c>
      <c r="G21" s="22">
        <v>7.6950000000000003</v>
      </c>
    </row>
    <row r="22" spans="1:9" x14ac:dyDescent="0.2">
      <c r="A22" s="21" t="s">
        <v>57</v>
      </c>
      <c r="B22" s="21" t="s">
        <v>56</v>
      </c>
      <c r="C22" s="21" t="s">
        <v>50</v>
      </c>
      <c r="D22" s="24">
        <v>1000</v>
      </c>
      <c r="E22" s="22">
        <v>4649.0349999999999</v>
      </c>
      <c r="F22" s="23">
        <v>5.2752511206125998</v>
      </c>
      <c r="G22" s="22">
        <v>8.86</v>
      </c>
    </row>
    <row r="23" spans="1:9" x14ac:dyDescent="0.2">
      <c r="A23" s="21" t="s">
        <v>967</v>
      </c>
      <c r="B23" s="21" t="s">
        <v>968</v>
      </c>
      <c r="C23" s="21" t="s">
        <v>50</v>
      </c>
      <c r="D23" s="24">
        <v>500</v>
      </c>
      <c r="E23" s="22">
        <v>2495.4074999999998</v>
      </c>
      <c r="F23" s="23">
        <v>2.8315341163833101</v>
      </c>
      <c r="G23" s="22">
        <v>6.7173999999999996</v>
      </c>
    </row>
    <row r="24" spans="1:9" x14ac:dyDescent="0.2">
      <c r="A24" s="21" t="s">
        <v>969</v>
      </c>
      <c r="B24" s="21" t="s">
        <v>970</v>
      </c>
      <c r="C24" s="21" t="s">
        <v>50</v>
      </c>
      <c r="D24" s="24">
        <v>500</v>
      </c>
      <c r="E24" s="22">
        <v>2487.0475000000001</v>
      </c>
      <c r="F24" s="23">
        <v>2.8220480403765</v>
      </c>
      <c r="G24" s="22">
        <v>6.5548999999999999</v>
      </c>
    </row>
    <row r="25" spans="1:9" x14ac:dyDescent="0.2">
      <c r="A25" s="21" t="s">
        <v>971</v>
      </c>
      <c r="B25" s="21" t="s">
        <v>972</v>
      </c>
      <c r="C25" s="21" t="s">
        <v>50</v>
      </c>
      <c r="D25" s="24">
        <v>500</v>
      </c>
      <c r="E25" s="22">
        <v>2431.4850000000001</v>
      </c>
      <c r="F25" s="23">
        <v>2.7590013779209501</v>
      </c>
      <c r="G25" s="22">
        <v>7.5625</v>
      </c>
    </row>
    <row r="26" spans="1:9" x14ac:dyDescent="0.2">
      <c r="A26" s="20" t="s">
        <v>33</v>
      </c>
      <c r="B26" s="20"/>
      <c r="C26" s="20"/>
      <c r="D26" s="20"/>
      <c r="E26" s="25">
        <f>SUM(E18:E25)</f>
        <v>26477.940000000002</v>
      </c>
      <c r="F26" s="26">
        <f>SUM(F18:F25)</f>
        <v>30.04446786408646</v>
      </c>
      <c r="G26" s="25"/>
      <c r="H26" s="14"/>
      <c r="I26" s="14"/>
    </row>
    <row r="27" spans="1:9" x14ac:dyDescent="0.2">
      <c r="A27" s="21"/>
      <c r="B27" s="21"/>
      <c r="C27" s="21"/>
      <c r="D27" s="21"/>
      <c r="E27" s="22"/>
      <c r="F27" s="23"/>
      <c r="G27" s="22"/>
    </row>
    <row r="28" spans="1:9" x14ac:dyDescent="0.2">
      <c r="A28" s="20" t="s">
        <v>904</v>
      </c>
      <c r="B28" s="21"/>
      <c r="C28" s="21"/>
      <c r="D28" s="21"/>
      <c r="E28" s="22"/>
      <c r="F28" s="23"/>
      <c r="G28" s="22"/>
    </row>
    <row r="29" spans="1:9" x14ac:dyDescent="0.2">
      <c r="A29" s="21" t="s">
        <v>973</v>
      </c>
      <c r="B29" s="21" t="s">
        <v>974</v>
      </c>
      <c r="C29" s="21" t="s">
        <v>59</v>
      </c>
      <c r="D29" s="24">
        <v>6000000</v>
      </c>
      <c r="E29" s="22">
        <v>5872.11</v>
      </c>
      <c r="F29" s="23">
        <v>6.6630719832955601</v>
      </c>
      <c r="G29" s="22">
        <v>6.5698999999999996</v>
      </c>
    </row>
    <row r="30" spans="1:9" x14ac:dyDescent="0.2">
      <c r="A30" s="21" t="s">
        <v>975</v>
      </c>
      <c r="B30" s="21" t="s">
        <v>976</v>
      </c>
      <c r="C30" s="21" t="s">
        <v>59</v>
      </c>
      <c r="D30" s="24">
        <v>4677200</v>
      </c>
      <c r="E30" s="22">
        <v>4619.3383590000003</v>
      </c>
      <c r="F30" s="23">
        <v>5.24155439888139</v>
      </c>
      <c r="G30" s="22">
        <v>6.35</v>
      </c>
    </row>
    <row r="31" spans="1:9" x14ac:dyDescent="0.2">
      <c r="A31" s="21" t="s">
        <v>977</v>
      </c>
      <c r="B31" s="21" t="s">
        <v>978</v>
      </c>
      <c r="C31" s="21" t="s">
        <v>59</v>
      </c>
      <c r="D31" s="24">
        <v>3727600</v>
      </c>
      <c r="E31" s="22">
        <v>3667.0041339999998</v>
      </c>
      <c r="F31" s="23">
        <v>4.1609425756473204</v>
      </c>
      <c r="G31" s="22">
        <v>6.4856999999999996</v>
      </c>
    </row>
    <row r="32" spans="1:9" x14ac:dyDescent="0.2">
      <c r="A32" s="20" t="s">
        <v>33</v>
      </c>
      <c r="B32" s="20"/>
      <c r="C32" s="20"/>
      <c r="D32" s="20"/>
      <c r="E32" s="25">
        <f>SUM(E28:E31)</f>
        <v>14158.452493000001</v>
      </c>
      <c r="F32" s="26">
        <f>SUM(F28:F31)</f>
        <v>16.065568957824269</v>
      </c>
      <c r="G32" s="25"/>
      <c r="H32" s="14"/>
      <c r="I32" s="14"/>
    </row>
    <row r="33" spans="1:9" x14ac:dyDescent="0.2">
      <c r="A33" s="21"/>
      <c r="B33" s="21"/>
      <c r="C33" s="21"/>
      <c r="D33" s="21"/>
      <c r="E33" s="22"/>
      <c r="F33" s="23"/>
      <c r="G33" s="22"/>
    </row>
    <row r="34" spans="1:9" x14ac:dyDescent="0.2">
      <c r="A34" s="20" t="s">
        <v>58</v>
      </c>
      <c r="B34" s="21"/>
      <c r="C34" s="21"/>
      <c r="D34" s="21"/>
      <c r="E34" s="22"/>
      <c r="F34" s="23"/>
      <c r="G34" s="22"/>
    </row>
    <row r="35" spans="1:9" x14ac:dyDescent="0.2">
      <c r="A35" s="21" t="s">
        <v>979</v>
      </c>
      <c r="B35" s="21" t="s">
        <v>980</v>
      </c>
      <c r="C35" s="21" t="s">
        <v>59</v>
      </c>
      <c r="D35" s="24">
        <v>1502400</v>
      </c>
      <c r="E35" s="22">
        <v>1490.753395</v>
      </c>
      <c r="F35" s="23">
        <v>1.6915550254043701</v>
      </c>
      <c r="G35" s="22">
        <v>6.3375500000000002</v>
      </c>
    </row>
    <row r="36" spans="1:9" x14ac:dyDescent="0.2">
      <c r="A36" s="20" t="s">
        <v>33</v>
      </c>
      <c r="B36" s="20"/>
      <c r="C36" s="20"/>
      <c r="D36" s="20"/>
      <c r="E36" s="25">
        <f>SUM(E35:E35)</f>
        <v>1490.753395</v>
      </c>
      <c r="F36" s="26">
        <f>SUM(F35:F35)</f>
        <v>1.6915550254043701</v>
      </c>
      <c r="G36" s="25"/>
      <c r="H36" s="14"/>
      <c r="I36" s="14"/>
    </row>
    <row r="37" spans="1:9" x14ac:dyDescent="0.2">
      <c r="A37" s="21"/>
      <c r="B37" s="21"/>
      <c r="C37" s="21"/>
      <c r="D37" s="21"/>
      <c r="E37" s="22"/>
      <c r="F37" s="23"/>
      <c r="G37" s="22"/>
    </row>
    <row r="38" spans="1:9" x14ac:dyDescent="0.2">
      <c r="A38" s="20" t="s">
        <v>35</v>
      </c>
      <c r="B38" s="20"/>
      <c r="C38" s="20"/>
      <c r="D38" s="20"/>
      <c r="E38" s="25">
        <f>E16+E26+E32+E36</f>
        <v>85419.270888000014</v>
      </c>
      <c r="F38" s="26">
        <f>F16+F26+F32+F36</f>
        <v>96.925083264340529</v>
      </c>
      <c r="G38" s="25"/>
      <c r="H38" s="14"/>
      <c r="I38" s="14"/>
    </row>
    <row r="39" spans="1:9" x14ac:dyDescent="0.2">
      <c r="A39" s="20"/>
      <c r="B39" s="20"/>
      <c r="C39" s="20"/>
      <c r="D39" s="20"/>
      <c r="E39" s="25"/>
      <c r="F39" s="26"/>
      <c r="G39" s="25"/>
      <c r="H39" s="14"/>
      <c r="I39" s="14"/>
    </row>
    <row r="40" spans="1:9" x14ac:dyDescent="0.2">
      <c r="A40" s="20" t="s">
        <v>37</v>
      </c>
      <c r="B40" s="20"/>
      <c r="C40" s="20"/>
      <c r="D40" s="20"/>
      <c r="E40" s="25">
        <f>E42-(E16+E26+E32+E36)</f>
        <v>2709.8985809999867</v>
      </c>
      <c r="F40" s="26">
        <f>F42-(F16+F26+F32+F36)</f>
        <v>3.0749167356594711</v>
      </c>
      <c r="G40" s="25"/>
      <c r="H40" s="14"/>
      <c r="I40" s="14"/>
    </row>
    <row r="41" spans="1:9" x14ac:dyDescent="0.2">
      <c r="A41" s="20"/>
      <c r="B41" s="20"/>
      <c r="C41" s="20"/>
      <c r="D41" s="20"/>
      <c r="E41" s="25"/>
      <c r="F41" s="26"/>
      <c r="G41" s="25"/>
      <c r="H41" s="14"/>
      <c r="I41" s="14"/>
    </row>
    <row r="42" spans="1:9" x14ac:dyDescent="0.2">
      <c r="A42" s="27" t="s">
        <v>36</v>
      </c>
      <c r="B42" s="27"/>
      <c r="C42" s="27"/>
      <c r="D42" s="27"/>
      <c r="E42" s="28">
        <v>88129.169469</v>
      </c>
      <c r="F42" s="29">
        <v>100</v>
      </c>
      <c r="G42" s="28"/>
      <c r="H42" s="14"/>
      <c r="I42" s="14"/>
    </row>
    <row r="44" spans="1:9" x14ac:dyDescent="0.2">
      <c r="A44" s="14" t="s">
        <v>60</v>
      </c>
    </row>
    <row r="45" spans="1:9" x14ac:dyDescent="0.2">
      <c r="A45" s="14" t="s">
        <v>38</v>
      </c>
    </row>
    <row r="47" spans="1:9" x14ac:dyDescent="0.2">
      <c r="A47" s="14" t="s">
        <v>39</v>
      </c>
    </row>
    <row r="48" spans="1:9" x14ac:dyDescent="0.2">
      <c r="A48" s="14" t="s">
        <v>40</v>
      </c>
    </row>
    <row r="49" spans="1:4" x14ac:dyDescent="0.2">
      <c r="A49" s="14" t="s">
        <v>41</v>
      </c>
      <c r="B49" s="14"/>
      <c r="C49" s="30" t="s">
        <v>43</v>
      </c>
      <c r="D49" s="14" t="s">
        <v>42</v>
      </c>
    </row>
    <row r="50" spans="1:4" x14ac:dyDescent="0.2">
      <c r="A50" s="7" t="s">
        <v>981</v>
      </c>
      <c r="C50" s="31">
        <v>40.4696</v>
      </c>
      <c r="D50" s="31">
        <v>41.279899999999998</v>
      </c>
    </row>
    <row r="51" spans="1:4" x14ac:dyDescent="0.2">
      <c r="A51" s="7" t="s">
        <v>982</v>
      </c>
      <c r="C51" s="31">
        <v>10.095499999999999</v>
      </c>
      <c r="D51" s="31">
        <v>10.0457</v>
      </c>
    </row>
    <row r="52" spans="1:4" x14ac:dyDescent="0.2">
      <c r="A52" s="7" t="s">
        <v>983</v>
      </c>
      <c r="C52" s="31">
        <v>10.1319</v>
      </c>
      <c r="D52" s="31">
        <v>10.1478</v>
      </c>
    </row>
    <row r="53" spans="1:4" x14ac:dyDescent="0.2">
      <c r="A53" s="7" t="s">
        <v>984</v>
      </c>
      <c r="C53" s="31">
        <v>10.3497</v>
      </c>
      <c r="D53" s="31">
        <v>10.38</v>
      </c>
    </row>
    <row r="54" spans="1:4" x14ac:dyDescent="0.2">
      <c r="A54" s="7" t="s">
        <v>985</v>
      </c>
      <c r="C54" s="31">
        <v>41.603700000000003</v>
      </c>
      <c r="D54" s="31">
        <v>42.472200000000001</v>
      </c>
    </row>
    <row r="55" spans="1:4" x14ac:dyDescent="0.2">
      <c r="A55" s="7" t="s">
        <v>986</v>
      </c>
      <c r="C55" s="31">
        <v>10.1059</v>
      </c>
      <c r="D55" s="31">
        <v>10.0571</v>
      </c>
    </row>
    <row r="56" spans="1:4" x14ac:dyDescent="0.2">
      <c r="A56" s="7" t="s">
        <v>987</v>
      </c>
      <c r="C56" s="31">
        <v>10.5092</v>
      </c>
      <c r="D56" s="31">
        <v>10.5405</v>
      </c>
    </row>
    <row r="57" spans="1:4" x14ac:dyDescent="0.2">
      <c r="A57" s="7" t="s">
        <v>988</v>
      </c>
      <c r="C57" s="31">
        <v>10.779500000000001</v>
      </c>
      <c r="D57" s="31">
        <v>10.826599999999999</v>
      </c>
    </row>
    <row r="59" spans="1:4" x14ac:dyDescent="0.2">
      <c r="A59" s="14" t="s">
        <v>45</v>
      </c>
    </row>
    <row r="60" spans="1:4" x14ac:dyDescent="0.2">
      <c r="A60" s="71" t="s">
        <v>61</v>
      </c>
      <c r="B60" s="72"/>
      <c r="C60" s="33" t="s">
        <v>62</v>
      </c>
    </row>
    <row r="61" spans="1:4" x14ac:dyDescent="0.2">
      <c r="A61" s="67" t="s">
        <v>982</v>
      </c>
      <c r="B61" s="68"/>
      <c r="C61" s="34">
        <v>0.24898398999999999</v>
      </c>
    </row>
    <row r="62" spans="1:4" x14ac:dyDescent="0.2">
      <c r="A62" s="67" t="s">
        <v>983</v>
      </c>
      <c r="B62" s="68"/>
      <c r="C62" s="34">
        <v>0.185</v>
      </c>
    </row>
    <row r="63" spans="1:4" x14ac:dyDescent="0.2">
      <c r="A63" s="67" t="s">
        <v>984</v>
      </c>
      <c r="B63" s="68"/>
      <c r="C63" s="34">
        <v>0.17499999999999999</v>
      </c>
    </row>
    <row r="64" spans="1:4" x14ac:dyDescent="0.2">
      <c r="A64" s="67" t="s">
        <v>986</v>
      </c>
      <c r="B64" s="68"/>
      <c r="C64" s="34">
        <v>0.25608936999999998</v>
      </c>
    </row>
    <row r="65" spans="1:5" x14ac:dyDescent="0.2">
      <c r="A65" s="67" t="s">
        <v>987</v>
      </c>
      <c r="B65" s="68"/>
      <c r="C65" s="34">
        <v>0.185</v>
      </c>
    </row>
    <row r="66" spans="1:5" x14ac:dyDescent="0.2">
      <c r="A66" s="67" t="s">
        <v>988</v>
      </c>
      <c r="B66" s="68"/>
      <c r="C66" s="34">
        <v>0.17499999999999999</v>
      </c>
    </row>
    <row r="67" spans="1:5" x14ac:dyDescent="0.2">
      <c r="A67" s="7" t="s">
        <v>63</v>
      </c>
    </row>
    <row r="68" spans="1:5" x14ac:dyDescent="0.2">
      <c r="A68" s="7" t="s">
        <v>44</v>
      </c>
    </row>
    <row r="70" spans="1:5" x14ac:dyDescent="0.2">
      <c r="A70" s="14" t="s">
        <v>928</v>
      </c>
      <c r="D70" s="32">
        <v>0.45969631200380401</v>
      </c>
      <c r="E70" s="10" t="s">
        <v>47</v>
      </c>
    </row>
    <row r="72" spans="1:5" x14ac:dyDescent="0.2">
      <c r="A72" s="14" t="s">
        <v>838</v>
      </c>
      <c r="D72" s="30" t="s">
        <v>46</v>
      </c>
    </row>
    <row r="74" spans="1:5" x14ac:dyDescent="0.2">
      <c r="A74" s="14" t="s">
        <v>929</v>
      </c>
    </row>
    <row r="75" spans="1:5" x14ac:dyDescent="0.2">
      <c r="A75" s="38"/>
    </row>
    <row r="76" spans="1:5" x14ac:dyDescent="0.2">
      <c r="A76" s="38" t="s">
        <v>807</v>
      </c>
    </row>
    <row r="77" spans="1:5" x14ac:dyDescent="0.2">
      <c r="A77" s="40"/>
    </row>
    <row r="78" spans="1:5" x14ac:dyDescent="0.2">
      <c r="A78" s="40"/>
    </row>
    <row r="79" spans="1:5" x14ac:dyDescent="0.2">
      <c r="A79" s="40"/>
    </row>
    <row r="80" spans="1:5"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38" t="s">
        <v>989</v>
      </c>
    </row>
    <row r="91" spans="1:1" x14ac:dyDescent="0.2">
      <c r="A91" s="40"/>
    </row>
    <row r="92" spans="1:1" x14ac:dyDescent="0.2">
      <c r="A92" s="38" t="s">
        <v>931</v>
      </c>
    </row>
    <row r="93" spans="1:1" x14ac:dyDescent="0.2">
      <c r="A93" s="40"/>
    </row>
    <row r="94" spans="1:1" x14ac:dyDescent="0.2">
      <c r="A94" s="40"/>
    </row>
    <row r="95" spans="1:1" x14ac:dyDescent="0.2">
      <c r="A95" s="40"/>
    </row>
    <row r="96" spans="1:1"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14" t="s">
        <v>990</v>
      </c>
    </row>
    <row r="108" spans="1:1" x14ac:dyDescent="0.2">
      <c r="A108" s="38" t="s">
        <v>933</v>
      </c>
    </row>
  </sheetData>
  <mergeCells count="8">
    <mergeCell ref="A65:B65"/>
    <mergeCell ref="A66:B66"/>
    <mergeCell ref="A1:G1"/>
    <mergeCell ref="A60:B60"/>
    <mergeCell ref="A61:B61"/>
    <mergeCell ref="A62:B62"/>
    <mergeCell ref="A63:B63"/>
    <mergeCell ref="A64:B64"/>
  </mergeCells>
  <conditionalFormatting sqref="F2:F3 F5:F73">
    <cfRule type="cellIs" dxfId="98" priority="4" stopIfTrue="1" operator="between">
      <formula>0.009</formula>
      <formula>-0.009</formula>
    </cfRule>
  </conditionalFormatting>
  <conditionalFormatting sqref="F74 F125:F210">
    <cfRule type="cellIs" dxfId="97" priority="3" stopIfTrue="1" operator="between">
      <formula>0.009</formula>
      <formula>-0.009</formula>
    </cfRule>
  </conditionalFormatting>
  <conditionalFormatting sqref="F111:F124">
    <cfRule type="cellIs" dxfId="96" priority="2" stopIfTrue="1" operator="between">
      <formula>0.009</formula>
      <formula>-0.009</formula>
    </cfRule>
  </conditionalFormatting>
  <conditionalFormatting sqref="F75:F107">
    <cfRule type="cellIs" dxfId="95" priority="1"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64"/>
  <sheetViews>
    <sheetView workbookViewId="0">
      <selection sqref="A1:E1"/>
    </sheetView>
  </sheetViews>
  <sheetFormatPr defaultColWidth="9.109375" defaultRowHeight="10.199999999999999" x14ac:dyDescent="0.2"/>
  <cols>
    <col min="1" max="1" width="35" style="7" bestFit="1" customWidth="1"/>
    <col min="2" max="2" width="34.44140625" style="7" bestFit="1" customWidth="1"/>
    <col min="3" max="3" width="24.6640625" style="7" bestFit="1" customWidth="1"/>
    <col min="4" max="4" width="15" style="7" bestFit="1" customWidth="1"/>
    <col min="5" max="5" width="13.5546875" style="10" customWidth="1"/>
    <col min="6" max="16384" width="9.109375" style="7"/>
  </cols>
  <sheetData>
    <row r="1" spans="1:8" s="1" customFormat="1" ht="13.8" x14ac:dyDescent="0.2">
      <c r="A1" s="69" t="s">
        <v>25</v>
      </c>
      <c r="B1" s="70"/>
      <c r="C1" s="70"/>
      <c r="D1" s="70"/>
      <c r="E1" s="70"/>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36" t="s">
        <v>6</v>
      </c>
      <c r="E4" s="12" t="s">
        <v>3</v>
      </c>
    </row>
    <row r="5" spans="1:8" x14ac:dyDescent="0.2">
      <c r="A5" s="16" t="s">
        <v>34</v>
      </c>
      <c r="B5" s="17"/>
      <c r="C5" s="17"/>
      <c r="D5" s="18"/>
      <c r="E5" s="19"/>
    </row>
    <row r="6" spans="1:8" x14ac:dyDescent="0.2">
      <c r="A6" s="21" t="s">
        <v>790</v>
      </c>
      <c r="B6" s="21" t="s">
        <v>789</v>
      </c>
      <c r="C6" s="24">
        <v>3549569.304</v>
      </c>
      <c r="D6" s="22">
        <v>1507.5801739999999</v>
      </c>
      <c r="E6" s="23">
        <v>79.352298158200796</v>
      </c>
    </row>
    <row r="7" spans="1:8" x14ac:dyDescent="0.2">
      <c r="A7" s="21" t="s">
        <v>792</v>
      </c>
      <c r="B7" s="21" t="s">
        <v>791</v>
      </c>
      <c r="C7" s="24">
        <v>40761.044999999998</v>
      </c>
      <c r="D7" s="22">
        <v>197.28390619999999</v>
      </c>
      <c r="E7" s="23">
        <v>10.3841451463641</v>
      </c>
    </row>
    <row r="8" spans="1:8" x14ac:dyDescent="0.2">
      <c r="A8" s="21" t="s">
        <v>778</v>
      </c>
      <c r="B8" s="21" t="s">
        <v>777</v>
      </c>
      <c r="C8" s="24">
        <v>25776.114000000001</v>
      </c>
      <c r="D8" s="22">
        <v>193.19540269999999</v>
      </c>
      <c r="E8" s="23">
        <v>10.168944552493199</v>
      </c>
    </row>
    <row r="9" spans="1:8" x14ac:dyDescent="0.2">
      <c r="A9" s="20" t="s">
        <v>33</v>
      </c>
      <c r="B9" s="20"/>
      <c r="C9" s="20"/>
      <c r="D9" s="25">
        <f>SUM(D6:D8)</f>
        <v>1898.0594828999999</v>
      </c>
      <c r="E9" s="26">
        <f>SUM(E6:E8)</f>
        <v>99.905387857058102</v>
      </c>
      <c r="F9" s="14"/>
      <c r="G9" s="14"/>
      <c r="H9" s="14"/>
    </row>
    <row r="10" spans="1:8" x14ac:dyDescent="0.2">
      <c r="A10" s="21"/>
      <c r="B10" s="21"/>
      <c r="C10" s="21"/>
      <c r="D10" s="22"/>
      <c r="E10" s="23"/>
    </row>
    <row r="11" spans="1:8" x14ac:dyDescent="0.2">
      <c r="A11" s="20" t="s">
        <v>35</v>
      </c>
      <c r="B11" s="20"/>
      <c r="C11" s="20"/>
      <c r="D11" s="25">
        <f>D9</f>
        <v>1898.0594828999999</v>
      </c>
      <c r="E11" s="26">
        <f>E9</f>
        <v>99.905387857058102</v>
      </c>
      <c r="F11" s="14"/>
      <c r="G11" s="14"/>
      <c r="H11" s="14"/>
    </row>
    <row r="12" spans="1:8" x14ac:dyDescent="0.2">
      <c r="A12" s="20"/>
      <c r="B12" s="20"/>
      <c r="C12" s="20"/>
      <c r="D12" s="25"/>
      <c r="E12" s="26"/>
      <c r="F12" s="14"/>
      <c r="G12" s="14"/>
      <c r="H12" s="14"/>
    </row>
    <row r="13" spans="1:8" x14ac:dyDescent="0.2">
      <c r="A13" s="20" t="s">
        <v>37</v>
      </c>
      <c r="B13" s="20"/>
      <c r="C13" s="20"/>
      <c r="D13" s="25">
        <f>D15-(D9)</f>
        <v>1.7974954000001162</v>
      </c>
      <c r="E13" s="26">
        <f>E15-(E9)</f>
        <v>9.4612142941898014E-2</v>
      </c>
      <c r="F13" s="14"/>
      <c r="G13" s="14"/>
      <c r="H13" s="14"/>
    </row>
    <row r="14" spans="1:8" x14ac:dyDescent="0.2">
      <c r="A14" s="20"/>
      <c r="B14" s="20"/>
      <c r="C14" s="20"/>
      <c r="D14" s="25"/>
      <c r="E14" s="26"/>
      <c r="F14" s="14"/>
      <c r="G14" s="14"/>
      <c r="H14" s="14"/>
    </row>
    <row r="15" spans="1:8" x14ac:dyDescent="0.2">
      <c r="A15" s="27" t="s">
        <v>36</v>
      </c>
      <c r="B15" s="27"/>
      <c r="C15" s="27"/>
      <c r="D15" s="28">
        <v>1899.8569783</v>
      </c>
      <c r="E15" s="29">
        <v>100</v>
      </c>
      <c r="F15" s="14"/>
      <c r="G15" s="14"/>
      <c r="H15" s="14"/>
    </row>
    <row r="17" spans="1:4" x14ac:dyDescent="0.2">
      <c r="A17" s="14" t="s">
        <v>39</v>
      </c>
    </row>
    <row r="18" spans="1:4" x14ac:dyDescent="0.2">
      <c r="A18" s="14" t="s">
        <v>40</v>
      </c>
    </row>
    <row r="19" spans="1:4" x14ac:dyDescent="0.2">
      <c r="A19" s="14" t="s">
        <v>41</v>
      </c>
      <c r="B19" s="14"/>
      <c r="C19" s="30" t="s">
        <v>43</v>
      </c>
      <c r="D19" s="14" t="s">
        <v>42</v>
      </c>
    </row>
    <row r="20" spans="1:4" x14ac:dyDescent="0.2">
      <c r="A20" s="7" t="s">
        <v>76</v>
      </c>
      <c r="C20" s="31">
        <v>46.785600000000002</v>
      </c>
      <c r="D20" s="31">
        <v>48.123800000000003</v>
      </c>
    </row>
    <row r="21" spans="1:4" x14ac:dyDescent="0.2">
      <c r="A21" s="7" t="s">
        <v>793</v>
      </c>
      <c r="C21" s="31">
        <v>14.058299999999999</v>
      </c>
      <c r="D21" s="31">
        <v>13.914</v>
      </c>
    </row>
    <row r="22" spans="1:4" x14ac:dyDescent="0.2">
      <c r="A22" s="7" t="s">
        <v>77</v>
      </c>
      <c r="C22" s="31">
        <v>48.834200000000003</v>
      </c>
      <c r="D22" s="31">
        <v>50.3855</v>
      </c>
    </row>
    <row r="23" spans="1:4" x14ac:dyDescent="0.2">
      <c r="A23" s="7" t="s">
        <v>794</v>
      </c>
      <c r="C23" s="31">
        <v>14.7302</v>
      </c>
      <c r="D23" s="31">
        <v>14.631500000000001</v>
      </c>
    </row>
    <row r="25" spans="1:4" x14ac:dyDescent="0.2">
      <c r="A25" s="14" t="s">
        <v>45</v>
      </c>
    </row>
    <row r="26" spans="1:4" x14ac:dyDescent="0.2">
      <c r="A26" s="71" t="s">
        <v>61</v>
      </c>
      <c r="B26" s="72"/>
      <c r="C26" s="33" t="s">
        <v>62</v>
      </c>
    </row>
    <row r="27" spans="1:4" x14ac:dyDescent="0.2">
      <c r="A27" s="67" t="s">
        <v>793</v>
      </c>
      <c r="B27" s="68"/>
      <c r="C27" s="34">
        <v>0.53</v>
      </c>
    </row>
    <row r="28" spans="1:4" x14ac:dyDescent="0.2">
      <c r="A28" s="67" t="s">
        <v>794</v>
      </c>
      <c r="B28" s="68"/>
      <c r="C28" s="34">
        <v>0.53</v>
      </c>
    </row>
    <row r="29" spans="1:4" x14ac:dyDescent="0.2">
      <c r="A29" s="7" t="s">
        <v>63</v>
      </c>
    </row>
    <row r="30" spans="1:4" x14ac:dyDescent="0.2">
      <c r="A30" s="7" t="s">
        <v>44</v>
      </c>
    </row>
    <row r="32" spans="1:4" x14ac:dyDescent="0.2">
      <c r="A32" s="14" t="s">
        <v>219</v>
      </c>
      <c r="D32" s="35">
        <v>1.21965862052269E-2</v>
      </c>
    </row>
    <row r="34" spans="1:1" x14ac:dyDescent="0.2">
      <c r="A34" s="14" t="s">
        <v>812</v>
      </c>
    </row>
    <row r="35" spans="1:1" x14ac:dyDescent="0.2">
      <c r="A35" s="37"/>
    </row>
    <row r="36" spans="1:1" x14ac:dyDescent="0.2">
      <c r="A36" s="38" t="s">
        <v>807</v>
      </c>
    </row>
    <row r="37" spans="1:1" x14ac:dyDescent="0.2">
      <c r="A37" s="39"/>
    </row>
    <row r="38" spans="1:1" x14ac:dyDescent="0.2">
      <c r="A38" s="40"/>
    </row>
    <row r="39" spans="1:1" x14ac:dyDescent="0.2">
      <c r="A39" s="40"/>
    </row>
    <row r="40" spans="1:1" x14ac:dyDescent="0.2">
      <c r="A40" s="40"/>
    </row>
    <row r="41" spans="1:1" x14ac:dyDescent="0.2">
      <c r="A41" s="40"/>
    </row>
    <row r="42" spans="1:1" x14ac:dyDescent="0.2">
      <c r="A42" s="40"/>
    </row>
    <row r="43" spans="1:1" x14ac:dyDescent="0.2">
      <c r="A43" s="40"/>
    </row>
    <row r="44" spans="1:1" x14ac:dyDescent="0.2">
      <c r="A44" s="40"/>
    </row>
    <row r="45" spans="1:1" x14ac:dyDescent="0.2">
      <c r="A45" s="40"/>
    </row>
    <row r="46" spans="1:1" x14ac:dyDescent="0.2">
      <c r="A46" s="40"/>
    </row>
    <row r="47" spans="1:1" x14ac:dyDescent="0.2">
      <c r="A47" s="40"/>
    </row>
    <row r="48" spans="1:1" x14ac:dyDescent="0.2">
      <c r="A48" s="40"/>
    </row>
    <row r="49" spans="1:1" x14ac:dyDescent="0.2">
      <c r="A49" s="40"/>
    </row>
    <row r="50" spans="1:1" ht="20.399999999999999" x14ac:dyDescent="0.2">
      <c r="A50" s="41" t="s">
        <v>830</v>
      </c>
    </row>
    <row r="51" spans="1:1" x14ac:dyDescent="0.2">
      <c r="A51" s="40"/>
    </row>
    <row r="52" spans="1:1" x14ac:dyDescent="0.2">
      <c r="A52" s="38" t="s">
        <v>808</v>
      </c>
    </row>
    <row r="53" spans="1:1" x14ac:dyDescent="0.2">
      <c r="A53" s="40"/>
    </row>
    <row r="54" spans="1:1" x14ac:dyDescent="0.2">
      <c r="A54" s="40"/>
    </row>
    <row r="55" spans="1:1" x14ac:dyDescent="0.2">
      <c r="A55" s="40"/>
    </row>
    <row r="56" spans="1:1" x14ac:dyDescent="0.2">
      <c r="A56" s="40"/>
    </row>
    <row r="57" spans="1:1" x14ac:dyDescent="0.2">
      <c r="A57" s="40"/>
    </row>
    <row r="58" spans="1:1" x14ac:dyDescent="0.2">
      <c r="A58" s="40"/>
    </row>
    <row r="59" spans="1:1" x14ac:dyDescent="0.2">
      <c r="A59" s="40"/>
    </row>
    <row r="60" spans="1:1" x14ac:dyDescent="0.2">
      <c r="A60" s="40"/>
    </row>
    <row r="61" spans="1:1" x14ac:dyDescent="0.2">
      <c r="A61" s="40"/>
    </row>
    <row r="62" spans="1:1" x14ac:dyDescent="0.2">
      <c r="A62" s="40"/>
    </row>
    <row r="63" spans="1:1" x14ac:dyDescent="0.2">
      <c r="A63" s="40"/>
    </row>
    <row r="64" spans="1:1" x14ac:dyDescent="0.2">
      <c r="A64" s="40"/>
    </row>
  </sheetData>
  <mergeCells count="4">
    <mergeCell ref="A1:E1"/>
    <mergeCell ref="A26:B26"/>
    <mergeCell ref="A27:B27"/>
    <mergeCell ref="A28:B28"/>
  </mergeCells>
  <conditionalFormatting sqref="E5:E15">
    <cfRule type="cellIs" dxfId="33" priority="1" stopIfTrue="1" operator="between">
      <formula>0.009</formula>
      <formula>-0.009</formula>
    </cfRule>
  </conditionalFormatting>
  <hyperlinks>
    <hyperlink ref="A37"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72"/>
  <sheetViews>
    <sheetView workbookViewId="0">
      <selection sqref="A1:E1"/>
    </sheetView>
  </sheetViews>
  <sheetFormatPr defaultColWidth="9.109375" defaultRowHeight="10.199999999999999" x14ac:dyDescent="0.2"/>
  <cols>
    <col min="1" max="1" width="35" style="7" bestFit="1" customWidth="1"/>
    <col min="2" max="2" width="60.6640625" style="7" customWidth="1"/>
    <col min="3" max="3" width="24.6640625" style="7" bestFit="1" customWidth="1"/>
    <col min="4" max="4" width="15" style="7" bestFit="1" customWidth="1"/>
    <col min="5" max="5" width="14.6640625" style="10" bestFit="1" customWidth="1"/>
    <col min="6" max="16384" width="9.109375" style="7"/>
  </cols>
  <sheetData>
    <row r="1" spans="1:8" s="1" customFormat="1" ht="13.8" x14ac:dyDescent="0.2">
      <c r="A1" s="69" t="s">
        <v>26</v>
      </c>
      <c r="B1" s="70"/>
      <c r="C1" s="70"/>
      <c r="D1" s="70"/>
      <c r="E1" s="70"/>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36" t="s">
        <v>6</v>
      </c>
      <c r="E4" s="12" t="s">
        <v>3</v>
      </c>
    </row>
    <row r="5" spans="1:8" x14ac:dyDescent="0.2">
      <c r="A5" s="16" t="s">
        <v>34</v>
      </c>
      <c r="B5" s="17"/>
      <c r="C5" s="17"/>
      <c r="D5" s="18"/>
      <c r="E5" s="19"/>
    </row>
    <row r="6" spans="1:8" x14ac:dyDescent="0.2">
      <c r="A6" s="21" t="s">
        <v>796</v>
      </c>
      <c r="B6" s="42" t="s">
        <v>795</v>
      </c>
      <c r="C6" s="24">
        <v>1297168.128</v>
      </c>
      <c r="D6" s="22">
        <v>1125.0871010000001</v>
      </c>
      <c r="E6" s="23">
        <v>78.710793032099502</v>
      </c>
    </row>
    <row r="7" spans="1:8" x14ac:dyDescent="0.2">
      <c r="A7" s="21" t="s">
        <v>792</v>
      </c>
      <c r="B7" s="42" t="s">
        <v>791</v>
      </c>
      <c r="C7" s="24">
        <v>30717.901999999998</v>
      </c>
      <c r="D7" s="22">
        <v>148.67498359999999</v>
      </c>
      <c r="E7" s="23">
        <v>10.401262135873001</v>
      </c>
    </row>
    <row r="8" spans="1:8" x14ac:dyDescent="0.2">
      <c r="A8" s="21" t="s">
        <v>778</v>
      </c>
      <c r="B8" s="42" t="s">
        <v>777</v>
      </c>
      <c r="C8" s="24">
        <v>19152.609</v>
      </c>
      <c r="D8" s="22">
        <v>143.55135179999999</v>
      </c>
      <c r="E8" s="23">
        <v>10.042814223863299</v>
      </c>
    </row>
    <row r="9" spans="1:8" ht="20.399999999999999" x14ac:dyDescent="0.2">
      <c r="A9" s="21" t="s">
        <v>798</v>
      </c>
      <c r="B9" s="42" t="s">
        <v>797</v>
      </c>
      <c r="C9" s="24">
        <v>252711.33300000001</v>
      </c>
      <c r="D9" s="22">
        <v>1.0123616</v>
      </c>
      <c r="E9" s="23">
        <v>7.08245470954387E-2</v>
      </c>
    </row>
    <row r="10" spans="1:8" ht="20.399999999999999" x14ac:dyDescent="0.2">
      <c r="A10" s="21" t="s">
        <v>800</v>
      </c>
      <c r="B10" s="42" t="s">
        <v>799</v>
      </c>
      <c r="C10" s="24">
        <v>489502.28</v>
      </c>
      <c r="D10" s="22">
        <v>0</v>
      </c>
      <c r="E10" s="23">
        <v>0</v>
      </c>
    </row>
    <row r="11" spans="1:8" x14ac:dyDescent="0.2">
      <c r="A11" s="20" t="s">
        <v>33</v>
      </c>
      <c r="B11" s="20"/>
      <c r="C11" s="20"/>
      <c r="D11" s="25">
        <f>SUM(D6:D10)</f>
        <v>1418.3257980000001</v>
      </c>
      <c r="E11" s="26">
        <f>SUM(E6:E10)</f>
        <v>99.225693938931244</v>
      </c>
      <c r="F11" s="14"/>
      <c r="G11" s="14"/>
      <c r="H11" s="14"/>
    </row>
    <row r="12" spans="1:8" x14ac:dyDescent="0.2">
      <c r="A12" s="21"/>
      <c r="B12" s="21"/>
      <c r="C12" s="21"/>
      <c r="D12" s="22"/>
      <c r="E12" s="23"/>
    </row>
    <row r="13" spans="1:8" x14ac:dyDescent="0.2">
      <c r="A13" s="20" t="s">
        <v>35</v>
      </c>
      <c r="B13" s="20"/>
      <c r="C13" s="20"/>
      <c r="D13" s="25">
        <f>D11</f>
        <v>1418.3257980000001</v>
      </c>
      <c r="E13" s="26">
        <f>E11</f>
        <v>99.225693938931244</v>
      </c>
      <c r="F13" s="14"/>
      <c r="G13" s="14"/>
      <c r="H13" s="14"/>
    </row>
    <row r="14" spans="1:8" x14ac:dyDescent="0.2">
      <c r="A14" s="20"/>
      <c r="B14" s="20"/>
      <c r="C14" s="20"/>
      <c r="D14" s="25"/>
      <c r="E14" s="26"/>
      <c r="F14" s="14"/>
      <c r="G14" s="14"/>
      <c r="H14" s="14"/>
    </row>
    <row r="15" spans="1:8" x14ac:dyDescent="0.2">
      <c r="A15" s="20" t="s">
        <v>37</v>
      </c>
      <c r="B15" s="20"/>
      <c r="C15" s="20"/>
      <c r="D15" s="25">
        <f>D17-(D11)</f>
        <v>11.067881899999975</v>
      </c>
      <c r="E15" s="26">
        <f>E17-(E11)</f>
        <v>0.77430606106875643</v>
      </c>
      <c r="F15" s="14"/>
      <c r="G15" s="14"/>
      <c r="H15" s="14"/>
    </row>
    <row r="16" spans="1:8" x14ac:dyDescent="0.2">
      <c r="A16" s="20"/>
      <c r="B16" s="20"/>
      <c r="C16" s="20"/>
      <c r="D16" s="25"/>
      <c r="E16" s="26"/>
      <c r="F16" s="14"/>
      <c r="G16" s="14"/>
      <c r="H16" s="14"/>
    </row>
    <row r="17" spans="1:8" x14ac:dyDescent="0.2">
      <c r="A17" s="27" t="s">
        <v>36</v>
      </c>
      <c r="B17" s="27"/>
      <c r="C17" s="27"/>
      <c r="D17" s="28">
        <v>1429.3936799000001</v>
      </c>
      <c r="E17" s="29">
        <v>100</v>
      </c>
      <c r="F17" s="14"/>
      <c r="G17" s="14"/>
      <c r="H17" s="14"/>
    </row>
    <row r="18" spans="1:8" x14ac:dyDescent="0.2">
      <c r="E18" s="65" t="s">
        <v>607</v>
      </c>
    </row>
    <row r="19" spans="1:8" x14ac:dyDescent="0.2">
      <c r="A19" s="14" t="s">
        <v>836</v>
      </c>
    </row>
    <row r="21" spans="1:8" x14ac:dyDescent="0.2">
      <c r="A21" s="14" t="s">
        <v>39</v>
      </c>
    </row>
    <row r="22" spans="1:8" x14ac:dyDescent="0.2">
      <c r="A22" s="14" t="s">
        <v>40</v>
      </c>
    </row>
    <row r="23" spans="1:8" x14ac:dyDescent="0.2">
      <c r="A23" s="14" t="s">
        <v>41</v>
      </c>
      <c r="B23" s="14"/>
      <c r="C23" s="30" t="s">
        <v>43</v>
      </c>
      <c r="D23" s="14" t="s">
        <v>42</v>
      </c>
    </row>
    <row r="24" spans="1:8" x14ac:dyDescent="0.2">
      <c r="A24" s="7" t="s">
        <v>76</v>
      </c>
      <c r="C24" s="31">
        <v>36.338799999999999</v>
      </c>
      <c r="D24" s="31">
        <v>37.209099999999999</v>
      </c>
    </row>
    <row r="25" spans="1:8" x14ac:dyDescent="0.2">
      <c r="A25" s="7" t="s">
        <v>793</v>
      </c>
      <c r="C25" s="31">
        <v>11.285</v>
      </c>
      <c r="D25" s="31">
        <v>11.1015</v>
      </c>
    </row>
    <row r="26" spans="1:8" x14ac:dyDescent="0.2">
      <c r="A26" s="7" t="s">
        <v>77</v>
      </c>
      <c r="C26" s="31">
        <v>38.749499999999998</v>
      </c>
      <c r="D26" s="31">
        <v>39.833100000000002</v>
      </c>
    </row>
    <row r="27" spans="1:8" x14ac:dyDescent="0.2">
      <c r="A27" s="7" t="s">
        <v>794</v>
      </c>
      <c r="C27" s="31">
        <v>12.124499999999999</v>
      </c>
      <c r="D27" s="31">
        <v>12.008599999999999</v>
      </c>
    </row>
    <row r="29" spans="1:8" x14ac:dyDescent="0.2">
      <c r="A29" s="14" t="s">
        <v>45</v>
      </c>
    </row>
    <row r="30" spans="1:8" x14ac:dyDescent="0.2">
      <c r="A30" s="71" t="s">
        <v>61</v>
      </c>
      <c r="B30" s="72"/>
      <c r="C30" s="33" t="s">
        <v>62</v>
      </c>
    </row>
    <row r="31" spans="1:8" x14ac:dyDescent="0.2">
      <c r="A31" s="67" t="s">
        <v>793</v>
      </c>
      <c r="B31" s="68"/>
      <c r="C31" s="34">
        <v>0.44</v>
      </c>
    </row>
    <row r="32" spans="1:8" x14ac:dyDescent="0.2">
      <c r="A32" s="67" t="s">
        <v>794</v>
      </c>
      <c r="B32" s="68"/>
      <c r="C32" s="34">
        <v>0.44</v>
      </c>
    </row>
    <row r="33" spans="1:4" x14ac:dyDescent="0.2">
      <c r="A33" s="7" t="s">
        <v>63</v>
      </c>
    </row>
    <row r="34" spans="1:4" x14ac:dyDescent="0.2">
      <c r="A34" s="7" t="s">
        <v>44</v>
      </c>
    </row>
    <row r="36" spans="1:4" x14ac:dyDescent="0.2">
      <c r="A36" s="14" t="s">
        <v>219</v>
      </c>
      <c r="D36" s="35">
        <v>0</v>
      </c>
    </row>
    <row r="38" spans="1:4" x14ac:dyDescent="0.2">
      <c r="A38" s="14" t="s">
        <v>838</v>
      </c>
      <c r="D38" s="30" t="s">
        <v>841</v>
      </c>
    </row>
    <row r="39" spans="1:4" x14ac:dyDescent="0.2">
      <c r="A39" s="7" t="s">
        <v>839</v>
      </c>
    </row>
    <row r="40" spans="1:4" x14ac:dyDescent="0.2">
      <c r="A40" s="37" t="s">
        <v>840</v>
      </c>
    </row>
    <row r="42" spans="1:4" x14ac:dyDescent="0.2">
      <c r="A42" s="14" t="s">
        <v>815</v>
      </c>
    </row>
    <row r="43" spans="1:4" x14ac:dyDescent="0.2">
      <c r="A43" s="37"/>
    </row>
    <row r="44" spans="1:4" x14ac:dyDescent="0.2">
      <c r="A44" s="38" t="s">
        <v>807</v>
      </c>
    </row>
    <row r="45" spans="1:4" x14ac:dyDescent="0.2">
      <c r="A45" s="39"/>
    </row>
    <row r="46" spans="1:4" x14ac:dyDescent="0.2">
      <c r="A46" s="40"/>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40"/>
    </row>
    <row r="58" spans="1:1" ht="20.399999999999999" x14ac:dyDescent="0.2">
      <c r="A58" s="41" t="s">
        <v>831</v>
      </c>
    </row>
    <row r="59" spans="1:1" x14ac:dyDescent="0.2">
      <c r="A59" s="40"/>
    </row>
    <row r="60" spans="1:1" x14ac:dyDescent="0.2">
      <c r="A60" s="38" t="s">
        <v>808</v>
      </c>
    </row>
    <row r="61" spans="1:1" x14ac:dyDescent="0.2">
      <c r="A61" s="40"/>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row r="71" spans="1:1" x14ac:dyDescent="0.2">
      <c r="A71" s="40"/>
    </row>
    <row r="72" spans="1:1" x14ac:dyDescent="0.2">
      <c r="A72" s="40"/>
    </row>
  </sheetData>
  <mergeCells count="4">
    <mergeCell ref="A1:E1"/>
    <mergeCell ref="A30:B30"/>
    <mergeCell ref="A31:B31"/>
    <mergeCell ref="A32:B32"/>
  </mergeCells>
  <conditionalFormatting sqref="E5:E9 E11:E17">
    <cfRule type="cellIs" dxfId="32" priority="2" stopIfTrue="1" operator="between">
      <formula>0.009</formula>
      <formula>-0.009</formula>
    </cfRule>
  </conditionalFormatting>
  <conditionalFormatting sqref="E10">
    <cfRule type="cellIs" dxfId="31" priority="1" stopIfTrue="1" operator="between">
      <formula>0.009</formula>
      <formula>-0.009</formula>
    </cfRule>
  </conditionalFormatting>
  <hyperlinks>
    <hyperlink ref="A40" r:id="rId1" tooltip="https://www.franklintempletonindia.com/investor/reports"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73"/>
  <sheetViews>
    <sheetView workbookViewId="0">
      <selection sqref="A1:E1"/>
    </sheetView>
  </sheetViews>
  <sheetFormatPr defaultColWidth="9.109375" defaultRowHeight="10.199999999999999" x14ac:dyDescent="0.2"/>
  <cols>
    <col min="1" max="1" width="35" style="7" bestFit="1" customWidth="1"/>
    <col min="2" max="2" width="60.6640625" style="7" customWidth="1"/>
    <col min="3" max="3" width="24.6640625" style="7" bestFit="1" customWidth="1"/>
    <col min="4" max="4" width="15" style="7" bestFit="1" customWidth="1"/>
    <col min="5" max="5" width="13.5546875" style="10" customWidth="1"/>
    <col min="6" max="16384" width="9.109375" style="7"/>
  </cols>
  <sheetData>
    <row r="1" spans="1:8" s="1" customFormat="1" ht="13.8" x14ac:dyDescent="0.2">
      <c r="A1" s="69" t="s">
        <v>27</v>
      </c>
      <c r="B1" s="70"/>
      <c r="C1" s="70"/>
      <c r="D1" s="70"/>
      <c r="E1" s="70"/>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36" t="s">
        <v>6</v>
      </c>
      <c r="E4" s="12" t="s">
        <v>3</v>
      </c>
    </row>
    <row r="5" spans="1:8" x14ac:dyDescent="0.2">
      <c r="A5" s="16" t="s">
        <v>34</v>
      </c>
      <c r="B5" s="17"/>
      <c r="C5" s="17"/>
      <c r="D5" s="18"/>
      <c r="E5" s="19"/>
    </row>
    <row r="6" spans="1:8" x14ac:dyDescent="0.2">
      <c r="A6" s="21" t="s">
        <v>796</v>
      </c>
      <c r="B6" s="42" t="s">
        <v>795</v>
      </c>
      <c r="C6" s="24">
        <v>1140260.426</v>
      </c>
      <c r="D6" s="22">
        <v>988.99461810000003</v>
      </c>
      <c r="E6" s="23">
        <v>61.232500596027201</v>
      </c>
    </row>
    <row r="7" spans="1:8" x14ac:dyDescent="0.2">
      <c r="A7" s="21" t="s">
        <v>778</v>
      </c>
      <c r="B7" s="42" t="s">
        <v>777</v>
      </c>
      <c r="C7" s="24">
        <v>32871.601999999999</v>
      </c>
      <c r="D7" s="22">
        <v>246.3770289</v>
      </c>
      <c r="E7" s="23">
        <v>15.254159418935499</v>
      </c>
    </row>
    <row r="8" spans="1:8" x14ac:dyDescent="0.2">
      <c r="A8" s="21" t="s">
        <v>792</v>
      </c>
      <c r="B8" s="42" t="s">
        <v>791</v>
      </c>
      <c r="C8" s="24">
        <v>35309.902000000002</v>
      </c>
      <c r="D8" s="22">
        <v>170.9003141</v>
      </c>
      <c r="E8" s="23">
        <v>10.581102660693499</v>
      </c>
    </row>
    <row r="9" spans="1:8" x14ac:dyDescent="0.2">
      <c r="A9" s="21" t="s">
        <v>802</v>
      </c>
      <c r="B9" s="42" t="s">
        <v>801</v>
      </c>
      <c r="C9" s="24">
        <v>9872.4850000000006</v>
      </c>
      <c r="D9" s="22">
        <v>168.34662119999999</v>
      </c>
      <c r="E9" s="23">
        <v>10.4229936081673</v>
      </c>
    </row>
    <row r="10" spans="1:8" ht="20.399999999999999" x14ac:dyDescent="0.2">
      <c r="A10" s="21" t="s">
        <v>798</v>
      </c>
      <c r="B10" s="42" t="s">
        <v>797</v>
      </c>
      <c r="C10" s="24">
        <v>398102.19500000001</v>
      </c>
      <c r="D10" s="22">
        <v>1.5947974</v>
      </c>
      <c r="E10" s="23">
        <v>9.8740105313867899E-2</v>
      </c>
    </row>
    <row r="11" spans="1:8" ht="20.399999999999999" x14ac:dyDescent="0.2">
      <c r="A11" s="21" t="s">
        <v>800</v>
      </c>
      <c r="B11" s="42" t="s">
        <v>799</v>
      </c>
      <c r="C11" s="24">
        <v>631308.71</v>
      </c>
      <c r="D11" s="22">
        <v>0</v>
      </c>
      <c r="E11" s="23">
        <v>0</v>
      </c>
    </row>
    <row r="12" spans="1:8" x14ac:dyDescent="0.2">
      <c r="A12" s="20" t="s">
        <v>33</v>
      </c>
      <c r="B12" s="20"/>
      <c r="C12" s="20"/>
      <c r="D12" s="25">
        <f>SUM(D6:D11)</f>
        <v>1576.2133797000001</v>
      </c>
      <c r="E12" s="26">
        <f>SUM(E6:E11)</f>
        <v>97.589496389137366</v>
      </c>
      <c r="F12" s="14"/>
      <c r="G12" s="14"/>
      <c r="H12" s="14"/>
    </row>
    <row r="13" spans="1:8" x14ac:dyDescent="0.2">
      <c r="A13" s="21"/>
      <c r="B13" s="21"/>
      <c r="C13" s="21"/>
      <c r="D13" s="22"/>
      <c r="E13" s="23"/>
    </row>
    <row r="14" spans="1:8" x14ac:dyDescent="0.2">
      <c r="A14" s="20" t="s">
        <v>35</v>
      </c>
      <c r="B14" s="20"/>
      <c r="C14" s="20"/>
      <c r="D14" s="25">
        <f>D12</f>
        <v>1576.2133797000001</v>
      </c>
      <c r="E14" s="26">
        <f>E12</f>
        <v>97.589496389137366</v>
      </c>
      <c r="F14" s="14"/>
      <c r="G14" s="14"/>
      <c r="H14" s="14"/>
    </row>
    <row r="15" spans="1:8" x14ac:dyDescent="0.2">
      <c r="A15" s="20"/>
      <c r="B15" s="20"/>
      <c r="C15" s="20"/>
      <c r="D15" s="25"/>
      <c r="E15" s="26"/>
      <c r="F15" s="14"/>
      <c r="G15" s="14"/>
      <c r="H15" s="14"/>
    </row>
    <row r="16" spans="1:8" x14ac:dyDescent="0.2">
      <c r="A16" s="20" t="s">
        <v>37</v>
      </c>
      <c r="B16" s="20"/>
      <c r="C16" s="20"/>
      <c r="D16" s="25">
        <f>D18-(D12)</f>
        <v>38.93316579999987</v>
      </c>
      <c r="E16" s="26">
        <f>E18-(E12)</f>
        <v>2.4105036108626336</v>
      </c>
      <c r="F16" s="14"/>
      <c r="G16" s="14"/>
      <c r="H16" s="14"/>
    </row>
    <row r="17" spans="1:8" x14ac:dyDescent="0.2">
      <c r="A17" s="20"/>
      <c r="B17" s="20"/>
      <c r="C17" s="20"/>
      <c r="D17" s="25"/>
      <c r="E17" s="26"/>
      <c r="F17" s="14"/>
      <c r="G17" s="14"/>
      <c r="H17" s="14"/>
    </row>
    <row r="18" spans="1:8" x14ac:dyDescent="0.2">
      <c r="A18" s="27" t="s">
        <v>36</v>
      </c>
      <c r="B18" s="27"/>
      <c r="C18" s="27"/>
      <c r="D18" s="28">
        <v>1615.1465455</v>
      </c>
      <c r="E18" s="29">
        <v>100</v>
      </c>
      <c r="F18" s="14"/>
      <c r="G18" s="14"/>
      <c r="H18" s="14"/>
    </row>
    <row r="19" spans="1:8" x14ac:dyDescent="0.2">
      <c r="E19" s="65" t="s">
        <v>607</v>
      </c>
    </row>
    <row r="20" spans="1:8" x14ac:dyDescent="0.2">
      <c r="A20" s="14" t="s">
        <v>836</v>
      </c>
    </row>
    <row r="22" spans="1:8" x14ac:dyDescent="0.2">
      <c r="A22" s="14" t="s">
        <v>39</v>
      </c>
    </row>
    <row r="23" spans="1:8" x14ac:dyDescent="0.2">
      <c r="A23" s="14" t="s">
        <v>40</v>
      </c>
    </row>
    <row r="24" spans="1:8" x14ac:dyDescent="0.2">
      <c r="A24" s="14" t="s">
        <v>41</v>
      </c>
      <c r="B24" s="14"/>
      <c r="C24" s="30" t="s">
        <v>43</v>
      </c>
      <c r="D24" s="14" t="s">
        <v>42</v>
      </c>
    </row>
    <row r="25" spans="1:8" x14ac:dyDescent="0.2">
      <c r="A25" s="7" t="s">
        <v>76</v>
      </c>
      <c r="C25" s="31">
        <v>57.168100000000003</v>
      </c>
      <c r="D25" s="31">
        <v>59.082900000000002</v>
      </c>
    </row>
    <row r="26" spans="1:8" x14ac:dyDescent="0.2">
      <c r="A26" s="7" t="s">
        <v>793</v>
      </c>
      <c r="C26" s="31">
        <v>13.718999999999999</v>
      </c>
      <c r="D26" s="31">
        <v>12.972200000000001</v>
      </c>
    </row>
    <row r="27" spans="1:8" x14ac:dyDescent="0.2">
      <c r="A27" s="7" t="s">
        <v>77</v>
      </c>
      <c r="C27" s="31">
        <v>60.854399999999998</v>
      </c>
      <c r="D27" s="31">
        <v>63.134399999999999</v>
      </c>
    </row>
    <row r="28" spans="1:8" x14ac:dyDescent="0.2">
      <c r="A28" s="7" t="s">
        <v>794</v>
      </c>
      <c r="C28" s="31">
        <v>14.648199999999999</v>
      </c>
      <c r="D28" s="31">
        <v>13.9808</v>
      </c>
    </row>
    <row r="30" spans="1:8" x14ac:dyDescent="0.2">
      <c r="A30" s="14" t="s">
        <v>45</v>
      </c>
    </row>
    <row r="31" spans="1:8" x14ac:dyDescent="0.2">
      <c r="A31" s="71" t="s">
        <v>61</v>
      </c>
      <c r="B31" s="72"/>
      <c r="C31" s="33" t="s">
        <v>62</v>
      </c>
    </row>
    <row r="32" spans="1:8" x14ac:dyDescent="0.2">
      <c r="A32" s="67" t="s">
        <v>793</v>
      </c>
      <c r="B32" s="68"/>
      <c r="C32" s="34">
        <v>1.2</v>
      </c>
    </row>
    <row r="33" spans="1:4" x14ac:dyDescent="0.2">
      <c r="A33" s="67" t="s">
        <v>794</v>
      </c>
      <c r="B33" s="68"/>
      <c r="C33" s="34">
        <v>1.2</v>
      </c>
    </row>
    <row r="34" spans="1:4" x14ac:dyDescent="0.2">
      <c r="A34" s="7" t="s">
        <v>63</v>
      </c>
    </row>
    <row r="35" spans="1:4" x14ac:dyDescent="0.2">
      <c r="A35" s="7" t="s">
        <v>44</v>
      </c>
    </row>
    <row r="37" spans="1:4" x14ac:dyDescent="0.2">
      <c r="A37" s="14" t="s">
        <v>219</v>
      </c>
      <c r="D37" s="35">
        <v>1.1576913522846399E-2</v>
      </c>
    </row>
    <row r="39" spans="1:4" x14ac:dyDescent="0.2">
      <c r="A39" s="14" t="s">
        <v>838</v>
      </c>
      <c r="D39" s="30" t="s">
        <v>46</v>
      </c>
    </row>
    <row r="40" spans="1:4" x14ac:dyDescent="0.2">
      <c r="A40" s="7" t="s">
        <v>839</v>
      </c>
    </row>
    <row r="41" spans="1:4" x14ac:dyDescent="0.2">
      <c r="A41" s="37" t="s">
        <v>840</v>
      </c>
    </row>
    <row r="43" spans="1:4" x14ac:dyDescent="0.2">
      <c r="A43" s="14" t="s">
        <v>815</v>
      </c>
    </row>
    <row r="44" spans="1:4" x14ac:dyDescent="0.2">
      <c r="A44" s="37"/>
    </row>
    <row r="45" spans="1:4" x14ac:dyDescent="0.2">
      <c r="A45" s="38" t="s">
        <v>807</v>
      </c>
    </row>
    <row r="46" spans="1:4" x14ac:dyDescent="0.2">
      <c r="A46" s="39"/>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40"/>
    </row>
    <row r="58" spans="1:1" x14ac:dyDescent="0.2">
      <c r="A58" s="40"/>
    </row>
    <row r="59" spans="1:1" ht="30.6" x14ac:dyDescent="0.2">
      <c r="A59" s="41" t="s">
        <v>832</v>
      </c>
    </row>
    <row r="60" spans="1:1" x14ac:dyDescent="0.2">
      <c r="A60" s="40"/>
    </row>
    <row r="61" spans="1:1" x14ac:dyDescent="0.2">
      <c r="A61" s="38" t="s">
        <v>808</v>
      </c>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row r="71" spans="1:1" x14ac:dyDescent="0.2">
      <c r="A71" s="40"/>
    </row>
    <row r="72" spans="1:1" x14ac:dyDescent="0.2">
      <c r="A72" s="40"/>
    </row>
    <row r="73" spans="1:1" x14ac:dyDescent="0.2">
      <c r="A73" s="40"/>
    </row>
  </sheetData>
  <mergeCells count="4">
    <mergeCell ref="A1:E1"/>
    <mergeCell ref="A31:B31"/>
    <mergeCell ref="A32:B32"/>
    <mergeCell ref="A33:B33"/>
  </mergeCells>
  <conditionalFormatting sqref="E5:E10 E12:E18">
    <cfRule type="cellIs" dxfId="30" priority="2" stopIfTrue="1" operator="between">
      <formula>0.009</formula>
      <formula>-0.009</formula>
    </cfRule>
  </conditionalFormatting>
  <conditionalFormatting sqref="E11">
    <cfRule type="cellIs" dxfId="29" priority="1" stopIfTrue="1" operator="between">
      <formula>0.009</formula>
      <formula>-0.009</formula>
    </cfRule>
  </conditionalFormatting>
  <hyperlinks>
    <hyperlink ref="A41" r:id="rId1" tooltip="https://www.franklintempletonindia.com/investor/reports" xr:uid="{00000000-0004-0000-1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3"/>
  <sheetViews>
    <sheetView workbookViewId="0">
      <selection sqref="A1:E1"/>
    </sheetView>
  </sheetViews>
  <sheetFormatPr defaultColWidth="9.109375" defaultRowHeight="10.199999999999999" x14ac:dyDescent="0.2"/>
  <cols>
    <col min="1" max="1" width="35" style="7" bestFit="1" customWidth="1"/>
    <col min="2" max="2" width="60.6640625" style="7" customWidth="1"/>
    <col min="3" max="3" width="24.6640625" style="7" bestFit="1" customWidth="1"/>
    <col min="4" max="4" width="15" style="7" bestFit="1" customWidth="1"/>
    <col min="5" max="5" width="13.5546875" style="10" customWidth="1"/>
    <col min="6" max="16384" width="9.109375" style="7"/>
  </cols>
  <sheetData>
    <row r="1" spans="1:8" s="1" customFormat="1" ht="13.8" x14ac:dyDescent="0.2">
      <c r="A1" s="69" t="s">
        <v>28</v>
      </c>
      <c r="B1" s="70"/>
      <c r="C1" s="70"/>
      <c r="D1" s="70"/>
      <c r="E1" s="70"/>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36" t="s">
        <v>6</v>
      </c>
      <c r="E4" s="12" t="s">
        <v>3</v>
      </c>
    </row>
    <row r="5" spans="1:8" x14ac:dyDescent="0.2">
      <c r="A5" s="16" t="s">
        <v>34</v>
      </c>
      <c r="B5" s="17"/>
      <c r="C5" s="17"/>
      <c r="D5" s="18"/>
      <c r="E5" s="19"/>
    </row>
    <row r="6" spans="1:8" x14ac:dyDescent="0.2">
      <c r="A6" s="21" t="s">
        <v>796</v>
      </c>
      <c r="B6" s="42" t="s">
        <v>795</v>
      </c>
      <c r="C6" s="24">
        <v>278309.90100000001</v>
      </c>
      <c r="D6" s="22">
        <v>241.38958779999999</v>
      </c>
      <c r="E6" s="23">
        <v>41.139281469623398</v>
      </c>
    </row>
    <row r="7" spans="1:8" x14ac:dyDescent="0.2">
      <c r="A7" s="21" t="s">
        <v>778</v>
      </c>
      <c r="B7" s="42" t="s">
        <v>777</v>
      </c>
      <c r="C7" s="24">
        <v>28377.954000000002</v>
      </c>
      <c r="D7" s="22">
        <v>212.6965395</v>
      </c>
      <c r="E7" s="23">
        <v>36.249213919513402</v>
      </c>
    </row>
    <row r="8" spans="1:8" x14ac:dyDescent="0.2">
      <c r="A8" s="21" t="s">
        <v>792</v>
      </c>
      <c r="B8" s="42" t="s">
        <v>791</v>
      </c>
      <c r="C8" s="24">
        <v>12862.592000000001</v>
      </c>
      <c r="D8" s="22">
        <v>62.255086800000001</v>
      </c>
      <c r="E8" s="23">
        <v>10.609942053105501</v>
      </c>
    </row>
    <row r="9" spans="1:8" x14ac:dyDescent="0.2">
      <c r="A9" s="21" t="s">
        <v>802</v>
      </c>
      <c r="B9" s="42" t="s">
        <v>801</v>
      </c>
      <c r="C9" s="24">
        <v>3573.462</v>
      </c>
      <c r="D9" s="22">
        <v>60.935038499999997</v>
      </c>
      <c r="E9" s="23">
        <v>10.3849703007523</v>
      </c>
    </row>
    <row r="10" spans="1:8" ht="20.399999999999999" x14ac:dyDescent="0.2">
      <c r="A10" s="21" t="s">
        <v>798</v>
      </c>
      <c r="B10" s="42" t="s">
        <v>797</v>
      </c>
      <c r="C10" s="24">
        <v>120706.111</v>
      </c>
      <c r="D10" s="22">
        <v>0.4835487</v>
      </c>
      <c r="E10" s="23">
        <v>8.2409710604636394E-2</v>
      </c>
    </row>
    <row r="11" spans="1:8" ht="20.399999999999999" x14ac:dyDescent="0.2">
      <c r="A11" s="21" t="s">
        <v>800</v>
      </c>
      <c r="B11" s="42" t="s">
        <v>799</v>
      </c>
      <c r="C11" s="24">
        <v>196087.27</v>
      </c>
      <c r="D11" s="22">
        <v>0</v>
      </c>
      <c r="E11" s="23">
        <v>0</v>
      </c>
    </row>
    <row r="12" spans="1:8" x14ac:dyDescent="0.2">
      <c r="A12" s="20" t="s">
        <v>33</v>
      </c>
      <c r="B12" s="20"/>
      <c r="C12" s="20"/>
      <c r="D12" s="25">
        <f>SUM(D6:D11)</f>
        <v>577.75980130000005</v>
      </c>
      <c r="E12" s="26">
        <f>SUM(E6:E11)</f>
        <v>98.465817453599243</v>
      </c>
      <c r="F12" s="14"/>
      <c r="G12" s="14"/>
      <c r="H12" s="14"/>
    </row>
    <row r="13" spans="1:8" x14ac:dyDescent="0.2">
      <c r="A13" s="21"/>
      <c r="B13" s="21"/>
      <c r="C13" s="21"/>
      <c r="D13" s="22"/>
      <c r="E13" s="23"/>
    </row>
    <row r="14" spans="1:8" x14ac:dyDescent="0.2">
      <c r="A14" s="20" t="s">
        <v>35</v>
      </c>
      <c r="B14" s="20"/>
      <c r="C14" s="20"/>
      <c r="D14" s="25">
        <f>D12</f>
        <v>577.75980130000005</v>
      </c>
      <c r="E14" s="26">
        <f>E12</f>
        <v>98.465817453599243</v>
      </c>
      <c r="F14" s="14"/>
      <c r="G14" s="14"/>
      <c r="H14" s="14"/>
    </row>
    <row r="15" spans="1:8" x14ac:dyDescent="0.2">
      <c r="A15" s="20"/>
      <c r="B15" s="20"/>
      <c r="C15" s="20"/>
      <c r="D15" s="25"/>
      <c r="E15" s="26"/>
      <c r="F15" s="14"/>
      <c r="G15" s="14"/>
      <c r="H15" s="14"/>
    </row>
    <row r="16" spans="1:8" x14ac:dyDescent="0.2">
      <c r="A16" s="20" t="s">
        <v>37</v>
      </c>
      <c r="B16" s="20"/>
      <c r="C16" s="20"/>
      <c r="D16" s="25">
        <f>D18-(D12)</f>
        <v>9.0019970999999259</v>
      </c>
      <c r="E16" s="26">
        <f>E18-(E12)</f>
        <v>1.534182546400757</v>
      </c>
      <c r="F16" s="14"/>
      <c r="G16" s="14"/>
      <c r="H16" s="14"/>
    </row>
    <row r="17" spans="1:8" x14ac:dyDescent="0.2">
      <c r="A17" s="20"/>
      <c r="B17" s="20"/>
      <c r="C17" s="20"/>
      <c r="D17" s="25"/>
      <c r="E17" s="26"/>
      <c r="F17" s="14"/>
      <c r="G17" s="14"/>
      <c r="H17" s="14"/>
    </row>
    <row r="18" spans="1:8" x14ac:dyDescent="0.2">
      <c r="A18" s="27" t="s">
        <v>36</v>
      </c>
      <c r="B18" s="27"/>
      <c r="C18" s="27"/>
      <c r="D18" s="28">
        <v>586.76179839999998</v>
      </c>
      <c r="E18" s="29">
        <v>100</v>
      </c>
      <c r="F18" s="14"/>
      <c r="G18" s="14"/>
      <c r="H18" s="14"/>
    </row>
    <row r="19" spans="1:8" x14ac:dyDescent="0.2">
      <c r="E19" s="65" t="s">
        <v>607</v>
      </c>
    </row>
    <row r="20" spans="1:8" x14ac:dyDescent="0.2">
      <c r="A20" s="14" t="s">
        <v>836</v>
      </c>
    </row>
    <row r="22" spans="1:8" x14ac:dyDescent="0.2">
      <c r="A22" s="14" t="s">
        <v>39</v>
      </c>
    </row>
    <row r="23" spans="1:8" x14ac:dyDescent="0.2">
      <c r="A23" s="14" t="s">
        <v>40</v>
      </c>
    </row>
    <row r="24" spans="1:8" x14ac:dyDescent="0.2">
      <c r="A24" s="14" t="s">
        <v>41</v>
      </c>
      <c r="B24" s="14"/>
      <c r="C24" s="30" t="s">
        <v>43</v>
      </c>
      <c r="D24" s="14" t="s">
        <v>42</v>
      </c>
    </row>
    <row r="25" spans="1:8" x14ac:dyDescent="0.2">
      <c r="A25" s="7" t="s">
        <v>76</v>
      </c>
      <c r="C25" s="31">
        <v>77.733500000000006</v>
      </c>
      <c r="D25" s="31">
        <v>80.390600000000006</v>
      </c>
    </row>
    <row r="26" spans="1:8" x14ac:dyDescent="0.2">
      <c r="A26" s="7" t="s">
        <v>793</v>
      </c>
      <c r="C26" s="31">
        <v>23.290700000000001</v>
      </c>
      <c r="D26" s="31">
        <v>22.071100000000001</v>
      </c>
    </row>
    <row r="27" spans="1:8" x14ac:dyDescent="0.2">
      <c r="A27" s="7" t="s">
        <v>77</v>
      </c>
      <c r="C27" s="31">
        <v>81.9773</v>
      </c>
      <c r="D27" s="31">
        <v>84.943299999999994</v>
      </c>
    </row>
    <row r="28" spans="1:8" x14ac:dyDescent="0.2">
      <c r="A28" s="7" t="s">
        <v>794</v>
      </c>
      <c r="C28" s="31">
        <v>25.069400000000002</v>
      </c>
      <c r="D28" s="31">
        <v>23.950900000000001</v>
      </c>
    </row>
    <row r="30" spans="1:8" x14ac:dyDescent="0.2">
      <c r="A30" s="14" t="s">
        <v>45</v>
      </c>
    </row>
    <row r="31" spans="1:8" x14ac:dyDescent="0.2">
      <c r="A31" s="71" t="s">
        <v>61</v>
      </c>
      <c r="B31" s="72"/>
      <c r="C31" s="33" t="s">
        <v>62</v>
      </c>
    </row>
    <row r="32" spans="1:8" x14ac:dyDescent="0.2">
      <c r="A32" s="67" t="s">
        <v>793</v>
      </c>
      <c r="B32" s="68"/>
      <c r="C32" s="34">
        <v>2</v>
      </c>
    </row>
    <row r="33" spans="1:4" x14ac:dyDescent="0.2">
      <c r="A33" s="67" t="s">
        <v>794</v>
      </c>
      <c r="B33" s="68"/>
      <c r="C33" s="34">
        <v>2</v>
      </c>
    </row>
    <row r="34" spans="1:4" x14ac:dyDescent="0.2">
      <c r="A34" s="7" t="s">
        <v>63</v>
      </c>
    </row>
    <row r="35" spans="1:4" x14ac:dyDescent="0.2">
      <c r="A35" s="7" t="s">
        <v>44</v>
      </c>
    </row>
    <row r="37" spans="1:4" x14ac:dyDescent="0.2">
      <c r="A37" s="14" t="s">
        <v>219</v>
      </c>
      <c r="D37" s="35">
        <v>1.89775591859087E-2</v>
      </c>
    </row>
    <row r="38" spans="1:4" x14ac:dyDescent="0.2">
      <c r="A38" s="14"/>
      <c r="D38" s="35"/>
    </row>
    <row r="39" spans="1:4" x14ac:dyDescent="0.2">
      <c r="A39" s="14" t="s">
        <v>838</v>
      </c>
      <c r="D39" s="30" t="s">
        <v>46</v>
      </c>
    </row>
    <row r="40" spans="1:4" x14ac:dyDescent="0.2">
      <c r="A40" s="7" t="s">
        <v>839</v>
      </c>
    </row>
    <row r="41" spans="1:4" x14ac:dyDescent="0.2">
      <c r="A41" s="37" t="s">
        <v>840</v>
      </c>
    </row>
    <row r="43" spans="1:4" x14ac:dyDescent="0.2">
      <c r="A43" s="14" t="s">
        <v>815</v>
      </c>
    </row>
    <row r="44" spans="1:4" x14ac:dyDescent="0.2">
      <c r="A44" s="37"/>
    </row>
    <row r="45" spans="1:4" x14ac:dyDescent="0.2">
      <c r="A45" s="38" t="s">
        <v>807</v>
      </c>
    </row>
    <row r="46" spans="1:4" x14ac:dyDescent="0.2">
      <c r="A46" s="39"/>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40"/>
    </row>
    <row r="58" spans="1:1" x14ac:dyDescent="0.2">
      <c r="A58" s="40"/>
    </row>
    <row r="59" spans="1:1" ht="30.6" x14ac:dyDescent="0.2">
      <c r="A59" s="41" t="s">
        <v>833</v>
      </c>
    </row>
    <row r="60" spans="1:1" x14ac:dyDescent="0.2">
      <c r="A60" s="40"/>
    </row>
    <row r="61" spans="1:1" x14ac:dyDescent="0.2">
      <c r="A61" s="38" t="s">
        <v>808</v>
      </c>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row r="71" spans="1:1" x14ac:dyDescent="0.2">
      <c r="A71" s="40"/>
    </row>
    <row r="72" spans="1:1" x14ac:dyDescent="0.2">
      <c r="A72" s="40"/>
    </row>
    <row r="73" spans="1:1" x14ac:dyDescent="0.2">
      <c r="A73" s="40"/>
    </row>
  </sheetData>
  <mergeCells count="4">
    <mergeCell ref="A1:E1"/>
    <mergeCell ref="A31:B31"/>
    <mergeCell ref="A32:B32"/>
    <mergeCell ref="A33:B33"/>
  </mergeCells>
  <conditionalFormatting sqref="E5:E10 E12:E18">
    <cfRule type="cellIs" dxfId="28" priority="2" stopIfTrue="1" operator="between">
      <formula>0.009</formula>
      <formula>-0.009</formula>
    </cfRule>
  </conditionalFormatting>
  <conditionalFormatting sqref="E11">
    <cfRule type="cellIs" dxfId="27" priority="1" stopIfTrue="1" operator="between">
      <formula>0.009</formula>
      <formula>-0.009</formula>
    </cfRule>
  </conditionalFormatting>
  <hyperlinks>
    <hyperlink ref="A41" r:id="rId1" tooltip="https://www.franklintempletonindia.com/investor/reports"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73"/>
  <sheetViews>
    <sheetView workbookViewId="0">
      <selection sqref="A1:E1"/>
    </sheetView>
  </sheetViews>
  <sheetFormatPr defaultColWidth="9.109375" defaultRowHeight="10.199999999999999" x14ac:dyDescent="0.2"/>
  <cols>
    <col min="1" max="1" width="35" style="7" bestFit="1" customWidth="1"/>
    <col min="2" max="2" width="60.6640625" style="7" customWidth="1"/>
    <col min="3" max="3" width="24.6640625" style="7" bestFit="1" customWidth="1"/>
    <col min="4" max="4" width="15" style="7" bestFit="1" customWidth="1"/>
    <col min="5" max="5" width="23" style="10" customWidth="1"/>
    <col min="6" max="16384" width="9.109375" style="7"/>
  </cols>
  <sheetData>
    <row r="1" spans="1:8" s="1" customFormat="1" ht="13.8" x14ac:dyDescent="0.2">
      <c r="A1" s="69" t="s">
        <v>29</v>
      </c>
      <c r="B1" s="70"/>
      <c r="C1" s="70"/>
      <c r="D1" s="70"/>
      <c r="E1" s="70"/>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36" t="s">
        <v>6</v>
      </c>
      <c r="E4" s="12" t="s">
        <v>3</v>
      </c>
    </row>
    <row r="5" spans="1:8" x14ac:dyDescent="0.2">
      <c r="A5" s="16" t="s">
        <v>34</v>
      </c>
      <c r="B5" s="17"/>
      <c r="C5" s="17"/>
      <c r="D5" s="18"/>
      <c r="E5" s="19"/>
    </row>
    <row r="6" spans="1:8" x14ac:dyDescent="0.2">
      <c r="A6" s="21" t="s">
        <v>778</v>
      </c>
      <c r="B6" s="42" t="s">
        <v>777</v>
      </c>
      <c r="C6" s="24">
        <v>76164.524000000005</v>
      </c>
      <c r="D6" s="22">
        <v>570.86323730000004</v>
      </c>
      <c r="E6" s="23">
        <v>50.754505057626503</v>
      </c>
    </row>
    <row r="7" spans="1:8" x14ac:dyDescent="0.2">
      <c r="A7" s="21" t="s">
        <v>796</v>
      </c>
      <c r="B7" s="42" t="s">
        <v>795</v>
      </c>
      <c r="C7" s="24">
        <v>210257.49799999999</v>
      </c>
      <c r="D7" s="22">
        <v>182.36494859999999</v>
      </c>
      <c r="E7" s="23">
        <v>16.213765576900101</v>
      </c>
    </row>
    <row r="8" spans="1:8" x14ac:dyDescent="0.2">
      <c r="A8" s="21" t="s">
        <v>792</v>
      </c>
      <c r="B8" s="42" t="s">
        <v>791</v>
      </c>
      <c r="C8" s="24">
        <v>36409.055999999997</v>
      </c>
      <c r="D8" s="22">
        <v>176.22023150000001</v>
      </c>
      <c r="E8" s="23">
        <v>15.6674489554188</v>
      </c>
    </row>
    <row r="9" spans="1:8" x14ac:dyDescent="0.2">
      <c r="A9" s="21" t="s">
        <v>802</v>
      </c>
      <c r="B9" s="42" t="s">
        <v>801</v>
      </c>
      <c r="C9" s="24">
        <v>10163.812</v>
      </c>
      <c r="D9" s="22">
        <v>173.3143589</v>
      </c>
      <c r="E9" s="23">
        <v>15.409092634785701</v>
      </c>
    </row>
    <row r="10" spans="1:8" ht="20.399999999999999" x14ac:dyDescent="0.2">
      <c r="A10" s="21" t="s">
        <v>798</v>
      </c>
      <c r="B10" s="42" t="s">
        <v>797</v>
      </c>
      <c r="C10" s="24">
        <v>100408.897</v>
      </c>
      <c r="D10" s="22">
        <v>0.40223799999999998</v>
      </c>
      <c r="E10" s="23">
        <v>3.5762314458937398E-2</v>
      </c>
    </row>
    <row r="11" spans="1:8" ht="20.399999999999999" x14ac:dyDescent="0.2">
      <c r="A11" s="21" t="s">
        <v>800</v>
      </c>
      <c r="B11" s="42" t="s">
        <v>799</v>
      </c>
      <c r="C11" s="24">
        <v>167004.62</v>
      </c>
      <c r="D11" s="22">
        <v>0</v>
      </c>
      <c r="E11" s="23">
        <v>0</v>
      </c>
    </row>
    <row r="12" spans="1:8" x14ac:dyDescent="0.2">
      <c r="A12" s="20" t="s">
        <v>33</v>
      </c>
      <c r="B12" s="20"/>
      <c r="C12" s="20"/>
      <c r="D12" s="25">
        <f>SUM(D6:D11)</f>
        <v>1103.1650142999999</v>
      </c>
      <c r="E12" s="26">
        <f>SUM(E6:E11)</f>
        <v>98.080574539190053</v>
      </c>
      <c r="F12" s="14"/>
      <c r="G12" s="14"/>
      <c r="H12" s="14"/>
    </row>
    <row r="13" spans="1:8" x14ac:dyDescent="0.2">
      <c r="A13" s="21"/>
      <c r="B13" s="21"/>
      <c r="C13" s="21"/>
      <c r="D13" s="22"/>
      <c r="E13" s="23"/>
    </row>
    <row r="14" spans="1:8" x14ac:dyDescent="0.2">
      <c r="A14" s="20" t="s">
        <v>35</v>
      </c>
      <c r="B14" s="20"/>
      <c r="C14" s="20"/>
      <c r="D14" s="25">
        <f>D12</f>
        <v>1103.1650142999999</v>
      </c>
      <c r="E14" s="26">
        <f>E12</f>
        <v>98.080574539190053</v>
      </c>
      <c r="F14" s="14"/>
      <c r="G14" s="14"/>
      <c r="H14" s="14"/>
    </row>
    <row r="15" spans="1:8" x14ac:dyDescent="0.2">
      <c r="A15" s="20"/>
      <c r="B15" s="20"/>
      <c r="C15" s="20"/>
      <c r="D15" s="25"/>
      <c r="E15" s="26"/>
      <c r="F15" s="14"/>
      <c r="G15" s="14"/>
      <c r="H15" s="14"/>
    </row>
    <row r="16" spans="1:8" x14ac:dyDescent="0.2">
      <c r="A16" s="20" t="s">
        <v>37</v>
      </c>
      <c r="B16" s="20"/>
      <c r="C16" s="20"/>
      <c r="D16" s="25">
        <f>D18-(D12)</f>
        <v>21.588811300000089</v>
      </c>
      <c r="E16" s="26">
        <f>E18-(E12)</f>
        <v>1.919425460809947</v>
      </c>
      <c r="F16" s="14"/>
      <c r="G16" s="14"/>
      <c r="H16" s="14"/>
    </row>
    <row r="17" spans="1:8" x14ac:dyDescent="0.2">
      <c r="A17" s="20"/>
      <c r="B17" s="20"/>
      <c r="C17" s="20"/>
      <c r="D17" s="25"/>
      <c r="E17" s="26"/>
      <c r="F17" s="14"/>
      <c r="G17" s="14"/>
      <c r="H17" s="14"/>
    </row>
    <row r="18" spans="1:8" x14ac:dyDescent="0.2">
      <c r="A18" s="27" t="s">
        <v>36</v>
      </c>
      <c r="B18" s="27"/>
      <c r="C18" s="27"/>
      <c r="D18" s="28">
        <v>1124.7538256</v>
      </c>
      <c r="E18" s="29">
        <v>100</v>
      </c>
      <c r="F18" s="14"/>
      <c r="G18" s="14"/>
      <c r="H18" s="14"/>
    </row>
    <row r="19" spans="1:8" x14ac:dyDescent="0.2">
      <c r="E19" s="66" t="s">
        <v>607</v>
      </c>
    </row>
    <row r="20" spans="1:8" x14ac:dyDescent="0.2">
      <c r="A20" s="14" t="s">
        <v>836</v>
      </c>
    </row>
    <row r="22" spans="1:8" x14ac:dyDescent="0.2">
      <c r="A22" s="14" t="s">
        <v>39</v>
      </c>
    </row>
    <row r="23" spans="1:8" x14ac:dyDescent="0.2">
      <c r="A23" s="14" t="s">
        <v>40</v>
      </c>
    </row>
    <row r="24" spans="1:8" x14ac:dyDescent="0.2">
      <c r="A24" s="14" t="s">
        <v>41</v>
      </c>
      <c r="B24" s="14"/>
      <c r="C24" s="30" t="s">
        <v>43</v>
      </c>
      <c r="D24" s="14" t="s">
        <v>42</v>
      </c>
    </row>
    <row r="25" spans="1:8" x14ac:dyDescent="0.2">
      <c r="A25" s="7" t="s">
        <v>80</v>
      </c>
      <c r="C25" s="31">
        <v>114.9627</v>
      </c>
      <c r="D25" s="31">
        <v>120.17619999999999</v>
      </c>
    </row>
    <row r="26" spans="1:8" x14ac:dyDescent="0.2">
      <c r="A26" s="7" t="s">
        <v>82</v>
      </c>
      <c r="C26" s="31">
        <v>31.745999999999999</v>
      </c>
      <c r="D26" s="31">
        <v>30.4057</v>
      </c>
    </row>
    <row r="27" spans="1:8" x14ac:dyDescent="0.2">
      <c r="A27" s="7" t="s">
        <v>81</v>
      </c>
      <c r="C27" s="31">
        <v>120.1746</v>
      </c>
      <c r="D27" s="31">
        <v>125.9422</v>
      </c>
    </row>
    <row r="28" spans="1:8" x14ac:dyDescent="0.2">
      <c r="A28" s="7" t="s">
        <v>83</v>
      </c>
      <c r="C28" s="31">
        <v>33.720100000000002</v>
      </c>
      <c r="D28" s="31">
        <v>32.532600000000002</v>
      </c>
    </row>
    <row r="30" spans="1:8" x14ac:dyDescent="0.2">
      <c r="A30" s="14" t="s">
        <v>45</v>
      </c>
    </row>
    <row r="31" spans="1:8" x14ac:dyDescent="0.2">
      <c r="A31" s="71" t="s">
        <v>61</v>
      </c>
      <c r="B31" s="72"/>
      <c r="C31" s="33" t="s">
        <v>62</v>
      </c>
    </row>
    <row r="32" spans="1:8" x14ac:dyDescent="0.2">
      <c r="A32" s="67" t="s">
        <v>82</v>
      </c>
      <c r="B32" s="68"/>
      <c r="C32" s="34">
        <v>2.75</v>
      </c>
    </row>
    <row r="33" spans="1:4" x14ac:dyDescent="0.2">
      <c r="A33" s="67" t="s">
        <v>83</v>
      </c>
      <c r="B33" s="68"/>
      <c r="C33" s="34">
        <v>2.75</v>
      </c>
    </row>
    <row r="34" spans="1:4" x14ac:dyDescent="0.2">
      <c r="A34" s="7" t="s">
        <v>63</v>
      </c>
    </row>
    <row r="35" spans="1:4" x14ac:dyDescent="0.2">
      <c r="A35" s="7" t="s">
        <v>44</v>
      </c>
    </row>
    <row r="37" spans="1:4" x14ac:dyDescent="0.2">
      <c r="A37" s="14" t="s">
        <v>219</v>
      </c>
      <c r="D37" s="35">
        <v>5.5052208986625497E-3</v>
      </c>
    </row>
    <row r="38" spans="1:4" x14ac:dyDescent="0.2">
      <c r="A38" s="14"/>
      <c r="D38" s="35"/>
    </row>
    <row r="39" spans="1:4" x14ac:dyDescent="0.2">
      <c r="A39" s="14" t="s">
        <v>838</v>
      </c>
      <c r="D39" s="30" t="s">
        <v>46</v>
      </c>
    </row>
    <row r="40" spans="1:4" x14ac:dyDescent="0.2">
      <c r="A40" s="7" t="s">
        <v>839</v>
      </c>
    </row>
    <row r="41" spans="1:4" x14ac:dyDescent="0.2">
      <c r="A41" s="37" t="s">
        <v>840</v>
      </c>
    </row>
    <row r="43" spans="1:4" x14ac:dyDescent="0.2">
      <c r="A43" s="14" t="s">
        <v>815</v>
      </c>
    </row>
    <row r="44" spans="1:4" x14ac:dyDescent="0.2">
      <c r="A44" s="37"/>
    </row>
    <row r="45" spans="1:4" x14ac:dyDescent="0.2">
      <c r="A45" s="38" t="s">
        <v>807</v>
      </c>
    </row>
    <row r="46" spans="1:4" x14ac:dyDescent="0.2">
      <c r="A46" s="39"/>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40"/>
    </row>
    <row r="58" spans="1:1" x14ac:dyDescent="0.2">
      <c r="A58" s="40"/>
    </row>
    <row r="59" spans="1:1" ht="30.6" x14ac:dyDescent="0.2">
      <c r="A59" s="41" t="s">
        <v>834</v>
      </c>
    </row>
    <row r="60" spans="1:1" x14ac:dyDescent="0.2">
      <c r="A60" s="40"/>
    </row>
    <row r="61" spans="1:1" x14ac:dyDescent="0.2">
      <c r="A61" s="38" t="s">
        <v>808</v>
      </c>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row r="71" spans="1:1" x14ac:dyDescent="0.2">
      <c r="A71" s="40"/>
    </row>
    <row r="72" spans="1:1" x14ac:dyDescent="0.2">
      <c r="A72" s="40"/>
    </row>
    <row r="73" spans="1:1" x14ac:dyDescent="0.2">
      <c r="A73" s="40"/>
    </row>
  </sheetData>
  <mergeCells count="4">
    <mergeCell ref="A1:E1"/>
    <mergeCell ref="A31:B31"/>
    <mergeCell ref="A32:B32"/>
    <mergeCell ref="A33:B33"/>
  </mergeCells>
  <conditionalFormatting sqref="E5:E10 E12:E18">
    <cfRule type="cellIs" dxfId="26" priority="2" stopIfTrue="1" operator="between">
      <formula>0.009</formula>
      <formula>-0.009</formula>
    </cfRule>
  </conditionalFormatting>
  <conditionalFormatting sqref="E11">
    <cfRule type="cellIs" dxfId="25" priority="1" stopIfTrue="1" operator="between">
      <formula>0.009</formula>
      <formula>-0.009</formula>
    </cfRule>
  </conditionalFormatting>
  <hyperlinks>
    <hyperlink ref="A41" r:id="rId1" tooltip="https://www.franklintempletonindia.com/investor/reports" xr:uid="{00000000-0004-0000-2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74"/>
  <sheetViews>
    <sheetView workbookViewId="0">
      <selection sqref="A1:E1"/>
    </sheetView>
  </sheetViews>
  <sheetFormatPr defaultColWidth="9.109375" defaultRowHeight="10.199999999999999" x14ac:dyDescent="0.2"/>
  <cols>
    <col min="1" max="1" width="35" style="7" bestFit="1" customWidth="1"/>
    <col min="2" max="2" width="59.6640625" style="7" customWidth="1"/>
    <col min="3" max="3" width="24.6640625" style="7" bestFit="1" customWidth="1"/>
    <col min="4" max="4" width="15" style="7" bestFit="1" customWidth="1"/>
    <col min="5" max="5" width="15.5546875" style="10" customWidth="1"/>
    <col min="6" max="16384" width="9.109375" style="7"/>
  </cols>
  <sheetData>
    <row r="1" spans="1:8" s="1" customFormat="1" ht="13.8" x14ac:dyDescent="0.2">
      <c r="A1" s="69" t="s">
        <v>30</v>
      </c>
      <c r="B1" s="70"/>
      <c r="C1" s="70"/>
      <c r="D1" s="70"/>
      <c r="E1" s="70"/>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36" t="s">
        <v>6</v>
      </c>
      <c r="E4" s="12" t="s">
        <v>3</v>
      </c>
    </row>
    <row r="5" spans="1:8" x14ac:dyDescent="0.2">
      <c r="A5" s="16" t="s">
        <v>34</v>
      </c>
      <c r="B5" s="17"/>
      <c r="C5" s="17"/>
      <c r="D5" s="18"/>
      <c r="E5" s="19"/>
    </row>
    <row r="6" spans="1:8" ht="20.399999999999999" x14ac:dyDescent="0.2">
      <c r="A6" s="21" t="s">
        <v>804</v>
      </c>
      <c r="B6" s="42" t="s">
        <v>803</v>
      </c>
      <c r="C6" s="24">
        <v>5463715.8700000001</v>
      </c>
      <c r="D6" s="22">
        <v>60641.547500000001</v>
      </c>
      <c r="E6" s="23">
        <v>55.271371972305602</v>
      </c>
    </row>
    <row r="7" spans="1:8" ht="20.399999999999999" x14ac:dyDescent="0.2">
      <c r="A7" s="21" t="s">
        <v>784</v>
      </c>
      <c r="B7" s="42" t="s">
        <v>783</v>
      </c>
      <c r="C7" s="24">
        <v>53195.559000000001</v>
      </c>
      <c r="D7" s="22">
        <v>1308.5914949999999</v>
      </c>
      <c r="E7" s="23">
        <v>1.1927078094426999</v>
      </c>
    </row>
    <row r="8" spans="1:8" ht="20.399999999999999" x14ac:dyDescent="0.2">
      <c r="A8" s="21" t="s">
        <v>786</v>
      </c>
      <c r="B8" s="42" t="s">
        <v>785</v>
      </c>
      <c r="C8" s="24">
        <v>840905.36399999994</v>
      </c>
      <c r="D8" s="22">
        <v>390.55933720000002</v>
      </c>
      <c r="E8" s="23">
        <v>0.35597294748519298</v>
      </c>
    </row>
    <row r="9" spans="1:8" ht="20.399999999999999" x14ac:dyDescent="0.2">
      <c r="A9" s="21" t="s">
        <v>788</v>
      </c>
      <c r="B9" s="42" t="s">
        <v>787</v>
      </c>
      <c r="C9" s="24">
        <v>1370528.45</v>
      </c>
      <c r="D9" s="22">
        <v>0</v>
      </c>
      <c r="E9" s="23">
        <v>0</v>
      </c>
    </row>
    <row r="10" spans="1:8" x14ac:dyDescent="0.2">
      <c r="A10" s="20" t="s">
        <v>33</v>
      </c>
      <c r="B10" s="20"/>
      <c r="C10" s="20"/>
      <c r="D10" s="25">
        <f>SUM(D6:D9)</f>
        <v>62340.698332200001</v>
      </c>
      <c r="E10" s="26">
        <f>SUM(E6:E9)</f>
        <v>56.820052729233495</v>
      </c>
      <c r="F10" s="14"/>
      <c r="G10" s="14"/>
      <c r="H10" s="14"/>
    </row>
    <row r="11" spans="1:8" x14ac:dyDescent="0.2">
      <c r="A11" s="21"/>
      <c r="B11" s="21"/>
      <c r="C11" s="21"/>
      <c r="D11" s="22"/>
      <c r="E11" s="23"/>
    </row>
    <row r="12" spans="1:8" x14ac:dyDescent="0.2">
      <c r="A12" s="20" t="s">
        <v>35</v>
      </c>
      <c r="B12" s="20"/>
      <c r="C12" s="20"/>
      <c r="D12" s="25">
        <f>D10</f>
        <v>62340.698332200001</v>
      </c>
      <c r="E12" s="26">
        <f>E10</f>
        <v>56.820052729233495</v>
      </c>
      <c r="F12" s="14"/>
      <c r="G12" s="14"/>
      <c r="H12" s="14"/>
    </row>
    <row r="13" spans="1:8" x14ac:dyDescent="0.2">
      <c r="A13" s="20"/>
      <c r="B13" s="20"/>
      <c r="C13" s="20"/>
      <c r="D13" s="25"/>
      <c r="E13" s="26"/>
      <c r="F13" s="14"/>
      <c r="G13" s="14"/>
      <c r="H13" s="14"/>
    </row>
    <row r="14" spans="1:8" x14ac:dyDescent="0.2">
      <c r="A14" s="20" t="s">
        <v>37</v>
      </c>
      <c r="B14" s="20"/>
      <c r="C14" s="20"/>
      <c r="D14" s="25">
        <f>D16-(D10)</f>
        <v>47375.317999699997</v>
      </c>
      <c r="E14" s="26">
        <f>E16-(E10)</f>
        <v>43.179947270766505</v>
      </c>
      <c r="F14" s="14"/>
      <c r="G14" s="14"/>
      <c r="H14" s="14"/>
    </row>
    <row r="15" spans="1:8" x14ac:dyDescent="0.2">
      <c r="A15" s="20"/>
      <c r="B15" s="20"/>
      <c r="C15" s="20"/>
      <c r="D15" s="25"/>
      <c r="E15" s="26"/>
      <c r="F15" s="14"/>
      <c r="G15" s="14"/>
      <c r="H15" s="14"/>
    </row>
    <row r="16" spans="1:8" x14ac:dyDescent="0.2">
      <c r="A16" s="27" t="s">
        <v>36</v>
      </c>
      <c r="B16" s="27"/>
      <c r="C16" s="27"/>
      <c r="D16" s="28">
        <v>109716.0163319</v>
      </c>
      <c r="E16" s="29">
        <v>100</v>
      </c>
      <c r="F16" s="14"/>
      <c r="G16" s="14"/>
      <c r="H16" s="14"/>
    </row>
    <row r="17" spans="1:5" x14ac:dyDescent="0.2">
      <c r="E17" s="66" t="s">
        <v>607</v>
      </c>
    </row>
    <row r="18" spans="1:5" x14ac:dyDescent="0.2">
      <c r="A18" s="14" t="s">
        <v>836</v>
      </c>
      <c r="D18" s="10"/>
      <c r="E18" s="11"/>
    </row>
    <row r="19" spans="1:5" ht="17.25" customHeight="1" x14ac:dyDescent="0.3">
      <c r="A19" s="73" t="s">
        <v>837</v>
      </c>
      <c r="B19" s="74"/>
      <c r="C19" s="74"/>
      <c r="D19" s="74"/>
      <c r="E19" s="74"/>
    </row>
    <row r="20" spans="1:5" x14ac:dyDescent="0.2">
      <c r="A20" s="14"/>
    </row>
    <row r="21" spans="1:5" x14ac:dyDescent="0.2">
      <c r="A21" s="14" t="s">
        <v>39</v>
      </c>
    </row>
    <row r="22" spans="1:5" x14ac:dyDescent="0.2">
      <c r="A22" s="14" t="s">
        <v>40</v>
      </c>
    </row>
    <row r="23" spans="1:5" x14ac:dyDescent="0.2">
      <c r="A23" s="14" t="s">
        <v>41</v>
      </c>
      <c r="B23" s="14"/>
      <c r="C23" s="30" t="s">
        <v>43</v>
      </c>
      <c r="D23" s="14" t="s">
        <v>42</v>
      </c>
    </row>
    <row r="24" spans="1:5" x14ac:dyDescent="0.2">
      <c r="A24" s="7" t="s">
        <v>80</v>
      </c>
      <c r="C24" s="31">
        <v>108.8861</v>
      </c>
      <c r="D24" s="31">
        <v>115.8065</v>
      </c>
    </row>
    <row r="25" spans="1:5" x14ac:dyDescent="0.2">
      <c r="A25" s="7" t="s">
        <v>82</v>
      </c>
      <c r="C25" s="31">
        <v>36.490600000000001</v>
      </c>
      <c r="D25" s="31">
        <v>37.2562</v>
      </c>
    </row>
    <row r="26" spans="1:5" x14ac:dyDescent="0.2">
      <c r="A26" s="7" t="s">
        <v>81</v>
      </c>
      <c r="C26" s="31">
        <v>119.4663</v>
      </c>
      <c r="D26" s="31">
        <v>127.6833</v>
      </c>
    </row>
    <row r="27" spans="1:5" x14ac:dyDescent="0.2">
      <c r="A27" s="7" t="s">
        <v>83</v>
      </c>
      <c r="C27" s="31">
        <v>41.950600000000001</v>
      </c>
      <c r="D27" s="31">
        <v>43.178100000000001</v>
      </c>
    </row>
    <row r="29" spans="1:5" x14ac:dyDescent="0.2">
      <c r="A29" s="14" t="s">
        <v>45</v>
      </c>
    </row>
    <row r="30" spans="1:5" x14ac:dyDescent="0.2">
      <c r="A30" s="71" t="s">
        <v>61</v>
      </c>
      <c r="B30" s="72"/>
      <c r="C30" s="33" t="s">
        <v>62</v>
      </c>
    </row>
    <row r="31" spans="1:5" x14ac:dyDescent="0.2">
      <c r="A31" s="67" t="s">
        <v>82</v>
      </c>
      <c r="B31" s="68"/>
      <c r="C31" s="34">
        <v>1.5</v>
      </c>
    </row>
    <row r="32" spans="1:5" x14ac:dyDescent="0.2">
      <c r="A32" s="67" t="s">
        <v>83</v>
      </c>
      <c r="B32" s="68"/>
      <c r="C32" s="34">
        <v>1.6</v>
      </c>
    </row>
    <row r="33" spans="1:4" x14ac:dyDescent="0.2">
      <c r="A33" s="7" t="s">
        <v>63</v>
      </c>
    </row>
    <row r="34" spans="1:4" x14ac:dyDescent="0.2">
      <c r="A34" s="7" t="s">
        <v>44</v>
      </c>
    </row>
    <row r="36" spans="1:4" x14ac:dyDescent="0.2">
      <c r="A36" s="14" t="s">
        <v>219</v>
      </c>
      <c r="D36" s="35">
        <v>0.12685906839598499</v>
      </c>
    </row>
    <row r="37" spans="1:4" x14ac:dyDescent="0.2">
      <c r="A37" s="14"/>
      <c r="D37" s="35"/>
    </row>
    <row r="38" spans="1:4" x14ac:dyDescent="0.2">
      <c r="A38" s="14" t="s">
        <v>838</v>
      </c>
      <c r="D38" s="30" t="s">
        <v>46</v>
      </c>
    </row>
    <row r="39" spans="1:4" x14ac:dyDescent="0.2">
      <c r="A39" s="7" t="s">
        <v>839</v>
      </c>
      <c r="D39" s="30"/>
    </row>
    <row r="40" spans="1:4" x14ac:dyDescent="0.2">
      <c r="A40" s="37" t="s">
        <v>840</v>
      </c>
      <c r="D40" s="30"/>
    </row>
    <row r="41" spans="1:4" x14ac:dyDescent="0.2">
      <c r="A41" s="37"/>
      <c r="D41" s="30"/>
    </row>
    <row r="42" spans="1:4" x14ac:dyDescent="0.2">
      <c r="A42" s="14" t="s">
        <v>815</v>
      </c>
    </row>
    <row r="43" spans="1:4" x14ac:dyDescent="0.2">
      <c r="A43" s="37"/>
    </row>
    <row r="44" spans="1:4" x14ac:dyDescent="0.2">
      <c r="A44" s="38" t="s">
        <v>807</v>
      </c>
    </row>
    <row r="45" spans="1:4" x14ac:dyDescent="0.2">
      <c r="A45" s="39"/>
    </row>
    <row r="46" spans="1:4" x14ac:dyDescent="0.2">
      <c r="A46" s="40"/>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40"/>
    </row>
    <row r="58" spans="1:1" x14ac:dyDescent="0.2">
      <c r="A58" s="38" t="s">
        <v>810</v>
      </c>
    </row>
    <row r="59" spans="1:1" x14ac:dyDescent="0.2">
      <c r="A59" s="40"/>
    </row>
    <row r="60" spans="1:1" x14ac:dyDescent="0.2">
      <c r="A60" s="38" t="s">
        <v>808</v>
      </c>
    </row>
    <row r="61" spans="1:1" x14ac:dyDescent="0.2">
      <c r="A61" s="40"/>
    </row>
    <row r="62" spans="1:1" x14ac:dyDescent="0.2">
      <c r="A62" s="40"/>
    </row>
    <row r="63" spans="1:1" x14ac:dyDescent="0.2">
      <c r="A63" s="40"/>
    </row>
    <row r="64" spans="1:1" x14ac:dyDescent="0.2">
      <c r="A64" s="40"/>
    </row>
    <row r="65" spans="1:5" x14ac:dyDescent="0.2">
      <c r="A65" s="40"/>
    </row>
    <row r="66" spans="1:5" x14ac:dyDescent="0.2">
      <c r="A66" s="40"/>
    </row>
    <row r="67" spans="1:5" x14ac:dyDescent="0.2">
      <c r="A67" s="40"/>
    </row>
    <row r="68" spans="1:5" x14ac:dyDescent="0.2">
      <c r="A68" s="40"/>
    </row>
    <row r="69" spans="1:5" x14ac:dyDescent="0.2">
      <c r="A69" s="40"/>
    </row>
    <row r="70" spans="1:5" x14ac:dyDescent="0.2">
      <c r="A70" s="40"/>
    </row>
    <row r="71" spans="1:5" x14ac:dyDescent="0.2">
      <c r="A71" s="40"/>
    </row>
    <row r="72" spans="1:5" x14ac:dyDescent="0.2">
      <c r="A72" s="40"/>
    </row>
    <row r="74" spans="1:5" x14ac:dyDescent="0.2">
      <c r="A74" s="79" t="s">
        <v>835</v>
      </c>
      <c r="B74" s="79"/>
      <c r="C74" s="79"/>
      <c r="D74" s="79"/>
      <c r="E74" s="79"/>
    </row>
  </sheetData>
  <mergeCells count="6">
    <mergeCell ref="A1:E1"/>
    <mergeCell ref="A30:B30"/>
    <mergeCell ref="A31:B31"/>
    <mergeCell ref="A32:B32"/>
    <mergeCell ref="A74:E74"/>
    <mergeCell ref="A19:E19"/>
  </mergeCells>
  <conditionalFormatting sqref="E5:E8 E10:E16">
    <cfRule type="cellIs" dxfId="24" priority="3" stopIfTrue="1" operator="between">
      <formula>0.009</formula>
      <formula>-0.009</formula>
    </cfRule>
  </conditionalFormatting>
  <conditionalFormatting sqref="E18">
    <cfRule type="cellIs" dxfId="23" priority="2" stopIfTrue="1" operator="between">
      <formula>0.009</formula>
      <formula>-0.009</formula>
    </cfRule>
  </conditionalFormatting>
  <conditionalFormatting sqref="E9">
    <cfRule type="cellIs" dxfId="22" priority="1" stopIfTrue="1" operator="between">
      <formula>0.009</formula>
      <formula>-0.009</formula>
    </cfRule>
  </conditionalFormatting>
  <hyperlinks>
    <hyperlink ref="A40" r:id="rId1" tooltip="https://www.franklintempletonindia.com/investor/reports" xr:uid="{00000000-0004-0000-2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18"/>
  <sheetViews>
    <sheetView workbookViewId="0">
      <selection sqref="A1:G1"/>
    </sheetView>
  </sheetViews>
  <sheetFormatPr defaultColWidth="9.109375" defaultRowHeight="10.199999999999999" x14ac:dyDescent="0.2"/>
  <cols>
    <col min="1" max="1" width="38.6640625" style="7" bestFit="1" customWidth="1"/>
    <col min="2" max="2" width="60" style="7" customWidth="1"/>
    <col min="3" max="3" width="15.109375" style="7" bestFit="1" customWidth="1"/>
    <col min="4" max="4" width="14.6640625" style="7" bestFit="1" customWidth="1"/>
    <col min="5" max="5" width="22.88671875" style="10" customWidth="1"/>
    <col min="6" max="6" width="13.5546875" style="11" bestFit="1" customWidth="1"/>
    <col min="7" max="7" width="14.33203125" style="10" customWidth="1"/>
    <col min="8" max="16384" width="9.109375" style="7"/>
  </cols>
  <sheetData>
    <row r="1" spans="1:9" s="1" customFormat="1" ht="15" customHeight="1" x14ac:dyDescent="0.2">
      <c r="A1" s="69" t="s">
        <v>1124</v>
      </c>
      <c r="B1" s="70"/>
      <c r="C1" s="70"/>
      <c r="D1" s="70"/>
      <c r="E1" s="70"/>
      <c r="F1" s="70"/>
      <c r="G1" s="70"/>
    </row>
    <row r="2" spans="1:9" s="1" customFormat="1" ht="12" x14ac:dyDescent="0.25">
      <c r="A2" s="50" t="s">
        <v>1118</v>
      </c>
      <c r="E2" s="5"/>
      <c r="F2" s="9"/>
      <c r="G2" s="10"/>
    </row>
    <row r="3" spans="1:9" s="1" customFormat="1" ht="12" x14ac:dyDescent="0.2">
      <c r="A3" s="8" t="s">
        <v>7</v>
      </c>
      <c r="B3" s="2"/>
      <c r="C3" s="3"/>
      <c r="D3" s="3"/>
      <c r="E3" s="4"/>
      <c r="F3" s="9"/>
      <c r="G3" s="10"/>
    </row>
    <row r="4" spans="1:9" s="1" customFormat="1" ht="30.6" x14ac:dyDescent="0.2">
      <c r="A4" s="6" t="s">
        <v>2</v>
      </c>
      <c r="B4" s="6" t="s">
        <v>0</v>
      </c>
      <c r="C4" s="13" t="s">
        <v>1125</v>
      </c>
      <c r="D4" s="13" t="s">
        <v>1</v>
      </c>
      <c r="E4" s="36" t="s">
        <v>6</v>
      </c>
      <c r="F4" s="12" t="s">
        <v>3</v>
      </c>
      <c r="G4" s="12" t="s">
        <v>5</v>
      </c>
    </row>
    <row r="5" spans="1:9" x14ac:dyDescent="0.2">
      <c r="A5" s="16" t="s">
        <v>31</v>
      </c>
      <c r="B5" s="17"/>
      <c r="C5" s="17"/>
      <c r="D5" s="17"/>
      <c r="E5" s="18"/>
      <c r="F5" s="19"/>
      <c r="G5" s="18"/>
    </row>
    <row r="6" spans="1:9" x14ac:dyDescent="0.2">
      <c r="A6" s="20" t="s">
        <v>1126</v>
      </c>
      <c r="B6" s="21"/>
      <c r="C6" s="21"/>
      <c r="D6" s="21"/>
      <c r="E6" s="22"/>
      <c r="F6" s="23"/>
      <c r="G6" s="22"/>
    </row>
    <row r="7" spans="1:9" x14ac:dyDescent="0.2">
      <c r="A7" s="21" t="s">
        <v>1127</v>
      </c>
      <c r="B7" s="21" t="s">
        <v>1128</v>
      </c>
      <c r="C7" s="21" t="s">
        <v>1129</v>
      </c>
      <c r="D7" s="24">
        <v>600</v>
      </c>
      <c r="E7" s="22">
        <v>0</v>
      </c>
      <c r="F7" s="22">
        <v>0</v>
      </c>
      <c r="G7" s="22">
        <v>0</v>
      </c>
    </row>
    <row r="8" spans="1:9" x14ac:dyDescent="0.2">
      <c r="A8" s="21" t="s">
        <v>1130</v>
      </c>
      <c r="B8" s="21" t="s">
        <v>1131</v>
      </c>
      <c r="C8" s="21" t="s">
        <v>1129</v>
      </c>
      <c r="D8" s="24">
        <v>250</v>
      </c>
      <c r="E8" s="22">
        <v>0</v>
      </c>
      <c r="F8" s="22">
        <v>0</v>
      </c>
      <c r="G8" s="22">
        <v>0</v>
      </c>
    </row>
    <row r="9" spans="1:9" x14ac:dyDescent="0.2">
      <c r="A9" s="21" t="s">
        <v>1132</v>
      </c>
      <c r="B9" s="21" t="s">
        <v>1133</v>
      </c>
      <c r="C9" s="21" t="s">
        <v>1129</v>
      </c>
      <c r="D9" s="24">
        <v>250</v>
      </c>
      <c r="E9" s="22">
        <v>0</v>
      </c>
      <c r="F9" s="22">
        <v>0</v>
      </c>
      <c r="G9" s="22">
        <v>0</v>
      </c>
    </row>
    <row r="10" spans="1:9" x14ac:dyDescent="0.2">
      <c r="A10" s="20" t="s">
        <v>33</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35</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37</v>
      </c>
      <c r="B14" s="20"/>
      <c r="C14" s="20"/>
      <c r="D14" s="20"/>
      <c r="E14" s="25">
        <f>E16-(E10)</f>
        <v>0</v>
      </c>
      <c r="F14" s="25">
        <f>F16-(F10)</f>
        <v>0</v>
      </c>
      <c r="G14" s="25"/>
      <c r="H14" s="14"/>
      <c r="I14" s="14"/>
    </row>
    <row r="15" spans="1:9" x14ac:dyDescent="0.2">
      <c r="A15" s="20"/>
      <c r="B15" s="20"/>
      <c r="C15" s="20"/>
      <c r="D15" s="20"/>
      <c r="E15" s="25"/>
      <c r="F15" s="26"/>
      <c r="G15" s="25"/>
      <c r="H15" s="14"/>
      <c r="I15" s="14"/>
    </row>
    <row r="16" spans="1:9" x14ac:dyDescent="0.2">
      <c r="A16" s="27" t="s">
        <v>36</v>
      </c>
      <c r="B16" s="27"/>
      <c r="C16" s="27"/>
      <c r="D16" s="27"/>
      <c r="E16" s="28">
        <v>0</v>
      </c>
      <c r="F16" s="28">
        <v>0</v>
      </c>
      <c r="G16" s="28"/>
      <c r="H16" s="14"/>
      <c r="I16" s="14"/>
    </row>
    <row r="18" spans="1:7" x14ac:dyDescent="0.2">
      <c r="A18" s="14" t="s">
        <v>38</v>
      </c>
    </row>
    <row r="19" spans="1:7" x14ac:dyDescent="0.2">
      <c r="A19" s="14" t="s">
        <v>1134</v>
      </c>
    </row>
    <row r="20" spans="1:7" ht="36.75" customHeight="1" x14ac:dyDescent="0.3">
      <c r="A20" s="77" t="s">
        <v>1135</v>
      </c>
      <c r="B20" s="78"/>
      <c r="C20" s="78"/>
      <c r="D20" s="78"/>
      <c r="E20" s="78"/>
      <c r="F20" s="78"/>
      <c r="G20" s="78"/>
    </row>
    <row r="22" spans="1:7" x14ac:dyDescent="0.2">
      <c r="A22" s="14" t="s">
        <v>39</v>
      </c>
    </row>
    <row r="23" spans="1:7" x14ac:dyDescent="0.2">
      <c r="A23" s="14" t="s">
        <v>40</v>
      </c>
    </row>
    <row r="24" spans="1:7" x14ac:dyDescent="0.2">
      <c r="A24" s="14" t="s">
        <v>41</v>
      </c>
      <c r="B24" s="14"/>
      <c r="C24" s="30" t="s">
        <v>43</v>
      </c>
      <c r="D24" s="14" t="s">
        <v>1136</v>
      </c>
    </row>
    <row r="25" spans="1:7" x14ac:dyDescent="0.2">
      <c r="A25" s="7" t="s">
        <v>80</v>
      </c>
      <c r="C25" s="31">
        <v>92.926000000000002</v>
      </c>
      <c r="D25" s="31">
        <v>94.787999999999997</v>
      </c>
    </row>
    <row r="26" spans="1:7" x14ac:dyDescent="0.2">
      <c r="A26" s="7" t="s">
        <v>82</v>
      </c>
      <c r="C26" s="31">
        <v>15.3597</v>
      </c>
      <c r="D26" s="31">
        <v>15.6675</v>
      </c>
    </row>
    <row r="27" spans="1:7" x14ac:dyDescent="0.2">
      <c r="A27" s="7" t="s">
        <v>81</v>
      </c>
      <c r="C27" s="31">
        <v>82.382099999999994</v>
      </c>
      <c r="D27" s="31">
        <v>84.032899999999998</v>
      </c>
    </row>
    <row r="28" spans="1:7" x14ac:dyDescent="0.2">
      <c r="A28" s="7" t="s">
        <v>83</v>
      </c>
      <c r="C28" s="31">
        <v>13.885300000000001</v>
      </c>
      <c r="D28" s="31">
        <v>14.163500000000001</v>
      </c>
    </row>
    <row r="30" spans="1:7" x14ac:dyDescent="0.2">
      <c r="A30" s="7" t="s">
        <v>44</v>
      </c>
    </row>
    <row r="31" spans="1:7" x14ac:dyDescent="0.2">
      <c r="A31" s="7" t="s">
        <v>1137</v>
      </c>
    </row>
    <row r="33" spans="1:7" x14ac:dyDescent="0.2">
      <c r="A33" s="14" t="s">
        <v>45</v>
      </c>
      <c r="D33" s="30" t="s">
        <v>46</v>
      </c>
    </row>
    <row r="35" spans="1:7" x14ac:dyDescent="0.2">
      <c r="A35" s="14" t="s">
        <v>928</v>
      </c>
      <c r="D35" s="51" t="s">
        <v>1138</v>
      </c>
    </row>
    <row r="36" spans="1:7" x14ac:dyDescent="0.2">
      <c r="A36" s="7" t="s">
        <v>1139</v>
      </c>
      <c r="D36" s="32"/>
    </row>
    <row r="38" spans="1:7" x14ac:dyDescent="0.2">
      <c r="A38" s="14" t="s">
        <v>838</v>
      </c>
      <c r="D38" s="30" t="s">
        <v>46</v>
      </c>
    </row>
    <row r="39" spans="1:7" x14ac:dyDescent="0.2">
      <c r="A39" s="7" t="s">
        <v>839</v>
      </c>
    </row>
    <row r="40" spans="1:7" x14ac:dyDescent="0.2">
      <c r="A40" s="37" t="s">
        <v>840</v>
      </c>
    </row>
    <row r="42" spans="1:7" ht="25.5" customHeight="1" x14ac:dyDescent="0.3">
      <c r="A42" s="77" t="s">
        <v>1140</v>
      </c>
      <c r="B42" s="78"/>
      <c r="C42" s="78"/>
      <c r="D42" s="78"/>
      <c r="E42" s="78"/>
      <c r="F42" s="78"/>
      <c r="G42" s="78"/>
    </row>
    <row r="44" spans="1:7" ht="45.75" customHeight="1" x14ac:dyDescent="0.3">
      <c r="A44" s="77" t="s">
        <v>1141</v>
      </c>
      <c r="B44" s="78"/>
      <c r="C44" s="78"/>
      <c r="D44" s="78"/>
      <c r="E44" s="78"/>
      <c r="F44" s="78"/>
      <c r="G44" s="78"/>
    </row>
    <row r="46" spans="1:7" ht="35.25" customHeight="1" x14ac:dyDescent="0.3">
      <c r="A46" s="77" t="s">
        <v>1142</v>
      </c>
      <c r="B46" s="78"/>
      <c r="C46" s="78"/>
      <c r="D46" s="78"/>
      <c r="E46" s="78"/>
      <c r="F46" s="78"/>
      <c r="G46" s="78"/>
    </row>
    <row r="47" spans="1:7" x14ac:dyDescent="0.2">
      <c r="A47" s="37" t="s">
        <v>1143</v>
      </c>
    </row>
    <row r="49" spans="1:9" ht="27" customHeight="1" x14ac:dyDescent="0.3">
      <c r="A49" s="77" t="s">
        <v>1144</v>
      </c>
      <c r="B49" s="78"/>
      <c r="C49" s="78"/>
      <c r="D49" s="78"/>
      <c r="E49" s="78"/>
      <c r="F49" s="78"/>
      <c r="G49" s="78"/>
    </row>
    <row r="51" spans="1:9" x14ac:dyDescent="0.2">
      <c r="A51" s="14" t="s">
        <v>1145</v>
      </c>
    </row>
    <row r="52" spans="1:9" ht="46.5" customHeight="1" x14ac:dyDescent="0.3">
      <c r="A52" s="81" t="s">
        <v>1146</v>
      </c>
      <c r="B52" s="74"/>
      <c r="C52" s="74"/>
      <c r="D52" s="74"/>
      <c r="E52" s="74"/>
      <c r="F52" s="74"/>
      <c r="G52" s="74"/>
    </row>
    <row r="53" spans="1:9" x14ac:dyDescent="0.2">
      <c r="A53" s="39"/>
    </row>
    <row r="54" spans="1:9" ht="24.75" customHeight="1" x14ac:dyDescent="0.2">
      <c r="A54" s="73" t="s">
        <v>1147</v>
      </c>
      <c r="B54" s="73"/>
      <c r="C54" s="73"/>
      <c r="D54" s="73"/>
      <c r="E54" s="73"/>
      <c r="F54" s="73"/>
      <c r="G54" s="73"/>
    </row>
    <row r="56" spans="1:9" s="1" customFormat="1" ht="13.8" x14ac:dyDescent="0.2">
      <c r="A56" s="69" t="s">
        <v>1148</v>
      </c>
      <c r="B56" s="70"/>
      <c r="C56" s="70"/>
      <c r="D56" s="70"/>
      <c r="E56" s="70"/>
      <c r="F56" s="70"/>
      <c r="G56" s="70"/>
    </row>
    <row r="57" spans="1:9" x14ac:dyDescent="0.2">
      <c r="A57" s="14" t="s">
        <v>7</v>
      </c>
    </row>
    <row r="58" spans="1:9" s="1" customFormat="1" ht="30.6" x14ac:dyDescent="0.2">
      <c r="A58" s="6" t="s">
        <v>2</v>
      </c>
      <c r="B58" s="6" t="s">
        <v>0</v>
      </c>
      <c r="C58" s="13" t="s">
        <v>861</v>
      </c>
      <c r="D58" s="13" t="s">
        <v>1</v>
      </c>
      <c r="E58" s="36" t="s">
        <v>6</v>
      </c>
      <c r="F58" s="12" t="s">
        <v>3</v>
      </c>
      <c r="G58" s="12" t="s">
        <v>5</v>
      </c>
    </row>
    <row r="59" spans="1:9" x14ac:dyDescent="0.2">
      <c r="A59" s="16" t="s">
        <v>31</v>
      </c>
      <c r="B59" s="17"/>
      <c r="C59" s="17"/>
      <c r="D59" s="17"/>
      <c r="E59" s="18"/>
      <c r="F59" s="19"/>
      <c r="G59" s="18"/>
    </row>
    <row r="60" spans="1:9" x14ac:dyDescent="0.2">
      <c r="A60" s="20" t="s">
        <v>32</v>
      </c>
      <c r="B60" s="21"/>
      <c r="C60" s="21"/>
      <c r="D60" s="21"/>
      <c r="E60" s="22"/>
      <c r="F60" s="23"/>
      <c r="G60" s="22"/>
    </row>
    <row r="61" spans="1:9" x14ac:dyDescent="0.2">
      <c r="A61" s="21" t="s">
        <v>1149</v>
      </c>
      <c r="B61" s="21" t="s">
        <v>1150</v>
      </c>
      <c r="C61" s="21" t="s">
        <v>1151</v>
      </c>
      <c r="D61" s="24">
        <v>940</v>
      </c>
      <c r="E61" s="22">
        <v>2626.1951781000002</v>
      </c>
      <c r="F61" s="23">
        <v>100</v>
      </c>
      <c r="G61" s="22">
        <v>4.165</v>
      </c>
    </row>
    <row r="62" spans="1:9" x14ac:dyDescent="0.2">
      <c r="A62" s="20" t="s">
        <v>33</v>
      </c>
      <c r="B62" s="20"/>
      <c r="C62" s="20"/>
      <c r="D62" s="20"/>
      <c r="E62" s="25">
        <f>SUM(E60:E61)</f>
        <v>2626.1951781000002</v>
      </c>
      <c r="F62" s="26">
        <f>SUM(F60:F61)</f>
        <v>100</v>
      </c>
      <c r="G62" s="25"/>
      <c r="H62" s="14"/>
      <c r="I62" s="14"/>
    </row>
    <row r="63" spans="1:9" x14ac:dyDescent="0.2">
      <c r="A63" s="21"/>
      <c r="B63" s="21"/>
      <c r="C63" s="21"/>
      <c r="D63" s="21"/>
      <c r="E63" s="22"/>
      <c r="F63" s="23"/>
      <c r="G63" s="22"/>
    </row>
    <row r="64" spans="1:9" x14ac:dyDescent="0.2">
      <c r="A64" s="20" t="s">
        <v>35</v>
      </c>
      <c r="B64" s="20"/>
      <c r="C64" s="20"/>
      <c r="D64" s="20"/>
      <c r="E64" s="25">
        <f>E62</f>
        <v>2626.1951781000002</v>
      </c>
      <c r="F64" s="26">
        <f>F62</f>
        <v>100</v>
      </c>
      <c r="G64" s="25"/>
      <c r="H64" s="14"/>
      <c r="I64" s="14"/>
    </row>
    <row r="65" spans="1:9" x14ac:dyDescent="0.2">
      <c r="A65" s="20"/>
      <c r="B65" s="20"/>
      <c r="C65" s="20"/>
      <c r="D65" s="20"/>
      <c r="E65" s="25"/>
      <c r="F65" s="26"/>
      <c r="G65" s="25"/>
      <c r="H65" s="14"/>
      <c r="I65" s="14"/>
    </row>
    <row r="66" spans="1:9" x14ac:dyDescent="0.2">
      <c r="A66" s="20" t="s">
        <v>37</v>
      </c>
      <c r="B66" s="20"/>
      <c r="C66" s="20"/>
      <c r="D66" s="20"/>
      <c r="E66" s="52">
        <v>0</v>
      </c>
      <c r="F66" s="52">
        <v>0</v>
      </c>
      <c r="G66" s="25"/>
      <c r="H66" s="14"/>
      <c r="I66" s="14"/>
    </row>
    <row r="67" spans="1:9" x14ac:dyDescent="0.2">
      <c r="A67" s="20"/>
      <c r="B67" s="20"/>
      <c r="C67" s="20"/>
      <c r="D67" s="20"/>
      <c r="E67" s="25"/>
      <c r="F67" s="26"/>
      <c r="G67" s="25"/>
      <c r="H67" s="14"/>
      <c r="I67" s="14"/>
    </row>
    <row r="68" spans="1:9" x14ac:dyDescent="0.2">
      <c r="A68" s="27" t="s">
        <v>36</v>
      </c>
      <c r="B68" s="27"/>
      <c r="C68" s="27"/>
      <c r="D68" s="27"/>
      <c r="E68" s="28">
        <v>2626.1951705000001</v>
      </c>
      <c r="F68" s="29">
        <v>100</v>
      </c>
      <c r="G68" s="28"/>
      <c r="H68" s="14"/>
      <c r="I68" s="14"/>
    </row>
    <row r="70" spans="1:9" x14ac:dyDescent="0.2">
      <c r="A70" s="14" t="s">
        <v>38</v>
      </c>
    </row>
    <row r="71" spans="1:9" x14ac:dyDescent="0.2">
      <c r="A71" s="14" t="s">
        <v>1152</v>
      </c>
    </row>
    <row r="72" spans="1:9" x14ac:dyDescent="0.2">
      <c r="A72" s="82" t="s">
        <v>1153</v>
      </c>
      <c r="B72" s="82"/>
      <c r="C72" s="82"/>
      <c r="D72" s="82"/>
      <c r="E72" s="82"/>
      <c r="F72" s="82"/>
      <c r="G72" s="82"/>
    </row>
    <row r="74" spans="1:9" x14ac:dyDescent="0.2">
      <c r="A74" s="14" t="s">
        <v>39</v>
      </c>
    </row>
    <row r="75" spans="1:9" x14ac:dyDescent="0.2">
      <c r="A75" s="14" t="s">
        <v>40</v>
      </c>
    </row>
    <row r="76" spans="1:9" x14ac:dyDescent="0.2">
      <c r="A76" s="14" t="s">
        <v>41</v>
      </c>
      <c r="B76" s="14"/>
      <c r="C76" s="30" t="s">
        <v>43</v>
      </c>
      <c r="D76" s="14" t="s">
        <v>42</v>
      </c>
    </row>
    <row r="77" spans="1:9" x14ac:dyDescent="0.2">
      <c r="A77" s="7" t="s">
        <v>80</v>
      </c>
      <c r="C77" s="31">
        <v>0.76300000000000001</v>
      </c>
      <c r="D77" s="31">
        <v>0.75629999999999997</v>
      </c>
    </row>
    <row r="78" spans="1:9" x14ac:dyDescent="0.2">
      <c r="A78" s="7" t="s">
        <v>82</v>
      </c>
      <c r="C78" s="31">
        <v>0.1285</v>
      </c>
      <c r="D78" s="31">
        <v>0.1275</v>
      </c>
    </row>
    <row r="79" spans="1:9" x14ac:dyDescent="0.2">
      <c r="A79" s="7" t="s">
        <v>81</v>
      </c>
      <c r="C79" s="31">
        <v>0.80730000000000002</v>
      </c>
      <c r="D79" s="31">
        <v>0.80110000000000003</v>
      </c>
    </row>
    <row r="80" spans="1:9" x14ac:dyDescent="0.2">
      <c r="A80" s="7" t="s">
        <v>83</v>
      </c>
      <c r="C80" s="31">
        <v>0.1386</v>
      </c>
      <c r="D80" s="31">
        <v>0.1376</v>
      </c>
    </row>
    <row r="82" spans="1:9" x14ac:dyDescent="0.2">
      <c r="A82" s="7" t="s">
        <v>44</v>
      </c>
    </row>
    <row r="84" spans="1:9" x14ac:dyDescent="0.2">
      <c r="A84" s="14" t="s">
        <v>1223</v>
      </c>
      <c r="D84" s="30" t="s">
        <v>46</v>
      </c>
    </row>
    <row r="85" spans="1:9" x14ac:dyDescent="0.2">
      <c r="A85" s="7" t="s">
        <v>839</v>
      </c>
    </row>
    <row r="86" spans="1:9" x14ac:dyDescent="0.2">
      <c r="A86" s="37" t="s">
        <v>840</v>
      </c>
    </row>
    <row r="88" spans="1:9" s="1" customFormat="1" ht="13.8" x14ac:dyDescent="0.2">
      <c r="A88" s="69" t="s">
        <v>1154</v>
      </c>
      <c r="B88" s="70"/>
      <c r="C88" s="70"/>
      <c r="D88" s="70"/>
      <c r="E88" s="70"/>
      <c r="F88" s="70"/>
      <c r="G88" s="70"/>
    </row>
    <row r="89" spans="1:9" x14ac:dyDescent="0.2">
      <c r="A89" s="14" t="s">
        <v>7</v>
      </c>
    </row>
    <row r="90" spans="1:9" s="1" customFormat="1" ht="30.6" x14ac:dyDescent="0.2">
      <c r="A90" s="6" t="s">
        <v>2</v>
      </c>
      <c r="B90" s="6" t="s">
        <v>0</v>
      </c>
      <c r="C90" s="13" t="s">
        <v>861</v>
      </c>
      <c r="D90" s="13" t="s">
        <v>1</v>
      </c>
      <c r="E90" s="36" t="s">
        <v>6</v>
      </c>
      <c r="F90" s="12" t="s">
        <v>3</v>
      </c>
      <c r="G90" s="12" t="s">
        <v>5</v>
      </c>
    </row>
    <row r="91" spans="1:9" x14ac:dyDescent="0.2">
      <c r="A91" s="16" t="s">
        <v>31</v>
      </c>
      <c r="B91" s="17"/>
      <c r="C91" s="17"/>
      <c r="D91" s="17"/>
      <c r="E91" s="18"/>
      <c r="F91" s="19"/>
      <c r="G91" s="18"/>
    </row>
    <row r="92" spans="1:9" x14ac:dyDescent="0.2">
      <c r="A92" s="20" t="s">
        <v>32</v>
      </c>
      <c r="B92" s="21"/>
      <c r="C92" s="21"/>
      <c r="D92" s="21"/>
      <c r="E92" s="22"/>
      <c r="F92" s="23"/>
      <c r="G92" s="22"/>
    </row>
    <row r="93" spans="1:9" ht="20.399999999999999" x14ac:dyDescent="0.2">
      <c r="A93" s="21" t="s">
        <v>1155</v>
      </c>
      <c r="B93" s="21" t="s">
        <v>1156</v>
      </c>
      <c r="C93" s="42" t="s">
        <v>1157</v>
      </c>
      <c r="D93" s="24">
        <v>682</v>
      </c>
      <c r="E93" s="22">
        <v>0</v>
      </c>
      <c r="F93" s="23">
        <v>100</v>
      </c>
      <c r="G93" s="22">
        <v>0</v>
      </c>
    </row>
    <row r="94" spans="1:9" x14ac:dyDescent="0.2">
      <c r="A94" s="20" t="s">
        <v>33</v>
      </c>
      <c r="B94" s="20"/>
      <c r="C94" s="20"/>
      <c r="D94" s="20"/>
      <c r="E94" s="25">
        <v>0</v>
      </c>
      <c r="F94" s="26">
        <v>100</v>
      </c>
      <c r="G94" s="25"/>
      <c r="H94" s="14"/>
      <c r="I94" s="14"/>
    </row>
    <row r="95" spans="1:9" x14ac:dyDescent="0.2">
      <c r="A95" s="21"/>
      <c r="B95" s="21"/>
      <c r="C95" s="21"/>
      <c r="D95" s="21"/>
      <c r="E95" s="22"/>
      <c r="F95" s="23"/>
      <c r="G95" s="22"/>
    </row>
    <row r="96" spans="1:9" x14ac:dyDescent="0.2">
      <c r="A96" s="20" t="s">
        <v>35</v>
      </c>
      <c r="B96" s="20"/>
      <c r="C96" s="20"/>
      <c r="D96" s="20"/>
      <c r="E96" s="25">
        <v>0</v>
      </c>
      <c r="F96" s="26">
        <v>100</v>
      </c>
      <c r="G96" s="25"/>
      <c r="H96" s="14"/>
      <c r="I96" s="14"/>
    </row>
    <row r="97" spans="1:9" x14ac:dyDescent="0.2">
      <c r="A97" s="20"/>
      <c r="B97" s="20"/>
      <c r="C97" s="20"/>
      <c r="D97" s="20"/>
      <c r="E97" s="25"/>
      <c r="F97" s="26"/>
      <c r="G97" s="25"/>
      <c r="H97" s="14"/>
      <c r="I97" s="14"/>
    </row>
    <row r="98" spans="1:9" x14ac:dyDescent="0.2">
      <c r="A98" s="20" t="s">
        <v>37</v>
      </c>
      <c r="B98" s="20"/>
      <c r="C98" s="20"/>
      <c r="D98" s="20"/>
      <c r="E98" s="25">
        <v>3.9999999999999998E-7</v>
      </c>
      <c r="F98" s="26">
        <v>0</v>
      </c>
      <c r="G98" s="25"/>
      <c r="H98" s="14"/>
      <c r="I98" s="14"/>
    </row>
    <row r="99" spans="1:9" x14ac:dyDescent="0.2">
      <c r="A99" s="20"/>
      <c r="B99" s="20"/>
      <c r="C99" s="20"/>
      <c r="D99" s="20"/>
      <c r="E99" s="25"/>
      <c r="F99" s="26"/>
      <c r="G99" s="25"/>
      <c r="H99" s="14"/>
      <c r="I99" s="14"/>
    </row>
    <row r="100" spans="1:9" x14ac:dyDescent="0.2">
      <c r="A100" s="27" t="s">
        <v>36</v>
      </c>
      <c r="B100" s="27"/>
      <c r="C100" s="27"/>
      <c r="D100" s="27"/>
      <c r="E100" s="28">
        <v>3.9999999999999998E-7</v>
      </c>
      <c r="F100" s="29">
        <v>100</v>
      </c>
      <c r="G100" s="28"/>
      <c r="H100" s="14"/>
      <c r="I100" s="14"/>
    </row>
    <row r="102" spans="1:9" x14ac:dyDescent="0.2">
      <c r="A102" s="14" t="s">
        <v>38</v>
      </c>
    </row>
    <row r="103" spans="1:9" x14ac:dyDescent="0.2">
      <c r="A103" s="14" t="s">
        <v>1152</v>
      </c>
    </row>
    <row r="104" spans="1:9" ht="25.5" customHeight="1" x14ac:dyDescent="0.2">
      <c r="A104" s="80" t="s">
        <v>1158</v>
      </c>
      <c r="B104" s="80"/>
      <c r="C104" s="80"/>
      <c r="D104" s="80"/>
      <c r="E104" s="80"/>
      <c r="F104" s="80"/>
      <c r="G104" s="80"/>
    </row>
    <row r="106" spans="1:9" x14ac:dyDescent="0.2">
      <c r="A106" s="14" t="s">
        <v>39</v>
      </c>
    </row>
    <row r="107" spans="1:9" x14ac:dyDescent="0.2">
      <c r="A107" s="14" t="s">
        <v>40</v>
      </c>
    </row>
    <row r="108" spans="1:9" x14ac:dyDescent="0.2">
      <c r="A108" s="14" t="s">
        <v>41</v>
      </c>
      <c r="B108" s="14"/>
      <c r="C108" s="30" t="s">
        <v>43</v>
      </c>
      <c r="D108" s="14" t="s">
        <v>42</v>
      </c>
    </row>
    <row r="109" spans="1:9" x14ac:dyDescent="0.2">
      <c r="A109" s="7" t="s">
        <v>80</v>
      </c>
      <c r="C109" s="31">
        <v>0</v>
      </c>
      <c r="D109" s="31">
        <v>0</v>
      </c>
    </row>
    <row r="110" spans="1:9" x14ac:dyDescent="0.2">
      <c r="A110" s="7" t="s">
        <v>82</v>
      </c>
      <c r="C110" s="31">
        <v>0</v>
      </c>
      <c r="D110" s="31">
        <v>0</v>
      </c>
    </row>
    <row r="111" spans="1:9" x14ac:dyDescent="0.2">
      <c r="A111" s="7" t="s">
        <v>81</v>
      </c>
      <c r="C111" s="31">
        <v>0</v>
      </c>
      <c r="D111" s="31">
        <v>0</v>
      </c>
    </row>
    <row r="112" spans="1:9" x14ac:dyDescent="0.2">
      <c r="A112" s="7" t="s">
        <v>83</v>
      </c>
      <c r="C112" s="31">
        <v>0</v>
      </c>
      <c r="D112" s="31">
        <v>0</v>
      </c>
    </row>
    <row r="114" spans="1:9" x14ac:dyDescent="0.2">
      <c r="A114" s="7" t="s">
        <v>44</v>
      </c>
    </row>
    <row r="116" spans="1:9" s="10" customFormat="1" x14ac:dyDescent="0.2">
      <c r="A116" s="14" t="s">
        <v>1223</v>
      </c>
      <c r="B116" s="7"/>
      <c r="C116" s="7"/>
      <c r="D116" s="30" t="s">
        <v>46</v>
      </c>
      <c r="F116" s="11"/>
      <c r="H116" s="7"/>
      <c r="I116" s="7"/>
    </row>
    <row r="117" spans="1:9" s="10" customFormat="1" x14ac:dyDescent="0.2">
      <c r="A117" s="7" t="s">
        <v>839</v>
      </c>
      <c r="B117" s="7"/>
      <c r="C117" s="7"/>
      <c r="D117" s="7"/>
      <c r="F117" s="11"/>
      <c r="H117" s="7"/>
      <c r="I117" s="7"/>
    </row>
    <row r="118" spans="1:9" s="10" customFormat="1" x14ac:dyDescent="0.2">
      <c r="A118" s="37" t="s">
        <v>840</v>
      </c>
      <c r="B118" s="7"/>
      <c r="C118" s="7"/>
      <c r="D118" s="7"/>
      <c r="F118" s="11"/>
      <c r="H118" s="7"/>
      <c r="I118" s="7"/>
    </row>
  </sheetData>
  <mergeCells count="12">
    <mergeCell ref="A104:G104"/>
    <mergeCell ref="A1:G1"/>
    <mergeCell ref="A20:G20"/>
    <mergeCell ref="A42:G42"/>
    <mergeCell ref="A44:G44"/>
    <mergeCell ref="A46:G46"/>
    <mergeCell ref="A49:G49"/>
    <mergeCell ref="A52:G52"/>
    <mergeCell ref="A54:G54"/>
    <mergeCell ref="A56:G56"/>
    <mergeCell ref="A72:G72"/>
    <mergeCell ref="A88:G88"/>
  </mergeCells>
  <conditionalFormatting sqref="F2:F3 F5:F6 F59:F65 F91:F92 F11 F43 F45 F47:F48 F57 F73:F87 F89 F101 F105:F65530 F13 F15 F17:F19 F55 F67:F69 F50:F51 F53 F21:F41">
    <cfRule type="cellIs" dxfId="21" priority="5" stopIfTrue="1" operator="between">
      <formula>0.009</formula>
      <formula>-0.009</formula>
    </cfRule>
  </conditionalFormatting>
  <conditionalFormatting sqref="F70:F71">
    <cfRule type="cellIs" dxfId="20" priority="4" stopIfTrue="1" operator="between">
      <formula>0.009</formula>
      <formula>-0.009</formula>
    </cfRule>
  </conditionalFormatting>
  <conditionalFormatting sqref="F93:F97 F99:F100">
    <cfRule type="cellIs" dxfId="19" priority="3" stopIfTrue="1" operator="between">
      <formula>0.009</formula>
      <formula>-0.009</formula>
    </cfRule>
  </conditionalFormatting>
  <conditionalFormatting sqref="F102">
    <cfRule type="cellIs" dxfId="18" priority="2" stopIfTrue="1" operator="between">
      <formula>0.009</formula>
      <formula>-0.009</formula>
    </cfRule>
  </conditionalFormatting>
  <conditionalFormatting sqref="F103">
    <cfRule type="cellIs" dxfId="17" priority="1" stopIfTrue="1" operator="between">
      <formula>0.009</formula>
      <formula>-0.009</formula>
    </cfRule>
  </conditionalFormatting>
  <hyperlinks>
    <hyperlink ref="A40" r:id="rId1" tooltip="https://www.franklintempletonindia.com/investor/reports" xr:uid="{00000000-0004-0000-2300-000000000000}"/>
    <hyperlink ref="A118" r:id="rId2" tooltip="https://www.franklintempletonindia.com/investor/reports" xr:uid="{00000000-0004-0000-2300-000001000000}"/>
    <hyperlink ref="A86" r:id="rId3" tooltip="https://www.franklintempletonindia.com/investor/reports" xr:uid="{00000000-0004-0000-2300-000002000000}"/>
    <hyperlink ref="A47" r:id="rId4" xr:uid="{00000000-0004-0000-23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76"/>
  <sheetViews>
    <sheetView showGridLines="0" workbookViewId="0">
      <selection sqref="A1:G1"/>
    </sheetView>
  </sheetViews>
  <sheetFormatPr defaultColWidth="9.109375" defaultRowHeight="10.199999999999999" x14ac:dyDescent="0.2"/>
  <cols>
    <col min="1" max="1" width="38.6640625" style="7" bestFit="1" customWidth="1"/>
    <col min="2" max="2" width="60" style="7" customWidth="1"/>
    <col min="3" max="3" width="15.109375" style="7" bestFit="1" customWidth="1"/>
    <col min="4" max="4" width="14.6640625" style="7" bestFit="1" customWidth="1"/>
    <col min="5" max="5" width="22.88671875" style="10" customWidth="1"/>
    <col min="6" max="6" width="13.5546875" style="11" bestFit="1" customWidth="1"/>
    <col min="7" max="7" width="14.33203125" style="10" customWidth="1"/>
    <col min="8" max="16384" width="9.109375" style="7"/>
  </cols>
  <sheetData>
    <row r="1" spans="1:9" s="1" customFormat="1" ht="15" customHeight="1" x14ac:dyDescent="0.2">
      <c r="A1" s="69" t="s">
        <v>1159</v>
      </c>
      <c r="B1" s="70"/>
      <c r="C1" s="70"/>
      <c r="D1" s="70"/>
      <c r="E1" s="70"/>
      <c r="F1" s="70"/>
      <c r="G1" s="70"/>
    </row>
    <row r="2" spans="1:9" s="1" customFormat="1" ht="12" x14ac:dyDescent="0.25">
      <c r="A2" s="50" t="s">
        <v>1118</v>
      </c>
      <c r="E2" s="5"/>
      <c r="F2" s="9"/>
      <c r="G2" s="10"/>
    </row>
    <row r="3" spans="1:9" s="1" customFormat="1" ht="12" x14ac:dyDescent="0.2">
      <c r="A3" s="8" t="s">
        <v>7</v>
      </c>
      <c r="B3" s="2"/>
      <c r="C3" s="3"/>
      <c r="D3" s="3"/>
      <c r="E3" s="4"/>
      <c r="F3" s="9"/>
      <c r="G3" s="10"/>
    </row>
    <row r="4" spans="1:9" s="1" customFormat="1" ht="30.6" x14ac:dyDescent="0.2">
      <c r="A4" s="6" t="s">
        <v>2</v>
      </c>
      <c r="B4" s="6" t="s">
        <v>0</v>
      </c>
      <c r="C4" s="13" t="s">
        <v>861</v>
      </c>
      <c r="D4" s="13" t="s">
        <v>1</v>
      </c>
      <c r="E4" s="36" t="s">
        <v>6</v>
      </c>
      <c r="F4" s="12" t="s">
        <v>3</v>
      </c>
      <c r="G4" s="12" t="s">
        <v>5</v>
      </c>
    </row>
    <row r="5" spans="1:9" x14ac:dyDescent="0.2">
      <c r="A5" s="20" t="s">
        <v>37</v>
      </c>
      <c r="B5" s="20"/>
      <c r="C5" s="20"/>
      <c r="D5" s="20"/>
      <c r="E5" s="25">
        <v>0</v>
      </c>
      <c r="F5" s="53">
        <v>100</v>
      </c>
      <c r="G5" s="25"/>
      <c r="H5" s="14"/>
      <c r="I5" s="14"/>
    </row>
    <row r="6" spans="1:9" x14ac:dyDescent="0.2">
      <c r="A6" s="20"/>
      <c r="B6" s="20"/>
      <c r="C6" s="20"/>
      <c r="D6" s="20"/>
      <c r="E6" s="25"/>
      <c r="F6" s="26"/>
      <c r="G6" s="25"/>
      <c r="H6" s="14"/>
      <c r="I6" s="14"/>
    </row>
    <row r="7" spans="1:9" x14ac:dyDescent="0.2">
      <c r="A7" s="27" t="s">
        <v>36</v>
      </c>
      <c r="B7" s="27"/>
      <c r="C7" s="27"/>
      <c r="D7" s="27"/>
      <c r="E7" s="28">
        <v>0</v>
      </c>
      <c r="F7" s="28">
        <v>100</v>
      </c>
      <c r="G7" s="28"/>
      <c r="H7" s="14"/>
      <c r="I7" s="14"/>
    </row>
    <row r="9" spans="1:9" x14ac:dyDescent="0.2">
      <c r="A9" s="14" t="s">
        <v>39</v>
      </c>
    </row>
    <row r="10" spans="1:9" x14ac:dyDescent="0.2">
      <c r="A10" s="14" t="s">
        <v>40</v>
      </c>
    </row>
    <row r="11" spans="1:9" s="11" customFormat="1" x14ac:dyDescent="0.2">
      <c r="A11" s="14" t="s">
        <v>41</v>
      </c>
      <c r="B11" s="14"/>
      <c r="C11" s="30" t="s">
        <v>43</v>
      </c>
      <c r="D11" s="14" t="s">
        <v>1136</v>
      </c>
      <c r="E11" s="10"/>
      <c r="G11" s="10"/>
      <c r="H11" s="7"/>
      <c r="I11" s="7"/>
    </row>
    <row r="12" spans="1:9" s="11" customFormat="1" x14ac:dyDescent="0.2">
      <c r="A12" s="7" t="s">
        <v>80</v>
      </c>
      <c r="B12" s="7"/>
      <c r="C12" s="31">
        <v>32.146599999999999</v>
      </c>
      <c r="D12" s="54">
        <v>32.607100000000003</v>
      </c>
      <c r="E12" s="10"/>
      <c r="G12" s="10"/>
      <c r="H12" s="7"/>
      <c r="I12" s="7"/>
    </row>
    <row r="13" spans="1:9" s="11" customFormat="1" x14ac:dyDescent="0.2">
      <c r="A13" s="7" t="s">
        <v>85</v>
      </c>
      <c r="B13" s="7"/>
      <c r="C13" s="31">
        <v>14.822800000000001</v>
      </c>
      <c r="D13" s="54">
        <v>15.0351</v>
      </c>
      <c r="E13" s="10"/>
      <c r="G13" s="10"/>
      <c r="H13" s="7"/>
      <c r="I13" s="7"/>
    </row>
    <row r="14" spans="1:9" s="11" customFormat="1" x14ac:dyDescent="0.2">
      <c r="A14" s="7" t="s">
        <v>86</v>
      </c>
      <c r="B14" s="7"/>
      <c r="C14" s="31">
        <v>14.5581</v>
      </c>
      <c r="D14" s="54">
        <v>14.7667</v>
      </c>
      <c r="E14" s="10"/>
      <c r="G14" s="10"/>
      <c r="H14" s="7"/>
      <c r="I14" s="7"/>
    </row>
    <row r="15" spans="1:9" s="11" customFormat="1" x14ac:dyDescent="0.2">
      <c r="A15" s="7" t="s">
        <v>81</v>
      </c>
      <c r="B15" s="7"/>
      <c r="C15" s="31">
        <v>28.2807</v>
      </c>
      <c r="D15" s="54">
        <v>28.6858</v>
      </c>
      <c r="E15" s="10"/>
      <c r="G15" s="10"/>
      <c r="H15" s="7"/>
      <c r="I15" s="7"/>
    </row>
    <row r="16" spans="1:9" s="11" customFormat="1" x14ac:dyDescent="0.2">
      <c r="A16" s="7" t="s">
        <v>87</v>
      </c>
      <c r="B16" s="7"/>
      <c r="C16" s="31">
        <v>13.1434</v>
      </c>
      <c r="D16" s="54">
        <v>13.3317</v>
      </c>
      <c r="E16" s="10"/>
      <c r="G16" s="10"/>
      <c r="H16" s="7"/>
      <c r="I16" s="7"/>
    </row>
    <row r="17" spans="1:9" s="11" customFormat="1" x14ac:dyDescent="0.2">
      <c r="A17" s="7" t="s">
        <v>88</v>
      </c>
      <c r="B17" s="7"/>
      <c r="C17" s="31">
        <v>12.915900000000001</v>
      </c>
      <c r="D17" s="54">
        <v>13.100899999999999</v>
      </c>
      <c r="E17" s="10"/>
      <c r="G17" s="10"/>
      <c r="H17" s="7"/>
      <c r="I17" s="7"/>
    </row>
    <row r="19" spans="1:9" s="11" customFormat="1" x14ac:dyDescent="0.2">
      <c r="A19" s="7" t="s">
        <v>44</v>
      </c>
      <c r="B19" s="7"/>
      <c r="C19" s="7"/>
      <c r="D19" s="7"/>
      <c r="E19" s="10"/>
      <c r="G19" s="10"/>
      <c r="H19" s="7"/>
      <c r="I19" s="7"/>
    </row>
    <row r="20" spans="1:9" x14ac:dyDescent="0.2">
      <c r="A20" s="7" t="s">
        <v>1137</v>
      </c>
    </row>
    <row r="22" spans="1:9" s="11" customFormat="1" x14ac:dyDescent="0.2">
      <c r="A22" s="14" t="s">
        <v>45</v>
      </c>
      <c r="B22" s="7"/>
      <c r="C22" s="7"/>
      <c r="D22" s="30" t="s">
        <v>46</v>
      </c>
      <c r="E22" s="10"/>
      <c r="G22" s="10"/>
      <c r="H22" s="7"/>
      <c r="I22" s="7"/>
    </row>
    <row r="24" spans="1:9" s="11" customFormat="1" x14ac:dyDescent="0.2">
      <c r="A24" s="14" t="s">
        <v>928</v>
      </c>
      <c r="B24" s="7"/>
      <c r="C24" s="7"/>
      <c r="D24" s="51" t="s">
        <v>1138</v>
      </c>
      <c r="E24" s="10"/>
      <c r="G24" s="10"/>
      <c r="H24" s="7"/>
      <c r="I24" s="7"/>
    </row>
    <row r="25" spans="1:9" s="11" customFormat="1" x14ac:dyDescent="0.2">
      <c r="A25" s="7" t="s">
        <v>1139</v>
      </c>
      <c r="B25" s="7"/>
      <c r="C25" s="7"/>
      <c r="D25" s="32"/>
      <c r="E25" s="10"/>
      <c r="G25" s="10"/>
      <c r="H25" s="7"/>
      <c r="I25" s="7"/>
    </row>
    <row r="27" spans="1:9" s="11" customFormat="1" x14ac:dyDescent="0.2">
      <c r="A27" s="14" t="s">
        <v>838</v>
      </c>
      <c r="B27" s="7"/>
      <c r="C27" s="7"/>
      <c r="D27" s="30" t="s">
        <v>46</v>
      </c>
      <c r="E27" s="10"/>
      <c r="G27" s="10"/>
      <c r="H27" s="7"/>
      <c r="I27" s="7"/>
    </row>
    <row r="28" spans="1:9" s="11" customFormat="1" x14ac:dyDescent="0.2">
      <c r="A28" s="7" t="s">
        <v>839</v>
      </c>
      <c r="B28" s="7"/>
      <c r="C28" s="7"/>
      <c r="D28" s="7"/>
      <c r="E28" s="10"/>
      <c r="G28" s="10"/>
      <c r="H28" s="7"/>
      <c r="I28" s="7"/>
    </row>
    <row r="29" spans="1:9" x14ac:dyDescent="0.2">
      <c r="A29" s="37" t="s">
        <v>840</v>
      </c>
    </row>
    <row r="31" spans="1:9" ht="24.75" customHeight="1" x14ac:dyDescent="0.3">
      <c r="A31" s="77" t="s">
        <v>1160</v>
      </c>
      <c r="B31" s="78"/>
      <c r="C31" s="78"/>
      <c r="D31" s="78"/>
      <c r="E31" s="78"/>
      <c r="F31" s="78"/>
      <c r="G31" s="78"/>
    </row>
    <row r="33" spans="1:7" ht="45.75" customHeight="1" x14ac:dyDescent="0.3">
      <c r="A33" s="77" t="s">
        <v>1161</v>
      </c>
      <c r="B33" s="78"/>
      <c r="C33" s="78"/>
      <c r="D33" s="78"/>
      <c r="E33" s="78"/>
      <c r="F33" s="78"/>
      <c r="G33" s="78"/>
    </row>
    <row r="34" spans="1:7" x14ac:dyDescent="0.2">
      <c r="A34" s="37" t="s">
        <v>1143</v>
      </c>
    </row>
    <row r="36" spans="1:7" ht="24.75" customHeight="1" x14ac:dyDescent="0.3">
      <c r="A36" s="77" t="s">
        <v>1162</v>
      </c>
      <c r="B36" s="78"/>
      <c r="C36" s="78"/>
      <c r="D36" s="78"/>
      <c r="E36" s="78"/>
      <c r="F36" s="78"/>
      <c r="G36" s="78"/>
    </row>
    <row r="38" spans="1:7" x14ac:dyDescent="0.2">
      <c r="A38" s="14" t="s">
        <v>1163</v>
      </c>
    </row>
    <row r="39" spans="1:7" x14ac:dyDescent="0.2">
      <c r="A39" s="14"/>
    </row>
    <row r="40" spans="1:7" ht="47.25" customHeight="1" x14ac:dyDescent="0.2">
      <c r="A40" s="81" t="s">
        <v>1164</v>
      </c>
      <c r="B40" s="81"/>
      <c r="C40" s="81"/>
      <c r="D40" s="81"/>
      <c r="E40" s="81"/>
      <c r="F40" s="81"/>
      <c r="G40" s="81"/>
    </row>
    <row r="41" spans="1:7" x14ac:dyDescent="0.2">
      <c r="A41" s="14"/>
    </row>
    <row r="42" spans="1:7" ht="27" customHeight="1" x14ac:dyDescent="0.2">
      <c r="A42" s="73" t="s">
        <v>1147</v>
      </c>
      <c r="B42" s="73"/>
      <c r="C42" s="73"/>
      <c r="D42" s="73"/>
      <c r="E42" s="73"/>
      <c r="F42" s="73"/>
      <c r="G42" s="73"/>
    </row>
    <row r="44" spans="1:7" s="1" customFormat="1" ht="13.8" x14ac:dyDescent="0.2">
      <c r="A44" s="69" t="s">
        <v>1165</v>
      </c>
      <c r="B44" s="70"/>
      <c r="C44" s="70"/>
      <c r="D44" s="70"/>
      <c r="E44" s="70"/>
      <c r="F44" s="70"/>
      <c r="G44" s="70"/>
    </row>
    <row r="45" spans="1:7" x14ac:dyDescent="0.2">
      <c r="A45" s="14" t="s">
        <v>7</v>
      </c>
    </row>
    <row r="46" spans="1:7" s="1" customFormat="1" ht="30.6" x14ac:dyDescent="0.2">
      <c r="A46" s="6" t="s">
        <v>2</v>
      </c>
      <c r="B46" s="6" t="s">
        <v>0</v>
      </c>
      <c r="C46" s="13" t="s">
        <v>861</v>
      </c>
      <c r="D46" s="13" t="s">
        <v>1</v>
      </c>
      <c r="E46" s="36" t="s">
        <v>6</v>
      </c>
      <c r="F46" s="12" t="s">
        <v>3</v>
      </c>
      <c r="G46" s="12" t="s">
        <v>5</v>
      </c>
    </row>
    <row r="47" spans="1:7" x14ac:dyDescent="0.2">
      <c r="A47" s="16" t="s">
        <v>31</v>
      </c>
      <c r="B47" s="17"/>
      <c r="C47" s="17"/>
      <c r="D47" s="17"/>
      <c r="E47" s="18"/>
      <c r="F47" s="19"/>
      <c r="G47" s="18"/>
    </row>
    <row r="48" spans="1:7" x14ac:dyDescent="0.2">
      <c r="A48" s="20" t="s">
        <v>32</v>
      </c>
      <c r="B48" s="21"/>
      <c r="C48" s="21"/>
      <c r="D48" s="21"/>
      <c r="E48" s="22"/>
      <c r="F48" s="23"/>
      <c r="G48" s="22"/>
    </row>
    <row r="49" spans="1:9" x14ac:dyDescent="0.2">
      <c r="A49" s="21" t="s">
        <v>1149</v>
      </c>
      <c r="B49" s="21" t="s">
        <v>1150</v>
      </c>
      <c r="C49" s="21" t="s">
        <v>1151</v>
      </c>
      <c r="D49" s="24">
        <v>1510</v>
      </c>
      <c r="E49" s="22">
        <v>4218.6752329000001</v>
      </c>
      <c r="F49" s="23">
        <v>100.00000001195799</v>
      </c>
      <c r="G49" s="22">
        <v>4.165</v>
      </c>
    </row>
    <row r="50" spans="1:9" x14ac:dyDescent="0.2">
      <c r="A50" s="20" t="s">
        <v>33</v>
      </c>
      <c r="B50" s="20"/>
      <c r="C50" s="20"/>
      <c r="D50" s="20"/>
      <c r="E50" s="25">
        <f>SUM(E48:E49)</f>
        <v>4218.6752329000001</v>
      </c>
      <c r="F50" s="26">
        <f>SUM(F48:F49)</f>
        <v>100.00000001195799</v>
      </c>
      <c r="G50" s="25"/>
      <c r="H50" s="14"/>
      <c r="I50" s="14"/>
    </row>
    <row r="51" spans="1:9" x14ac:dyDescent="0.2">
      <c r="A51" s="21"/>
      <c r="B51" s="21"/>
      <c r="C51" s="21"/>
      <c r="D51" s="21"/>
      <c r="E51" s="22"/>
      <c r="F51" s="23"/>
      <c r="G51" s="22"/>
    </row>
    <row r="52" spans="1:9" x14ac:dyDescent="0.2">
      <c r="A52" s="20" t="s">
        <v>35</v>
      </c>
      <c r="B52" s="20"/>
      <c r="C52" s="20"/>
      <c r="D52" s="20"/>
      <c r="E52" s="25">
        <f>E50</f>
        <v>4218.6752329000001</v>
      </c>
      <c r="F52" s="26">
        <f>F50</f>
        <v>100.00000001195799</v>
      </c>
      <c r="G52" s="25"/>
      <c r="H52" s="14"/>
      <c r="I52" s="14"/>
    </row>
    <row r="53" spans="1:9" x14ac:dyDescent="0.2">
      <c r="A53" s="20"/>
      <c r="B53" s="20"/>
      <c r="C53" s="20"/>
      <c r="D53" s="20"/>
      <c r="E53" s="25"/>
      <c r="F53" s="26"/>
      <c r="G53" s="25"/>
      <c r="H53" s="14"/>
      <c r="I53" s="14"/>
    </row>
    <row r="54" spans="1:9" x14ac:dyDescent="0.2">
      <c r="A54" s="20" t="s">
        <v>37</v>
      </c>
      <c r="B54" s="20"/>
      <c r="C54" s="20"/>
      <c r="D54" s="20"/>
      <c r="E54" s="52">
        <v>0</v>
      </c>
      <c r="F54" s="52">
        <v>0</v>
      </c>
      <c r="G54" s="25"/>
      <c r="H54" s="14"/>
      <c r="I54" s="14"/>
    </row>
    <row r="55" spans="1:9" x14ac:dyDescent="0.2">
      <c r="A55" s="20"/>
      <c r="B55" s="20"/>
      <c r="C55" s="20"/>
      <c r="D55" s="20"/>
      <c r="E55" s="25"/>
      <c r="F55" s="26"/>
      <c r="G55" s="25"/>
      <c r="H55" s="14"/>
      <c r="I55" s="14"/>
    </row>
    <row r="56" spans="1:9" x14ac:dyDescent="0.2">
      <c r="A56" s="27" t="s">
        <v>36</v>
      </c>
      <c r="B56" s="27"/>
      <c r="C56" s="27"/>
      <c r="D56" s="27"/>
      <c r="E56" s="28">
        <v>4218.6752081000004</v>
      </c>
      <c r="F56" s="29">
        <v>100</v>
      </c>
      <c r="G56" s="28"/>
      <c r="H56" s="14"/>
      <c r="I56" s="14"/>
    </row>
    <row r="58" spans="1:9" x14ac:dyDescent="0.2">
      <c r="A58" s="14" t="s">
        <v>38</v>
      </c>
    </row>
    <row r="59" spans="1:9" x14ac:dyDescent="0.2">
      <c r="A59" s="38" t="s">
        <v>1152</v>
      </c>
    </row>
    <row r="60" spans="1:9" x14ac:dyDescent="0.2">
      <c r="A60" s="82" t="s">
        <v>1153</v>
      </c>
      <c r="B60" s="82"/>
      <c r="C60" s="82"/>
      <c r="D60" s="82"/>
      <c r="E60" s="82"/>
      <c r="F60" s="82"/>
      <c r="G60" s="82"/>
    </row>
    <row r="62" spans="1:9" x14ac:dyDescent="0.2">
      <c r="A62" s="14" t="s">
        <v>39</v>
      </c>
    </row>
    <row r="63" spans="1:9" x14ac:dyDescent="0.2">
      <c r="A63" s="14" t="s">
        <v>40</v>
      </c>
    </row>
    <row r="64" spans="1:9" x14ac:dyDescent="0.2">
      <c r="A64" s="14" t="s">
        <v>41</v>
      </c>
      <c r="B64" s="14"/>
      <c r="C64" s="30" t="s">
        <v>43</v>
      </c>
      <c r="D64" s="14" t="s">
        <v>42</v>
      </c>
    </row>
    <row r="65" spans="1:9" x14ac:dyDescent="0.2">
      <c r="A65" s="7" t="s">
        <v>80</v>
      </c>
      <c r="C65" s="31">
        <v>0.34260000000000002</v>
      </c>
      <c r="D65" s="31">
        <v>0.34</v>
      </c>
    </row>
    <row r="66" spans="1:9" s="10" customFormat="1" x14ac:dyDescent="0.2">
      <c r="A66" s="7" t="s">
        <v>85</v>
      </c>
      <c r="B66" s="7"/>
      <c r="C66" s="31">
        <v>0.15790000000000001</v>
      </c>
      <c r="D66" s="31">
        <v>0.15670000000000001</v>
      </c>
      <c r="F66" s="11"/>
      <c r="H66" s="7"/>
      <c r="I66" s="7"/>
    </row>
    <row r="67" spans="1:9" s="10" customFormat="1" x14ac:dyDescent="0.2">
      <c r="A67" s="7" t="s">
        <v>86</v>
      </c>
      <c r="B67" s="7"/>
      <c r="C67" s="31">
        <v>0.15509999999999999</v>
      </c>
      <c r="D67" s="31">
        <v>0.15390000000000001</v>
      </c>
      <c r="F67" s="11"/>
      <c r="H67" s="7"/>
      <c r="I67" s="7"/>
    </row>
    <row r="68" spans="1:9" s="10" customFormat="1" x14ac:dyDescent="0.2">
      <c r="A68" s="7" t="s">
        <v>81</v>
      </c>
      <c r="B68" s="7"/>
      <c r="C68" s="31">
        <v>0.35039999999999999</v>
      </c>
      <c r="D68" s="31">
        <v>0.34770000000000001</v>
      </c>
      <c r="F68" s="11"/>
      <c r="H68" s="7"/>
      <c r="I68" s="7"/>
    </row>
    <row r="69" spans="1:9" s="10" customFormat="1" x14ac:dyDescent="0.2">
      <c r="A69" s="7" t="s">
        <v>87</v>
      </c>
      <c r="B69" s="7"/>
      <c r="C69" s="31">
        <v>0.1628</v>
      </c>
      <c r="D69" s="31">
        <v>0.16159999999999999</v>
      </c>
      <c r="F69" s="11"/>
      <c r="H69" s="7"/>
      <c r="I69" s="7"/>
    </row>
    <row r="70" spans="1:9" s="10" customFormat="1" x14ac:dyDescent="0.2">
      <c r="A70" s="7" t="s">
        <v>88</v>
      </c>
      <c r="B70" s="7"/>
      <c r="C70" s="31">
        <v>0.16</v>
      </c>
      <c r="D70" s="31">
        <v>0.1588</v>
      </c>
      <c r="F70" s="11"/>
      <c r="H70" s="7"/>
      <c r="I70" s="7"/>
    </row>
    <row r="72" spans="1:9" s="10" customFormat="1" x14ac:dyDescent="0.2">
      <c r="A72" s="7" t="s">
        <v>44</v>
      </c>
      <c r="B72" s="7"/>
      <c r="C72" s="7"/>
      <c r="D72" s="7"/>
      <c r="F72" s="11"/>
      <c r="H72" s="7"/>
      <c r="I72" s="7"/>
    </row>
    <row r="74" spans="1:9" s="10" customFormat="1" x14ac:dyDescent="0.2">
      <c r="A74" s="14" t="s">
        <v>1223</v>
      </c>
      <c r="B74" s="7"/>
      <c r="C74" s="7"/>
      <c r="D74" s="30" t="s">
        <v>46</v>
      </c>
      <c r="F74" s="11"/>
      <c r="H74" s="7"/>
      <c r="I74" s="7"/>
    </row>
    <row r="75" spans="1:9" s="10" customFormat="1" x14ac:dyDescent="0.2">
      <c r="A75" s="7" t="s">
        <v>839</v>
      </c>
      <c r="B75" s="7"/>
      <c r="C75" s="7"/>
      <c r="D75" s="7"/>
      <c r="F75" s="11"/>
      <c r="H75" s="7"/>
      <c r="I75" s="7"/>
    </row>
    <row r="76" spans="1:9" s="10" customFormat="1" x14ac:dyDescent="0.2">
      <c r="A76" s="37" t="s">
        <v>840</v>
      </c>
      <c r="B76" s="7"/>
      <c r="C76" s="7"/>
      <c r="D76" s="7"/>
      <c r="F76" s="11"/>
      <c r="H76" s="7"/>
      <c r="I76" s="7"/>
    </row>
  </sheetData>
  <mergeCells count="8">
    <mergeCell ref="A44:G44"/>
    <mergeCell ref="A60:G60"/>
    <mergeCell ref="A1:G1"/>
    <mergeCell ref="A31:G31"/>
    <mergeCell ref="A33:G33"/>
    <mergeCell ref="A36:G36"/>
    <mergeCell ref="A40:G40"/>
    <mergeCell ref="A42:G42"/>
  </mergeCells>
  <conditionalFormatting sqref="F2:F3 F47:F53 F32 F34:F35 F45 F61:F65528 F8:F30 F6 F43 F55:F57 F37:F39 F41">
    <cfRule type="cellIs" dxfId="16" priority="2" stopIfTrue="1" operator="between">
      <formula>0.009</formula>
      <formula>-0.009</formula>
    </cfRule>
  </conditionalFormatting>
  <conditionalFormatting sqref="F58:F59">
    <cfRule type="cellIs" dxfId="15" priority="1" stopIfTrue="1" operator="between">
      <formula>0.009</formula>
      <formula>-0.009</formula>
    </cfRule>
  </conditionalFormatting>
  <hyperlinks>
    <hyperlink ref="A29" r:id="rId1" tooltip="https://www.franklintempletonindia.com/investor/reports" xr:uid="{00000000-0004-0000-2400-000000000000}"/>
    <hyperlink ref="A76" r:id="rId2" tooltip="https://www.franklintempletonindia.com/investor/reports" xr:uid="{00000000-0004-0000-2400-000001000000}"/>
    <hyperlink ref="A34" r:id="rId3" xr:uid="{00000000-0004-0000-24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72"/>
  <sheetViews>
    <sheetView workbookViewId="0">
      <selection sqref="A1:G1"/>
    </sheetView>
  </sheetViews>
  <sheetFormatPr defaultColWidth="9.109375" defaultRowHeight="10.199999999999999" x14ac:dyDescent="0.2"/>
  <cols>
    <col min="1" max="1" width="38.6640625" style="7" bestFit="1" customWidth="1"/>
    <col min="2" max="2" width="58" style="7" bestFit="1" customWidth="1"/>
    <col min="3" max="3" width="15.33203125" style="7" bestFit="1" customWidth="1"/>
    <col min="4" max="4" width="15" style="7" bestFit="1" customWidth="1"/>
    <col min="5" max="5" width="23.44140625" style="10" customWidth="1"/>
    <col min="6" max="6" width="13.5546875" style="11" bestFit="1" customWidth="1"/>
    <col min="7" max="7" width="14.33203125" style="10" customWidth="1"/>
    <col min="8" max="16384" width="9.109375" style="7"/>
  </cols>
  <sheetData>
    <row r="1" spans="1:9" s="1" customFormat="1" ht="15" customHeight="1" x14ac:dyDescent="0.2">
      <c r="A1" s="69" t="s">
        <v>1166</v>
      </c>
      <c r="B1" s="70"/>
      <c r="C1" s="70"/>
      <c r="D1" s="70"/>
      <c r="E1" s="70"/>
      <c r="F1" s="70"/>
      <c r="G1" s="70"/>
    </row>
    <row r="2" spans="1:9" s="1" customFormat="1" ht="12" x14ac:dyDescent="0.25">
      <c r="A2" s="50" t="s">
        <v>1118</v>
      </c>
      <c r="E2" s="5"/>
      <c r="F2" s="9"/>
      <c r="G2" s="10"/>
    </row>
    <row r="3" spans="1:9" s="1" customFormat="1" ht="12" x14ac:dyDescent="0.2">
      <c r="A3" s="8" t="s">
        <v>7</v>
      </c>
      <c r="B3" s="2"/>
      <c r="C3" s="3"/>
      <c r="D3" s="3"/>
      <c r="E3" s="4"/>
      <c r="F3" s="9"/>
      <c r="G3" s="10"/>
    </row>
    <row r="4" spans="1:9" s="1" customFormat="1" ht="30.6" x14ac:dyDescent="0.2">
      <c r="A4" s="6" t="s">
        <v>2</v>
      </c>
      <c r="B4" s="6" t="s">
        <v>0</v>
      </c>
      <c r="C4" s="13" t="s">
        <v>1125</v>
      </c>
      <c r="D4" s="13" t="s">
        <v>1</v>
      </c>
      <c r="E4" s="36" t="s">
        <v>6</v>
      </c>
      <c r="F4" s="12" t="s">
        <v>3</v>
      </c>
      <c r="G4" s="12" t="s">
        <v>5</v>
      </c>
    </row>
    <row r="5" spans="1:9" x14ac:dyDescent="0.2">
      <c r="A5" s="16" t="s">
        <v>31</v>
      </c>
      <c r="B5" s="17"/>
      <c r="C5" s="17"/>
      <c r="D5" s="17"/>
      <c r="E5" s="18"/>
      <c r="F5" s="19"/>
      <c r="G5" s="18"/>
    </row>
    <row r="6" spans="1:9" x14ac:dyDescent="0.2">
      <c r="A6" s="20" t="s">
        <v>32</v>
      </c>
      <c r="B6" s="21"/>
      <c r="C6" s="21"/>
      <c r="D6" s="21"/>
      <c r="E6" s="22"/>
      <c r="F6" s="23"/>
      <c r="G6" s="22"/>
    </row>
    <row r="7" spans="1:9" ht="30.6" x14ac:dyDescent="0.2">
      <c r="A7" s="21" t="s">
        <v>1167</v>
      </c>
      <c r="B7" s="21" t="s">
        <v>1168</v>
      </c>
      <c r="C7" s="42" t="s">
        <v>1169</v>
      </c>
      <c r="D7" s="24">
        <v>11135</v>
      </c>
      <c r="E7" s="22">
        <v>22627.9225248</v>
      </c>
      <c r="F7" s="23">
        <v>44.642512287485197</v>
      </c>
      <c r="G7" s="22">
        <v>11.0139</v>
      </c>
    </row>
    <row r="8" spans="1:9" ht="30.6" x14ac:dyDescent="0.2">
      <c r="A8" s="21" t="s">
        <v>1170</v>
      </c>
      <c r="B8" s="21" t="s">
        <v>1171</v>
      </c>
      <c r="C8" s="42" t="s">
        <v>1169</v>
      </c>
      <c r="D8" s="24">
        <v>10675</v>
      </c>
      <c r="E8" s="22">
        <v>21738.910722600001</v>
      </c>
      <c r="F8" s="23">
        <v>42.888585462787297</v>
      </c>
      <c r="G8" s="22">
        <v>11.015000000000001</v>
      </c>
    </row>
    <row r="9" spans="1:9" ht="30.6" x14ac:dyDescent="0.2">
      <c r="A9" s="21" t="s">
        <v>1172</v>
      </c>
      <c r="B9" s="21" t="s">
        <v>1173</v>
      </c>
      <c r="C9" s="42" t="s">
        <v>1169</v>
      </c>
      <c r="D9" s="24">
        <v>1701</v>
      </c>
      <c r="E9" s="22">
        <v>3448.8454001999999</v>
      </c>
      <c r="F9" s="23">
        <v>6.8042094004573697</v>
      </c>
      <c r="G9" s="22">
        <v>11.03</v>
      </c>
    </row>
    <row r="10" spans="1:9" x14ac:dyDescent="0.2">
      <c r="A10" s="20" t="s">
        <v>33</v>
      </c>
      <c r="B10" s="20"/>
      <c r="C10" s="20"/>
      <c r="D10" s="20"/>
      <c r="E10" s="25">
        <f>SUM(E6:E9)</f>
        <v>47815.678647600005</v>
      </c>
      <c r="F10" s="26">
        <f>SUM(F6:F9)</f>
        <v>94.335307150729861</v>
      </c>
      <c r="G10" s="25"/>
      <c r="H10" s="14"/>
      <c r="I10" s="14"/>
    </row>
    <row r="11" spans="1:9" x14ac:dyDescent="0.2">
      <c r="A11" s="21"/>
      <c r="B11" s="21"/>
      <c r="C11" s="21"/>
      <c r="D11" s="21"/>
      <c r="E11" s="22"/>
      <c r="F11" s="23"/>
      <c r="G11" s="22"/>
    </row>
    <row r="12" spans="1:9" x14ac:dyDescent="0.2">
      <c r="A12" s="20" t="s">
        <v>1126</v>
      </c>
      <c r="B12" s="21"/>
      <c r="C12" s="21"/>
      <c r="D12" s="21"/>
      <c r="E12" s="22"/>
      <c r="F12" s="23"/>
      <c r="G12" s="22"/>
    </row>
    <row r="13" spans="1:9" x14ac:dyDescent="0.2">
      <c r="A13" s="21" t="s">
        <v>1132</v>
      </c>
      <c r="B13" s="21" t="s">
        <v>1133</v>
      </c>
      <c r="C13" s="21" t="s">
        <v>1174</v>
      </c>
      <c r="D13" s="24">
        <v>1000</v>
      </c>
      <c r="E13" s="22">
        <v>0</v>
      </c>
      <c r="F13" s="22">
        <v>0</v>
      </c>
      <c r="G13" s="22">
        <v>0</v>
      </c>
    </row>
    <row r="14" spans="1:9" x14ac:dyDescent="0.2">
      <c r="A14" s="21" t="s">
        <v>1175</v>
      </c>
      <c r="B14" s="21" t="s">
        <v>1176</v>
      </c>
      <c r="C14" s="21" t="s">
        <v>1174</v>
      </c>
      <c r="D14" s="24">
        <v>350</v>
      </c>
      <c r="E14" s="22">
        <v>0</v>
      </c>
      <c r="F14" s="22">
        <v>0</v>
      </c>
      <c r="G14" s="22">
        <v>0</v>
      </c>
    </row>
    <row r="15" spans="1:9" x14ac:dyDescent="0.2">
      <c r="A15" s="21" t="s">
        <v>1177</v>
      </c>
      <c r="B15" s="21" t="s">
        <v>1178</v>
      </c>
      <c r="C15" s="21" t="s">
        <v>1174</v>
      </c>
      <c r="D15" s="24">
        <v>300</v>
      </c>
      <c r="E15" s="22">
        <v>0</v>
      </c>
      <c r="F15" s="22">
        <v>0</v>
      </c>
      <c r="G15" s="22">
        <v>0</v>
      </c>
    </row>
    <row r="16" spans="1:9" x14ac:dyDescent="0.2">
      <c r="A16" s="20" t="s">
        <v>33</v>
      </c>
      <c r="B16" s="20"/>
      <c r="C16" s="20"/>
      <c r="D16" s="20"/>
      <c r="E16" s="25">
        <f>SUM(E12:E15)</f>
        <v>0</v>
      </c>
      <c r="F16" s="25">
        <f>SUM(F12:F15)</f>
        <v>0</v>
      </c>
      <c r="G16" s="25"/>
      <c r="H16" s="14"/>
      <c r="I16" s="14"/>
    </row>
    <row r="17" spans="1:9" x14ac:dyDescent="0.2">
      <c r="A17" s="21"/>
      <c r="B17" s="21"/>
      <c r="C17" s="21"/>
      <c r="D17" s="21"/>
      <c r="E17" s="22"/>
      <c r="F17" s="23"/>
      <c r="G17" s="22"/>
    </row>
    <row r="18" spans="1:9" x14ac:dyDescent="0.2">
      <c r="A18" s="20" t="s">
        <v>34</v>
      </c>
      <c r="B18" s="21"/>
      <c r="C18" s="21"/>
      <c r="D18" s="21"/>
      <c r="E18" s="22"/>
      <c r="F18" s="23"/>
      <c r="G18" s="22"/>
    </row>
    <row r="19" spans="1:9" x14ac:dyDescent="0.2">
      <c r="A19" s="21" t="s">
        <v>1179</v>
      </c>
      <c r="B19" s="21" t="s">
        <v>1180</v>
      </c>
      <c r="C19" s="21" t="s">
        <v>1181</v>
      </c>
      <c r="D19" s="24">
        <v>47470.531000000003</v>
      </c>
      <c r="E19" s="22">
        <v>1689.1021310000001</v>
      </c>
      <c r="F19" s="23">
        <v>3.3324209306152999</v>
      </c>
      <c r="G19" s="22">
        <v>6.032</v>
      </c>
    </row>
    <row r="20" spans="1:9" x14ac:dyDescent="0.2">
      <c r="A20" s="20" t="s">
        <v>33</v>
      </c>
      <c r="B20" s="20"/>
      <c r="C20" s="20"/>
      <c r="D20" s="20"/>
      <c r="E20" s="25">
        <f>SUM(E19:E19)</f>
        <v>1689.1021310000001</v>
      </c>
      <c r="F20" s="26">
        <f>SUM(F19:F19)</f>
        <v>3.3324209306152999</v>
      </c>
      <c r="G20" s="25"/>
      <c r="H20" s="14"/>
      <c r="I20" s="14"/>
    </row>
    <row r="21" spans="1:9" x14ac:dyDescent="0.2">
      <c r="A21" s="21"/>
      <c r="B21" s="21"/>
      <c r="C21" s="21"/>
      <c r="D21" s="21"/>
      <c r="E21" s="22"/>
      <c r="F21" s="23"/>
      <c r="G21" s="22"/>
    </row>
    <row r="22" spans="1:9" x14ac:dyDescent="0.2">
      <c r="A22" s="20" t="s">
        <v>35</v>
      </c>
      <c r="B22" s="20"/>
      <c r="C22" s="20"/>
      <c r="D22" s="20"/>
      <c r="E22" s="25">
        <f>E10+E16+E20</f>
        <v>49504.780778600005</v>
      </c>
      <c r="F22" s="26">
        <f>F10+F16+F20</f>
        <v>97.66772808134516</v>
      </c>
      <c r="G22" s="25"/>
      <c r="H22" s="14"/>
      <c r="I22" s="14"/>
    </row>
    <row r="23" spans="1:9" x14ac:dyDescent="0.2">
      <c r="A23" s="20"/>
      <c r="B23" s="20"/>
      <c r="C23" s="20"/>
      <c r="D23" s="20"/>
      <c r="E23" s="25"/>
      <c r="F23" s="26"/>
      <c r="G23" s="25"/>
      <c r="H23" s="14"/>
      <c r="I23" s="14"/>
    </row>
    <row r="24" spans="1:9" x14ac:dyDescent="0.2">
      <c r="A24" s="20" t="s">
        <v>37</v>
      </c>
      <c r="B24" s="20"/>
      <c r="C24" s="20"/>
      <c r="D24" s="20"/>
      <c r="E24" s="25">
        <f>E26-(E10+E16+E20)</f>
        <v>1182.1572213999971</v>
      </c>
      <c r="F24" s="26">
        <f>F26-(F10+F16+F20)</f>
        <v>2.3322719186548397</v>
      </c>
      <c r="G24" s="25"/>
      <c r="H24" s="14"/>
      <c r="I24" s="14"/>
    </row>
    <row r="25" spans="1:9" x14ac:dyDescent="0.2">
      <c r="A25" s="20"/>
      <c r="B25" s="20"/>
      <c r="C25" s="20"/>
      <c r="D25" s="20"/>
      <c r="E25" s="25"/>
      <c r="F25" s="26"/>
      <c r="G25" s="25"/>
      <c r="H25" s="14"/>
      <c r="I25" s="14"/>
    </row>
    <row r="26" spans="1:9" x14ac:dyDescent="0.2">
      <c r="A26" s="27" t="s">
        <v>36</v>
      </c>
      <c r="B26" s="27"/>
      <c r="C26" s="27"/>
      <c r="D26" s="27"/>
      <c r="E26" s="28">
        <v>50686.938000000002</v>
      </c>
      <c r="F26" s="29">
        <v>100</v>
      </c>
      <c r="G26" s="28"/>
      <c r="H26" s="14"/>
      <c r="I26" s="14"/>
    </row>
    <row r="28" spans="1:9" x14ac:dyDescent="0.2">
      <c r="A28" s="14" t="s">
        <v>38</v>
      </c>
    </row>
    <row r="29" spans="1:9" x14ac:dyDescent="0.2">
      <c r="A29" s="43" t="s">
        <v>1134</v>
      </c>
    </row>
    <row r="30" spans="1:9" ht="37.5" customHeight="1" x14ac:dyDescent="0.3">
      <c r="A30" s="77" t="s">
        <v>1135</v>
      </c>
      <c r="B30" s="78"/>
      <c r="C30" s="78"/>
      <c r="D30" s="78"/>
      <c r="E30" s="78"/>
      <c r="F30" s="78"/>
      <c r="G30" s="78"/>
    </row>
    <row r="32" spans="1:9" x14ac:dyDescent="0.2">
      <c r="A32" s="14" t="s">
        <v>39</v>
      </c>
    </row>
    <row r="33" spans="1:4" x14ac:dyDescent="0.2">
      <c r="A33" s="14" t="s">
        <v>40</v>
      </c>
    </row>
    <row r="34" spans="1:4" x14ac:dyDescent="0.2">
      <c r="A34" s="14" t="s">
        <v>41</v>
      </c>
      <c r="B34" s="14"/>
      <c r="C34" s="30" t="s">
        <v>43</v>
      </c>
      <c r="D34" s="14" t="s">
        <v>42</v>
      </c>
    </row>
    <row r="35" spans="1:4" x14ac:dyDescent="0.2">
      <c r="A35" s="7" t="s">
        <v>981</v>
      </c>
      <c r="C35" s="31">
        <v>4705.1764000000003</v>
      </c>
      <c r="D35" s="31">
        <v>4749.6072000000004</v>
      </c>
    </row>
    <row r="36" spans="1:4" x14ac:dyDescent="0.2">
      <c r="A36" s="7" t="s">
        <v>1182</v>
      </c>
      <c r="C36" s="31">
        <v>1189.2065</v>
      </c>
      <c r="D36" s="31">
        <v>1200.4360999999999</v>
      </c>
    </row>
    <row r="37" spans="1:4" x14ac:dyDescent="0.2">
      <c r="A37" s="7" t="s">
        <v>983</v>
      </c>
      <c r="C37" s="31">
        <v>1312.9429</v>
      </c>
      <c r="D37" s="31">
        <v>1325.3409999999999</v>
      </c>
    </row>
    <row r="38" spans="1:4" x14ac:dyDescent="0.2">
      <c r="A38" s="7" t="s">
        <v>984</v>
      </c>
      <c r="C38" s="31">
        <v>1365.8665000000001</v>
      </c>
      <c r="D38" s="31">
        <v>1378.7643</v>
      </c>
    </row>
    <row r="39" spans="1:4" x14ac:dyDescent="0.2">
      <c r="A39" s="7" t="s">
        <v>1183</v>
      </c>
      <c r="C39" s="31">
        <v>3891.6057999999998</v>
      </c>
      <c r="D39" s="31">
        <v>3930.6779999999999</v>
      </c>
    </row>
    <row r="40" spans="1:4" x14ac:dyDescent="0.2">
      <c r="A40" s="7" t="s">
        <v>985</v>
      </c>
      <c r="C40" s="31">
        <v>4722.7748000000001</v>
      </c>
      <c r="D40" s="31">
        <v>4767.3717999999999</v>
      </c>
    </row>
    <row r="41" spans="1:4" x14ac:dyDescent="0.2">
      <c r="A41" s="7" t="s">
        <v>1184</v>
      </c>
      <c r="C41" s="31">
        <v>1133.3322000000001</v>
      </c>
      <c r="D41" s="31">
        <v>1144.0343</v>
      </c>
    </row>
    <row r="42" spans="1:4" x14ac:dyDescent="0.2">
      <c r="A42" s="7" t="s">
        <v>987</v>
      </c>
      <c r="C42" s="31">
        <v>1339.3014000000001</v>
      </c>
      <c r="D42" s="31">
        <v>1351.9484</v>
      </c>
    </row>
    <row r="43" spans="1:4" x14ac:dyDescent="0.2">
      <c r="A43" s="7" t="s">
        <v>988</v>
      </c>
      <c r="C43" s="31">
        <v>1395.1796999999999</v>
      </c>
      <c r="D43" s="31">
        <v>1408.3543</v>
      </c>
    </row>
    <row r="45" spans="1:4" x14ac:dyDescent="0.2">
      <c r="A45" s="7" t="s">
        <v>44</v>
      </c>
    </row>
    <row r="47" spans="1:4" x14ac:dyDescent="0.2">
      <c r="A47" s="14" t="s">
        <v>45</v>
      </c>
      <c r="D47" s="30" t="s">
        <v>46</v>
      </c>
    </row>
    <row r="49" spans="1:7" x14ac:dyDescent="0.2">
      <c r="A49" s="14" t="s">
        <v>928</v>
      </c>
      <c r="D49" s="32">
        <v>1.9213866131955599</v>
      </c>
      <c r="E49" s="10" t="s">
        <v>47</v>
      </c>
    </row>
    <row r="51" spans="1:7" x14ac:dyDescent="0.2">
      <c r="A51" s="14" t="s">
        <v>838</v>
      </c>
      <c r="D51" s="30" t="s">
        <v>46</v>
      </c>
    </row>
    <row r="52" spans="1:7" x14ac:dyDescent="0.2">
      <c r="A52" s="7" t="s">
        <v>839</v>
      </c>
    </row>
    <row r="53" spans="1:7" x14ac:dyDescent="0.2">
      <c r="A53" s="37" t="s">
        <v>840</v>
      </c>
    </row>
    <row r="55" spans="1:7" ht="25.5" customHeight="1" x14ac:dyDescent="0.3">
      <c r="A55" s="77" t="s">
        <v>1185</v>
      </c>
      <c r="B55" s="78"/>
      <c r="C55" s="78"/>
      <c r="D55" s="78"/>
      <c r="E55" s="78"/>
      <c r="F55" s="78"/>
      <c r="G55" s="78"/>
    </row>
    <row r="57" spans="1:7" x14ac:dyDescent="0.2">
      <c r="A57" s="14" t="s">
        <v>1186</v>
      </c>
    </row>
    <row r="58" spans="1:7" x14ac:dyDescent="0.2">
      <c r="A58" s="37" t="s">
        <v>1068</v>
      </c>
    </row>
    <row r="60" spans="1:7" ht="69" customHeight="1" x14ac:dyDescent="0.3">
      <c r="A60" s="77" t="s">
        <v>1187</v>
      </c>
      <c r="B60" s="78"/>
      <c r="C60" s="78"/>
      <c r="D60" s="78"/>
      <c r="E60" s="78"/>
      <c r="F60" s="78"/>
      <c r="G60" s="78"/>
    </row>
    <row r="62" spans="1:7" ht="46.5" customHeight="1" x14ac:dyDescent="0.3">
      <c r="A62" s="77" t="s">
        <v>1188</v>
      </c>
      <c r="B62" s="78"/>
      <c r="C62" s="78"/>
      <c r="D62" s="78"/>
      <c r="E62" s="78"/>
      <c r="F62" s="78"/>
      <c r="G62" s="78"/>
    </row>
    <row r="63" spans="1:7" x14ac:dyDescent="0.2">
      <c r="A63" s="37" t="s">
        <v>1143</v>
      </c>
    </row>
    <row r="65" spans="1:7" ht="25.5" customHeight="1" x14ac:dyDescent="0.3">
      <c r="A65" s="77" t="s">
        <v>1189</v>
      </c>
      <c r="B65" s="78"/>
      <c r="C65" s="78"/>
      <c r="D65" s="78"/>
      <c r="E65" s="78"/>
      <c r="F65" s="78"/>
      <c r="G65" s="78"/>
    </row>
    <row r="67" spans="1:7" x14ac:dyDescent="0.2">
      <c r="A67" s="14" t="s">
        <v>1190</v>
      </c>
    </row>
    <row r="68" spans="1:7" x14ac:dyDescent="0.2">
      <c r="A68" s="14"/>
    </row>
    <row r="69" spans="1:7" x14ac:dyDescent="0.2">
      <c r="A69" s="38" t="s">
        <v>807</v>
      </c>
    </row>
    <row r="70" spans="1:7" x14ac:dyDescent="0.2">
      <c r="A70" s="39"/>
    </row>
    <row r="71" spans="1:7" x14ac:dyDescent="0.2">
      <c r="A71" s="40"/>
    </row>
    <row r="72" spans="1:7" x14ac:dyDescent="0.2">
      <c r="A72" s="40"/>
    </row>
    <row r="73" spans="1:7" x14ac:dyDescent="0.2">
      <c r="A73" s="40"/>
    </row>
    <row r="74" spans="1:7" x14ac:dyDescent="0.2">
      <c r="A74" s="40"/>
    </row>
    <row r="75" spans="1:7" x14ac:dyDescent="0.2">
      <c r="A75" s="40"/>
    </row>
    <row r="76" spans="1:7" x14ac:dyDescent="0.2">
      <c r="A76" s="40"/>
    </row>
    <row r="77" spans="1:7" x14ac:dyDescent="0.2">
      <c r="A77" s="40"/>
    </row>
    <row r="78" spans="1:7" x14ac:dyDescent="0.2">
      <c r="A78" s="40"/>
    </row>
    <row r="79" spans="1:7" x14ac:dyDescent="0.2">
      <c r="A79" s="40"/>
    </row>
    <row r="80" spans="1:7" x14ac:dyDescent="0.2">
      <c r="A80" s="40"/>
    </row>
    <row r="81" spans="1:1" x14ac:dyDescent="0.2">
      <c r="A81" s="40"/>
    </row>
    <row r="82" spans="1:1" x14ac:dyDescent="0.2">
      <c r="A82" s="40"/>
    </row>
    <row r="83" spans="1:1" x14ac:dyDescent="0.2">
      <c r="A83" s="38" t="s">
        <v>1191</v>
      </c>
    </row>
    <row r="84" spans="1:1" x14ac:dyDescent="0.2">
      <c r="A84" s="40"/>
    </row>
    <row r="85" spans="1:1" x14ac:dyDescent="0.2">
      <c r="A85" s="38" t="s">
        <v>808</v>
      </c>
    </row>
    <row r="86" spans="1:1" x14ac:dyDescent="0.2">
      <c r="A86" s="40"/>
    </row>
    <row r="87" spans="1:1" x14ac:dyDescent="0.2">
      <c r="A87" s="40"/>
    </row>
    <row r="88" spans="1:1" x14ac:dyDescent="0.2">
      <c r="A88" s="40"/>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row r="97" spans="1:9" x14ac:dyDescent="0.2">
      <c r="A97" s="40"/>
    </row>
    <row r="98" spans="1:9" x14ac:dyDescent="0.2">
      <c r="A98" s="14" t="s">
        <v>837</v>
      </c>
    </row>
    <row r="100" spans="1:9" s="1" customFormat="1" ht="13.8" x14ac:dyDescent="0.2">
      <c r="A100" s="69" t="s">
        <v>1192</v>
      </c>
      <c r="B100" s="70"/>
      <c r="C100" s="70"/>
      <c r="D100" s="70"/>
      <c r="E100" s="70"/>
      <c r="F100" s="70"/>
      <c r="G100" s="70"/>
    </row>
    <row r="101" spans="1:9" x14ac:dyDescent="0.2">
      <c r="A101" s="14" t="s">
        <v>7</v>
      </c>
    </row>
    <row r="102" spans="1:9" s="1" customFormat="1" ht="17.399999999999999" customHeight="1" x14ac:dyDescent="0.2">
      <c r="A102" s="6" t="s">
        <v>2</v>
      </c>
      <c r="B102" s="6" t="s">
        <v>0</v>
      </c>
      <c r="C102" s="13" t="s">
        <v>861</v>
      </c>
      <c r="D102" s="13" t="s">
        <v>1</v>
      </c>
      <c r="E102" s="12" t="s">
        <v>6</v>
      </c>
      <c r="F102" s="12" t="s">
        <v>3</v>
      </c>
      <c r="G102" s="12" t="s">
        <v>5</v>
      </c>
    </row>
    <row r="103" spans="1:9" x14ac:dyDescent="0.2">
      <c r="A103" s="16" t="s">
        <v>31</v>
      </c>
      <c r="B103" s="17"/>
      <c r="C103" s="17"/>
      <c r="D103" s="17"/>
      <c r="E103" s="18"/>
      <c r="F103" s="19"/>
      <c r="G103" s="18"/>
    </row>
    <row r="104" spans="1:9" x14ac:dyDescent="0.2">
      <c r="A104" s="20" t="s">
        <v>32</v>
      </c>
      <c r="B104" s="21"/>
      <c r="C104" s="21"/>
      <c r="D104" s="21"/>
      <c r="E104" s="22"/>
      <c r="F104" s="23"/>
      <c r="G104" s="22"/>
    </row>
    <row r="105" spans="1:9" x14ac:dyDescent="0.2">
      <c r="A105" s="21" t="s">
        <v>1149</v>
      </c>
      <c r="B105" s="21" t="s">
        <v>1150</v>
      </c>
      <c r="C105" s="21" t="s">
        <v>1151</v>
      </c>
      <c r="D105" s="24">
        <v>5230</v>
      </c>
      <c r="E105" s="22">
        <v>14611.702958899999</v>
      </c>
      <c r="F105" s="23">
        <v>99.999999453178106</v>
      </c>
      <c r="G105" s="22">
        <v>4.165</v>
      </c>
    </row>
    <row r="106" spans="1:9" x14ac:dyDescent="0.2">
      <c r="A106" s="20" t="s">
        <v>33</v>
      </c>
      <c r="B106" s="20"/>
      <c r="C106" s="20"/>
      <c r="D106" s="20"/>
      <c r="E106" s="25">
        <f>SUM(E104:E105)</f>
        <v>14611.702958899999</v>
      </c>
      <c r="F106" s="26">
        <f>SUM(F104:F105)</f>
        <v>99.999999453178106</v>
      </c>
      <c r="G106" s="25"/>
      <c r="H106" s="14"/>
      <c r="I106" s="14"/>
    </row>
    <row r="107" spans="1:9" x14ac:dyDescent="0.2">
      <c r="A107" s="21"/>
      <c r="B107" s="21"/>
      <c r="C107" s="21"/>
      <c r="D107" s="21"/>
      <c r="E107" s="22"/>
      <c r="F107" s="23"/>
      <c r="G107" s="22"/>
    </row>
    <row r="108" spans="1:9" x14ac:dyDescent="0.2">
      <c r="A108" s="20" t="s">
        <v>35</v>
      </c>
      <c r="B108" s="20"/>
      <c r="C108" s="20"/>
      <c r="D108" s="20"/>
      <c r="E108" s="25">
        <f>E106</f>
        <v>14611.702958899999</v>
      </c>
      <c r="F108" s="26">
        <f>F106</f>
        <v>99.999999453178106</v>
      </c>
      <c r="G108" s="25"/>
      <c r="H108" s="14"/>
      <c r="I108" s="14"/>
    </row>
    <row r="109" spans="1:9" x14ac:dyDescent="0.2">
      <c r="A109" s="20"/>
      <c r="B109" s="20"/>
      <c r="C109" s="20"/>
      <c r="D109" s="20"/>
      <c r="E109" s="25"/>
      <c r="F109" s="26"/>
      <c r="G109" s="25"/>
      <c r="H109" s="14"/>
      <c r="I109" s="14"/>
    </row>
    <row r="110" spans="1:9" x14ac:dyDescent="0.2">
      <c r="A110" s="20" t="s">
        <v>37</v>
      </c>
      <c r="B110" s="20"/>
      <c r="C110" s="20"/>
      <c r="D110" s="20"/>
      <c r="E110" s="25">
        <v>0</v>
      </c>
      <c r="F110" s="25">
        <v>0</v>
      </c>
      <c r="G110" s="25"/>
      <c r="H110" s="14"/>
      <c r="I110" s="14"/>
    </row>
    <row r="111" spans="1:9" x14ac:dyDescent="0.2">
      <c r="A111" s="20"/>
      <c r="B111" s="20"/>
      <c r="C111" s="20"/>
      <c r="D111" s="20"/>
      <c r="E111" s="25"/>
      <c r="F111" s="26"/>
      <c r="G111" s="25"/>
      <c r="H111" s="14"/>
      <c r="I111" s="14"/>
    </row>
    <row r="112" spans="1:9" x14ac:dyDescent="0.2">
      <c r="A112" s="27" t="s">
        <v>36</v>
      </c>
      <c r="B112" s="27"/>
      <c r="C112" s="27"/>
      <c r="D112" s="27"/>
      <c r="E112" s="28">
        <v>14611.7030388</v>
      </c>
      <c r="F112" s="29">
        <v>100</v>
      </c>
      <c r="G112" s="28"/>
      <c r="H112" s="14"/>
      <c r="I112" s="14"/>
    </row>
    <row r="114" spans="1:7" x14ac:dyDescent="0.2">
      <c r="A114" s="14" t="s">
        <v>38</v>
      </c>
    </row>
    <row r="115" spans="1:7" x14ac:dyDescent="0.2">
      <c r="A115" s="38" t="s">
        <v>1152</v>
      </c>
    </row>
    <row r="116" spans="1:7" x14ac:dyDescent="0.2">
      <c r="A116" s="82" t="s">
        <v>1153</v>
      </c>
      <c r="B116" s="82"/>
      <c r="C116" s="82"/>
      <c r="D116" s="82"/>
      <c r="E116" s="82"/>
      <c r="F116" s="82"/>
      <c r="G116" s="82"/>
    </row>
    <row r="118" spans="1:7" x14ac:dyDescent="0.2">
      <c r="A118" s="14" t="s">
        <v>39</v>
      </c>
    </row>
    <row r="119" spans="1:7" x14ac:dyDescent="0.2">
      <c r="A119" s="14" t="s">
        <v>40</v>
      </c>
    </row>
    <row r="120" spans="1:7" x14ac:dyDescent="0.2">
      <c r="A120" s="14" t="s">
        <v>41</v>
      </c>
      <c r="B120" s="14"/>
      <c r="C120" s="30" t="s">
        <v>43</v>
      </c>
      <c r="D120" s="14" t="s">
        <v>42</v>
      </c>
    </row>
    <row r="121" spans="1:7" x14ac:dyDescent="0.2">
      <c r="A121" s="7" t="s">
        <v>981</v>
      </c>
      <c r="C121" s="31">
        <v>88.634299999999996</v>
      </c>
      <c r="D121" s="31">
        <v>87.953100000000006</v>
      </c>
    </row>
    <row r="122" spans="1:7" x14ac:dyDescent="0.2">
      <c r="A122" s="7" t="s">
        <v>1182</v>
      </c>
      <c r="C122" s="31">
        <v>22.755600000000001</v>
      </c>
      <c r="D122" s="31">
        <v>22.5807</v>
      </c>
    </row>
    <row r="123" spans="1:7" x14ac:dyDescent="0.2">
      <c r="A123" s="7" t="s">
        <v>983</v>
      </c>
      <c r="C123" s="31">
        <v>25.377300000000002</v>
      </c>
      <c r="D123" s="31">
        <v>25.182200000000002</v>
      </c>
    </row>
    <row r="124" spans="1:7" x14ac:dyDescent="0.2">
      <c r="A124" s="7" t="s">
        <v>984</v>
      </c>
      <c r="C124" s="31">
        <v>26.250399999999999</v>
      </c>
      <c r="D124" s="31">
        <v>26.0486</v>
      </c>
    </row>
    <row r="125" spans="1:7" x14ac:dyDescent="0.2">
      <c r="A125" s="7" t="s">
        <v>1183</v>
      </c>
      <c r="C125" s="31">
        <v>73.359099999999998</v>
      </c>
      <c r="D125" s="31">
        <v>72.795199999999994</v>
      </c>
    </row>
    <row r="126" spans="1:7" x14ac:dyDescent="0.2">
      <c r="A126" s="7" t="s">
        <v>985</v>
      </c>
      <c r="C126" s="31">
        <v>93.6096</v>
      </c>
      <c r="D126" s="31">
        <v>92.890100000000004</v>
      </c>
    </row>
    <row r="127" spans="1:7" x14ac:dyDescent="0.2">
      <c r="A127" s="7" t="s">
        <v>1184</v>
      </c>
      <c r="C127" s="31">
        <v>22.836300000000001</v>
      </c>
      <c r="D127" s="31">
        <v>22.660699999999999</v>
      </c>
    </row>
    <row r="128" spans="1:7" x14ac:dyDescent="0.2">
      <c r="A128" s="7" t="s">
        <v>987</v>
      </c>
      <c r="C128" s="31">
        <v>27.1922</v>
      </c>
      <c r="D128" s="31">
        <v>26.9832</v>
      </c>
    </row>
    <row r="129" spans="1:9" x14ac:dyDescent="0.2">
      <c r="A129" s="7" t="s">
        <v>988</v>
      </c>
      <c r="C129" s="31">
        <v>28.197299999999998</v>
      </c>
      <c r="D129" s="31">
        <v>27.980599999999999</v>
      </c>
    </row>
    <row r="131" spans="1:9" x14ac:dyDescent="0.2">
      <c r="A131" s="7" t="s">
        <v>44</v>
      </c>
    </row>
    <row r="133" spans="1:9" x14ac:dyDescent="0.2">
      <c r="A133" s="14" t="s">
        <v>1223</v>
      </c>
      <c r="D133" s="30" t="s">
        <v>46</v>
      </c>
    </row>
    <row r="134" spans="1:9" x14ac:dyDescent="0.2">
      <c r="A134" s="7" t="s">
        <v>839</v>
      </c>
    </row>
    <row r="135" spans="1:9" x14ac:dyDescent="0.2">
      <c r="A135" s="37" t="s">
        <v>840</v>
      </c>
    </row>
    <row r="137" spans="1:9" s="1" customFormat="1" ht="13.8" x14ac:dyDescent="0.2">
      <c r="A137" s="69" t="s">
        <v>1193</v>
      </c>
      <c r="B137" s="70"/>
      <c r="C137" s="70"/>
      <c r="D137" s="70"/>
      <c r="E137" s="70"/>
      <c r="F137" s="70"/>
      <c r="G137" s="70"/>
    </row>
    <row r="138" spans="1:9" x14ac:dyDescent="0.2">
      <c r="A138" s="14" t="s">
        <v>7</v>
      </c>
    </row>
    <row r="139" spans="1:9" s="1" customFormat="1" ht="17.399999999999999" customHeight="1" x14ac:dyDescent="0.2">
      <c r="A139" s="6" t="s">
        <v>2</v>
      </c>
      <c r="B139" s="6" t="s">
        <v>0</v>
      </c>
      <c r="C139" s="13" t="s">
        <v>861</v>
      </c>
      <c r="D139" s="13" t="s">
        <v>1</v>
      </c>
      <c r="E139" s="12" t="s">
        <v>6</v>
      </c>
      <c r="F139" s="12" t="s">
        <v>3</v>
      </c>
      <c r="G139" s="12" t="s">
        <v>5</v>
      </c>
    </row>
    <row r="140" spans="1:9" x14ac:dyDescent="0.2">
      <c r="A140" s="16" t="s">
        <v>31</v>
      </c>
      <c r="B140" s="17"/>
      <c r="C140" s="17"/>
      <c r="D140" s="17"/>
      <c r="E140" s="18"/>
      <c r="F140" s="19"/>
      <c r="G140" s="18"/>
    </row>
    <row r="141" spans="1:9" x14ac:dyDescent="0.2">
      <c r="A141" s="20" t="s">
        <v>32</v>
      </c>
      <c r="B141" s="21"/>
      <c r="C141" s="21"/>
      <c r="D141" s="21"/>
      <c r="E141" s="22"/>
      <c r="F141" s="23"/>
      <c r="G141" s="22"/>
    </row>
    <row r="142" spans="1:9" ht="20.399999999999999" x14ac:dyDescent="0.2">
      <c r="A142" s="21" t="s">
        <v>1155</v>
      </c>
      <c r="B142" s="21" t="s">
        <v>1156</v>
      </c>
      <c r="C142" s="42" t="s">
        <v>1157</v>
      </c>
      <c r="D142" s="24">
        <v>3523</v>
      </c>
      <c r="E142" s="22">
        <v>0</v>
      </c>
      <c r="F142" s="23">
        <v>100</v>
      </c>
      <c r="G142" s="22">
        <v>0</v>
      </c>
    </row>
    <row r="143" spans="1:9" x14ac:dyDescent="0.2">
      <c r="A143" s="20" t="s">
        <v>33</v>
      </c>
      <c r="B143" s="20"/>
      <c r="C143" s="20"/>
      <c r="D143" s="20"/>
      <c r="E143" s="25">
        <v>0</v>
      </c>
      <c r="F143" s="26">
        <v>100</v>
      </c>
      <c r="G143" s="25"/>
      <c r="H143" s="14"/>
      <c r="I143" s="14"/>
    </row>
    <row r="144" spans="1:9" x14ac:dyDescent="0.2">
      <c r="A144" s="21"/>
      <c r="B144" s="21"/>
      <c r="C144" s="21"/>
      <c r="D144" s="21"/>
      <c r="E144" s="22"/>
      <c r="F144" s="23"/>
      <c r="G144" s="22"/>
    </row>
    <row r="145" spans="1:9" x14ac:dyDescent="0.2">
      <c r="A145" s="20" t="s">
        <v>35</v>
      </c>
      <c r="B145" s="20"/>
      <c r="C145" s="20"/>
      <c r="D145" s="20"/>
      <c r="E145" s="25">
        <v>0</v>
      </c>
      <c r="F145" s="26">
        <v>100</v>
      </c>
      <c r="G145" s="25"/>
      <c r="H145" s="14"/>
      <c r="I145" s="14"/>
    </row>
    <row r="146" spans="1:9" x14ac:dyDescent="0.2">
      <c r="A146" s="20"/>
      <c r="B146" s="20"/>
      <c r="C146" s="20"/>
      <c r="D146" s="20"/>
      <c r="E146" s="25"/>
      <c r="F146" s="26"/>
      <c r="G146" s="25"/>
      <c r="H146" s="14"/>
      <c r="I146" s="14"/>
    </row>
    <row r="147" spans="1:9" x14ac:dyDescent="0.2">
      <c r="A147" s="20" t="s">
        <v>37</v>
      </c>
      <c r="B147" s="20"/>
      <c r="C147" s="20"/>
      <c r="D147" s="20"/>
      <c r="E147" s="25">
        <v>8.9999999999999996E-7</v>
      </c>
      <c r="F147" s="26">
        <v>0</v>
      </c>
      <c r="G147" s="25"/>
      <c r="H147" s="14"/>
      <c r="I147" s="14"/>
    </row>
    <row r="148" spans="1:9" x14ac:dyDescent="0.2">
      <c r="A148" s="20"/>
      <c r="B148" s="20"/>
      <c r="C148" s="20"/>
      <c r="D148" s="20"/>
      <c r="E148" s="25"/>
      <c r="F148" s="26"/>
      <c r="G148" s="25"/>
      <c r="H148" s="14"/>
      <c r="I148" s="14"/>
    </row>
    <row r="149" spans="1:9" x14ac:dyDescent="0.2">
      <c r="A149" s="27" t="s">
        <v>36</v>
      </c>
      <c r="B149" s="27"/>
      <c r="C149" s="27"/>
      <c r="D149" s="27"/>
      <c r="E149" s="28">
        <v>8.9999999999999996E-7</v>
      </c>
      <c r="F149" s="29">
        <v>100</v>
      </c>
      <c r="G149" s="28"/>
      <c r="H149" s="14"/>
      <c r="I149" s="14"/>
    </row>
    <row r="151" spans="1:9" x14ac:dyDescent="0.2">
      <c r="A151" s="14" t="s">
        <v>38</v>
      </c>
    </row>
    <row r="152" spans="1:9" x14ac:dyDescent="0.2">
      <c r="A152" s="38" t="s">
        <v>1152</v>
      </c>
    </row>
    <row r="153" spans="1:9" ht="26.25" customHeight="1" x14ac:dyDescent="0.3">
      <c r="A153" s="73" t="s">
        <v>1158</v>
      </c>
      <c r="B153" s="74"/>
      <c r="C153" s="74"/>
      <c r="D153" s="74"/>
      <c r="E153" s="74"/>
      <c r="F153" s="74"/>
      <c r="G153" s="74"/>
    </row>
    <row r="155" spans="1:9" x14ac:dyDescent="0.2">
      <c r="A155" s="14" t="s">
        <v>39</v>
      </c>
    </row>
    <row r="156" spans="1:9" x14ac:dyDescent="0.2">
      <c r="A156" s="14" t="s">
        <v>40</v>
      </c>
    </row>
    <row r="157" spans="1:9" x14ac:dyDescent="0.2">
      <c r="A157" s="14" t="s">
        <v>41</v>
      </c>
      <c r="B157" s="14"/>
      <c r="C157" s="30" t="s">
        <v>43</v>
      </c>
      <c r="D157" s="14" t="s">
        <v>42</v>
      </c>
    </row>
    <row r="158" spans="1:9" x14ac:dyDescent="0.2">
      <c r="A158" s="7" t="s">
        <v>981</v>
      </c>
      <c r="C158" s="31">
        <v>0</v>
      </c>
      <c r="D158" s="31">
        <v>0</v>
      </c>
    </row>
    <row r="159" spans="1:9" x14ac:dyDescent="0.2">
      <c r="A159" s="7" t="s">
        <v>1182</v>
      </c>
      <c r="C159" s="31">
        <v>0</v>
      </c>
      <c r="D159" s="31">
        <v>0</v>
      </c>
    </row>
    <row r="160" spans="1:9" x14ac:dyDescent="0.2">
      <c r="A160" s="7" t="s">
        <v>983</v>
      </c>
      <c r="C160" s="31">
        <v>0</v>
      </c>
      <c r="D160" s="31">
        <v>0</v>
      </c>
    </row>
    <row r="161" spans="1:4" x14ac:dyDescent="0.2">
      <c r="A161" s="7" t="s">
        <v>984</v>
      </c>
      <c r="C161" s="31">
        <v>0</v>
      </c>
      <c r="D161" s="31">
        <v>0</v>
      </c>
    </row>
    <row r="162" spans="1:4" x14ac:dyDescent="0.2">
      <c r="A162" s="7" t="s">
        <v>1183</v>
      </c>
      <c r="C162" s="31">
        <v>0</v>
      </c>
      <c r="D162" s="31">
        <v>0</v>
      </c>
    </row>
    <row r="163" spans="1:4" x14ac:dyDescent="0.2">
      <c r="A163" s="7" t="s">
        <v>985</v>
      </c>
      <c r="C163" s="31">
        <v>0</v>
      </c>
      <c r="D163" s="31">
        <v>0</v>
      </c>
    </row>
    <row r="164" spans="1:4" x14ac:dyDescent="0.2">
      <c r="A164" s="7" t="s">
        <v>1184</v>
      </c>
      <c r="C164" s="31">
        <v>0</v>
      </c>
      <c r="D164" s="31">
        <v>0</v>
      </c>
    </row>
    <row r="165" spans="1:4" x14ac:dyDescent="0.2">
      <c r="A165" s="7" t="s">
        <v>987</v>
      </c>
      <c r="C165" s="31">
        <v>0</v>
      </c>
      <c r="D165" s="31">
        <v>0</v>
      </c>
    </row>
    <row r="166" spans="1:4" x14ac:dyDescent="0.2">
      <c r="A166" s="7" t="s">
        <v>988</v>
      </c>
      <c r="C166" s="31">
        <v>0</v>
      </c>
      <c r="D166" s="31">
        <v>0</v>
      </c>
    </row>
    <row r="168" spans="1:4" x14ac:dyDescent="0.2">
      <c r="A168" s="7" t="s">
        <v>44</v>
      </c>
    </row>
    <row r="170" spans="1:4" x14ac:dyDescent="0.2">
      <c r="A170" s="14" t="s">
        <v>1223</v>
      </c>
      <c r="D170" s="30" t="s">
        <v>46</v>
      </c>
    </row>
    <row r="171" spans="1:4" x14ac:dyDescent="0.2">
      <c r="A171" s="7" t="s">
        <v>839</v>
      </c>
    </row>
    <row r="172" spans="1:4" x14ac:dyDescent="0.2">
      <c r="A172" s="37" t="s">
        <v>840</v>
      </c>
    </row>
  </sheetData>
  <mergeCells count="10">
    <mergeCell ref="A100:G100"/>
    <mergeCell ref="A116:G116"/>
    <mergeCell ref="A137:G137"/>
    <mergeCell ref="A153:G153"/>
    <mergeCell ref="A1:G1"/>
    <mergeCell ref="A30:G30"/>
    <mergeCell ref="A55:G55"/>
    <mergeCell ref="A60:G60"/>
    <mergeCell ref="A62:G62"/>
    <mergeCell ref="A65:G65"/>
  </mergeCells>
  <conditionalFormatting sqref="F2:F3 F5:F12 F103:F109 F140:F141 F17:F27 F31:F54 F56:F59 F61 F63:F64 F101 F111:F113 F117:F136 F138 F150 F154:F65562 F66:F99">
    <cfRule type="cellIs" dxfId="14" priority="7" stopIfTrue="1" operator="between">
      <formula>0.009</formula>
      <formula>-0.009</formula>
    </cfRule>
  </conditionalFormatting>
  <conditionalFormatting sqref="F28:F29">
    <cfRule type="cellIs" dxfId="13" priority="6" stopIfTrue="1" operator="between">
      <formula>0.009</formula>
      <formula>-0.009</formula>
    </cfRule>
  </conditionalFormatting>
  <conditionalFormatting sqref="F114:F115">
    <cfRule type="cellIs" dxfId="12" priority="4" stopIfTrue="1" operator="between">
      <formula>0.009</formula>
      <formula>-0.009</formula>
    </cfRule>
  </conditionalFormatting>
  <conditionalFormatting sqref="F142:F146 F148:F149">
    <cfRule type="cellIs" dxfId="11" priority="3" stopIfTrue="1" operator="between">
      <formula>0.009</formula>
      <formula>-0.009</formula>
    </cfRule>
  </conditionalFormatting>
  <conditionalFormatting sqref="F151">
    <cfRule type="cellIs" dxfId="10" priority="2" stopIfTrue="1" operator="between">
      <formula>0.009</formula>
      <formula>-0.009</formula>
    </cfRule>
  </conditionalFormatting>
  <conditionalFormatting sqref="F152">
    <cfRule type="cellIs" dxfId="9" priority="1" stopIfTrue="1" operator="between">
      <formula>0.009</formula>
      <formula>-0.009</formula>
    </cfRule>
  </conditionalFormatting>
  <hyperlinks>
    <hyperlink ref="A53" r:id="rId1" tooltip="https://www.franklintempletonindia.com/investor/reports" xr:uid="{00000000-0004-0000-2500-000000000000}"/>
    <hyperlink ref="A58" r:id="rId2" tooltip="https://www.franklintempletonindia.com/download/en-in/latest%20updates/189ea834-ae3f-48eb-9d73-a9cc9cd9317e/franklin-templeton-update-on-reliance-broadcast-july-23-2020-kcg9m1gq-en-in.pdf" xr:uid="{00000000-0004-0000-2500-000001000000}"/>
    <hyperlink ref="A63" r:id="rId3" tooltip="https://www.franklintempletonindia.com/download/en-in/valuation-policy/a0e293eb-f28b-4edc-9535-c7d9e7321ddc/fair_valuation_reliance_big_reliance_infra_november_4_2020-kgox4tdb-en-in.pdf" xr:uid="{00000000-0004-0000-2500-000002000000}"/>
    <hyperlink ref="A135" r:id="rId4" tooltip="https://www.franklintempletonindia.com/investor/reports" xr:uid="{00000000-0004-0000-2500-000003000000}"/>
    <hyperlink ref="A172" r:id="rId5" tooltip="https://www.franklintempletonindia.com/investor/reports" xr:uid="{00000000-0004-0000-25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38"/>
  <sheetViews>
    <sheetView showGridLines="0" workbookViewId="0">
      <selection sqref="A1:G1"/>
    </sheetView>
  </sheetViews>
  <sheetFormatPr defaultColWidth="9.109375" defaultRowHeight="10.199999999999999" x14ac:dyDescent="0.2"/>
  <cols>
    <col min="1" max="1" width="31.6640625" style="7" bestFit="1" customWidth="1"/>
    <col min="2" max="2" width="73" style="7" customWidth="1"/>
    <col min="3" max="3" width="15.109375" style="7" bestFit="1" customWidth="1"/>
    <col min="4" max="4" width="14.6640625" style="7" bestFit="1" customWidth="1"/>
    <col min="5" max="5" width="22.88671875" style="10" customWidth="1"/>
    <col min="6" max="6" width="13.5546875" style="11" bestFit="1" customWidth="1"/>
    <col min="7" max="7" width="14.33203125" style="10" customWidth="1"/>
    <col min="8" max="16384" width="9.109375" style="7"/>
  </cols>
  <sheetData>
    <row r="1" spans="1:9" s="1" customFormat="1" ht="15" customHeight="1" x14ac:dyDescent="0.2">
      <c r="A1" s="69" t="s">
        <v>1194</v>
      </c>
      <c r="B1" s="70"/>
      <c r="C1" s="70"/>
      <c r="D1" s="70"/>
      <c r="E1" s="70"/>
      <c r="F1" s="70"/>
      <c r="G1" s="70"/>
    </row>
    <row r="2" spans="1:9" s="1" customFormat="1" ht="12" x14ac:dyDescent="0.25">
      <c r="A2" s="50" t="s">
        <v>1118</v>
      </c>
      <c r="E2" s="5"/>
      <c r="F2" s="9"/>
      <c r="G2" s="10"/>
    </row>
    <row r="3" spans="1:9" s="1" customFormat="1" ht="12" x14ac:dyDescent="0.2">
      <c r="A3" s="8" t="s">
        <v>7</v>
      </c>
      <c r="B3" s="2"/>
      <c r="C3" s="3"/>
      <c r="D3" s="3"/>
      <c r="E3" s="4"/>
      <c r="F3" s="9"/>
      <c r="G3" s="10"/>
    </row>
    <row r="4" spans="1:9" s="1" customFormat="1" ht="30.6" x14ac:dyDescent="0.2">
      <c r="A4" s="6" t="s">
        <v>2</v>
      </c>
      <c r="B4" s="6" t="s">
        <v>0</v>
      </c>
      <c r="C4" s="13" t="s">
        <v>861</v>
      </c>
      <c r="D4" s="13" t="s">
        <v>1</v>
      </c>
      <c r="E4" s="36" t="s">
        <v>6</v>
      </c>
      <c r="F4" s="12" t="s">
        <v>3</v>
      </c>
      <c r="G4" s="12" t="s">
        <v>5</v>
      </c>
    </row>
    <row r="5" spans="1:9" ht="15" customHeight="1" x14ac:dyDescent="0.2">
      <c r="A5" s="83" t="s">
        <v>841</v>
      </c>
      <c r="B5" s="84"/>
      <c r="C5" s="84"/>
      <c r="D5" s="84"/>
      <c r="E5" s="84"/>
      <c r="F5" s="84"/>
      <c r="G5" s="85"/>
      <c r="H5" s="14"/>
      <c r="I5" s="14"/>
    </row>
    <row r="7" spans="1:9" x14ac:dyDescent="0.2">
      <c r="A7" s="14" t="s">
        <v>39</v>
      </c>
    </row>
    <row r="8" spans="1:9" x14ac:dyDescent="0.2">
      <c r="A8" s="14" t="s">
        <v>40</v>
      </c>
    </row>
    <row r="9" spans="1:9" s="10" customFormat="1" x14ac:dyDescent="0.2">
      <c r="A9" s="14" t="s">
        <v>41</v>
      </c>
      <c r="B9" s="14"/>
      <c r="C9" s="30" t="s">
        <v>43</v>
      </c>
      <c r="D9" s="14" t="s">
        <v>1136</v>
      </c>
      <c r="F9" s="11"/>
      <c r="H9" s="7"/>
      <c r="I9" s="7"/>
    </row>
    <row r="10" spans="1:9" s="10" customFormat="1" x14ac:dyDescent="0.2">
      <c r="A10" s="7" t="s">
        <v>981</v>
      </c>
      <c r="B10" s="7"/>
      <c r="C10" s="31">
        <v>32.473300000000002</v>
      </c>
      <c r="D10" s="54">
        <v>32.926200000000001</v>
      </c>
      <c r="F10" s="11"/>
      <c r="H10" s="7"/>
      <c r="I10" s="7"/>
    </row>
    <row r="11" spans="1:9" s="10" customFormat="1" x14ac:dyDescent="0.2">
      <c r="A11" s="7" t="s">
        <v>982</v>
      </c>
      <c r="B11" s="7"/>
      <c r="C11" s="31">
        <v>12.242900000000001</v>
      </c>
      <c r="D11" s="54">
        <v>12.4137</v>
      </c>
      <c r="F11" s="11"/>
      <c r="H11" s="7"/>
      <c r="I11" s="7"/>
    </row>
    <row r="12" spans="1:9" s="10" customFormat="1" x14ac:dyDescent="0.2">
      <c r="A12" s="7" t="s">
        <v>1182</v>
      </c>
      <c r="B12" s="7"/>
      <c r="C12" s="31">
        <v>12.344099999999999</v>
      </c>
      <c r="D12" s="54">
        <v>12.516299999999999</v>
      </c>
      <c r="F12" s="11"/>
      <c r="H12" s="7"/>
      <c r="I12" s="7"/>
    </row>
    <row r="13" spans="1:9" s="10" customFormat="1" x14ac:dyDescent="0.2">
      <c r="A13" s="7" t="s">
        <v>1183</v>
      </c>
      <c r="B13" s="7"/>
      <c r="C13" s="31">
        <v>33.311100000000003</v>
      </c>
      <c r="D13" s="54">
        <v>33.775700000000001</v>
      </c>
      <c r="F13" s="11"/>
      <c r="H13" s="7"/>
      <c r="I13" s="7"/>
    </row>
    <row r="14" spans="1:9" s="10" customFormat="1" x14ac:dyDescent="0.2">
      <c r="A14" s="7" t="s">
        <v>1195</v>
      </c>
      <c r="B14" s="7"/>
      <c r="C14" s="31">
        <v>12.199299999999999</v>
      </c>
      <c r="D14" s="54">
        <v>12.37</v>
      </c>
      <c r="F14" s="11"/>
      <c r="H14" s="7"/>
      <c r="I14" s="7"/>
    </row>
    <row r="15" spans="1:9" s="10" customFormat="1" x14ac:dyDescent="0.2">
      <c r="A15" s="7" t="s">
        <v>918</v>
      </c>
      <c r="B15" s="7"/>
      <c r="C15" s="31">
        <v>34.432899999999997</v>
      </c>
      <c r="D15" s="54">
        <v>34.9131</v>
      </c>
      <c r="F15" s="11"/>
      <c r="H15" s="7"/>
      <c r="I15" s="7"/>
    </row>
    <row r="16" spans="1:9" s="10" customFormat="1" x14ac:dyDescent="0.2">
      <c r="A16" s="7" t="s">
        <v>1196</v>
      </c>
      <c r="B16" s="7"/>
      <c r="C16" s="31">
        <v>12.3072</v>
      </c>
      <c r="D16" s="54">
        <v>12.4788</v>
      </c>
      <c r="F16" s="11"/>
      <c r="H16" s="7"/>
      <c r="I16" s="7"/>
    </row>
    <row r="17" spans="1:9" s="10" customFormat="1" x14ac:dyDescent="0.2">
      <c r="A17" s="7" t="s">
        <v>920</v>
      </c>
      <c r="B17" s="7"/>
      <c r="C17" s="31">
        <v>12.339</v>
      </c>
      <c r="D17" s="54">
        <v>12.511100000000001</v>
      </c>
      <c r="F17" s="11"/>
      <c r="H17" s="7"/>
      <c r="I17" s="7"/>
    </row>
    <row r="18" spans="1:9" s="10" customFormat="1" x14ac:dyDescent="0.2">
      <c r="A18" s="7" t="s">
        <v>1197</v>
      </c>
      <c r="B18" s="7"/>
      <c r="C18" s="31">
        <v>33.764499999999998</v>
      </c>
      <c r="D18" s="54">
        <v>34.235500000000002</v>
      </c>
      <c r="F18" s="11"/>
      <c r="H18" s="7"/>
      <c r="I18" s="7"/>
    </row>
    <row r="19" spans="1:9" s="10" customFormat="1" x14ac:dyDescent="0.2">
      <c r="A19" s="7" t="s">
        <v>1198</v>
      </c>
      <c r="B19" s="7"/>
      <c r="C19" s="31">
        <v>11.9841</v>
      </c>
      <c r="D19" s="54">
        <v>12.151199999999999</v>
      </c>
      <c r="F19" s="11"/>
      <c r="H19" s="7"/>
      <c r="I19" s="7"/>
    </row>
    <row r="20" spans="1:9" s="10" customFormat="1" x14ac:dyDescent="0.2">
      <c r="A20" s="7" t="s">
        <v>1199</v>
      </c>
      <c r="B20" s="7"/>
      <c r="C20" s="31">
        <v>12.0282</v>
      </c>
      <c r="D20" s="54">
        <v>12.196</v>
      </c>
      <c r="F20" s="11"/>
      <c r="H20" s="7"/>
      <c r="I20" s="7"/>
    </row>
    <row r="22" spans="1:9" s="10" customFormat="1" x14ac:dyDescent="0.2">
      <c r="A22" s="7" t="s">
        <v>44</v>
      </c>
      <c r="B22" s="7"/>
      <c r="C22" s="7"/>
      <c r="D22" s="7"/>
      <c r="F22" s="11"/>
      <c r="H22" s="7"/>
      <c r="I22" s="7"/>
    </row>
    <row r="23" spans="1:9" s="10" customFormat="1" x14ac:dyDescent="0.2">
      <c r="A23" s="7" t="s">
        <v>1137</v>
      </c>
      <c r="B23" s="7"/>
      <c r="C23" s="7"/>
      <c r="D23" s="7"/>
      <c r="F23" s="11"/>
      <c r="H23" s="7"/>
      <c r="I23" s="7"/>
    </row>
    <row r="25" spans="1:9" s="10" customFormat="1" x14ac:dyDescent="0.2">
      <c r="A25" s="14" t="s">
        <v>45</v>
      </c>
      <c r="B25" s="7"/>
      <c r="C25" s="7"/>
      <c r="D25" s="30" t="s">
        <v>46</v>
      </c>
      <c r="F25" s="11"/>
      <c r="H25" s="7"/>
      <c r="I25" s="7"/>
    </row>
    <row r="27" spans="1:9" x14ac:dyDescent="0.2">
      <c r="A27" s="14" t="s">
        <v>928</v>
      </c>
      <c r="D27" s="51" t="s">
        <v>1138</v>
      </c>
    </row>
    <row r="28" spans="1:9" x14ac:dyDescent="0.2">
      <c r="A28" s="7" t="s">
        <v>1139</v>
      </c>
      <c r="D28" s="32"/>
    </row>
    <row r="29" spans="1:9" x14ac:dyDescent="0.2">
      <c r="D29" s="32"/>
    </row>
    <row r="30" spans="1:9" x14ac:dyDescent="0.2">
      <c r="A30" s="14" t="s">
        <v>838</v>
      </c>
      <c r="D30" s="30" t="s">
        <v>46</v>
      </c>
    </row>
    <row r="32" spans="1:9" ht="24" customHeight="1" x14ac:dyDescent="0.3">
      <c r="A32" s="77" t="s">
        <v>1200</v>
      </c>
      <c r="B32" s="78"/>
      <c r="C32" s="78"/>
      <c r="D32" s="78"/>
      <c r="E32" s="78"/>
      <c r="F32" s="78"/>
      <c r="G32" s="78"/>
    </row>
    <row r="34" spans="1:7" x14ac:dyDescent="0.2">
      <c r="A34" s="14" t="s">
        <v>1201</v>
      </c>
    </row>
    <row r="35" spans="1:7" x14ac:dyDescent="0.2">
      <c r="A35" s="14"/>
    </row>
    <row r="36" spans="1:7" ht="27" customHeight="1" x14ac:dyDescent="0.3">
      <c r="A36" s="81" t="s">
        <v>1202</v>
      </c>
      <c r="B36" s="74"/>
      <c r="C36" s="74"/>
      <c r="D36" s="74"/>
      <c r="E36" s="74"/>
      <c r="F36" s="74"/>
      <c r="G36" s="74"/>
    </row>
    <row r="37" spans="1:7" x14ac:dyDescent="0.2">
      <c r="A37" s="39"/>
    </row>
    <row r="38" spans="1:7" ht="27.6" customHeight="1" x14ac:dyDescent="0.2">
      <c r="A38" s="73" t="s">
        <v>1147</v>
      </c>
      <c r="B38" s="73"/>
      <c r="C38" s="73"/>
      <c r="D38" s="73"/>
      <c r="E38" s="73"/>
      <c r="F38" s="73"/>
      <c r="G38" s="73"/>
    </row>
  </sheetData>
  <mergeCells count="5">
    <mergeCell ref="A1:G1"/>
    <mergeCell ref="A5:G5"/>
    <mergeCell ref="A32:G32"/>
    <mergeCell ref="A36:G36"/>
    <mergeCell ref="A38:G38"/>
  </mergeCells>
  <conditionalFormatting sqref="F2:F3 F6:F31 F39:F65456 F33:F35 F37">
    <cfRule type="cellIs" dxfId="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88"/>
  <sheetViews>
    <sheetView workbookViewId="0">
      <selection sqref="A1:G1"/>
    </sheetView>
  </sheetViews>
  <sheetFormatPr defaultColWidth="9.109375" defaultRowHeight="10.199999999999999" x14ac:dyDescent="0.2"/>
  <cols>
    <col min="1" max="1" width="38.6640625" style="7" bestFit="1" customWidth="1"/>
    <col min="2" max="2" width="53.88671875" style="7" bestFit="1" customWidth="1"/>
    <col min="3" max="3" width="24.6640625" style="7" bestFit="1" customWidth="1"/>
    <col min="4" max="4" width="15" style="7" bestFit="1" customWidth="1"/>
    <col min="5" max="5" width="23.44140625" style="10" customWidth="1"/>
    <col min="6" max="6" width="13.5546875" style="11" bestFit="1" customWidth="1"/>
    <col min="7" max="7" width="14.33203125" style="10" customWidth="1"/>
    <col min="8" max="16384" width="9.109375" style="7"/>
  </cols>
  <sheetData>
    <row r="1" spans="1:9" s="1" customFormat="1" ht="13.8" x14ac:dyDescent="0.2">
      <c r="A1" s="69" t="s">
        <v>991</v>
      </c>
      <c r="B1" s="70"/>
      <c r="C1" s="70"/>
      <c r="D1" s="70"/>
      <c r="E1" s="70"/>
      <c r="F1" s="70"/>
      <c r="G1" s="70"/>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861</v>
      </c>
      <c r="D4" s="13" t="s">
        <v>1</v>
      </c>
      <c r="E4" s="36" t="s">
        <v>6</v>
      </c>
      <c r="F4" s="12" t="s">
        <v>3</v>
      </c>
      <c r="G4" s="12" t="s">
        <v>5</v>
      </c>
    </row>
    <row r="5" spans="1:9" x14ac:dyDescent="0.2">
      <c r="A5" s="16" t="s">
        <v>31</v>
      </c>
      <c r="B5" s="17"/>
      <c r="C5" s="17"/>
      <c r="D5" s="17"/>
      <c r="E5" s="18"/>
      <c r="F5" s="19"/>
      <c r="G5" s="18"/>
    </row>
    <row r="6" spans="1:9" x14ac:dyDescent="0.2">
      <c r="A6" s="20" t="s">
        <v>32</v>
      </c>
      <c r="B6" s="21"/>
      <c r="C6" s="21"/>
      <c r="D6" s="21"/>
      <c r="E6" s="22"/>
      <c r="F6" s="23"/>
      <c r="G6" s="22"/>
    </row>
    <row r="7" spans="1:9" x14ac:dyDescent="0.2">
      <c r="A7" s="21" t="s">
        <v>992</v>
      </c>
      <c r="B7" s="21" t="s">
        <v>993</v>
      </c>
      <c r="C7" s="21" t="s">
        <v>994</v>
      </c>
      <c r="D7" s="24">
        <v>250</v>
      </c>
      <c r="E7" s="22">
        <v>2614.6232877000002</v>
      </c>
      <c r="F7" s="23">
        <v>8.7001821772562895</v>
      </c>
      <c r="G7" s="22">
        <v>6.7313712392104499</v>
      </c>
    </row>
    <row r="8" spans="1:9" x14ac:dyDescent="0.2">
      <c r="A8" s="21" t="s">
        <v>995</v>
      </c>
      <c r="B8" s="21" t="s">
        <v>996</v>
      </c>
      <c r="C8" s="21" t="s">
        <v>997</v>
      </c>
      <c r="D8" s="24">
        <v>100</v>
      </c>
      <c r="E8" s="22">
        <v>1015.2876301</v>
      </c>
      <c r="F8" s="23">
        <v>3.3783785930993799</v>
      </c>
      <c r="G8" s="22">
        <v>9.1599658303186597</v>
      </c>
    </row>
    <row r="9" spans="1:9" x14ac:dyDescent="0.2">
      <c r="A9" s="20" t="s">
        <v>33</v>
      </c>
      <c r="B9" s="20"/>
      <c r="C9" s="20"/>
      <c r="D9" s="20"/>
      <c r="E9" s="25">
        <f>SUM(E6:E8)</f>
        <v>3629.9109178000003</v>
      </c>
      <c r="F9" s="26">
        <f>SUM(F6:F8)</f>
        <v>12.078560770355669</v>
      </c>
      <c r="G9" s="25"/>
      <c r="H9" s="14"/>
      <c r="I9" s="14"/>
    </row>
    <row r="10" spans="1:9" x14ac:dyDescent="0.2">
      <c r="A10" s="21"/>
      <c r="B10" s="21"/>
      <c r="C10" s="21"/>
      <c r="D10" s="21"/>
      <c r="E10" s="22"/>
      <c r="F10" s="23"/>
      <c r="G10" s="22"/>
    </row>
    <row r="11" spans="1:9" x14ac:dyDescent="0.2">
      <c r="A11" s="20" t="s">
        <v>48</v>
      </c>
      <c r="B11" s="21"/>
      <c r="C11" s="21"/>
      <c r="D11" s="21"/>
      <c r="E11" s="22"/>
      <c r="F11" s="23"/>
      <c r="G11" s="22"/>
    </row>
    <row r="12" spans="1:9" x14ac:dyDescent="0.2">
      <c r="A12" s="20" t="s">
        <v>49</v>
      </c>
      <c r="B12" s="21"/>
      <c r="C12" s="21"/>
      <c r="D12" s="21"/>
      <c r="E12" s="22"/>
      <c r="F12" s="23"/>
      <c r="G12" s="22"/>
    </row>
    <row r="13" spans="1:9" x14ac:dyDescent="0.2">
      <c r="A13" s="21" t="s">
        <v>998</v>
      </c>
      <c r="B13" s="21" t="s">
        <v>999</v>
      </c>
      <c r="C13" s="21" t="s">
        <v>50</v>
      </c>
      <c r="D13" s="24">
        <v>500</v>
      </c>
      <c r="E13" s="22">
        <v>2482.9650000000001</v>
      </c>
      <c r="F13" s="23">
        <v>8.2620880573407405</v>
      </c>
      <c r="G13" s="22">
        <v>6.5899000000000001</v>
      </c>
    </row>
    <row r="14" spans="1:9" x14ac:dyDescent="0.2">
      <c r="A14" s="21" t="s">
        <v>1000</v>
      </c>
      <c r="B14" s="21" t="s">
        <v>1001</v>
      </c>
      <c r="C14" s="21" t="s">
        <v>50</v>
      </c>
      <c r="D14" s="24">
        <v>500</v>
      </c>
      <c r="E14" s="22">
        <v>2359.835</v>
      </c>
      <c r="F14" s="23">
        <v>7.8523718903789197</v>
      </c>
      <c r="G14" s="22">
        <v>7.5015999999999998</v>
      </c>
    </row>
    <row r="15" spans="1:9" x14ac:dyDescent="0.2">
      <c r="A15" s="21" t="s">
        <v>957</v>
      </c>
      <c r="B15" s="21" t="s">
        <v>958</v>
      </c>
      <c r="C15" s="21" t="s">
        <v>52</v>
      </c>
      <c r="D15" s="24">
        <v>500</v>
      </c>
      <c r="E15" s="22">
        <v>2354.8874999999998</v>
      </c>
      <c r="F15" s="23">
        <v>7.8359090402526803</v>
      </c>
      <c r="G15" s="22">
        <v>7.4725000000000001</v>
      </c>
    </row>
    <row r="16" spans="1:9" x14ac:dyDescent="0.2">
      <c r="A16" s="20" t="s">
        <v>33</v>
      </c>
      <c r="B16" s="20"/>
      <c r="C16" s="20"/>
      <c r="D16" s="20"/>
      <c r="E16" s="25">
        <f>SUM(E12:E15)</f>
        <v>7197.6875</v>
      </c>
      <c r="F16" s="26">
        <f>SUM(F12:F15)</f>
        <v>23.95036898797234</v>
      </c>
      <c r="G16" s="25"/>
      <c r="H16" s="14"/>
      <c r="I16" s="14"/>
    </row>
    <row r="17" spans="1:9" x14ac:dyDescent="0.2">
      <c r="A17" s="21"/>
      <c r="B17" s="21"/>
      <c r="C17" s="21"/>
      <c r="D17" s="21"/>
      <c r="E17" s="22"/>
      <c r="F17" s="23"/>
      <c r="G17" s="22"/>
    </row>
    <row r="18" spans="1:9" x14ac:dyDescent="0.2">
      <c r="A18" s="20" t="s">
        <v>58</v>
      </c>
      <c r="B18" s="21"/>
      <c r="C18" s="21"/>
      <c r="D18" s="21"/>
      <c r="E18" s="22"/>
      <c r="F18" s="23"/>
      <c r="G18" s="22"/>
    </row>
    <row r="19" spans="1:9" x14ac:dyDescent="0.2">
      <c r="A19" s="21" t="s">
        <v>1002</v>
      </c>
      <c r="B19" s="21" t="s">
        <v>1003</v>
      </c>
      <c r="C19" s="21" t="s">
        <v>59</v>
      </c>
      <c r="D19" s="24">
        <v>7500000</v>
      </c>
      <c r="E19" s="22">
        <v>7586.6774999999998</v>
      </c>
      <c r="F19" s="23">
        <v>25.244736662677798</v>
      </c>
      <c r="G19" s="22">
        <v>4.3596159188261296</v>
      </c>
    </row>
    <row r="20" spans="1:9" x14ac:dyDescent="0.2">
      <c r="A20" s="21" t="s">
        <v>1004</v>
      </c>
      <c r="B20" s="21" t="s">
        <v>1005</v>
      </c>
      <c r="C20" s="21" t="s">
        <v>59</v>
      </c>
      <c r="D20" s="24">
        <v>3000000</v>
      </c>
      <c r="E20" s="22">
        <v>3070.308</v>
      </c>
      <c r="F20" s="23">
        <v>10.216477098613</v>
      </c>
      <c r="G20" s="22">
        <v>6.2729862932318197</v>
      </c>
    </row>
    <row r="21" spans="1:9" x14ac:dyDescent="0.2">
      <c r="A21" s="21" t="s">
        <v>1006</v>
      </c>
      <c r="B21" s="21" t="s">
        <v>1007</v>
      </c>
      <c r="C21" s="21" t="s">
        <v>59</v>
      </c>
      <c r="D21" s="24">
        <v>2500000</v>
      </c>
      <c r="E21" s="22">
        <v>2472.42875</v>
      </c>
      <c r="F21" s="23">
        <v>8.2270285920264303</v>
      </c>
      <c r="G21" s="22">
        <v>7.0881719038415198</v>
      </c>
    </row>
    <row r="22" spans="1:9" x14ac:dyDescent="0.2">
      <c r="A22" s="21" t="s">
        <v>79</v>
      </c>
      <c r="B22" s="21" t="s">
        <v>78</v>
      </c>
      <c r="C22" s="21" t="s">
        <v>59</v>
      </c>
      <c r="D22" s="24">
        <v>1500000</v>
      </c>
      <c r="E22" s="22">
        <v>1540.194</v>
      </c>
      <c r="F22" s="23">
        <v>5.1250091940030904</v>
      </c>
      <c r="G22" s="22">
        <v>7.3780999999999999</v>
      </c>
    </row>
    <row r="23" spans="1:9" x14ac:dyDescent="0.2">
      <c r="A23" s="21" t="s">
        <v>1008</v>
      </c>
      <c r="B23" s="21" t="s">
        <v>1009</v>
      </c>
      <c r="C23" s="21" t="s">
        <v>59</v>
      </c>
      <c r="D23" s="24">
        <v>1500000</v>
      </c>
      <c r="E23" s="22">
        <v>1510.3205</v>
      </c>
      <c r="F23" s="23">
        <v>5.0256048578239696</v>
      </c>
      <c r="G23" s="22">
        <v>7.36929678170958</v>
      </c>
    </row>
    <row r="24" spans="1:9" x14ac:dyDescent="0.2">
      <c r="A24" s="21" t="s">
        <v>67</v>
      </c>
      <c r="B24" s="21" t="s">
        <v>66</v>
      </c>
      <c r="C24" s="21" t="s">
        <v>59</v>
      </c>
      <c r="D24" s="24">
        <v>1000000</v>
      </c>
      <c r="E24" s="22">
        <v>952.62238890000003</v>
      </c>
      <c r="F24" s="23">
        <v>3.1698594472681298</v>
      </c>
      <c r="G24" s="22">
        <v>7.3071000000000002</v>
      </c>
    </row>
    <row r="25" spans="1:9" x14ac:dyDescent="0.2">
      <c r="A25" s="21" t="s">
        <v>1010</v>
      </c>
      <c r="B25" s="21" t="s">
        <v>1011</v>
      </c>
      <c r="C25" s="21" t="s">
        <v>59</v>
      </c>
      <c r="D25" s="24">
        <v>500000</v>
      </c>
      <c r="E25" s="22">
        <v>491.77680559999999</v>
      </c>
      <c r="F25" s="23">
        <v>1.6363916818903801</v>
      </c>
      <c r="G25" s="22">
        <v>7.8185875310982604</v>
      </c>
    </row>
    <row r="26" spans="1:9" x14ac:dyDescent="0.2">
      <c r="A26" s="20" t="s">
        <v>33</v>
      </c>
      <c r="B26" s="20"/>
      <c r="C26" s="20"/>
      <c r="D26" s="20"/>
      <c r="E26" s="25">
        <f>SUM(E19:E25)</f>
        <v>17624.327944499997</v>
      </c>
      <c r="F26" s="26">
        <f>SUM(F19:F25)</f>
        <v>58.645107534302802</v>
      </c>
      <c r="G26" s="25"/>
      <c r="H26" s="14"/>
      <c r="I26" s="14"/>
    </row>
    <row r="27" spans="1:9" x14ac:dyDescent="0.2">
      <c r="A27" s="21"/>
      <c r="B27" s="21"/>
      <c r="C27" s="21"/>
      <c r="D27" s="21"/>
      <c r="E27" s="22"/>
      <c r="F27" s="23"/>
      <c r="G27" s="22"/>
    </row>
    <row r="28" spans="1:9" x14ac:dyDescent="0.2">
      <c r="A28" s="20" t="s">
        <v>35</v>
      </c>
      <c r="B28" s="20"/>
      <c r="C28" s="20"/>
      <c r="D28" s="20"/>
      <c r="E28" s="25">
        <f>E9+E16+E26</f>
        <v>28451.926362299997</v>
      </c>
      <c r="F28" s="26">
        <f>F9+F16+F26</f>
        <v>94.6740372926308</v>
      </c>
      <c r="G28" s="25"/>
      <c r="H28" s="14"/>
      <c r="I28" s="14"/>
    </row>
    <row r="29" spans="1:9" x14ac:dyDescent="0.2">
      <c r="A29" s="20"/>
      <c r="B29" s="20"/>
      <c r="C29" s="20"/>
      <c r="D29" s="20"/>
      <c r="E29" s="25"/>
      <c r="F29" s="26"/>
      <c r="G29" s="25"/>
      <c r="H29" s="14"/>
      <c r="I29" s="14"/>
    </row>
    <row r="30" spans="1:9" x14ac:dyDescent="0.2">
      <c r="A30" s="20" t="s">
        <v>37</v>
      </c>
      <c r="B30" s="20"/>
      <c r="C30" s="20"/>
      <c r="D30" s="20"/>
      <c r="E30" s="25">
        <f>E32-(E9+E16+E26)</f>
        <v>1600.5855786000029</v>
      </c>
      <c r="F30" s="26">
        <f>F32-(F9+F16+F26)</f>
        <v>5.3259627073692002</v>
      </c>
      <c r="G30" s="25"/>
      <c r="H30" s="14"/>
      <c r="I30" s="14"/>
    </row>
    <row r="31" spans="1:9" x14ac:dyDescent="0.2">
      <c r="A31" s="20"/>
      <c r="B31" s="20"/>
      <c r="C31" s="20"/>
      <c r="D31" s="20"/>
      <c r="E31" s="25"/>
      <c r="F31" s="26"/>
      <c r="G31" s="25"/>
      <c r="H31" s="14"/>
      <c r="I31" s="14"/>
    </row>
    <row r="32" spans="1:9" x14ac:dyDescent="0.2">
      <c r="A32" s="27" t="s">
        <v>36</v>
      </c>
      <c r="B32" s="27"/>
      <c r="C32" s="27"/>
      <c r="D32" s="27"/>
      <c r="E32" s="28">
        <v>30052.5119409</v>
      </c>
      <c r="F32" s="29">
        <v>100</v>
      </c>
      <c r="G32" s="28"/>
      <c r="H32" s="14"/>
      <c r="I32" s="14"/>
    </row>
    <row r="34" spans="1:7" x14ac:dyDescent="0.2">
      <c r="A34" s="14" t="s">
        <v>38</v>
      </c>
    </row>
    <row r="35" spans="1:7" x14ac:dyDescent="0.2">
      <c r="A35" s="14"/>
    </row>
    <row r="36" spans="1:7" ht="35.25" customHeight="1" x14ac:dyDescent="0.2">
      <c r="A36" s="75" t="s">
        <v>1012</v>
      </c>
      <c r="B36" s="75"/>
      <c r="C36" s="75"/>
      <c r="D36" s="75"/>
      <c r="E36" s="75"/>
      <c r="F36" s="75"/>
      <c r="G36" s="75"/>
    </row>
    <row r="38" spans="1:7" x14ac:dyDescent="0.2">
      <c r="A38" s="14" t="s">
        <v>39</v>
      </c>
    </row>
    <row r="39" spans="1:7" x14ac:dyDescent="0.2">
      <c r="A39" s="14" t="s">
        <v>40</v>
      </c>
    </row>
    <row r="40" spans="1:7" x14ac:dyDescent="0.2">
      <c r="A40" s="14" t="s">
        <v>41</v>
      </c>
      <c r="B40" s="14"/>
      <c r="C40" s="30" t="s">
        <v>43</v>
      </c>
      <c r="D40" s="14" t="s">
        <v>42</v>
      </c>
    </row>
    <row r="41" spans="1:7" x14ac:dyDescent="0.2">
      <c r="A41" s="7" t="s">
        <v>80</v>
      </c>
      <c r="C41" s="31">
        <v>32.550400000000003</v>
      </c>
      <c r="D41" s="31">
        <v>33.178699999999999</v>
      </c>
    </row>
    <row r="42" spans="1:7" x14ac:dyDescent="0.2">
      <c r="A42" s="7" t="s">
        <v>935</v>
      </c>
      <c r="C42" s="31">
        <v>10.1112</v>
      </c>
      <c r="D42" s="31">
        <v>10.0943</v>
      </c>
    </row>
    <row r="43" spans="1:7" x14ac:dyDescent="0.2">
      <c r="A43" s="7" t="s">
        <v>81</v>
      </c>
      <c r="C43" s="31">
        <v>34.729399999999998</v>
      </c>
      <c r="D43" s="31">
        <v>35.524900000000002</v>
      </c>
    </row>
    <row r="44" spans="1:7" x14ac:dyDescent="0.2">
      <c r="A44" s="7" t="s">
        <v>937</v>
      </c>
      <c r="C44" s="31">
        <v>10.012700000000001</v>
      </c>
      <c r="D44" s="31">
        <v>10</v>
      </c>
    </row>
    <row r="46" spans="1:7" x14ac:dyDescent="0.2">
      <c r="A46" s="14" t="s">
        <v>45</v>
      </c>
    </row>
    <row r="47" spans="1:7" x14ac:dyDescent="0.2">
      <c r="A47" s="71" t="s">
        <v>61</v>
      </c>
      <c r="B47" s="72"/>
      <c r="C47" s="33" t="s">
        <v>62</v>
      </c>
    </row>
    <row r="48" spans="1:7" x14ac:dyDescent="0.2">
      <c r="A48" s="67" t="s">
        <v>935</v>
      </c>
      <c r="B48" s="68"/>
      <c r="C48" s="34">
        <v>0.20933423000000001</v>
      </c>
    </row>
    <row r="49" spans="1:5" x14ac:dyDescent="0.2">
      <c r="A49" s="67" t="s">
        <v>937</v>
      </c>
      <c r="B49" s="68"/>
      <c r="C49" s="34">
        <v>0.23247778999999999</v>
      </c>
    </row>
    <row r="50" spans="1:5" x14ac:dyDescent="0.2">
      <c r="A50" s="7" t="s">
        <v>63</v>
      </c>
    </row>
    <row r="51" spans="1:5" x14ac:dyDescent="0.2">
      <c r="A51" s="7" t="s">
        <v>44</v>
      </c>
    </row>
    <row r="53" spans="1:5" x14ac:dyDescent="0.2">
      <c r="A53" s="14" t="s">
        <v>928</v>
      </c>
      <c r="D53" s="32">
        <v>3.2406212790584998</v>
      </c>
      <c r="E53" s="10" t="s">
        <v>47</v>
      </c>
    </row>
    <row r="55" spans="1:5" x14ac:dyDescent="0.2">
      <c r="A55" s="14" t="s">
        <v>838</v>
      </c>
      <c r="D55" s="30" t="s">
        <v>46</v>
      </c>
    </row>
    <row r="57" spans="1:5" x14ac:dyDescent="0.2">
      <c r="A57" s="14" t="s">
        <v>929</v>
      </c>
    </row>
    <row r="58" spans="1:5" ht="14.4" x14ac:dyDescent="0.3">
      <c r="A58" s="49"/>
    </row>
    <row r="59" spans="1:5" x14ac:dyDescent="0.2">
      <c r="A59" s="38" t="s">
        <v>807</v>
      </c>
    </row>
    <row r="60" spans="1:5" x14ac:dyDescent="0.2">
      <c r="A60" s="40"/>
    </row>
    <row r="61" spans="1:5" x14ac:dyDescent="0.2">
      <c r="A61" s="40"/>
    </row>
    <row r="62" spans="1:5" x14ac:dyDescent="0.2">
      <c r="A62" s="40"/>
    </row>
    <row r="63" spans="1:5" x14ac:dyDescent="0.2">
      <c r="A63" s="40"/>
    </row>
    <row r="64" spans="1:5"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row r="71" spans="1:1" x14ac:dyDescent="0.2">
      <c r="A71" s="40"/>
    </row>
    <row r="72" spans="1:1" x14ac:dyDescent="0.2">
      <c r="A72" s="40"/>
    </row>
    <row r="73" spans="1:1" x14ac:dyDescent="0.2">
      <c r="A73" s="38" t="s">
        <v>1013</v>
      </c>
    </row>
    <row r="74" spans="1:1" x14ac:dyDescent="0.2">
      <c r="A74" s="40"/>
    </row>
    <row r="75" spans="1:1" x14ac:dyDescent="0.2">
      <c r="A75" s="38" t="s">
        <v>808</v>
      </c>
    </row>
    <row r="76" spans="1:1" x14ac:dyDescent="0.2">
      <c r="A76" s="40"/>
    </row>
    <row r="77" spans="1:1" x14ac:dyDescent="0.2">
      <c r="A77" s="40"/>
    </row>
    <row r="78" spans="1:1" x14ac:dyDescent="0.2">
      <c r="A78" s="40"/>
    </row>
    <row r="79" spans="1:1" x14ac:dyDescent="0.2">
      <c r="A79" s="40"/>
    </row>
    <row r="80" spans="1:1"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40"/>
    </row>
  </sheetData>
  <mergeCells count="5">
    <mergeCell ref="A1:G1"/>
    <mergeCell ref="A36:G36"/>
    <mergeCell ref="A47:B47"/>
    <mergeCell ref="A48:B48"/>
    <mergeCell ref="A49:B49"/>
  </mergeCells>
  <conditionalFormatting sqref="F2:F3 F5:F35 F37:F56">
    <cfRule type="cellIs" dxfId="94" priority="4" stopIfTrue="1" operator="between">
      <formula>0.009</formula>
      <formula>-0.009</formula>
    </cfRule>
  </conditionalFormatting>
  <conditionalFormatting sqref="F57 F95:F190">
    <cfRule type="cellIs" dxfId="93" priority="3" stopIfTrue="1" operator="between">
      <formula>0.009</formula>
      <formula>-0.009</formula>
    </cfRule>
  </conditionalFormatting>
  <conditionalFormatting sqref="F91:F94">
    <cfRule type="cellIs" dxfId="92" priority="2" stopIfTrue="1" operator="between">
      <formula>0.009</formula>
      <formula>-0.009</formula>
    </cfRule>
  </conditionalFormatting>
  <conditionalFormatting sqref="F58:F90">
    <cfRule type="cellIs" dxfId="9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84"/>
  <sheetViews>
    <sheetView showGridLines="0" zoomScaleNormal="100" zoomScaleSheetLayoutView="100" workbookViewId="0">
      <selection sqref="A1:G1"/>
    </sheetView>
  </sheetViews>
  <sheetFormatPr defaultColWidth="9.44140625" defaultRowHeight="10.199999999999999" x14ac:dyDescent="0.2"/>
  <cols>
    <col min="1" max="1" width="38.5546875" style="7" bestFit="1" customWidth="1"/>
    <col min="2" max="2" width="60.33203125" style="7" customWidth="1"/>
    <col min="3" max="3" width="15.5546875" style="7" bestFit="1" customWidth="1"/>
    <col min="4" max="4" width="15.44140625" style="7" bestFit="1" customWidth="1"/>
    <col min="5" max="5" width="22.88671875" style="10" customWidth="1"/>
    <col min="6" max="6" width="13.5546875" style="11" bestFit="1" customWidth="1"/>
    <col min="7" max="7" width="14.44140625" style="10" customWidth="1"/>
    <col min="8" max="16384" width="9.44140625" style="7"/>
  </cols>
  <sheetData>
    <row r="1" spans="1:9" s="1" customFormat="1" ht="15" customHeight="1" x14ac:dyDescent="0.2">
      <c r="A1" s="69" t="s">
        <v>1203</v>
      </c>
      <c r="B1" s="70"/>
      <c r="C1" s="70"/>
      <c r="D1" s="70"/>
      <c r="E1" s="70"/>
      <c r="F1" s="70"/>
      <c r="G1" s="70"/>
      <c r="H1" s="55"/>
    </row>
    <row r="2" spans="1:9" s="1" customFormat="1" ht="12" x14ac:dyDescent="0.25">
      <c r="A2" s="50" t="s">
        <v>1118</v>
      </c>
      <c r="E2" s="5"/>
      <c r="F2" s="9"/>
      <c r="G2" s="10"/>
    </row>
    <row r="3" spans="1:9" s="1" customFormat="1" ht="12" x14ac:dyDescent="0.2">
      <c r="A3" s="8" t="s">
        <v>7</v>
      </c>
      <c r="B3" s="2"/>
      <c r="C3" s="3"/>
      <c r="D3" s="3"/>
      <c r="E3" s="4"/>
      <c r="F3" s="9"/>
      <c r="G3" s="10"/>
    </row>
    <row r="4" spans="1:9" s="1" customFormat="1" ht="30.6" x14ac:dyDescent="0.2">
      <c r="A4" s="6" t="s">
        <v>2</v>
      </c>
      <c r="B4" s="6" t="s">
        <v>0</v>
      </c>
      <c r="C4" s="13" t="s">
        <v>1125</v>
      </c>
      <c r="D4" s="13" t="s">
        <v>1</v>
      </c>
      <c r="E4" s="36" t="s">
        <v>6</v>
      </c>
      <c r="F4" s="12" t="s">
        <v>3</v>
      </c>
      <c r="G4" s="12" t="s">
        <v>5</v>
      </c>
    </row>
    <row r="5" spans="1:9" x14ac:dyDescent="0.2">
      <c r="A5" s="16" t="s">
        <v>31</v>
      </c>
      <c r="B5" s="17"/>
      <c r="C5" s="17"/>
      <c r="D5" s="17"/>
      <c r="E5" s="18"/>
      <c r="F5" s="19"/>
      <c r="G5" s="18"/>
    </row>
    <row r="6" spans="1:9" x14ac:dyDescent="0.2">
      <c r="A6" s="20" t="s">
        <v>1126</v>
      </c>
      <c r="B6" s="21"/>
      <c r="C6" s="21"/>
      <c r="D6" s="21"/>
      <c r="E6" s="22"/>
      <c r="F6" s="23"/>
      <c r="G6" s="22"/>
    </row>
    <row r="7" spans="1:9" x14ac:dyDescent="0.2">
      <c r="A7" s="21" t="s">
        <v>1130</v>
      </c>
      <c r="B7" s="21" t="s">
        <v>1131</v>
      </c>
      <c r="C7" s="21" t="s">
        <v>1129</v>
      </c>
      <c r="D7" s="24">
        <v>688</v>
      </c>
      <c r="E7" s="22">
        <v>0</v>
      </c>
      <c r="F7" s="22">
        <v>0</v>
      </c>
      <c r="G7" s="22">
        <v>0</v>
      </c>
    </row>
    <row r="8" spans="1:9" x14ac:dyDescent="0.2">
      <c r="A8" s="21" t="s">
        <v>1127</v>
      </c>
      <c r="B8" s="21" t="s">
        <v>1128</v>
      </c>
      <c r="C8" s="21" t="s">
        <v>1129</v>
      </c>
      <c r="D8" s="24">
        <v>1400</v>
      </c>
      <c r="E8" s="22">
        <v>0</v>
      </c>
      <c r="F8" s="22">
        <v>0</v>
      </c>
      <c r="G8" s="22">
        <v>0</v>
      </c>
    </row>
    <row r="9" spans="1:9" x14ac:dyDescent="0.2">
      <c r="A9" s="21" t="s">
        <v>1204</v>
      </c>
      <c r="B9" s="21" t="s">
        <v>1205</v>
      </c>
      <c r="C9" s="21" t="s">
        <v>1129</v>
      </c>
      <c r="D9" s="24">
        <v>400</v>
      </c>
      <c r="E9" s="22">
        <v>0</v>
      </c>
      <c r="F9" s="22">
        <v>0</v>
      </c>
      <c r="G9" s="22">
        <v>0</v>
      </c>
    </row>
    <row r="10" spans="1:9" x14ac:dyDescent="0.2">
      <c r="A10" s="20" t="s">
        <v>33</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35</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37</v>
      </c>
      <c r="B14" s="20"/>
      <c r="C14" s="20"/>
      <c r="D14" s="20"/>
      <c r="E14" s="25">
        <f>491678.93/100000</f>
        <v>4.9167892999999996</v>
      </c>
      <c r="F14" s="25">
        <f>F16-(F12)</f>
        <v>100</v>
      </c>
      <c r="G14" s="25"/>
      <c r="H14" s="14"/>
      <c r="I14" s="14"/>
    </row>
    <row r="15" spans="1:9" x14ac:dyDescent="0.2">
      <c r="A15" s="20"/>
      <c r="B15" s="20"/>
      <c r="C15" s="20"/>
      <c r="D15" s="20"/>
      <c r="E15" s="25"/>
      <c r="F15" s="26"/>
      <c r="G15" s="25"/>
      <c r="H15" s="14"/>
      <c r="I15" s="14"/>
    </row>
    <row r="16" spans="1:9" x14ac:dyDescent="0.2">
      <c r="A16" s="27" t="s">
        <v>36</v>
      </c>
      <c r="B16" s="27"/>
      <c r="C16" s="27"/>
      <c r="D16" s="27"/>
      <c r="E16" s="28">
        <f>E14</f>
        <v>4.9167892999999996</v>
      </c>
      <c r="F16" s="28">
        <v>100</v>
      </c>
      <c r="G16" s="28"/>
      <c r="H16" s="14"/>
      <c r="I16" s="14"/>
    </row>
    <row r="18" spans="1:7" x14ac:dyDescent="0.2">
      <c r="A18" s="14" t="s">
        <v>38</v>
      </c>
    </row>
    <row r="19" spans="1:7" x14ac:dyDescent="0.2">
      <c r="A19" s="43" t="s">
        <v>1134</v>
      </c>
    </row>
    <row r="20" spans="1:7" ht="39" customHeight="1" x14ac:dyDescent="0.3">
      <c r="A20" s="77" t="s">
        <v>1135</v>
      </c>
      <c r="B20" s="78"/>
      <c r="C20" s="78"/>
      <c r="D20" s="78"/>
      <c r="E20" s="78"/>
      <c r="F20" s="78"/>
      <c r="G20" s="78"/>
    </row>
    <row r="21" spans="1:7" ht="14.4" x14ac:dyDescent="0.3">
      <c r="A21" s="56"/>
      <c r="B21" s="57"/>
      <c r="C21" s="57"/>
      <c r="D21" s="57"/>
      <c r="E21" s="57"/>
      <c r="F21" s="57"/>
      <c r="G21" s="57"/>
    </row>
    <row r="22" spans="1:7" x14ac:dyDescent="0.2">
      <c r="A22" s="14" t="s">
        <v>39</v>
      </c>
    </row>
    <row r="23" spans="1:7" x14ac:dyDescent="0.2">
      <c r="A23" s="14" t="s">
        <v>40</v>
      </c>
    </row>
    <row r="24" spans="1:7" x14ac:dyDescent="0.2">
      <c r="A24" s="14" t="s">
        <v>41</v>
      </c>
      <c r="B24" s="14"/>
      <c r="C24" s="30" t="s">
        <v>43</v>
      </c>
      <c r="D24" s="30" t="s">
        <v>1206</v>
      </c>
    </row>
    <row r="25" spans="1:7" x14ac:dyDescent="0.2">
      <c r="A25" s="7" t="s">
        <v>80</v>
      </c>
      <c r="C25" s="51" t="s">
        <v>1138</v>
      </c>
      <c r="D25" s="31">
        <v>24.933800000000002</v>
      </c>
    </row>
    <row r="26" spans="1:7" x14ac:dyDescent="0.2">
      <c r="A26" s="7" t="s">
        <v>82</v>
      </c>
      <c r="C26" s="51" t="s">
        <v>1138</v>
      </c>
      <c r="D26" s="31">
        <v>11.5593</v>
      </c>
    </row>
    <row r="27" spans="1:7" x14ac:dyDescent="0.2">
      <c r="A27" s="7" t="s">
        <v>81</v>
      </c>
      <c r="C27" s="51" t="s">
        <v>1138</v>
      </c>
      <c r="D27" s="31">
        <v>26.575900000000001</v>
      </c>
    </row>
    <row r="28" spans="1:7" x14ac:dyDescent="0.2">
      <c r="A28" s="7" t="s">
        <v>83</v>
      </c>
      <c r="C28" s="51" t="s">
        <v>1138</v>
      </c>
      <c r="D28" s="31">
        <v>12.480700000000001</v>
      </c>
    </row>
    <row r="30" spans="1:7" x14ac:dyDescent="0.2">
      <c r="A30" s="7" t="s">
        <v>44</v>
      </c>
    </row>
    <row r="31" spans="1:7" x14ac:dyDescent="0.2">
      <c r="A31" s="7" t="s">
        <v>1207</v>
      </c>
    </row>
    <row r="33" spans="1:7" x14ac:dyDescent="0.2">
      <c r="A33" s="14" t="s">
        <v>45</v>
      </c>
      <c r="D33" s="30" t="s">
        <v>46</v>
      </c>
    </row>
    <row r="35" spans="1:7" x14ac:dyDescent="0.2">
      <c r="A35" s="14" t="s">
        <v>928</v>
      </c>
      <c r="D35" s="51" t="s">
        <v>1138</v>
      </c>
    </row>
    <row r="36" spans="1:7" x14ac:dyDescent="0.2">
      <c r="A36" s="7" t="s">
        <v>1139</v>
      </c>
      <c r="D36" s="32"/>
    </row>
    <row r="38" spans="1:7" x14ac:dyDescent="0.2">
      <c r="A38" s="14" t="s">
        <v>838</v>
      </c>
      <c r="D38" s="30" t="s">
        <v>46</v>
      </c>
    </row>
    <row r="39" spans="1:7" x14ac:dyDescent="0.2">
      <c r="A39" s="7" t="s">
        <v>839</v>
      </c>
    </row>
    <row r="40" spans="1:7" x14ac:dyDescent="0.2">
      <c r="A40" s="37" t="s">
        <v>840</v>
      </c>
    </row>
    <row r="42" spans="1:7" ht="36.75" customHeight="1" x14ac:dyDescent="0.3">
      <c r="A42" s="77" t="s">
        <v>1208</v>
      </c>
      <c r="B42" s="78"/>
      <c r="C42" s="78"/>
      <c r="D42" s="78"/>
      <c r="E42" s="78"/>
      <c r="F42" s="78"/>
      <c r="G42" s="78"/>
    </row>
    <row r="44" spans="1:7" ht="36.75" customHeight="1" x14ac:dyDescent="0.3">
      <c r="A44" s="77" t="s">
        <v>1209</v>
      </c>
      <c r="B44" s="78"/>
      <c r="C44" s="78"/>
      <c r="D44" s="78"/>
      <c r="E44" s="78"/>
      <c r="F44" s="78"/>
      <c r="G44" s="78"/>
    </row>
    <row r="45" spans="1:7" x14ac:dyDescent="0.2">
      <c r="A45" s="37" t="s">
        <v>1143</v>
      </c>
    </row>
    <row r="47" spans="1:7" ht="26.25" customHeight="1" x14ac:dyDescent="0.3">
      <c r="A47" s="77" t="s">
        <v>1162</v>
      </c>
      <c r="B47" s="78"/>
      <c r="C47" s="78"/>
      <c r="D47" s="78"/>
      <c r="E47" s="78"/>
      <c r="F47" s="78"/>
      <c r="G47" s="78"/>
    </row>
    <row r="48" spans="1:7" s="40" customFormat="1" ht="14.4" x14ac:dyDescent="0.3">
      <c r="A48" s="58"/>
      <c r="B48" s="59"/>
      <c r="C48" s="59"/>
      <c r="D48" s="59"/>
      <c r="E48" s="59"/>
      <c r="F48" s="59"/>
      <c r="G48" s="59"/>
    </row>
    <row r="49" spans="1:9" x14ac:dyDescent="0.2">
      <c r="A49" s="38" t="s">
        <v>805</v>
      </c>
      <c r="B49" s="40"/>
      <c r="C49" s="40"/>
      <c r="D49" s="40"/>
      <c r="E49" s="11"/>
      <c r="G49" s="11"/>
    </row>
    <row r="50" spans="1:9" x14ac:dyDescent="0.2">
      <c r="A50" s="38"/>
      <c r="B50" s="40"/>
      <c r="C50" s="40"/>
      <c r="D50" s="40"/>
      <c r="E50" s="11"/>
      <c r="G50" s="11"/>
    </row>
    <row r="51" spans="1:9" ht="48" customHeight="1" x14ac:dyDescent="0.2">
      <c r="A51" s="86" t="s">
        <v>1210</v>
      </c>
      <c r="B51" s="86"/>
      <c r="C51" s="86"/>
      <c r="D51" s="86"/>
      <c r="E51" s="86"/>
      <c r="F51" s="86"/>
      <c r="G51" s="86"/>
    </row>
    <row r="52" spans="1:9" ht="25.5" customHeight="1" x14ac:dyDescent="0.2">
      <c r="A52" s="73" t="s">
        <v>1211</v>
      </c>
      <c r="B52" s="73"/>
      <c r="C52" s="73"/>
      <c r="D52" s="73"/>
      <c r="E52" s="73"/>
      <c r="F52" s="73"/>
      <c r="G52" s="73"/>
    </row>
    <row r="54" spans="1:9" s="1" customFormat="1" ht="13.8" x14ac:dyDescent="0.2">
      <c r="A54" s="69" t="s">
        <v>1212</v>
      </c>
      <c r="B54" s="70"/>
      <c r="C54" s="70"/>
      <c r="D54" s="70"/>
      <c r="E54" s="70"/>
      <c r="F54" s="70"/>
      <c r="G54" s="70"/>
    </row>
    <row r="55" spans="1:9" x14ac:dyDescent="0.2">
      <c r="A55" s="14" t="s">
        <v>7</v>
      </c>
    </row>
    <row r="56" spans="1:9" s="1" customFormat="1" ht="30.6" x14ac:dyDescent="0.2">
      <c r="A56" s="6" t="s">
        <v>2</v>
      </c>
      <c r="B56" s="6" t="s">
        <v>0</v>
      </c>
      <c r="C56" s="13" t="s">
        <v>861</v>
      </c>
      <c r="D56" s="13" t="s">
        <v>1</v>
      </c>
      <c r="E56" s="36" t="s">
        <v>6</v>
      </c>
      <c r="F56" s="12" t="s">
        <v>3</v>
      </c>
      <c r="G56" s="12" t="s">
        <v>5</v>
      </c>
    </row>
    <row r="57" spans="1:9" x14ac:dyDescent="0.2">
      <c r="A57" s="16" t="s">
        <v>31</v>
      </c>
      <c r="B57" s="17"/>
      <c r="C57" s="17"/>
      <c r="D57" s="17"/>
      <c r="E57" s="18"/>
      <c r="F57" s="19"/>
      <c r="G57" s="18"/>
    </row>
    <row r="58" spans="1:9" x14ac:dyDescent="0.2">
      <c r="A58" s="20" t="s">
        <v>32</v>
      </c>
      <c r="B58" s="21"/>
      <c r="C58" s="21"/>
      <c r="D58" s="21"/>
      <c r="E58" s="22"/>
      <c r="F58" s="23"/>
      <c r="G58" s="22"/>
    </row>
    <row r="59" spans="1:9" x14ac:dyDescent="0.2">
      <c r="A59" s="21" t="s">
        <v>1149</v>
      </c>
      <c r="B59" s="21" t="s">
        <v>1150</v>
      </c>
      <c r="C59" s="21" t="s">
        <v>1151</v>
      </c>
      <c r="D59" s="24">
        <v>1450</v>
      </c>
      <c r="E59" s="22">
        <v>4051.0457533999997</v>
      </c>
      <c r="F59" s="23">
        <v>100</v>
      </c>
      <c r="G59" s="22">
        <v>4.165</v>
      </c>
      <c r="I59" s="32"/>
    </row>
    <row r="60" spans="1:9" x14ac:dyDescent="0.2">
      <c r="A60" s="20" t="s">
        <v>33</v>
      </c>
      <c r="B60" s="20"/>
      <c r="C60" s="20"/>
      <c r="D60" s="20"/>
      <c r="E60" s="25">
        <f>SUM(E59)</f>
        <v>4051.0457533999997</v>
      </c>
      <c r="F60" s="25">
        <f>SUM(F59)</f>
        <v>100</v>
      </c>
      <c r="G60" s="25"/>
      <c r="H60" s="14"/>
      <c r="I60" s="14"/>
    </row>
    <row r="61" spans="1:9" x14ac:dyDescent="0.2">
      <c r="A61" s="21"/>
      <c r="B61" s="21"/>
      <c r="C61" s="21"/>
      <c r="D61" s="21"/>
      <c r="E61" s="22"/>
      <c r="F61" s="23"/>
      <c r="G61" s="22"/>
    </row>
    <row r="62" spans="1:9" x14ac:dyDescent="0.2">
      <c r="A62" s="20" t="s">
        <v>35</v>
      </c>
      <c r="B62" s="20"/>
      <c r="C62" s="20"/>
      <c r="D62" s="20"/>
      <c r="E62" s="25">
        <f>E60</f>
        <v>4051.0457533999997</v>
      </c>
      <c r="F62" s="25">
        <f>F60</f>
        <v>100</v>
      </c>
      <c r="G62" s="25"/>
      <c r="H62" s="14"/>
      <c r="I62" s="14"/>
    </row>
    <row r="63" spans="1:9" x14ac:dyDescent="0.2">
      <c r="A63" s="20"/>
      <c r="B63" s="20"/>
      <c r="C63" s="20"/>
      <c r="D63" s="20"/>
      <c r="E63" s="25"/>
      <c r="F63" s="26"/>
      <c r="G63" s="25"/>
      <c r="H63" s="14"/>
      <c r="I63" s="14"/>
    </row>
    <row r="64" spans="1:9" x14ac:dyDescent="0.2">
      <c r="A64" s="20" t="s">
        <v>37</v>
      </c>
      <c r="B64" s="20"/>
      <c r="C64" s="20"/>
      <c r="D64" s="20"/>
      <c r="E64" s="52">
        <v>0</v>
      </c>
      <c r="F64" s="52">
        <v>0</v>
      </c>
      <c r="G64" s="25"/>
      <c r="H64" s="14"/>
      <c r="I64" s="32"/>
    </row>
    <row r="65" spans="1:9" x14ac:dyDescent="0.2">
      <c r="A65" s="20"/>
      <c r="B65" s="20"/>
      <c r="C65" s="20"/>
      <c r="D65" s="20"/>
      <c r="E65" s="25"/>
      <c r="F65" s="26"/>
      <c r="G65" s="25"/>
      <c r="H65" s="14"/>
      <c r="I65" s="14"/>
    </row>
    <row r="66" spans="1:9" x14ac:dyDescent="0.2">
      <c r="A66" s="27" t="s">
        <v>36</v>
      </c>
      <c r="B66" s="27"/>
      <c r="C66" s="27"/>
      <c r="D66" s="27"/>
      <c r="E66" s="28">
        <v>4051.045748399999</v>
      </c>
      <c r="F66" s="29">
        <v>100</v>
      </c>
      <c r="G66" s="28"/>
      <c r="H66" s="14"/>
      <c r="I66" s="14"/>
    </row>
    <row r="67" spans="1:9" s="10" customFormat="1" x14ac:dyDescent="0.2">
      <c r="A67" s="7"/>
      <c r="B67" s="7"/>
      <c r="C67" s="7"/>
      <c r="D67" s="7"/>
      <c r="F67" s="15"/>
      <c r="H67" s="7"/>
      <c r="I67" s="7"/>
    </row>
    <row r="68" spans="1:9" s="10" customFormat="1" x14ac:dyDescent="0.2">
      <c r="A68" s="14" t="s">
        <v>38</v>
      </c>
      <c r="B68" s="7"/>
      <c r="C68" s="7"/>
      <c r="D68" s="7"/>
      <c r="F68" s="11"/>
      <c r="H68" s="7"/>
      <c r="I68" s="7"/>
    </row>
    <row r="69" spans="1:9" s="10" customFormat="1" x14ac:dyDescent="0.2">
      <c r="A69" s="38" t="s">
        <v>1152</v>
      </c>
      <c r="B69" s="7"/>
      <c r="C69" s="7"/>
      <c r="D69" s="7"/>
      <c r="F69" s="11"/>
      <c r="H69" s="7"/>
      <c r="I69" s="7"/>
    </row>
    <row r="70" spans="1:9" s="10" customFormat="1" x14ac:dyDescent="0.2">
      <c r="A70" s="73" t="s">
        <v>1153</v>
      </c>
      <c r="B70" s="73"/>
      <c r="C70" s="73"/>
      <c r="D70" s="73"/>
      <c r="E70" s="73"/>
      <c r="F70" s="73"/>
      <c r="G70" s="73"/>
      <c r="H70" s="7"/>
      <c r="I70" s="7"/>
    </row>
    <row r="72" spans="1:9" s="10" customFormat="1" x14ac:dyDescent="0.2">
      <c r="A72" s="14" t="s">
        <v>39</v>
      </c>
      <c r="B72" s="7"/>
      <c r="C72" s="7"/>
      <c r="D72" s="7"/>
      <c r="F72" s="11"/>
      <c r="H72" s="7"/>
      <c r="I72" s="7"/>
    </row>
    <row r="73" spans="1:9" s="10" customFormat="1" x14ac:dyDescent="0.2">
      <c r="A73" s="14" t="s">
        <v>40</v>
      </c>
      <c r="B73" s="7"/>
      <c r="C73" s="7"/>
      <c r="D73" s="7"/>
      <c r="F73" s="11"/>
      <c r="H73" s="7"/>
      <c r="I73" s="7"/>
    </row>
    <row r="74" spans="1:9" s="10" customFormat="1" x14ac:dyDescent="0.2">
      <c r="A74" s="14" t="s">
        <v>41</v>
      </c>
      <c r="B74" s="14"/>
      <c r="C74" s="30" t="s">
        <v>43</v>
      </c>
      <c r="D74" s="14" t="s">
        <v>42</v>
      </c>
      <c r="F74" s="60"/>
      <c r="G74" s="61"/>
      <c r="H74" s="7"/>
      <c r="I74" s="7"/>
    </row>
    <row r="75" spans="1:9" s="10" customFormat="1" x14ac:dyDescent="0.2">
      <c r="A75" s="7" t="s">
        <v>80</v>
      </c>
      <c r="B75" s="7"/>
      <c r="C75" s="31">
        <v>0.48620000000000002</v>
      </c>
      <c r="D75" s="62">
        <v>0.48249999999999998</v>
      </c>
      <c r="F75" s="11"/>
      <c r="H75" s="7"/>
      <c r="I75" s="7"/>
    </row>
    <row r="76" spans="1:9" s="10" customFormat="1" x14ac:dyDescent="0.2">
      <c r="A76" s="7" t="s">
        <v>82</v>
      </c>
      <c r="B76" s="7"/>
      <c r="C76" s="31">
        <v>0.22539999999999999</v>
      </c>
      <c r="D76" s="62">
        <v>0.22370000000000001</v>
      </c>
      <c r="F76" s="11"/>
      <c r="H76" s="7"/>
      <c r="I76" s="7"/>
    </row>
    <row r="77" spans="1:9" s="10" customFormat="1" x14ac:dyDescent="0.2">
      <c r="A77" s="7" t="s">
        <v>81</v>
      </c>
      <c r="B77" s="7"/>
      <c r="C77" s="31">
        <v>0.51400000000000001</v>
      </c>
      <c r="D77" s="62">
        <v>0.5101</v>
      </c>
      <c r="F77" s="11"/>
      <c r="H77" s="7"/>
      <c r="I77" s="7"/>
    </row>
    <row r="78" spans="1:9" s="10" customFormat="1" x14ac:dyDescent="0.2">
      <c r="A78" s="7" t="s">
        <v>83</v>
      </c>
      <c r="B78" s="7"/>
      <c r="C78" s="31">
        <v>0.2414</v>
      </c>
      <c r="D78" s="62">
        <v>0.23949999999999999</v>
      </c>
      <c r="F78" s="11"/>
      <c r="H78" s="7"/>
      <c r="I78" s="7"/>
    </row>
    <row r="80" spans="1:9" s="10" customFormat="1" x14ac:dyDescent="0.2">
      <c r="A80" s="7" t="s">
        <v>44</v>
      </c>
      <c r="B80" s="7"/>
      <c r="C80" s="7"/>
      <c r="D80" s="7"/>
      <c r="F80" s="11"/>
      <c r="H80" s="7"/>
      <c r="I80" s="7"/>
    </row>
    <row r="82" spans="1:9" s="10" customFormat="1" x14ac:dyDescent="0.2">
      <c r="A82" s="14" t="s">
        <v>1223</v>
      </c>
      <c r="B82" s="7"/>
      <c r="C82" s="7"/>
      <c r="D82" s="30" t="s">
        <v>46</v>
      </c>
      <c r="F82" s="11"/>
      <c r="H82" s="7"/>
      <c r="I82" s="7"/>
    </row>
    <row r="83" spans="1:9" x14ac:dyDescent="0.2">
      <c r="A83" s="7" t="s">
        <v>839</v>
      </c>
    </row>
    <row r="84" spans="1:9" x14ac:dyDescent="0.2">
      <c r="A84" s="37" t="s">
        <v>840</v>
      </c>
    </row>
  </sheetData>
  <mergeCells count="9">
    <mergeCell ref="A52:G52"/>
    <mergeCell ref="A54:G54"/>
    <mergeCell ref="A70:G70"/>
    <mergeCell ref="A1:G1"/>
    <mergeCell ref="A20:G20"/>
    <mergeCell ref="A42:G42"/>
    <mergeCell ref="A44:G44"/>
    <mergeCell ref="A47:G47"/>
    <mergeCell ref="A51:G51"/>
  </mergeCells>
  <conditionalFormatting sqref="F2:F3 F5:F6 F43 F45:F46 F55 F67:F69 F11 F13 F15 F53 F49:F50 F17:F19 F71:F65528 F22:F41">
    <cfRule type="cellIs" dxfId="7" priority="3" stopIfTrue="1" operator="between">
      <formula>0.009</formula>
      <formula>-0.009</formula>
    </cfRule>
  </conditionalFormatting>
  <conditionalFormatting sqref="F57:F58">
    <cfRule type="cellIs" dxfId="6" priority="2" stopIfTrue="1" operator="between">
      <formula>0.009</formula>
      <formula>-0.009</formula>
    </cfRule>
  </conditionalFormatting>
  <conditionalFormatting sqref="F59 F61 F63 F65:F66">
    <cfRule type="cellIs" dxfId="5" priority="1" stopIfTrue="1" operator="between">
      <formula>0.009</formula>
      <formula>-0.009</formula>
    </cfRule>
  </conditionalFormatting>
  <hyperlinks>
    <hyperlink ref="A40" r:id="rId1" tooltip="https://www.franklintempletonindia.com/investor/reports" xr:uid="{00000000-0004-0000-2700-000000000000}"/>
    <hyperlink ref="A84" r:id="rId2" tooltip="https://www.franklintempletonindia.com/investor/reports" xr:uid="{00000000-0004-0000-2700-000001000000}"/>
    <hyperlink ref="A45" r:id="rId3" xr:uid="{00000000-0004-0000-2700-000002000000}"/>
  </hyperlinks>
  <pageMargins left="0.7" right="0.7" top="0.75" bottom="0.75" header="0.3" footer="0.3"/>
  <pageSetup paperSize="9" scale="51" orientation="portrait" r:id="rId4"/>
  <headerFooter>
    <oddFooter>&amp;C&amp;1#&amp;"Calibri"&amp;10&amp;K000000PUBLIC</oddFooter>
    <evenFooter>&amp;LPUBLIC</evenFooter>
    <firstFooter>&amp;LPUBLIC</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151"/>
  <sheetViews>
    <sheetView workbookViewId="0">
      <selection sqref="A1:G1"/>
    </sheetView>
  </sheetViews>
  <sheetFormatPr defaultColWidth="9.109375" defaultRowHeight="10.199999999999999" x14ac:dyDescent="0.2"/>
  <cols>
    <col min="1" max="1" width="38.6640625" style="7" bestFit="1" customWidth="1"/>
    <col min="2" max="2" width="58" style="7" bestFit="1" customWidth="1"/>
    <col min="3" max="3" width="15.33203125" style="7" bestFit="1" customWidth="1"/>
    <col min="4" max="4" width="15" style="7" bestFit="1" customWidth="1"/>
    <col min="5" max="5" width="23.44140625" style="10" customWidth="1"/>
    <col min="6" max="6" width="13.5546875" style="11" bestFit="1" customWidth="1"/>
    <col min="7" max="7" width="14.33203125" style="10" customWidth="1"/>
    <col min="8" max="16384" width="9.109375" style="7"/>
  </cols>
  <sheetData>
    <row r="1" spans="1:9" s="1" customFormat="1" ht="15" customHeight="1" x14ac:dyDescent="0.2">
      <c r="A1" s="69" t="s">
        <v>1213</v>
      </c>
      <c r="B1" s="70"/>
      <c r="C1" s="70"/>
      <c r="D1" s="70"/>
      <c r="E1" s="70"/>
      <c r="F1" s="70"/>
      <c r="G1" s="70"/>
    </row>
    <row r="2" spans="1:9" s="1" customFormat="1" ht="12" x14ac:dyDescent="0.25">
      <c r="A2" s="50" t="s">
        <v>1118</v>
      </c>
      <c r="E2" s="5"/>
      <c r="F2" s="9"/>
      <c r="G2" s="10"/>
    </row>
    <row r="3" spans="1:9" s="1" customFormat="1" ht="12" x14ac:dyDescent="0.2">
      <c r="A3" s="8" t="s">
        <v>7</v>
      </c>
      <c r="B3" s="2"/>
      <c r="C3" s="3"/>
      <c r="D3" s="3"/>
      <c r="E3" s="4"/>
      <c r="F3" s="9"/>
      <c r="G3" s="10"/>
    </row>
    <row r="4" spans="1:9" s="1" customFormat="1" ht="30.6" x14ac:dyDescent="0.2">
      <c r="A4" s="6" t="s">
        <v>2</v>
      </c>
      <c r="B4" s="6" t="s">
        <v>0</v>
      </c>
      <c r="C4" s="13" t="s">
        <v>1125</v>
      </c>
      <c r="D4" s="13" t="s">
        <v>1</v>
      </c>
      <c r="E4" s="36" t="s">
        <v>6</v>
      </c>
      <c r="F4" s="12" t="s">
        <v>3</v>
      </c>
      <c r="G4" s="12" t="s">
        <v>5</v>
      </c>
    </row>
    <row r="5" spans="1:9" x14ac:dyDescent="0.2">
      <c r="A5" s="16" t="s">
        <v>31</v>
      </c>
      <c r="B5" s="17"/>
      <c r="C5" s="17"/>
      <c r="D5" s="17"/>
      <c r="E5" s="18"/>
      <c r="F5" s="19"/>
      <c r="G5" s="18"/>
    </row>
    <row r="6" spans="1:9" x14ac:dyDescent="0.2">
      <c r="A6" s="20" t="s">
        <v>32</v>
      </c>
      <c r="B6" s="21"/>
      <c r="C6" s="21"/>
      <c r="D6" s="21"/>
      <c r="E6" s="22"/>
      <c r="F6" s="23"/>
      <c r="G6" s="22"/>
    </row>
    <row r="7" spans="1:9" ht="30.6" x14ac:dyDescent="0.2">
      <c r="A7" s="21" t="s">
        <v>1172</v>
      </c>
      <c r="B7" s="21" t="s">
        <v>1173</v>
      </c>
      <c r="C7" s="42" t="s">
        <v>1169</v>
      </c>
      <c r="D7" s="24">
        <v>8125</v>
      </c>
      <c r="E7" s="22">
        <v>16473.761832200002</v>
      </c>
      <c r="F7" s="23">
        <v>89.0702288794499</v>
      </c>
      <c r="G7" s="22">
        <v>11.03</v>
      </c>
    </row>
    <row r="8" spans="1:9" x14ac:dyDescent="0.2">
      <c r="A8" s="20" t="s">
        <v>33</v>
      </c>
      <c r="B8" s="20"/>
      <c r="C8" s="20"/>
      <c r="D8" s="20"/>
      <c r="E8" s="25">
        <f>SUM(E6:E7)</f>
        <v>16473.761832200002</v>
      </c>
      <c r="F8" s="26">
        <f>SUM(F6:F7)</f>
        <v>89.0702288794499</v>
      </c>
      <c r="G8" s="25"/>
      <c r="H8" s="14"/>
      <c r="I8" s="14"/>
    </row>
    <row r="9" spans="1:9" x14ac:dyDescent="0.2">
      <c r="A9" s="21"/>
      <c r="B9" s="21"/>
      <c r="C9" s="21"/>
      <c r="D9" s="21"/>
      <c r="E9" s="22"/>
      <c r="F9" s="23"/>
      <c r="G9" s="22"/>
    </row>
    <row r="10" spans="1:9" x14ac:dyDescent="0.2">
      <c r="A10" s="20" t="s">
        <v>1126</v>
      </c>
      <c r="B10" s="21"/>
      <c r="C10" s="21"/>
      <c r="D10" s="21"/>
      <c r="E10" s="22"/>
      <c r="F10" s="23"/>
      <c r="G10" s="22"/>
    </row>
    <row r="11" spans="1:9" x14ac:dyDescent="0.2">
      <c r="A11" s="21" t="s">
        <v>1214</v>
      </c>
      <c r="B11" s="21" t="s">
        <v>1215</v>
      </c>
      <c r="C11" s="21" t="s">
        <v>1174</v>
      </c>
      <c r="D11" s="24">
        <v>750</v>
      </c>
      <c r="E11" s="22">
        <v>0</v>
      </c>
      <c r="F11" s="22">
        <v>0</v>
      </c>
      <c r="G11" s="22">
        <v>0</v>
      </c>
    </row>
    <row r="12" spans="1:9" x14ac:dyDescent="0.2">
      <c r="A12" s="21" t="s">
        <v>1175</v>
      </c>
      <c r="B12" s="21" t="s">
        <v>1176</v>
      </c>
      <c r="C12" s="21" t="s">
        <v>1174</v>
      </c>
      <c r="D12" s="24">
        <v>150</v>
      </c>
      <c r="E12" s="22">
        <v>1.5E-6</v>
      </c>
      <c r="F12" s="22">
        <v>1.5E-6</v>
      </c>
      <c r="G12" s="22">
        <v>0</v>
      </c>
    </row>
    <row r="13" spans="1:9" x14ac:dyDescent="0.2">
      <c r="A13" s="20" t="s">
        <v>33</v>
      </c>
      <c r="B13" s="20"/>
      <c r="C13" s="20"/>
      <c r="D13" s="20"/>
      <c r="E13" s="25">
        <f>SUM(E10:E12)</f>
        <v>1.5E-6</v>
      </c>
      <c r="F13" s="25">
        <f>SUM(F10:F12)</f>
        <v>1.5E-6</v>
      </c>
      <c r="G13" s="25"/>
      <c r="H13" s="14"/>
      <c r="I13" s="14"/>
    </row>
    <row r="14" spans="1:9" x14ac:dyDescent="0.2">
      <c r="A14" s="21"/>
      <c r="B14" s="21"/>
      <c r="C14" s="21"/>
      <c r="D14" s="21"/>
      <c r="E14" s="22"/>
      <c r="F14" s="23"/>
      <c r="G14" s="22"/>
    </row>
    <row r="15" spans="1:9" x14ac:dyDescent="0.2">
      <c r="A15" s="20" t="s">
        <v>34</v>
      </c>
      <c r="B15" s="21"/>
      <c r="C15" s="21"/>
      <c r="D15" s="21"/>
      <c r="E15" s="22"/>
      <c r="F15" s="23"/>
      <c r="G15" s="22"/>
    </row>
    <row r="16" spans="1:9" x14ac:dyDescent="0.2">
      <c r="A16" s="21" t="s">
        <v>1179</v>
      </c>
      <c r="B16" s="21" t="s">
        <v>1180</v>
      </c>
      <c r="C16" s="21" t="s">
        <v>1181</v>
      </c>
      <c r="D16" s="24">
        <v>57704.588000000003</v>
      </c>
      <c r="E16" s="22">
        <v>2053.2515749999998</v>
      </c>
      <c r="F16" s="23">
        <v>11.1015073299696</v>
      </c>
      <c r="G16" s="22">
        <v>6.032</v>
      </c>
    </row>
    <row r="17" spans="1:9" x14ac:dyDescent="0.2">
      <c r="A17" s="20" t="s">
        <v>33</v>
      </c>
      <c r="B17" s="20"/>
      <c r="C17" s="20"/>
      <c r="D17" s="20"/>
      <c r="E17" s="25">
        <f>SUM(E16:E16)</f>
        <v>2053.2515749999998</v>
      </c>
      <c r="F17" s="26">
        <f>SUM(F16:F16)</f>
        <v>11.1015073299696</v>
      </c>
      <c r="G17" s="25"/>
      <c r="H17" s="14"/>
      <c r="I17" s="14"/>
    </row>
    <row r="18" spans="1:9" x14ac:dyDescent="0.2">
      <c r="A18" s="21"/>
      <c r="B18" s="21"/>
      <c r="C18" s="21"/>
      <c r="D18" s="21"/>
      <c r="E18" s="22"/>
      <c r="F18" s="23"/>
      <c r="G18" s="22"/>
    </row>
    <row r="19" spans="1:9" x14ac:dyDescent="0.2">
      <c r="A19" s="20" t="s">
        <v>35</v>
      </c>
      <c r="B19" s="20"/>
      <c r="C19" s="20"/>
      <c r="D19" s="20"/>
      <c r="E19" s="25">
        <f>E8+E13+E17</f>
        <v>18527.013408700001</v>
      </c>
      <c r="F19" s="26">
        <f>F8+F13+F17</f>
        <v>100.17173770941949</v>
      </c>
      <c r="G19" s="25"/>
      <c r="H19" s="14"/>
      <c r="I19" s="14"/>
    </row>
    <row r="20" spans="1:9" x14ac:dyDescent="0.2">
      <c r="A20" s="20"/>
      <c r="B20" s="20"/>
      <c r="C20" s="20"/>
      <c r="D20" s="20"/>
      <c r="E20" s="25"/>
      <c r="F20" s="26"/>
      <c r="G20" s="25"/>
      <c r="H20" s="14"/>
      <c r="I20" s="14"/>
    </row>
    <row r="21" spans="1:9" x14ac:dyDescent="0.2">
      <c r="A21" s="20" t="s">
        <v>37</v>
      </c>
      <c r="B21" s="20"/>
      <c r="C21" s="20"/>
      <c r="D21" s="20"/>
      <c r="E21" s="25">
        <f>E23-(E8+E13+E17)</f>
        <v>-31.763043400002061</v>
      </c>
      <c r="F21" s="26">
        <f>F23-(F8+F13+F17)</f>
        <v>-0.17173770941948874</v>
      </c>
      <c r="G21" s="25"/>
      <c r="H21" s="14"/>
      <c r="I21" s="14"/>
    </row>
    <row r="22" spans="1:9" x14ac:dyDescent="0.2">
      <c r="A22" s="20"/>
      <c r="B22" s="20"/>
      <c r="C22" s="20"/>
      <c r="D22" s="20"/>
      <c r="E22" s="25"/>
      <c r="F22" s="26"/>
      <c r="G22" s="25"/>
      <c r="H22" s="14"/>
      <c r="I22" s="14"/>
    </row>
    <row r="23" spans="1:9" x14ac:dyDescent="0.2">
      <c r="A23" s="27" t="s">
        <v>36</v>
      </c>
      <c r="B23" s="27"/>
      <c r="C23" s="27"/>
      <c r="D23" s="27"/>
      <c r="E23" s="28">
        <v>18495.250365299999</v>
      </c>
      <c r="F23" s="29">
        <v>100</v>
      </c>
      <c r="G23" s="28"/>
      <c r="H23" s="14"/>
      <c r="I23" s="14"/>
    </row>
    <row r="25" spans="1:9" x14ac:dyDescent="0.2">
      <c r="A25" s="14" t="s">
        <v>38</v>
      </c>
    </row>
    <row r="26" spans="1:9" x14ac:dyDescent="0.2">
      <c r="A26" s="14" t="s">
        <v>1134</v>
      </c>
    </row>
    <row r="27" spans="1:9" ht="41.25" customHeight="1" x14ac:dyDescent="0.3">
      <c r="A27" s="77" t="s">
        <v>1135</v>
      </c>
      <c r="B27" s="78"/>
      <c r="C27" s="78"/>
      <c r="D27" s="78"/>
      <c r="E27" s="78"/>
      <c r="F27" s="78"/>
      <c r="G27" s="78"/>
    </row>
    <row r="29" spans="1:9" x14ac:dyDescent="0.2">
      <c r="A29" s="14" t="s">
        <v>39</v>
      </c>
    </row>
    <row r="30" spans="1:9" x14ac:dyDescent="0.2">
      <c r="A30" s="14" t="s">
        <v>40</v>
      </c>
    </row>
    <row r="31" spans="1:9" x14ac:dyDescent="0.2">
      <c r="A31" s="14" t="s">
        <v>41</v>
      </c>
      <c r="B31" s="14"/>
      <c r="C31" s="30" t="s">
        <v>43</v>
      </c>
      <c r="D31" s="14" t="s">
        <v>42</v>
      </c>
    </row>
    <row r="32" spans="1:9" x14ac:dyDescent="0.2">
      <c r="A32" s="7" t="s">
        <v>80</v>
      </c>
      <c r="C32" s="31">
        <v>23.698599999999999</v>
      </c>
      <c r="D32" s="31">
        <v>23.835999999999999</v>
      </c>
    </row>
    <row r="33" spans="1:7" x14ac:dyDescent="0.2">
      <c r="A33" s="7" t="s">
        <v>82</v>
      </c>
      <c r="C33" s="31">
        <v>12.708399999999999</v>
      </c>
      <c r="D33" s="31">
        <v>12.7821</v>
      </c>
    </row>
    <row r="34" spans="1:7" x14ac:dyDescent="0.2">
      <c r="A34" s="7" t="s">
        <v>81</v>
      </c>
      <c r="C34" s="31">
        <v>23.914000000000001</v>
      </c>
      <c r="D34" s="31">
        <v>24.052600000000002</v>
      </c>
    </row>
    <row r="35" spans="1:7" x14ac:dyDescent="0.2">
      <c r="A35" s="7" t="s">
        <v>83</v>
      </c>
      <c r="C35" s="31">
        <v>13.105700000000001</v>
      </c>
      <c r="D35" s="31">
        <v>13.181699999999999</v>
      </c>
    </row>
    <row r="37" spans="1:7" x14ac:dyDescent="0.2">
      <c r="A37" s="7" t="s">
        <v>44</v>
      </c>
    </row>
    <row r="39" spans="1:7" x14ac:dyDescent="0.2">
      <c r="A39" s="14" t="s">
        <v>45</v>
      </c>
      <c r="D39" s="30" t="s">
        <v>46</v>
      </c>
    </row>
    <row r="41" spans="1:7" x14ac:dyDescent="0.2">
      <c r="A41" s="14" t="s">
        <v>928</v>
      </c>
      <c r="D41" s="32">
        <v>3.04577389457106</v>
      </c>
      <c r="E41" s="10" t="s">
        <v>47</v>
      </c>
    </row>
    <row r="43" spans="1:7" x14ac:dyDescent="0.2">
      <c r="A43" s="14" t="s">
        <v>838</v>
      </c>
      <c r="D43" s="30" t="s">
        <v>46</v>
      </c>
    </row>
    <row r="44" spans="1:7" x14ac:dyDescent="0.2">
      <c r="A44" s="7" t="s">
        <v>839</v>
      </c>
    </row>
    <row r="45" spans="1:7" x14ac:dyDescent="0.2">
      <c r="A45" s="37" t="s">
        <v>840</v>
      </c>
    </row>
    <row r="47" spans="1:7" ht="27" customHeight="1" x14ac:dyDescent="0.3">
      <c r="A47" s="77" t="s">
        <v>1216</v>
      </c>
      <c r="B47" s="78"/>
      <c r="C47" s="78"/>
      <c r="D47" s="78"/>
      <c r="E47" s="78"/>
      <c r="F47" s="78"/>
      <c r="G47" s="78"/>
    </row>
    <row r="49" spans="1:8" ht="47.25" customHeight="1" x14ac:dyDescent="0.3">
      <c r="A49" s="77" t="s">
        <v>1217</v>
      </c>
      <c r="B49" s="78"/>
      <c r="C49" s="78"/>
      <c r="D49" s="78"/>
      <c r="E49" s="78"/>
      <c r="F49" s="78"/>
      <c r="G49" s="78"/>
    </row>
    <row r="51" spans="1:8" ht="48" customHeight="1" x14ac:dyDescent="0.3">
      <c r="A51" s="77" t="s">
        <v>1218</v>
      </c>
      <c r="B51" s="78"/>
      <c r="C51" s="78"/>
      <c r="D51" s="78"/>
      <c r="E51" s="78"/>
      <c r="F51" s="78"/>
      <c r="G51" s="78"/>
    </row>
    <row r="52" spans="1:8" x14ac:dyDescent="0.2">
      <c r="A52" s="37" t="s">
        <v>1143</v>
      </c>
    </row>
    <row r="54" spans="1:8" ht="27" customHeight="1" x14ac:dyDescent="0.3">
      <c r="A54" s="77" t="s">
        <v>1144</v>
      </c>
      <c r="B54" s="78"/>
      <c r="C54" s="78"/>
      <c r="D54" s="78"/>
      <c r="E54" s="78"/>
      <c r="F54" s="78"/>
      <c r="G54" s="78"/>
      <c r="H54" s="78"/>
    </row>
    <row r="56" spans="1:8" x14ac:dyDescent="0.2">
      <c r="A56" s="14" t="s">
        <v>1145</v>
      </c>
    </row>
    <row r="57" spans="1:8" x14ac:dyDescent="0.2">
      <c r="A57" s="14"/>
    </row>
    <row r="58" spans="1:8" x14ac:dyDescent="0.2">
      <c r="A58" s="38" t="s">
        <v>807</v>
      </c>
    </row>
    <row r="59" spans="1:8" x14ac:dyDescent="0.2">
      <c r="A59" s="38"/>
    </row>
    <row r="60" spans="1:8" x14ac:dyDescent="0.2">
      <c r="A60" s="39"/>
    </row>
    <row r="61" spans="1:8" x14ac:dyDescent="0.2">
      <c r="A61" s="40"/>
    </row>
    <row r="62" spans="1:8" x14ac:dyDescent="0.2">
      <c r="A62" s="40"/>
    </row>
    <row r="63" spans="1:8" x14ac:dyDescent="0.2">
      <c r="A63" s="40"/>
    </row>
    <row r="64" spans="1:8"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row r="71" spans="1:1" x14ac:dyDescent="0.2">
      <c r="A71" s="40"/>
    </row>
    <row r="72" spans="1:1" x14ac:dyDescent="0.2">
      <c r="A72" s="38" t="s">
        <v>1219</v>
      </c>
    </row>
    <row r="73" spans="1:1" x14ac:dyDescent="0.2">
      <c r="A73" s="40"/>
    </row>
    <row r="74" spans="1:1" x14ac:dyDescent="0.2">
      <c r="A74" s="38" t="s">
        <v>808</v>
      </c>
    </row>
    <row r="75" spans="1:1" x14ac:dyDescent="0.2">
      <c r="A75" s="40"/>
    </row>
    <row r="76" spans="1:1" x14ac:dyDescent="0.2">
      <c r="A76" s="40"/>
    </row>
    <row r="77" spans="1:1" x14ac:dyDescent="0.2">
      <c r="A77" s="40"/>
    </row>
    <row r="78" spans="1:1" x14ac:dyDescent="0.2">
      <c r="A78" s="40"/>
    </row>
    <row r="79" spans="1:1" x14ac:dyDescent="0.2">
      <c r="A79" s="40"/>
    </row>
    <row r="80" spans="1:1" x14ac:dyDescent="0.2">
      <c r="A80" s="40"/>
    </row>
    <row r="81" spans="1:9" x14ac:dyDescent="0.2">
      <c r="A81" s="40"/>
    </row>
    <row r="82" spans="1:9" x14ac:dyDescent="0.2">
      <c r="A82" s="40"/>
    </row>
    <row r="83" spans="1:9" x14ac:dyDescent="0.2">
      <c r="A83" s="40"/>
    </row>
    <row r="84" spans="1:9" x14ac:dyDescent="0.2">
      <c r="A84" s="40"/>
    </row>
    <row r="85" spans="1:9" x14ac:dyDescent="0.2">
      <c r="A85" s="40"/>
    </row>
    <row r="86" spans="1:9" x14ac:dyDescent="0.2">
      <c r="A86" s="39"/>
    </row>
    <row r="87" spans="1:9" x14ac:dyDescent="0.2">
      <c r="A87" s="14" t="s">
        <v>837</v>
      </c>
    </row>
    <row r="89" spans="1:9" s="1" customFormat="1" ht="13.8" x14ac:dyDescent="0.2">
      <c r="A89" s="69" t="s">
        <v>1220</v>
      </c>
      <c r="B89" s="70"/>
      <c r="C89" s="70"/>
      <c r="D89" s="70"/>
      <c r="E89" s="70"/>
      <c r="F89" s="70"/>
      <c r="G89" s="70"/>
    </row>
    <row r="90" spans="1:9" x14ac:dyDescent="0.2">
      <c r="A90" s="14" t="s">
        <v>7</v>
      </c>
    </row>
    <row r="91" spans="1:9" s="1" customFormat="1" ht="17.399999999999999" customHeight="1" x14ac:dyDescent="0.2">
      <c r="A91" s="6" t="s">
        <v>2</v>
      </c>
      <c r="B91" s="6" t="s">
        <v>0</v>
      </c>
      <c r="C91" s="13" t="s">
        <v>861</v>
      </c>
      <c r="D91" s="13" t="s">
        <v>1</v>
      </c>
      <c r="E91" s="12" t="s">
        <v>6</v>
      </c>
      <c r="F91" s="12" t="s">
        <v>3</v>
      </c>
      <c r="G91" s="12" t="s">
        <v>5</v>
      </c>
    </row>
    <row r="92" spans="1:9" x14ac:dyDescent="0.2">
      <c r="A92" s="16" t="s">
        <v>31</v>
      </c>
      <c r="B92" s="17"/>
      <c r="C92" s="17"/>
      <c r="D92" s="17"/>
      <c r="E92" s="18"/>
      <c r="F92" s="19"/>
      <c r="G92" s="18"/>
    </row>
    <row r="93" spans="1:9" x14ac:dyDescent="0.2">
      <c r="A93" s="20" t="s">
        <v>32</v>
      </c>
      <c r="B93" s="21"/>
      <c r="C93" s="21"/>
      <c r="D93" s="21"/>
      <c r="E93" s="22"/>
      <c r="F93" s="23"/>
      <c r="G93" s="22"/>
    </row>
    <row r="94" spans="1:9" x14ac:dyDescent="0.2">
      <c r="A94" s="21" t="s">
        <v>1149</v>
      </c>
      <c r="B94" s="21" t="s">
        <v>1150</v>
      </c>
      <c r="C94" s="21" t="s">
        <v>1151</v>
      </c>
      <c r="D94" s="24">
        <v>3370</v>
      </c>
      <c r="E94" s="22">
        <v>9415.1890958999993</v>
      </c>
      <c r="F94" s="23">
        <v>100.00000037174</v>
      </c>
      <c r="G94" s="22">
        <v>4.165</v>
      </c>
    </row>
    <row r="95" spans="1:9" x14ac:dyDescent="0.2">
      <c r="A95" s="20" t="s">
        <v>33</v>
      </c>
      <c r="B95" s="20"/>
      <c r="C95" s="20"/>
      <c r="D95" s="20"/>
      <c r="E95" s="25">
        <f>SUM(E93:E94)</f>
        <v>9415.1890958999993</v>
      </c>
      <c r="F95" s="26">
        <f>SUM(F93:F94)</f>
        <v>100.00000037174</v>
      </c>
      <c r="G95" s="25"/>
      <c r="H95" s="14"/>
      <c r="I95" s="14"/>
    </row>
    <row r="96" spans="1:9" x14ac:dyDescent="0.2">
      <c r="A96" s="21"/>
      <c r="B96" s="21"/>
      <c r="C96" s="21"/>
      <c r="D96" s="21"/>
      <c r="E96" s="22"/>
      <c r="F96" s="23"/>
      <c r="G96" s="22"/>
    </row>
    <row r="97" spans="1:9" x14ac:dyDescent="0.2">
      <c r="A97" s="20" t="s">
        <v>35</v>
      </c>
      <c r="B97" s="20"/>
      <c r="C97" s="20"/>
      <c r="D97" s="20"/>
      <c r="E97" s="25">
        <f>E95</f>
        <v>9415.1890958999993</v>
      </c>
      <c r="F97" s="26">
        <f>F95</f>
        <v>100.00000037174</v>
      </c>
      <c r="G97" s="25"/>
      <c r="H97" s="14"/>
      <c r="I97" s="14"/>
    </row>
    <row r="98" spans="1:9" x14ac:dyDescent="0.2">
      <c r="A98" s="20"/>
      <c r="B98" s="20"/>
      <c r="C98" s="20"/>
      <c r="D98" s="20"/>
      <c r="E98" s="25"/>
      <c r="F98" s="26"/>
      <c r="G98" s="25"/>
      <c r="H98" s="14"/>
      <c r="I98" s="14"/>
    </row>
    <row r="99" spans="1:9" x14ac:dyDescent="0.2">
      <c r="A99" s="20" t="s">
        <v>37</v>
      </c>
      <c r="B99" s="20"/>
      <c r="C99" s="20"/>
      <c r="D99" s="20"/>
      <c r="E99" s="52">
        <v>0</v>
      </c>
      <c r="F99" s="52">
        <v>0</v>
      </c>
      <c r="G99" s="25"/>
      <c r="H99" s="14"/>
      <c r="I99" s="14"/>
    </row>
    <row r="100" spans="1:9" x14ac:dyDescent="0.2">
      <c r="A100" s="20"/>
      <c r="B100" s="20"/>
      <c r="C100" s="20"/>
      <c r="D100" s="20"/>
      <c r="E100" s="25"/>
      <c r="F100" s="26"/>
      <c r="G100" s="25"/>
      <c r="H100" s="14"/>
      <c r="I100" s="14"/>
    </row>
    <row r="101" spans="1:9" x14ac:dyDescent="0.2">
      <c r="A101" s="27" t="s">
        <v>36</v>
      </c>
      <c r="B101" s="27"/>
      <c r="C101" s="27"/>
      <c r="D101" s="27"/>
      <c r="E101" s="28">
        <v>9415.1890609000002</v>
      </c>
      <c r="F101" s="29">
        <v>100</v>
      </c>
      <c r="G101" s="28"/>
      <c r="H101" s="14"/>
      <c r="I101" s="14"/>
    </row>
    <row r="103" spans="1:9" x14ac:dyDescent="0.2">
      <c r="A103" s="14" t="s">
        <v>38</v>
      </c>
    </row>
    <row r="104" spans="1:9" x14ac:dyDescent="0.2">
      <c r="A104" s="38" t="s">
        <v>1152</v>
      </c>
    </row>
    <row r="105" spans="1:9" x14ac:dyDescent="0.2">
      <c r="A105" s="73" t="s">
        <v>1153</v>
      </c>
      <c r="B105" s="73"/>
      <c r="C105" s="73"/>
      <c r="D105" s="73"/>
      <c r="E105" s="73"/>
      <c r="F105" s="73"/>
      <c r="G105" s="73"/>
    </row>
    <row r="107" spans="1:9" x14ac:dyDescent="0.2">
      <c r="A107" s="14" t="s">
        <v>39</v>
      </c>
    </row>
    <row r="108" spans="1:9" x14ac:dyDescent="0.2">
      <c r="A108" s="14" t="s">
        <v>40</v>
      </c>
    </row>
    <row r="109" spans="1:9" x14ac:dyDescent="0.2">
      <c r="A109" s="14" t="s">
        <v>41</v>
      </c>
      <c r="B109" s="14"/>
      <c r="C109" s="30" t="s">
        <v>43</v>
      </c>
      <c r="D109" s="14" t="s">
        <v>42</v>
      </c>
    </row>
    <row r="110" spans="1:9" x14ac:dyDescent="0.2">
      <c r="A110" s="7" t="s">
        <v>80</v>
      </c>
      <c r="C110" s="31">
        <v>0.51719999999999999</v>
      </c>
      <c r="D110" s="31">
        <v>0.51319999999999999</v>
      </c>
    </row>
    <row r="111" spans="1:9" x14ac:dyDescent="0.2">
      <c r="A111" s="7" t="s">
        <v>82</v>
      </c>
      <c r="C111" s="31">
        <v>0.27729999999999999</v>
      </c>
      <c r="D111" s="31">
        <v>0.2752</v>
      </c>
    </row>
    <row r="112" spans="1:9" x14ac:dyDescent="0.2">
      <c r="A112" s="7" t="s">
        <v>81</v>
      </c>
      <c r="C112" s="31">
        <v>0.54720000000000002</v>
      </c>
      <c r="D112" s="31">
        <v>0.54300000000000004</v>
      </c>
    </row>
    <row r="113" spans="1:9" x14ac:dyDescent="0.2">
      <c r="A113" s="7" t="s">
        <v>83</v>
      </c>
      <c r="C113" s="31">
        <v>0.2999</v>
      </c>
      <c r="D113" s="31">
        <v>0.29749999999999999</v>
      </c>
    </row>
    <row r="115" spans="1:9" x14ac:dyDescent="0.2">
      <c r="A115" s="7" t="s">
        <v>44</v>
      </c>
    </row>
    <row r="117" spans="1:9" x14ac:dyDescent="0.2">
      <c r="A117" s="14" t="s">
        <v>1223</v>
      </c>
      <c r="D117" s="30" t="s">
        <v>46</v>
      </c>
    </row>
    <row r="118" spans="1:9" x14ac:dyDescent="0.2">
      <c r="A118" s="7" t="s">
        <v>839</v>
      </c>
    </row>
    <row r="119" spans="1:9" x14ac:dyDescent="0.2">
      <c r="A119" s="37" t="s">
        <v>840</v>
      </c>
    </row>
    <row r="121" spans="1:9" s="1" customFormat="1" ht="13.8" x14ac:dyDescent="0.2">
      <c r="A121" s="69" t="s">
        <v>1221</v>
      </c>
      <c r="B121" s="70"/>
      <c r="C121" s="70"/>
      <c r="D121" s="70"/>
      <c r="E121" s="70"/>
      <c r="F121" s="70"/>
      <c r="G121" s="70"/>
    </row>
    <row r="122" spans="1:9" x14ac:dyDescent="0.2">
      <c r="A122" s="14" t="s">
        <v>7</v>
      </c>
    </row>
    <row r="123" spans="1:9" s="1" customFormat="1" ht="17.399999999999999" customHeight="1" x14ac:dyDescent="0.2">
      <c r="A123" s="6" t="s">
        <v>2</v>
      </c>
      <c r="B123" s="6" t="s">
        <v>0</v>
      </c>
      <c r="C123" s="13" t="s">
        <v>861</v>
      </c>
      <c r="D123" s="13" t="s">
        <v>1</v>
      </c>
      <c r="E123" s="12" t="s">
        <v>6</v>
      </c>
      <c r="F123" s="12" t="s">
        <v>3</v>
      </c>
      <c r="G123" s="12" t="s">
        <v>5</v>
      </c>
    </row>
    <row r="124" spans="1:9" x14ac:dyDescent="0.2">
      <c r="A124" s="16" t="s">
        <v>31</v>
      </c>
      <c r="B124" s="17"/>
      <c r="C124" s="17"/>
      <c r="D124" s="17"/>
      <c r="E124" s="18"/>
      <c r="F124" s="19"/>
      <c r="G124" s="18"/>
    </row>
    <row r="125" spans="1:9" x14ac:dyDescent="0.2">
      <c r="A125" s="20" t="s">
        <v>32</v>
      </c>
      <c r="B125" s="21"/>
      <c r="C125" s="21"/>
      <c r="D125" s="21"/>
      <c r="E125" s="22"/>
      <c r="F125" s="23"/>
      <c r="G125" s="22"/>
    </row>
    <row r="126" spans="1:9" ht="20.399999999999999" x14ac:dyDescent="0.2">
      <c r="A126" s="21" t="s">
        <v>1155</v>
      </c>
      <c r="B126" s="21" t="s">
        <v>1222</v>
      </c>
      <c r="C126" s="42" t="s">
        <v>1157</v>
      </c>
      <c r="D126" s="24">
        <v>1695</v>
      </c>
      <c r="E126" s="22">
        <v>0</v>
      </c>
      <c r="F126" s="23">
        <v>100</v>
      </c>
      <c r="G126" s="22">
        <v>0</v>
      </c>
    </row>
    <row r="127" spans="1:9" x14ac:dyDescent="0.2">
      <c r="A127" s="20" t="s">
        <v>33</v>
      </c>
      <c r="B127" s="20"/>
      <c r="C127" s="20"/>
      <c r="D127" s="20"/>
      <c r="E127" s="25">
        <v>0</v>
      </c>
      <c r="F127" s="26">
        <v>100</v>
      </c>
      <c r="G127" s="25"/>
      <c r="H127" s="14"/>
      <c r="I127" s="14"/>
    </row>
    <row r="128" spans="1:9" x14ac:dyDescent="0.2">
      <c r="A128" s="21"/>
      <c r="B128" s="21"/>
      <c r="C128" s="21"/>
      <c r="D128" s="21"/>
      <c r="E128" s="22"/>
      <c r="F128" s="23"/>
      <c r="G128" s="22"/>
    </row>
    <row r="129" spans="1:9" x14ac:dyDescent="0.2">
      <c r="A129" s="20" t="s">
        <v>35</v>
      </c>
      <c r="B129" s="20"/>
      <c r="C129" s="20"/>
      <c r="D129" s="20"/>
      <c r="E129" s="25">
        <v>0</v>
      </c>
      <c r="F129" s="26">
        <v>100</v>
      </c>
      <c r="G129" s="25"/>
      <c r="H129" s="14"/>
      <c r="I129" s="14"/>
    </row>
    <row r="130" spans="1:9" x14ac:dyDescent="0.2">
      <c r="A130" s="20"/>
      <c r="B130" s="20"/>
      <c r="C130" s="20"/>
      <c r="D130" s="20"/>
      <c r="E130" s="25"/>
      <c r="F130" s="26"/>
      <c r="G130" s="25"/>
      <c r="H130" s="14"/>
      <c r="I130" s="14"/>
    </row>
    <row r="131" spans="1:9" x14ac:dyDescent="0.2">
      <c r="A131" s="20" t="s">
        <v>37</v>
      </c>
      <c r="B131" s="20"/>
      <c r="C131" s="20"/>
      <c r="D131" s="20"/>
      <c r="E131" s="25">
        <v>3.9999999999999998E-7</v>
      </c>
      <c r="F131" s="25">
        <v>0</v>
      </c>
      <c r="G131" s="25"/>
      <c r="H131" s="14"/>
      <c r="I131" s="14"/>
    </row>
    <row r="132" spans="1:9" x14ac:dyDescent="0.2">
      <c r="A132" s="20"/>
      <c r="B132" s="20"/>
      <c r="C132" s="20"/>
      <c r="D132" s="20"/>
      <c r="E132" s="25"/>
      <c r="F132" s="26"/>
      <c r="G132" s="25"/>
      <c r="H132" s="14"/>
      <c r="I132" s="14"/>
    </row>
    <row r="133" spans="1:9" x14ac:dyDescent="0.2">
      <c r="A133" s="27" t="s">
        <v>36</v>
      </c>
      <c r="B133" s="27"/>
      <c r="C133" s="27"/>
      <c r="D133" s="27"/>
      <c r="E133" s="28">
        <v>3.9999999999999998E-7</v>
      </c>
      <c r="F133" s="29">
        <v>100</v>
      </c>
      <c r="G133" s="28"/>
      <c r="H133" s="14"/>
      <c r="I133" s="14"/>
    </row>
    <row r="135" spans="1:9" x14ac:dyDescent="0.2">
      <c r="A135" s="14" t="s">
        <v>38</v>
      </c>
    </row>
    <row r="136" spans="1:9" x14ac:dyDescent="0.2">
      <c r="A136" s="14" t="s">
        <v>1152</v>
      </c>
    </row>
    <row r="137" spans="1:9" ht="24" customHeight="1" x14ac:dyDescent="0.2">
      <c r="A137" s="87" t="s">
        <v>1158</v>
      </c>
      <c r="B137" s="87"/>
      <c r="C137" s="87"/>
      <c r="D137" s="87"/>
      <c r="E137" s="87"/>
      <c r="F137" s="87"/>
      <c r="G137" s="87"/>
    </row>
    <row r="139" spans="1:9" x14ac:dyDescent="0.2">
      <c r="A139" s="14" t="s">
        <v>39</v>
      </c>
    </row>
    <row r="140" spans="1:9" x14ac:dyDescent="0.2">
      <c r="A140" s="14" t="s">
        <v>40</v>
      </c>
    </row>
    <row r="141" spans="1:9" x14ac:dyDescent="0.2">
      <c r="A141" s="14" t="s">
        <v>41</v>
      </c>
      <c r="B141" s="14"/>
      <c r="C141" s="30" t="s">
        <v>43</v>
      </c>
      <c r="D141" s="14" t="s">
        <v>42</v>
      </c>
    </row>
    <row r="142" spans="1:9" x14ac:dyDescent="0.2">
      <c r="A142" s="7" t="s">
        <v>80</v>
      </c>
      <c r="C142" s="31">
        <v>0</v>
      </c>
      <c r="D142" s="31">
        <v>0</v>
      </c>
    </row>
    <row r="143" spans="1:9" x14ac:dyDescent="0.2">
      <c r="A143" s="7" t="s">
        <v>82</v>
      </c>
      <c r="C143" s="31">
        <v>0</v>
      </c>
      <c r="D143" s="31">
        <v>0</v>
      </c>
    </row>
    <row r="144" spans="1:9" x14ac:dyDescent="0.2">
      <c r="A144" s="7" t="s">
        <v>81</v>
      </c>
      <c r="C144" s="31">
        <v>0</v>
      </c>
      <c r="D144" s="31">
        <v>0</v>
      </c>
    </row>
    <row r="145" spans="1:4" x14ac:dyDescent="0.2">
      <c r="A145" s="7" t="s">
        <v>83</v>
      </c>
      <c r="C145" s="31">
        <v>0</v>
      </c>
      <c r="D145" s="31">
        <v>0</v>
      </c>
    </row>
    <row r="147" spans="1:4" x14ac:dyDescent="0.2">
      <c r="A147" s="7" t="s">
        <v>44</v>
      </c>
    </row>
    <row r="149" spans="1:4" x14ac:dyDescent="0.2">
      <c r="A149" s="14" t="s">
        <v>1223</v>
      </c>
      <c r="D149" s="30" t="s">
        <v>46</v>
      </c>
    </row>
    <row r="150" spans="1:4" x14ac:dyDescent="0.2">
      <c r="A150" s="7" t="s">
        <v>839</v>
      </c>
    </row>
    <row r="151" spans="1:4" x14ac:dyDescent="0.2">
      <c r="A151" s="37" t="s">
        <v>840</v>
      </c>
    </row>
  </sheetData>
  <mergeCells count="10">
    <mergeCell ref="A89:G89"/>
    <mergeCell ref="A105:G105"/>
    <mergeCell ref="A121:G121"/>
    <mergeCell ref="A137:G137"/>
    <mergeCell ref="A1:G1"/>
    <mergeCell ref="A27:G27"/>
    <mergeCell ref="A47:G47"/>
    <mergeCell ref="A49:G49"/>
    <mergeCell ref="A51:G51"/>
    <mergeCell ref="A54:H54"/>
  </mergeCells>
  <conditionalFormatting sqref="F2:F3 F5:F10 F92:F98 F124:F125 F14:F24 F28:F46 F48 F50 F52:F53 F90 F100:F102 F106:F120 F122 F134 F138:F65561 F55:F88">
    <cfRule type="cellIs" dxfId="4" priority="6" stopIfTrue="1" operator="between">
      <formula>0.009</formula>
      <formula>-0.009</formula>
    </cfRule>
  </conditionalFormatting>
  <conditionalFormatting sqref="F25:F26">
    <cfRule type="cellIs" dxfId="3" priority="5" stopIfTrue="1" operator="between">
      <formula>0.009</formula>
      <formula>-0.009</formula>
    </cfRule>
  </conditionalFormatting>
  <conditionalFormatting sqref="F103:F104">
    <cfRule type="cellIs" dxfId="2" priority="3" stopIfTrue="1" operator="between">
      <formula>0.009</formula>
      <formula>-0.009</formula>
    </cfRule>
  </conditionalFormatting>
  <conditionalFormatting sqref="F126:F130 F132:F133">
    <cfRule type="cellIs" dxfId="1" priority="2" stopIfTrue="1" operator="between">
      <formula>0.009</formula>
      <formula>-0.009</formula>
    </cfRule>
  </conditionalFormatting>
  <conditionalFormatting sqref="F135:F136">
    <cfRule type="cellIs" dxfId="0" priority="1" stopIfTrue="1" operator="between">
      <formula>0.009</formula>
      <formula>-0.009</formula>
    </cfRule>
  </conditionalFormatting>
  <hyperlinks>
    <hyperlink ref="A45" r:id="rId1" tooltip="https://www.franklintempletonindia.com/investor/reports" xr:uid="{00000000-0004-0000-2800-000000000000}"/>
    <hyperlink ref="A52" r:id="rId2" tooltip="https://www.franklintempletonindia.com/download/en-in/valuation-policy/a0e293eb-f28b-4edc-9535-c7d9e7321ddc/fair_valuation_reliance_big_reliance_infra_november_4_2020-kgox4tdb-en-in.pdf" xr:uid="{00000000-0004-0000-2800-000001000000}"/>
    <hyperlink ref="A119" r:id="rId3" tooltip="https://www.franklintempletonindia.com/investor/reports" xr:uid="{00000000-0004-0000-2800-000002000000}"/>
    <hyperlink ref="A151" r:id="rId4" tooltip="https://www.franklintempletonindia.com/investor/reports" xr:uid="{00000000-0004-0000-28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8"/>
  <sheetViews>
    <sheetView workbookViewId="0">
      <selection sqref="A1:G1"/>
    </sheetView>
  </sheetViews>
  <sheetFormatPr defaultColWidth="9.109375" defaultRowHeight="10.199999999999999" x14ac:dyDescent="0.2"/>
  <cols>
    <col min="1" max="1" width="38.6640625" style="7" bestFit="1" customWidth="1"/>
    <col min="2" max="2" width="53.88671875" style="7" bestFit="1" customWidth="1"/>
    <col min="3" max="3" width="24.6640625" style="7" bestFit="1" customWidth="1"/>
    <col min="4" max="4" width="15" style="7" bestFit="1" customWidth="1"/>
    <col min="5" max="5" width="23.44140625" style="10" customWidth="1"/>
    <col min="6" max="6" width="13.5546875" style="11" bestFit="1" customWidth="1"/>
    <col min="7" max="7" width="14.33203125" style="10" customWidth="1"/>
    <col min="8" max="16384" width="9.109375" style="7"/>
  </cols>
  <sheetData>
    <row r="1" spans="1:7" s="1" customFormat="1" ht="13.8" x14ac:dyDescent="0.2">
      <c r="A1" s="69" t="s">
        <v>1014</v>
      </c>
      <c r="B1" s="70"/>
      <c r="C1" s="70"/>
      <c r="D1" s="70"/>
      <c r="E1" s="70"/>
      <c r="F1" s="70"/>
      <c r="G1" s="70"/>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861</v>
      </c>
      <c r="D4" s="13" t="s">
        <v>1</v>
      </c>
      <c r="E4" s="36" t="s">
        <v>6</v>
      </c>
      <c r="F4" s="12" t="s">
        <v>3</v>
      </c>
      <c r="G4" s="12" t="s">
        <v>5</v>
      </c>
    </row>
    <row r="5" spans="1:7" x14ac:dyDescent="0.2">
      <c r="A5" s="16" t="s">
        <v>31</v>
      </c>
      <c r="B5" s="17"/>
      <c r="C5" s="17"/>
      <c r="D5" s="17"/>
      <c r="E5" s="18"/>
      <c r="F5" s="19"/>
      <c r="G5" s="18"/>
    </row>
    <row r="6" spans="1:7" x14ac:dyDescent="0.2">
      <c r="A6" s="20" t="s">
        <v>32</v>
      </c>
      <c r="B6" s="21"/>
      <c r="C6" s="21"/>
      <c r="D6" s="21"/>
      <c r="E6" s="22"/>
      <c r="F6" s="23"/>
      <c r="G6" s="22"/>
    </row>
    <row r="7" spans="1:7" x14ac:dyDescent="0.2">
      <c r="A7" s="21" t="s">
        <v>1015</v>
      </c>
      <c r="B7" s="21" t="s">
        <v>1016</v>
      </c>
      <c r="C7" s="21" t="s">
        <v>1017</v>
      </c>
      <c r="D7" s="24">
        <v>550</v>
      </c>
      <c r="E7" s="22">
        <v>5810.7985205000004</v>
      </c>
      <c r="F7" s="23">
        <v>7.6065281037607297</v>
      </c>
      <c r="G7" s="22">
        <v>7.2750000000000004</v>
      </c>
    </row>
    <row r="8" spans="1:7" x14ac:dyDescent="0.2">
      <c r="A8" s="21" t="s">
        <v>1018</v>
      </c>
      <c r="B8" s="21" t="s">
        <v>1019</v>
      </c>
      <c r="C8" s="21" t="s">
        <v>84</v>
      </c>
      <c r="D8" s="24">
        <v>500</v>
      </c>
      <c r="E8" s="22">
        <v>5272.0569863000001</v>
      </c>
      <c r="F8" s="23">
        <v>6.9012975565135202</v>
      </c>
      <c r="G8" s="22">
        <v>7.8186</v>
      </c>
    </row>
    <row r="9" spans="1:7" x14ac:dyDescent="0.2">
      <c r="A9" s="21" t="s">
        <v>1020</v>
      </c>
      <c r="B9" s="21" t="s">
        <v>1021</v>
      </c>
      <c r="C9" s="21" t="s">
        <v>84</v>
      </c>
      <c r="D9" s="24">
        <v>500</v>
      </c>
      <c r="E9" s="22">
        <v>5184.4648630000002</v>
      </c>
      <c r="F9" s="23">
        <v>6.7866365602323802</v>
      </c>
      <c r="G9" s="22">
        <v>7.5149999999999997</v>
      </c>
    </row>
    <row r="10" spans="1:7" x14ac:dyDescent="0.2">
      <c r="A10" s="21" t="s">
        <v>1022</v>
      </c>
      <c r="B10" s="21" t="s">
        <v>1023</v>
      </c>
      <c r="C10" s="21" t="s">
        <v>84</v>
      </c>
      <c r="D10" s="24">
        <v>500</v>
      </c>
      <c r="E10" s="22">
        <v>5157.8947945</v>
      </c>
      <c r="F10" s="23">
        <v>6.7518554587966504</v>
      </c>
      <c r="G10" s="22">
        <v>7.2248999999999999</v>
      </c>
    </row>
    <row r="11" spans="1:7" x14ac:dyDescent="0.2">
      <c r="A11" s="21" t="s">
        <v>1024</v>
      </c>
      <c r="B11" s="21" t="s">
        <v>1025</v>
      </c>
      <c r="C11" s="21" t="s">
        <v>994</v>
      </c>
      <c r="D11" s="24">
        <v>500</v>
      </c>
      <c r="E11" s="22">
        <v>5054.1310273999998</v>
      </c>
      <c r="F11" s="23">
        <v>6.6160252441000402</v>
      </c>
      <c r="G11" s="22">
        <v>7.52</v>
      </c>
    </row>
    <row r="12" spans="1:7" x14ac:dyDescent="0.2">
      <c r="A12" s="21" t="s">
        <v>1026</v>
      </c>
      <c r="B12" s="21" t="s">
        <v>1027</v>
      </c>
      <c r="C12" s="21" t="s">
        <v>84</v>
      </c>
      <c r="D12" s="24">
        <v>250</v>
      </c>
      <c r="E12" s="22">
        <v>2675.4125684999999</v>
      </c>
      <c r="F12" s="23">
        <v>3.5022038399119699</v>
      </c>
      <c r="G12" s="22">
        <v>6.3155999999999999</v>
      </c>
    </row>
    <row r="13" spans="1:7" x14ac:dyDescent="0.2">
      <c r="A13" s="21" t="s">
        <v>1028</v>
      </c>
      <c r="B13" s="21" t="s">
        <v>1029</v>
      </c>
      <c r="C13" s="21" t="s">
        <v>84</v>
      </c>
      <c r="D13" s="24">
        <v>250</v>
      </c>
      <c r="E13" s="22">
        <v>2648.6393493</v>
      </c>
      <c r="F13" s="23">
        <v>3.4671568074680699</v>
      </c>
      <c r="G13" s="22">
        <v>6.6901000000000002</v>
      </c>
    </row>
    <row r="14" spans="1:7" x14ac:dyDescent="0.2">
      <c r="A14" s="21" t="s">
        <v>1030</v>
      </c>
      <c r="B14" s="21" t="s">
        <v>1031</v>
      </c>
      <c r="C14" s="21" t="s">
        <v>1032</v>
      </c>
      <c r="D14" s="24">
        <v>250</v>
      </c>
      <c r="E14" s="22">
        <v>2641.3423287999999</v>
      </c>
      <c r="F14" s="23">
        <v>3.45760476547055</v>
      </c>
      <c r="G14" s="22">
        <v>7.08</v>
      </c>
    </row>
    <row r="15" spans="1:7" x14ac:dyDescent="0.2">
      <c r="A15" s="21" t="s">
        <v>1033</v>
      </c>
      <c r="B15" s="21" t="s">
        <v>1034</v>
      </c>
      <c r="C15" s="21" t="s">
        <v>84</v>
      </c>
      <c r="D15" s="24">
        <v>250</v>
      </c>
      <c r="E15" s="22">
        <v>2593.6242123000002</v>
      </c>
      <c r="F15" s="23">
        <v>3.3951401673718098</v>
      </c>
      <c r="G15" s="22">
        <v>7.55</v>
      </c>
    </row>
    <row r="16" spans="1:7" x14ac:dyDescent="0.2">
      <c r="A16" s="21" t="s">
        <v>1035</v>
      </c>
      <c r="B16" s="21" t="s">
        <v>1036</v>
      </c>
      <c r="C16" s="21" t="s">
        <v>84</v>
      </c>
      <c r="D16" s="24">
        <v>250</v>
      </c>
      <c r="E16" s="22">
        <v>2576.8670548</v>
      </c>
      <c r="F16" s="23">
        <v>3.37320449209186</v>
      </c>
      <c r="G16" s="22">
        <v>7.3799000000000001</v>
      </c>
    </row>
    <row r="17" spans="1:9" x14ac:dyDescent="0.2">
      <c r="A17" s="21" t="s">
        <v>1037</v>
      </c>
      <c r="B17" s="21" t="s">
        <v>1038</v>
      </c>
      <c r="C17" s="21" t="s">
        <v>84</v>
      </c>
      <c r="D17" s="24">
        <v>250</v>
      </c>
      <c r="E17" s="22">
        <v>2570.7245204999999</v>
      </c>
      <c r="F17" s="23">
        <v>3.3651637108435599</v>
      </c>
      <c r="G17" s="22">
        <v>7.3049999999999997</v>
      </c>
    </row>
    <row r="18" spans="1:9" x14ac:dyDescent="0.2">
      <c r="A18" s="21" t="s">
        <v>1039</v>
      </c>
      <c r="B18" s="21" t="s">
        <v>1040</v>
      </c>
      <c r="C18" s="21" t="s">
        <v>84</v>
      </c>
      <c r="D18" s="24">
        <v>250</v>
      </c>
      <c r="E18" s="22">
        <v>2546.7437670999998</v>
      </c>
      <c r="F18" s="23">
        <v>3.3337721088042001</v>
      </c>
      <c r="G18" s="22">
        <v>7.28</v>
      </c>
    </row>
    <row r="19" spans="1:9" x14ac:dyDescent="0.2">
      <c r="A19" s="21" t="s">
        <v>1041</v>
      </c>
      <c r="B19" s="21" t="s">
        <v>1042</v>
      </c>
      <c r="C19" s="21" t="s">
        <v>994</v>
      </c>
      <c r="D19" s="24">
        <v>250</v>
      </c>
      <c r="E19" s="22">
        <v>2504.9314383999999</v>
      </c>
      <c r="F19" s="23">
        <v>3.2790383829284599</v>
      </c>
      <c r="G19" s="22">
        <v>7.4050000000000002</v>
      </c>
    </row>
    <row r="20" spans="1:9" x14ac:dyDescent="0.2">
      <c r="A20" s="21" t="s">
        <v>1043</v>
      </c>
      <c r="B20" s="21" t="s">
        <v>1044</v>
      </c>
      <c r="C20" s="21" t="s">
        <v>1032</v>
      </c>
      <c r="D20" s="24">
        <v>200</v>
      </c>
      <c r="E20" s="22">
        <v>2061.0721096000002</v>
      </c>
      <c r="F20" s="23">
        <v>2.6980117913640602</v>
      </c>
      <c r="G20" s="22">
        <v>7.29</v>
      </c>
    </row>
    <row r="21" spans="1:9" x14ac:dyDescent="0.2">
      <c r="A21" s="21" t="s">
        <v>1045</v>
      </c>
      <c r="B21" s="21" t="s">
        <v>1046</v>
      </c>
      <c r="C21" s="21" t="s">
        <v>84</v>
      </c>
      <c r="D21" s="24">
        <v>200</v>
      </c>
      <c r="E21" s="22">
        <v>2015.8893699</v>
      </c>
      <c r="F21" s="23">
        <v>2.6388660856369599</v>
      </c>
      <c r="G21" s="22">
        <v>7.42</v>
      </c>
    </row>
    <row r="22" spans="1:9" x14ac:dyDescent="0.2">
      <c r="A22" s="21" t="s">
        <v>1047</v>
      </c>
      <c r="B22" s="21" t="s">
        <v>1048</v>
      </c>
      <c r="C22" s="21" t="s">
        <v>1049</v>
      </c>
      <c r="D22" s="24">
        <v>160</v>
      </c>
      <c r="E22" s="22">
        <v>1750.4709918000001</v>
      </c>
      <c r="F22" s="23">
        <v>2.2914246203805599</v>
      </c>
      <c r="G22" s="22">
        <v>8.1893999999999991</v>
      </c>
    </row>
    <row r="23" spans="1:9" x14ac:dyDescent="0.2">
      <c r="A23" s="21" t="s">
        <v>1050</v>
      </c>
      <c r="B23" s="21" t="s">
        <v>1051</v>
      </c>
      <c r="C23" s="21" t="s">
        <v>1032</v>
      </c>
      <c r="D23" s="24">
        <v>150</v>
      </c>
      <c r="E23" s="22">
        <v>1494.8522877</v>
      </c>
      <c r="F23" s="23">
        <v>1.9568112536076501</v>
      </c>
      <c r="G23" s="22">
        <v>7.6449999999999996</v>
      </c>
    </row>
    <row r="24" spans="1:9" x14ac:dyDescent="0.2">
      <c r="A24" s="21" t="s">
        <v>1052</v>
      </c>
      <c r="B24" s="21" t="s">
        <v>1053</v>
      </c>
      <c r="C24" s="21" t="s">
        <v>84</v>
      </c>
      <c r="D24" s="24">
        <v>140</v>
      </c>
      <c r="E24" s="22">
        <v>1387.8401561999999</v>
      </c>
      <c r="F24" s="23">
        <v>1.81672882210939</v>
      </c>
      <c r="G24" s="22">
        <v>7.28</v>
      </c>
    </row>
    <row r="25" spans="1:9" x14ac:dyDescent="0.2">
      <c r="A25" s="21" t="s">
        <v>1054</v>
      </c>
      <c r="B25" s="21" t="s">
        <v>1055</v>
      </c>
      <c r="C25" s="21" t="s">
        <v>84</v>
      </c>
      <c r="D25" s="24">
        <v>100</v>
      </c>
      <c r="E25" s="22">
        <v>1089.3615205000001</v>
      </c>
      <c r="F25" s="23">
        <v>1.4260103824982999</v>
      </c>
      <c r="G25" s="22">
        <v>7.55</v>
      </c>
    </row>
    <row r="26" spans="1:9" x14ac:dyDescent="0.2">
      <c r="A26" s="21" t="s">
        <v>1056</v>
      </c>
      <c r="B26" s="21" t="s">
        <v>1057</v>
      </c>
      <c r="C26" s="21" t="s">
        <v>84</v>
      </c>
      <c r="D26" s="24">
        <v>100</v>
      </c>
      <c r="E26" s="22">
        <v>1068.0268219</v>
      </c>
      <c r="F26" s="23">
        <v>1.3980825540056001</v>
      </c>
      <c r="G26" s="22">
        <v>7.55</v>
      </c>
    </row>
    <row r="27" spans="1:9" x14ac:dyDescent="0.2">
      <c r="A27" s="21" t="s">
        <v>1058</v>
      </c>
      <c r="B27" s="21" t="s">
        <v>1059</v>
      </c>
      <c r="C27" s="21" t="s">
        <v>1060</v>
      </c>
      <c r="D27" s="24">
        <v>100</v>
      </c>
      <c r="E27" s="22">
        <v>1020.2022877000001</v>
      </c>
      <c r="F27" s="23">
        <v>1.3354786516059201</v>
      </c>
      <c r="G27" s="22">
        <v>9.24</v>
      </c>
    </row>
    <row r="28" spans="1:9" x14ac:dyDescent="0.2">
      <c r="A28" s="21" t="s">
        <v>1061</v>
      </c>
      <c r="B28" s="21" t="s">
        <v>1062</v>
      </c>
      <c r="C28" s="21" t="s">
        <v>84</v>
      </c>
      <c r="D28" s="24">
        <v>45</v>
      </c>
      <c r="E28" s="22">
        <v>487.6586322</v>
      </c>
      <c r="F28" s="23">
        <v>0.63836133326330402</v>
      </c>
      <c r="G28" s="22">
        <v>7.6249000000000002</v>
      </c>
    </row>
    <row r="29" spans="1:9" x14ac:dyDescent="0.2">
      <c r="A29" s="20" t="s">
        <v>33</v>
      </c>
      <c r="B29" s="20"/>
      <c r="C29" s="20"/>
      <c r="D29" s="20"/>
      <c r="E29" s="25">
        <f>SUM(E6:E28)</f>
        <v>59613.005608899999</v>
      </c>
      <c r="F29" s="26">
        <f>SUM(F6:F28)</f>
        <v>78.035402692765558</v>
      </c>
      <c r="G29" s="25"/>
      <c r="H29" s="14"/>
      <c r="I29" s="14"/>
    </row>
    <row r="30" spans="1:9" x14ac:dyDescent="0.2">
      <c r="A30" s="21"/>
      <c r="B30" s="21"/>
      <c r="C30" s="21"/>
      <c r="D30" s="21"/>
      <c r="E30" s="22"/>
      <c r="F30" s="23"/>
      <c r="G30" s="22"/>
    </row>
    <row r="31" spans="1:9" x14ac:dyDescent="0.2">
      <c r="A31" s="20" t="s">
        <v>58</v>
      </c>
      <c r="B31" s="21"/>
      <c r="C31" s="21"/>
      <c r="D31" s="21"/>
      <c r="E31" s="22"/>
      <c r="F31" s="23"/>
      <c r="G31" s="22"/>
    </row>
    <row r="32" spans="1:9" x14ac:dyDescent="0.2">
      <c r="A32" s="21" t="s">
        <v>65</v>
      </c>
      <c r="B32" s="21" t="s">
        <v>64</v>
      </c>
      <c r="C32" s="21" t="s">
        <v>59</v>
      </c>
      <c r="D32" s="24">
        <v>10000000</v>
      </c>
      <c r="E32" s="22">
        <v>9723.2577777999995</v>
      </c>
      <c r="F32" s="23">
        <v>12.728067112638699</v>
      </c>
      <c r="G32" s="22">
        <v>7.3113000000000001</v>
      </c>
    </row>
    <row r="33" spans="1:9" x14ac:dyDescent="0.2">
      <c r="A33" s="21" t="s">
        <v>79</v>
      </c>
      <c r="B33" s="21" t="s">
        <v>78</v>
      </c>
      <c r="C33" s="21" t="s">
        <v>59</v>
      </c>
      <c r="D33" s="24">
        <v>5000000</v>
      </c>
      <c r="E33" s="22">
        <v>5133.9799999999996</v>
      </c>
      <c r="F33" s="23">
        <v>6.7205501991463299</v>
      </c>
      <c r="G33" s="22">
        <v>7.3780999999999999</v>
      </c>
    </row>
    <row r="34" spans="1:9" x14ac:dyDescent="0.2">
      <c r="A34" s="20" t="s">
        <v>33</v>
      </c>
      <c r="B34" s="20"/>
      <c r="C34" s="20"/>
      <c r="D34" s="20"/>
      <c r="E34" s="25">
        <f>SUM(E32:E33)</f>
        <v>14857.237777799999</v>
      </c>
      <c r="F34" s="26">
        <f>SUM(F32:F33)</f>
        <v>19.448617311785029</v>
      </c>
      <c r="G34" s="25"/>
      <c r="H34" s="14"/>
      <c r="I34" s="14"/>
    </row>
    <row r="35" spans="1:9" x14ac:dyDescent="0.2">
      <c r="A35" s="21"/>
      <c r="B35" s="21"/>
      <c r="C35" s="21"/>
      <c r="D35" s="21"/>
      <c r="E35" s="22"/>
      <c r="F35" s="23"/>
      <c r="G35" s="22"/>
    </row>
    <row r="36" spans="1:9" x14ac:dyDescent="0.2">
      <c r="A36" s="20" t="s">
        <v>35</v>
      </c>
      <c r="B36" s="20"/>
      <c r="C36" s="20"/>
      <c r="D36" s="20"/>
      <c r="E36" s="25">
        <f>E29+E34</f>
        <v>74470.243386699993</v>
      </c>
      <c r="F36" s="26">
        <f>F29+F34</f>
        <v>97.484020004550587</v>
      </c>
      <c r="G36" s="25"/>
      <c r="H36" s="14"/>
      <c r="I36" s="14"/>
    </row>
    <row r="37" spans="1:9" x14ac:dyDescent="0.2">
      <c r="A37" s="20"/>
      <c r="B37" s="20"/>
      <c r="C37" s="20"/>
      <c r="D37" s="20"/>
      <c r="E37" s="25"/>
      <c r="F37" s="26"/>
      <c r="G37" s="25"/>
      <c r="H37" s="14"/>
      <c r="I37" s="14"/>
    </row>
    <row r="38" spans="1:9" x14ac:dyDescent="0.2">
      <c r="A38" s="20" t="s">
        <v>37</v>
      </c>
      <c r="B38" s="20"/>
      <c r="C38" s="20"/>
      <c r="D38" s="20"/>
      <c r="E38" s="25">
        <f>E40-(E29+E34)</f>
        <v>1922.0139117000072</v>
      </c>
      <c r="F38" s="26">
        <f>F40-(F29+F34)</f>
        <v>2.5159799954494133</v>
      </c>
      <c r="G38" s="25"/>
      <c r="H38" s="14"/>
      <c r="I38" s="14"/>
    </row>
    <row r="39" spans="1:9" x14ac:dyDescent="0.2">
      <c r="A39" s="20"/>
      <c r="B39" s="20"/>
      <c r="C39" s="20"/>
      <c r="D39" s="20"/>
      <c r="E39" s="25"/>
      <c r="F39" s="26"/>
      <c r="G39" s="25"/>
      <c r="H39" s="14"/>
      <c r="I39" s="14"/>
    </row>
    <row r="40" spans="1:9" x14ac:dyDescent="0.2">
      <c r="A40" s="27" t="s">
        <v>36</v>
      </c>
      <c r="B40" s="27"/>
      <c r="C40" s="27"/>
      <c r="D40" s="27"/>
      <c r="E40" s="28">
        <v>76392.2572984</v>
      </c>
      <c r="F40" s="29">
        <v>100</v>
      </c>
      <c r="G40" s="28"/>
      <c r="H40" s="14"/>
      <c r="I40" s="14"/>
    </row>
    <row r="42" spans="1:9" x14ac:dyDescent="0.2">
      <c r="A42" s="14" t="s">
        <v>38</v>
      </c>
    </row>
    <row r="44" spans="1:9" x14ac:dyDescent="0.2">
      <c r="A44" s="14" t="s">
        <v>39</v>
      </c>
    </row>
    <row r="45" spans="1:9" x14ac:dyDescent="0.2">
      <c r="A45" s="14" t="s">
        <v>40</v>
      </c>
    </row>
    <row r="46" spans="1:9" x14ac:dyDescent="0.2">
      <c r="A46" s="14" t="s">
        <v>41</v>
      </c>
      <c r="B46" s="14"/>
      <c r="C46" s="30" t="s">
        <v>43</v>
      </c>
      <c r="D46" s="14" t="s">
        <v>42</v>
      </c>
    </row>
    <row r="47" spans="1:9" x14ac:dyDescent="0.2">
      <c r="A47" s="7" t="s">
        <v>80</v>
      </c>
      <c r="C47" s="31">
        <v>80.349500000000006</v>
      </c>
      <c r="D47" s="31">
        <v>81.270499999999998</v>
      </c>
    </row>
    <row r="48" spans="1:9" x14ac:dyDescent="0.2">
      <c r="A48" s="7" t="s">
        <v>85</v>
      </c>
      <c r="C48" s="31">
        <v>15.297000000000001</v>
      </c>
      <c r="D48" s="31">
        <v>14.867000000000001</v>
      </c>
    </row>
    <row r="49" spans="1:4" x14ac:dyDescent="0.2">
      <c r="A49" s="7" t="s">
        <v>86</v>
      </c>
      <c r="C49" s="31">
        <v>12.650399999999999</v>
      </c>
      <c r="D49" s="31">
        <v>12.259499999999999</v>
      </c>
    </row>
    <row r="50" spans="1:4" x14ac:dyDescent="0.2">
      <c r="A50" s="7" t="s">
        <v>1063</v>
      </c>
      <c r="C50" s="31">
        <v>13.204599999999999</v>
      </c>
      <c r="D50" s="31">
        <v>12.8232</v>
      </c>
    </row>
    <row r="51" spans="1:4" x14ac:dyDescent="0.2">
      <c r="A51" s="7" t="s">
        <v>1064</v>
      </c>
      <c r="C51" s="31">
        <v>16.749099999999999</v>
      </c>
      <c r="D51" s="31">
        <v>16.941099999999999</v>
      </c>
    </row>
    <row r="52" spans="1:4" x14ac:dyDescent="0.2">
      <c r="A52" s="7" t="s">
        <v>81</v>
      </c>
      <c r="C52" s="31">
        <v>85.521799999999999</v>
      </c>
      <c r="D52" s="31">
        <v>86.734099999999998</v>
      </c>
    </row>
    <row r="53" spans="1:4" x14ac:dyDescent="0.2">
      <c r="A53" s="7" t="s">
        <v>87</v>
      </c>
      <c r="C53" s="31">
        <v>16.814800000000002</v>
      </c>
      <c r="D53" s="31">
        <v>16.447299999999998</v>
      </c>
    </row>
    <row r="54" spans="1:4" x14ac:dyDescent="0.2">
      <c r="A54" s="7" t="s">
        <v>88</v>
      </c>
      <c r="C54" s="31">
        <v>13.9551</v>
      </c>
      <c r="D54" s="31">
        <v>13.6168</v>
      </c>
    </row>
    <row r="55" spans="1:4" x14ac:dyDescent="0.2">
      <c r="A55" s="7" t="s">
        <v>1065</v>
      </c>
      <c r="C55" s="31">
        <v>14.888299999999999</v>
      </c>
      <c r="D55" s="31">
        <v>14.567399999999999</v>
      </c>
    </row>
    <row r="56" spans="1:4" x14ac:dyDescent="0.2">
      <c r="A56" s="7" t="s">
        <v>1066</v>
      </c>
      <c r="C56" s="31">
        <v>18.481300000000001</v>
      </c>
      <c r="D56" s="31">
        <v>18.7438</v>
      </c>
    </row>
    <row r="58" spans="1:4" x14ac:dyDescent="0.2">
      <c r="A58" s="14" t="s">
        <v>45</v>
      </c>
    </row>
    <row r="59" spans="1:4" x14ac:dyDescent="0.2">
      <c r="A59" s="71" t="s">
        <v>61</v>
      </c>
      <c r="B59" s="72"/>
      <c r="C59" s="33" t="s">
        <v>62</v>
      </c>
    </row>
    <row r="60" spans="1:4" x14ac:dyDescent="0.2">
      <c r="A60" s="67" t="s">
        <v>85</v>
      </c>
      <c r="B60" s="68"/>
      <c r="C60" s="34">
        <v>0.6</v>
      </c>
    </row>
    <row r="61" spans="1:4" x14ac:dyDescent="0.2">
      <c r="A61" s="67" t="s">
        <v>86</v>
      </c>
      <c r="B61" s="68"/>
      <c r="C61" s="34">
        <v>0.53</v>
      </c>
    </row>
    <row r="62" spans="1:4" x14ac:dyDescent="0.2">
      <c r="A62" s="67" t="s">
        <v>1063</v>
      </c>
      <c r="B62" s="68"/>
      <c r="C62" s="34">
        <v>0.53</v>
      </c>
    </row>
    <row r="63" spans="1:4" x14ac:dyDescent="0.2">
      <c r="A63" s="67" t="s">
        <v>87</v>
      </c>
      <c r="B63" s="68"/>
      <c r="C63" s="34">
        <v>0.6</v>
      </c>
    </row>
    <row r="64" spans="1:4" x14ac:dyDescent="0.2">
      <c r="A64" s="67" t="s">
        <v>88</v>
      </c>
      <c r="B64" s="68"/>
      <c r="C64" s="34">
        <v>0.53</v>
      </c>
    </row>
    <row r="65" spans="1:5" x14ac:dyDescent="0.2">
      <c r="A65" s="67" t="s">
        <v>1065</v>
      </c>
      <c r="B65" s="68"/>
      <c r="C65" s="34">
        <v>0.53</v>
      </c>
    </row>
    <row r="66" spans="1:5" x14ac:dyDescent="0.2">
      <c r="A66" s="7" t="s">
        <v>63</v>
      </c>
    </row>
    <row r="67" spans="1:5" x14ac:dyDescent="0.2">
      <c r="A67" s="7" t="s">
        <v>44</v>
      </c>
    </row>
    <row r="69" spans="1:5" x14ac:dyDescent="0.2">
      <c r="A69" s="14" t="s">
        <v>928</v>
      </c>
      <c r="D69" s="32">
        <v>1.65199882482436</v>
      </c>
      <c r="E69" s="10" t="s">
        <v>47</v>
      </c>
    </row>
    <row r="71" spans="1:5" x14ac:dyDescent="0.2">
      <c r="A71" s="14" t="s">
        <v>838</v>
      </c>
      <c r="D71" s="30" t="s">
        <v>46</v>
      </c>
    </row>
    <row r="73" spans="1:5" x14ac:dyDescent="0.2">
      <c r="A73" s="14" t="s">
        <v>1067</v>
      </c>
    </row>
    <row r="74" spans="1:5" x14ac:dyDescent="0.2">
      <c r="A74" s="37" t="s">
        <v>1068</v>
      </c>
    </row>
    <row r="76" spans="1:5" x14ac:dyDescent="0.2">
      <c r="A76" s="14" t="s">
        <v>1069</v>
      </c>
    </row>
    <row r="77" spans="1:5" x14ac:dyDescent="0.2">
      <c r="A77" s="38"/>
    </row>
    <row r="78" spans="1:5" x14ac:dyDescent="0.2">
      <c r="A78" s="38" t="s">
        <v>807</v>
      </c>
    </row>
    <row r="79" spans="1:5" x14ac:dyDescent="0.2">
      <c r="A79" s="39"/>
    </row>
    <row r="80" spans="1:5"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40"/>
    </row>
    <row r="91" spans="1:1" x14ac:dyDescent="0.2">
      <c r="A91" s="40"/>
    </row>
    <row r="92" spans="1:1" x14ac:dyDescent="0.2">
      <c r="A92" s="38" t="s">
        <v>1070</v>
      </c>
    </row>
    <row r="93" spans="1:1" x14ac:dyDescent="0.2">
      <c r="A93" s="40"/>
    </row>
    <row r="94" spans="1:1" x14ac:dyDescent="0.2">
      <c r="A94" s="38" t="s">
        <v>808</v>
      </c>
    </row>
    <row r="95" spans="1:1" x14ac:dyDescent="0.2">
      <c r="A95" s="40"/>
    </row>
    <row r="96" spans="1:1"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40"/>
    </row>
  </sheetData>
  <mergeCells count="8">
    <mergeCell ref="A64:B64"/>
    <mergeCell ref="A65:B65"/>
    <mergeCell ref="A1:G1"/>
    <mergeCell ref="A59:B59"/>
    <mergeCell ref="A60:B60"/>
    <mergeCell ref="A61:B61"/>
    <mergeCell ref="A62:B62"/>
    <mergeCell ref="A63:B63"/>
  </mergeCells>
  <conditionalFormatting sqref="F2:F3 F5:F75">
    <cfRule type="cellIs" dxfId="90" priority="3" stopIfTrue="1" operator="between">
      <formula>0.009</formula>
      <formula>-0.009</formula>
    </cfRule>
  </conditionalFormatting>
  <conditionalFormatting sqref="F76 F110:F210">
    <cfRule type="cellIs" dxfId="89" priority="2" stopIfTrue="1" operator="between">
      <formula>0.009</formula>
      <formula>-0.009</formula>
    </cfRule>
  </conditionalFormatting>
  <conditionalFormatting sqref="F77:F109">
    <cfRule type="cellIs" dxfId="88" priority="1" stopIfTrue="1" operator="between">
      <formula>0.009</formula>
      <formula>-0.009</formula>
    </cfRule>
  </conditionalFormatting>
  <hyperlinks>
    <hyperlink ref="A74"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1"/>
  <sheetViews>
    <sheetView workbookViewId="0">
      <selection sqref="A1:G1"/>
    </sheetView>
  </sheetViews>
  <sheetFormatPr defaultColWidth="9.109375" defaultRowHeight="10.199999999999999" x14ac:dyDescent="0.2"/>
  <cols>
    <col min="1" max="1" width="38.6640625" style="7" bestFit="1" customWidth="1"/>
    <col min="2" max="2" width="54" style="7" bestFit="1" customWidth="1"/>
    <col min="3" max="3" width="24.6640625" style="7" bestFit="1" customWidth="1"/>
    <col min="4" max="4" width="15" style="7" bestFit="1" customWidth="1"/>
    <col min="5" max="5" width="23.44140625" style="10" customWidth="1"/>
    <col min="6" max="6" width="13.5546875" style="11" bestFit="1" customWidth="1"/>
    <col min="7" max="7" width="14.33203125" style="10" customWidth="1"/>
    <col min="8" max="16384" width="9.109375" style="7"/>
  </cols>
  <sheetData>
    <row r="1" spans="1:7" s="1" customFormat="1" ht="13.8" x14ac:dyDescent="0.2">
      <c r="A1" s="69" t="s">
        <v>1071</v>
      </c>
      <c r="B1" s="70"/>
      <c r="C1" s="70"/>
      <c r="D1" s="70"/>
      <c r="E1" s="70"/>
      <c r="F1" s="70"/>
      <c r="G1" s="70"/>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861</v>
      </c>
      <c r="D4" s="13" t="s">
        <v>1</v>
      </c>
      <c r="E4" s="36" t="s">
        <v>6</v>
      </c>
      <c r="F4" s="12" t="s">
        <v>3</v>
      </c>
      <c r="G4" s="12" t="s">
        <v>5</v>
      </c>
    </row>
    <row r="5" spans="1:7" x14ac:dyDescent="0.2">
      <c r="A5" s="16" t="s">
        <v>31</v>
      </c>
      <c r="B5" s="17"/>
      <c r="C5" s="17"/>
      <c r="D5" s="17"/>
      <c r="E5" s="18"/>
      <c r="F5" s="19"/>
      <c r="G5" s="18"/>
    </row>
    <row r="6" spans="1:7" x14ac:dyDescent="0.2">
      <c r="A6" s="20" t="s">
        <v>32</v>
      </c>
      <c r="B6" s="21"/>
      <c r="C6" s="21"/>
      <c r="D6" s="21"/>
      <c r="E6" s="22"/>
      <c r="F6" s="23"/>
      <c r="G6" s="22"/>
    </row>
    <row r="7" spans="1:7" x14ac:dyDescent="0.2">
      <c r="A7" s="21" t="s">
        <v>1072</v>
      </c>
      <c r="B7" s="21" t="s">
        <v>1073</v>
      </c>
      <c r="C7" s="21" t="s">
        <v>864</v>
      </c>
      <c r="D7" s="24">
        <v>500</v>
      </c>
      <c r="E7" s="22">
        <v>4927.2152740000001</v>
      </c>
      <c r="F7" s="23">
        <v>6.8355738447280503</v>
      </c>
      <c r="G7" s="22">
        <v>7.54</v>
      </c>
    </row>
    <row r="8" spans="1:7" x14ac:dyDescent="0.2">
      <c r="A8" s="21" t="s">
        <v>1056</v>
      </c>
      <c r="B8" s="21" t="s">
        <v>1057</v>
      </c>
      <c r="C8" s="21" t="s">
        <v>84</v>
      </c>
      <c r="D8" s="24">
        <v>400</v>
      </c>
      <c r="E8" s="22">
        <v>4272.1072876999997</v>
      </c>
      <c r="F8" s="23">
        <v>5.9267361407506103</v>
      </c>
      <c r="G8" s="22">
        <v>7.55</v>
      </c>
    </row>
    <row r="9" spans="1:7" x14ac:dyDescent="0.2">
      <c r="A9" s="21" t="s">
        <v>1052</v>
      </c>
      <c r="B9" s="21" t="s">
        <v>1053</v>
      </c>
      <c r="C9" s="21" t="s">
        <v>84</v>
      </c>
      <c r="D9" s="24">
        <v>360</v>
      </c>
      <c r="E9" s="22">
        <v>3568.7318301</v>
      </c>
      <c r="F9" s="23">
        <v>4.9509365026944101</v>
      </c>
      <c r="G9" s="22">
        <v>7.28</v>
      </c>
    </row>
    <row r="10" spans="1:7" x14ac:dyDescent="0.2">
      <c r="A10" s="21" t="s">
        <v>1043</v>
      </c>
      <c r="B10" s="21" t="s">
        <v>1044</v>
      </c>
      <c r="C10" s="21" t="s">
        <v>1032</v>
      </c>
      <c r="D10" s="24">
        <v>300</v>
      </c>
      <c r="E10" s="22">
        <v>3091.6081644000001</v>
      </c>
      <c r="F10" s="23">
        <v>4.2890181840105104</v>
      </c>
      <c r="G10" s="22">
        <v>7.29</v>
      </c>
    </row>
    <row r="11" spans="1:7" x14ac:dyDescent="0.2">
      <c r="A11" s="21" t="s">
        <v>1074</v>
      </c>
      <c r="B11" s="21" t="s">
        <v>1075</v>
      </c>
      <c r="C11" s="21" t="s">
        <v>84</v>
      </c>
      <c r="D11" s="24">
        <v>250</v>
      </c>
      <c r="E11" s="22">
        <v>2599.3432877</v>
      </c>
      <c r="F11" s="23">
        <v>3.6060943155112399</v>
      </c>
      <c r="G11" s="22">
        <v>7.4090999999999996</v>
      </c>
    </row>
    <row r="12" spans="1:7" x14ac:dyDescent="0.2">
      <c r="A12" s="21" t="s">
        <v>1076</v>
      </c>
      <c r="B12" s="21" t="s">
        <v>1077</v>
      </c>
      <c r="C12" s="21" t="s">
        <v>84</v>
      </c>
      <c r="D12" s="24">
        <v>250</v>
      </c>
      <c r="E12" s="22">
        <v>2579.5132877000001</v>
      </c>
      <c r="F12" s="23">
        <v>3.5785839629483598</v>
      </c>
      <c r="G12" s="22">
        <v>7.55</v>
      </c>
    </row>
    <row r="13" spans="1:7" x14ac:dyDescent="0.2">
      <c r="A13" s="21" t="s">
        <v>1078</v>
      </c>
      <c r="B13" s="21" t="s">
        <v>1079</v>
      </c>
      <c r="C13" s="21" t="s">
        <v>84</v>
      </c>
      <c r="D13" s="24">
        <v>250</v>
      </c>
      <c r="E13" s="22">
        <v>2545.5635959000001</v>
      </c>
      <c r="F13" s="23">
        <v>3.5314852241274202</v>
      </c>
      <c r="G13" s="22">
        <v>7.51</v>
      </c>
    </row>
    <row r="14" spans="1:7" x14ac:dyDescent="0.2">
      <c r="A14" s="21" t="s">
        <v>1080</v>
      </c>
      <c r="B14" s="21" t="s">
        <v>1081</v>
      </c>
      <c r="C14" s="21" t="s">
        <v>1032</v>
      </c>
      <c r="D14" s="24">
        <v>250</v>
      </c>
      <c r="E14" s="22">
        <v>2528.6637329</v>
      </c>
      <c r="F14" s="23">
        <v>3.5080398792260401</v>
      </c>
      <c r="G14" s="22">
        <v>7.5449999999999999</v>
      </c>
    </row>
    <row r="15" spans="1:7" x14ac:dyDescent="0.2">
      <c r="A15" s="21" t="s">
        <v>1041</v>
      </c>
      <c r="B15" s="21" t="s">
        <v>1042</v>
      </c>
      <c r="C15" s="21" t="s">
        <v>994</v>
      </c>
      <c r="D15" s="24">
        <v>250</v>
      </c>
      <c r="E15" s="22">
        <v>2504.9314383999999</v>
      </c>
      <c r="F15" s="23">
        <v>3.47511583541257</v>
      </c>
      <c r="G15" s="22">
        <v>7.4050000000000002</v>
      </c>
    </row>
    <row r="16" spans="1:7" x14ac:dyDescent="0.2">
      <c r="A16" s="21" t="s">
        <v>1082</v>
      </c>
      <c r="B16" s="21" t="s">
        <v>1083</v>
      </c>
      <c r="C16" s="21" t="s">
        <v>84</v>
      </c>
      <c r="D16" s="24">
        <v>250</v>
      </c>
      <c r="E16" s="22">
        <v>2502.1132877</v>
      </c>
      <c r="F16" s="23">
        <v>3.4712061874381699</v>
      </c>
      <c r="G16" s="22">
        <v>7.55</v>
      </c>
    </row>
    <row r="17" spans="1:9" x14ac:dyDescent="0.2">
      <c r="A17" s="21" t="s">
        <v>1084</v>
      </c>
      <c r="B17" s="21" t="s">
        <v>1085</v>
      </c>
      <c r="C17" s="21" t="s">
        <v>84</v>
      </c>
      <c r="D17" s="24">
        <v>250</v>
      </c>
      <c r="E17" s="22">
        <v>2418.1364726000002</v>
      </c>
      <c r="F17" s="23">
        <v>3.3547043321427101</v>
      </c>
      <c r="G17" s="22">
        <v>7.4824999999999999</v>
      </c>
    </row>
    <row r="18" spans="1:9" x14ac:dyDescent="0.2">
      <c r="A18" s="21" t="s">
        <v>1061</v>
      </c>
      <c r="B18" s="21" t="s">
        <v>1062</v>
      </c>
      <c r="C18" s="21" t="s">
        <v>84</v>
      </c>
      <c r="D18" s="24">
        <v>110</v>
      </c>
      <c r="E18" s="22">
        <v>1192.0544342000001</v>
      </c>
      <c r="F18" s="23">
        <v>1.6537487523443699</v>
      </c>
      <c r="G18" s="22">
        <v>7.6249000000000002</v>
      </c>
    </row>
    <row r="19" spans="1:9" x14ac:dyDescent="0.2">
      <c r="A19" s="21" t="s">
        <v>1086</v>
      </c>
      <c r="B19" s="21" t="s">
        <v>1087</v>
      </c>
      <c r="C19" s="21" t="s">
        <v>84</v>
      </c>
      <c r="D19" s="24">
        <v>100</v>
      </c>
      <c r="E19" s="22">
        <v>1052.3276575</v>
      </c>
      <c r="F19" s="23">
        <v>1.45990443113952</v>
      </c>
      <c r="G19" s="22">
        <v>7.55</v>
      </c>
    </row>
    <row r="20" spans="1:9" x14ac:dyDescent="0.2">
      <c r="A20" s="21" t="s">
        <v>1088</v>
      </c>
      <c r="B20" s="21" t="s">
        <v>1089</v>
      </c>
      <c r="C20" s="21" t="s">
        <v>1032</v>
      </c>
      <c r="D20" s="24">
        <v>100</v>
      </c>
      <c r="E20" s="22">
        <v>1035.3364931999999</v>
      </c>
      <c r="F20" s="23">
        <v>1.43633242305345</v>
      </c>
      <c r="G20" s="22">
        <v>7.3449999999999998</v>
      </c>
    </row>
    <row r="21" spans="1:9" x14ac:dyDescent="0.2">
      <c r="A21" s="21" t="s">
        <v>1090</v>
      </c>
      <c r="B21" s="21" t="s">
        <v>1091</v>
      </c>
      <c r="C21" s="21" t="s">
        <v>1092</v>
      </c>
      <c r="D21" s="24">
        <v>100</v>
      </c>
      <c r="E21" s="22">
        <v>1006.0822466</v>
      </c>
      <c r="F21" s="23">
        <v>1.3957477211912499</v>
      </c>
      <c r="G21" s="22">
        <v>12.368</v>
      </c>
    </row>
    <row r="22" spans="1:9" x14ac:dyDescent="0.2">
      <c r="A22" s="21" t="s">
        <v>1093</v>
      </c>
      <c r="B22" s="21" t="s">
        <v>1094</v>
      </c>
      <c r="C22" s="21" t="s">
        <v>84</v>
      </c>
      <c r="D22" s="24">
        <v>50</v>
      </c>
      <c r="E22" s="22">
        <v>546.18606160000002</v>
      </c>
      <c r="F22" s="23">
        <v>0.75772925464185503</v>
      </c>
      <c r="G22" s="22">
        <v>7.4241999999999999</v>
      </c>
    </row>
    <row r="23" spans="1:9" x14ac:dyDescent="0.2">
      <c r="A23" s="21" t="s">
        <v>1054</v>
      </c>
      <c r="B23" s="21" t="s">
        <v>1055</v>
      </c>
      <c r="C23" s="21" t="s">
        <v>84</v>
      </c>
      <c r="D23" s="24">
        <v>50</v>
      </c>
      <c r="E23" s="22">
        <v>544.68076029999997</v>
      </c>
      <c r="F23" s="23">
        <v>0.75564093545494804</v>
      </c>
      <c r="G23" s="22">
        <v>7.55</v>
      </c>
    </row>
    <row r="24" spans="1:9" x14ac:dyDescent="0.2">
      <c r="A24" s="21" t="s">
        <v>1095</v>
      </c>
      <c r="B24" s="21" t="s">
        <v>1096</v>
      </c>
      <c r="C24" s="21" t="s">
        <v>84</v>
      </c>
      <c r="D24" s="24">
        <v>50</v>
      </c>
      <c r="E24" s="22">
        <v>524.89232189999996</v>
      </c>
      <c r="F24" s="23">
        <v>0.72818824170543395</v>
      </c>
      <c r="G24" s="22">
        <v>7.41</v>
      </c>
    </row>
    <row r="25" spans="1:9" x14ac:dyDescent="0.2">
      <c r="A25" s="21" t="s">
        <v>1097</v>
      </c>
      <c r="B25" s="21" t="s">
        <v>1098</v>
      </c>
      <c r="C25" s="21" t="s">
        <v>84</v>
      </c>
      <c r="D25" s="24">
        <v>50</v>
      </c>
      <c r="E25" s="22">
        <v>514.35396579999997</v>
      </c>
      <c r="F25" s="23">
        <v>0.71356827742181295</v>
      </c>
      <c r="G25" s="22">
        <v>7.41</v>
      </c>
    </row>
    <row r="26" spans="1:9" x14ac:dyDescent="0.2">
      <c r="A26" s="20" t="s">
        <v>33</v>
      </c>
      <c r="B26" s="20"/>
      <c r="C26" s="20"/>
      <c r="D26" s="20"/>
      <c r="E26" s="25">
        <f>SUM(E6:E25)</f>
        <v>39953.841600199994</v>
      </c>
      <c r="F26" s="26">
        <f>SUM(F6:F25)</f>
        <v>55.428354445942723</v>
      </c>
      <c r="G26" s="25"/>
      <c r="H26" s="14"/>
      <c r="I26" s="14"/>
    </row>
    <row r="27" spans="1:9" x14ac:dyDescent="0.2">
      <c r="A27" s="21"/>
      <c r="B27" s="21"/>
      <c r="C27" s="21"/>
      <c r="D27" s="21"/>
      <c r="E27" s="22"/>
      <c r="F27" s="23"/>
      <c r="G27" s="22"/>
    </row>
    <row r="28" spans="1:9" x14ac:dyDescent="0.2">
      <c r="A28" s="20" t="s">
        <v>48</v>
      </c>
      <c r="B28" s="21"/>
      <c r="C28" s="21"/>
      <c r="D28" s="21"/>
      <c r="E28" s="22"/>
      <c r="F28" s="23"/>
      <c r="G28" s="22"/>
    </row>
    <row r="29" spans="1:9" x14ac:dyDescent="0.2">
      <c r="A29" s="20" t="s">
        <v>49</v>
      </c>
      <c r="B29" s="21"/>
      <c r="C29" s="21"/>
      <c r="D29" s="21"/>
      <c r="E29" s="22"/>
      <c r="F29" s="23"/>
      <c r="G29" s="22"/>
    </row>
    <row r="30" spans="1:9" x14ac:dyDescent="0.2">
      <c r="A30" s="21" t="s">
        <v>54</v>
      </c>
      <c r="B30" s="21" t="s">
        <v>53</v>
      </c>
      <c r="C30" s="21" t="s">
        <v>51</v>
      </c>
      <c r="D30" s="24">
        <v>1000</v>
      </c>
      <c r="E30" s="22">
        <v>4701.38</v>
      </c>
      <c r="F30" s="23">
        <v>6.5222703647040996</v>
      </c>
      <c r="G30" s="22">
        <v>7.36</v>
      </c>
    </row>
    <row r="31" spans="1:9" x14ac:dyDescent="0.2">
      <c r="A31" s="21" t="s">
        <v>1099</v>
      </c>
      <c r="B31" s="21" t="s">
        <v>1100</v>
      </c>
      <c r="C31" s="21" t="s">
        <v>50</v>
      </c>
      <c r="D31" s="24">
        <v>500</v>
      </c>
      <c r="E31" s="22">
        <v>2439.0974999999999</v>
      </c>
      <c r="F31" s="23">
        <v>3.3837837700577</v>
      </c>
      <c r="G31" s="22">
        <v>7.0651000000000002</v>
      </c>
    </row>
    <row r="32" spans="1:9" x14ac:dyDescent="0.2">
      <c r="A32" s="21" t="s">
        <v>1101</v>
      </c>
      <c r="B32" s="21" t="s">
        <v>1102</v>
      </c>
      <c r="C32" s="21" t="s">
        <v>52</v>
      </c>
      <c r="D32" s="24">
        <v>500</v>
      </c>
      <c r="E32" s="22">
        <v>2433.355</v>
      </c>
      <c r="F32" s="23">
        <v>3.3758171437544999</v>
      </c>
      <c r="G32" s="22">
        <v>7.04</v>
      </c>
    </row>
    <row r="33" spans="1:9" x14ac:dyDescent="0.2">
      <c r="A33" s="21" t="s">
        <v>1000</v>
      </c>
      <c r="B33" s="21" t="s">
        <v>1001</v>
      </c>
      <c r="C33" s="21" t="s">
        <v>50</v>
      </c>
      <c r="D33" s="24">
        <v>500</v>
      </c>
      <c r="E33" s="22">
        <v>2359.835</v>
      </c>
      <c r="F33" s="23">
        <v>3.2738221301174302</v>
      </c>
      <c r="G33" s="22">
        <v>7.5015999999999998</v>
      </c>
    </row>
    <row r="34" spans="1:9" x14ac:dyDescent="0.2">
      <c r="A34" s="20" t="s">
        <v>33</v>
      </c>
      <c r="B34" s="20"/>
      <c r="C34" s="20"/>
      <c r="D34" s="20"/>
      <c r="E34" s="25">
        <f>SUM(E29:E33)</f>
        <v>11933.6675</v>
      </c>
      <c r="F34" s="26">
        <f>SUM(F29:F33)</f>
        <v>16.555693408633729</v>
      </c>
      <c r="G34" s="25"/>
      <c r="H34" s="14"/>
      <c r="I34" s="14"/>
    </row>
    <row r="35" spans="1:9" x14ac:dyDescent="0.2">
      <c r="A35" s="21"/>
      <c r="B35" s="21"/>
      <c r="C35" s="21"/>
      <c r="D35" s="21"/>
      <c r="E35" s="22"/>
      <c r="F35" s="23"/>
      <c r="G35" s="22"/>
    </row>
    <row r="36" spans="1:9" x14ac:dyDescent="0.2">
      <c r="A36" s="20" t="s">
        <v>58</v>
      </c>
      <c r="B36" s="21"/>
      <c r="C36" s="21"/>
      <c r="D36" s="21"/>
      <c r="E36" s="22"/>
      <c r="F36" s="23"/>
      <c r="G36" s="22"/>
    </row>
    <row r="37" spans="1:9" x14ac:dyDescent="0.2">
      <c r="A37" s="21" t="s">
        <v>73</v>
      </c>
      <c r="B37" s="21" t="s">
        <v>72</v>
      </c>
      <c r="C37" s="21" t="s">
        <v>59</v>
      </c>
      <c r="D37" s="24">
        <v>7500000</v>
      </c>
      <c r="E37" s="22">
        <v>7506.9449999999997</v>
      </c>
      <c r="F37" s="23">
        <v>10.414458074642701</v>
      </c>
      <c r="G37" s="22">
        <v>7.4466999999999999</v>
      </c>
    </row>
    <row r="38" spans="1:9" x14ac:dyDescent="0.2">
      <c r="A38" s="21" t="s">
        <v>65</v>
      </c>
      <c r="B38" s="21" t="s">
        <v>64</v>
      </c>
      <c r="C38" s="21" t="s">
        <v>59</v>
      </c>
      <c r="D38" s="24">
        <v>5000000</v>
      </c>
      <c r="E38" s="22">
        <v>4861.6288888999998</v>
      </c>
      <c r="F38" s="23">
        <v>6.7445852124826704</v>
      </c>
      <c r="G38" s="22">
        <v>7.3113000000000001</v>
      </c>
    </row>
    <row r="39" spans="1:9" x14ac:dyDescent="0.2">
      <c r="A39" s="21" t="s">
        <v>79</v>
      </c>
      <c r="B39" s="21" t="s">
        <v>78</v>
      </c>
      <c r="C39" s="21" t="s">
        <v>59</v>
      </c>
      <c r="D39" s="24">
        <v>2500000</v>
      </c>
      <c r="E39" s="22">
        <v>2566.9899999999998</v>
      </c>
      <c r="F39" s="23">
        <v>3.5612102836809099</v>
      </c>
      <c r="G39" s="22">
        <v>7.3780999999999999</v>
      </c>
    </row>
    <row r="40" spans="1:9" x14ac:dyDescent="0.2">
      <c r="A40" s="21" t="s">
        <v>1103</v>
      </c>
      <c r="B40" s="21" t="s">
        <v>1104</v>
      </c>
      <c r="C40" s="21" t="s">
        <v>59</v>
      </c>
      <c r="D40" s="24">
        <v>2502400</v>
      </c>
      <c r="E40" s="22">
        <v>2235.8593660000001</v>
      </c>
      <c r="F40" s="23">
        <v>3.1018295229289898</v>
      </c>
      <c r="G40" s="22">
        <v>7.0523499999999997</v>
      </c>
    </row>
    <row r="41" spans="1:9" x14ac:dyDescent="0.2">
      <c r="A41" s="20" t="s">
        <v>33</v>
      </c>
      <c r="B41" s="20"/>
      <c r="C41" s="20"/>
      <c r="D41" s="20"/>
      <c r="E41" s="25">
        <f>SUM(E37:E40)</f>
        <v>17171.423254899997</v>
      </c>
      <c r="F41" s="26">
        <f>SUM(F37:F40)</f>
        <v>23.822083093735273</v>
      </c>
      <c r="G41" s="25"/>
      <c r="H41" s="14"/>
      <c r="I41" s="14"/>
    </row>
    <row r="42" spans="1:9" x14ac:dyDescent="0.2">
      <c r="A42" s="21"/>
      <c r="B42" s="21"/>
      <c r="C42" s="21"/>
      <c r="D42" s="21"/>
      <c r="E42" s="22"/>
      <c r="F42" s="23"/>
      <c r="G42" s="22"/>
    </row>
    <row r="43" spans="1:9" x14ac:dyDescent="0.2">
      <c r="A43" s="20" t="s">
        <v>35</v>
      </c>
      <c r="B43" s="20"/>
      <c r="C43" s="20"/>
      <c r="D43" s="20"/>
      <c r="E43" s="25">
        <f>E26+E34+E41</f>
        <v>69058.932355099998</v>
      </c>
      <c r="F43" s="26">
        <f>F26+F34+F41</f>
        <v>95.806130948311733</v>
      </c>
      <c r="G43" s="25"/>
      <c r="H43" s="14"/>
      <c r="I43" s="14"/>
    </row>
    <row r="44" spans="1:9" x14ac:dyDescent="0.2">
      <c r="A44" s="20"/>
      <c r="B44" s="20"/>
      <c r="C44" s="20"/>
      <c r="D44" s="20"/>
      <c r="E44" s="25"/>
      <c r="F44" s="26"/>
      <c r="G44" s="25"/>
      <c r="H44" s="14"/>
      <c r="I44" s="14"/>
    </row>
    <row r="45" spans="1:9" x14ac:dyDescent="0.2">
      <c r="A45" s="20" t="s">
        <v>37</v>
      </c>
      <c r="B45" s="20"/>
      <c r="C45" s="20"/>
      <c r="D45" s="20"/>
      <c r="E45" s="25">
        <f>E47-(E26+E34+E41)</f>
        <v>3023.0228095000057</v>
      </c>
      <c r="F45" s="26">
        <f>F47-(F26+F34+F41)</f>
        <v>4.1938690516882673</v>
      </c>
      <c r="G45" s="25"/>
      <c r="H45" s="14"/>
      <c r="I45" s="14"/>
    </row>
    <row r="46" spans="1:9" x14ac:dyDescent="0.2">
      <c r="A46" s="20"/>
      <c r="B46" s="20"/>
      <c r="C46" s="20"/>
      <c r="D46" s="20"/>
      <c r="E46" s="25"/>
      <c r="F46" s="26"/>
      <c r="G46" s="25"/>
      <c r="H46" s="14"/>
      <c r="I46" s="14"/>
    </row>
    <row r="47" spans="1:9" x14ac:dyDescent="0.2">
      <c r="A47" s="27" t="s">
        <v>36</v>
      </c>
      <c r="B47" s="27"/>
      <c r="C47" s="27"/>
      <c r="D47" s="27"/>
      <c r="E47" s="28">
        <v>72081.955164600004</v>
      </c>
      <c r="F47" s="29">
        <v>100</v>
      </c>
      <c r="G47" s="28"/>
      <c r="H47" s="14"/>
      <c r="I47" s="14"/>
    </row>
    <row r="49" spans="1:4" x14ac:dyDescent="0.2">
      <c r="A49" s="14" t="s">
        <v>38</v>
      </c>
    </row>
    <row r="51" spans="1:4" x14ac:dyDescent="0.2">
      <c r="A51" s="14" t="s">
        <v>39</v>
      </c>
    </row>
    <row r="52" spans="1:4" x14ac:dyDescent="0.2">
      <c r="A52" s="14" t="s">
        <v>40</v>
      </c>
    </row>
    <row r="53" spans="1:4" x14ac:dyDescent="0.2">
      <c r="A53" s="14" t="s">
        <v>41</v>
      </c>
      <c r="B53" s="14"/>
      <c r="C53" s="30" t="s">
        <v>43</v>
      </c>
      <c r="D53" s="14" t="s">
        <v>42</v>
      </c>
    </row>
    <row r="54" spans="1:4" x14ac:dyDescent="0.2">
      <c r="A54" s="7" t="s">
        <v>80</v>
      </c>
      <c r="C54" s="31">
        <v>18.225000000000001</v>
      </c>
      <c r="D54" s="31">
        <v>18.451799999999999</v>
      </c>
    </row>
    <row r="55" spans="1:4" x14ac:dyDescent="0.2">
      <c r="A55" s="7" t="s">
        <v>82</v>
      </c>
      <c r="C55" s="31">
        <v>10.317299999999999</v>
      </c>
      <c r="D55" s="31">
        <v>10.2029</v>
      </c>
    </row>
    <row r="56" spans="1:4" x14ac:dyDescent="0.2">
      <c r="A56" s="7" t="s">
        <v>81</v>
      </c>
      <c r="C56" s="31">
        <v>18.838200000000001</v>
      </c>
      <c r="D56" s="31">
        <v>19.106100000000001</v>
      </c>
    </row>
    <row r="57" spans="1:4" x14ac:dyDescent="0.2">
      <c r="A57" s="7" t="s">
        <v>83</v>
      </c>
      <c r="C57" s="31">
        <v>10.7788</v>
      </c>
      <c r="D57" s="31">
        <v>10.6868</v>
      </c>
    </row>
    <row r="59" spans="1:4" x14ac:dyDescent="0.2">
      <c r="A59" s="14" t="s">
        <v>45</v>
      </c>
    </row>
    <row r="60" spans="1:4" x14ac:dyDescent="0.2">
      <c r="A60" s="71" t="s">
        <v>61</v>
      </c>
      <c r="B60" s="72"/>
      <c r="C60" s="33" t="s">
        <v>62</v>
      </c>
    </row>
    <row r="61" spans="1:4" x14ac:dyDescent="0.2">
      <c r="A61" s="67" t="s">
        <v>82</v>
      </c>
      <c r="B61" s="68"/>
      <c r="C61" s="34">
        <v>0.24</v>
      </c>
    </row>
    <row r="62" spans="1:4" x14ac:dyDescent="0.2">
      <c r="A62" s="67" t="s">
        <v>83</v>
      </c>
      <c r="B62" s="68"/>
      <c r="C62" s="34">
        <v>0.24</v>
      </c>
    </row>
    <row r="63" spans="1:4" x14ac:dyDescent="0.2">
      <c r="A63" s="7" t="s">
        <v>63</v>
      </c>
    </row>
    <row r="64" spans="1:4" x14ac:dyDescent="0.2">
      <c r="A64" s="7" t="s">
        <v>44</v>
      </c>
    </row>
    <row r="66" spans="1:5" x14ac:dyDescent="0.2">
      <c r="A66" s="14" t="s">
        <v>928</v>
      </c>
      <c r="D66" s="32">
        <v>2.7220812678458799</v>
      </c>
      <c r="E66" s="10" t="s">
        <v>47</v>
      </c>
    </row>
    <row r="68" spans="1:5" x14ac:dyDescent="0.2">
      <c r="A68" s="14" t="s">
        <v>838</v>
      </c>
      <c r="D68" s="30" t="s">
        <v>46</v>
      </c>
    </row>
    <row r="70" spans="1:5" x14ac:dyDescent="0.2">
      <c r="A70" s="14" t="s">
        <v>929</v>
      </c>
    </row>
    <row r="71" spans="1:5" ht="14.4" x14ac:dyDescent="0.3">
      <c r="A71" s="49"/>
    </row>
    <row r="72" spans="1:5" x14ac:dyDescent="0.2">
      <c r="A72" s="38" t="s">
        <v>807</v>
      </c>
    </row>
    <row r="73" spans="1:5" x14ac:dyDescent="0.2">
      <c r="A73" s="39"/>
    </row>
    <row r="74" spans="1:5" x14ac:dyDescent="0.2">
      <c r="A74" s="40"/>
    </row>
    <row r="75" spans="1:5" x14ac:dyDescent="0.2">
      <c r="A75" s="40"/>
    </row>
    <row r="76" spans="1:5" x14ac:dyDescent="0.2">
      <c r="A76" s="40"/>
    </row>
    <row r="77" spans="1:5" x14ac:dyDescent="0.2">
      <c r="A77" s="40"/>
    </row>
    <row r="78" spans="1:5" x14ac:dyDescent="0.2">
      <c r="A78" s="40"/>
    </row>
    <row r="79" spans="1:5" x14ac:dyDescent="0.2">
      <c r="A79" s="40"/>
    </row>
    <row r="80" spans="1:5"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38" t="s">
        <v>1105</v>
      </c>
    </row>
    <row r="87" spans="1:1" x14ac:dyDescent="0.2">
      <c r="A87" s="40"/>
    </row>
    <row r="88" spans="1:1" x14ac:dyDescent="0.2">
      <c r="A88" s="38" t="s">
        <v>808</v>
      </c>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row r="97" spans="1:1" x14ac:dyDescent="0.2">
      <c r="A97" s="40"/>
    </row>
    <row r="98" spans="1:1" x14ac:dyDescent="0.2">
      <c r="A98" s="40"/>
    </row>
    <row r="99" spans="1:1" x14ac:dyDescent="0.2">
      <c r="A99" s="40"/>
    </row>
    <row r="100" spans="1:1" x14ac:dyDescent="0.2">
      <c r="A100" s="40"/>
    </row>
    <row r="101" spans="1:1" x14ac:dyDescent="0.2">
      <c r="A101" s="40"/>
    </row>
  </sheetData>
  <mergeCells count="4">
    <mergeCell ref="A1:G1"/>
    <mergeCell ref="A60:B60"/>
    <mergeCell ref="A61:B61"/>
    <mergeCell ref="A62:B62"/>
  </mergeCells>
  <conditionalFormatting sqref="F2:F3 F5:F69">
    <cfRule type="cellIs" dxfId="87" priority="4" stopIfTrue="1" operator="between">
      <formula>0.009</formula>
      <formula>-0.009</formula>
    </cfRule>
  </conditionalFormatting>
  <conditionalFormatting sqref="F70 F107:F203">
    <cfRule type="cellIs" dxfId="86" priority="3" stopIfTrue="1" operator="between">
      <formula>0.009</formula>
      <formula>-0.009</formula>
    </cfRule>
  </conditionalFormatting>
  <conditionalFormatting sqref="F104:F106">
    <cfRule type="cellIs" dxfId="85" priority="2" stopIfTrue="1" operator="between">
      <formula>0.009</formula>
      <formula>-0.009</formula>
    </cfRule>
  </conditionalFormatting>
  <conditionalFormatting sqref="F71:F103">
    <cfRule type="cellIs" dxfId="8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0"/>
  <sheetViews>
    <sheetView workbookViewId="0">
      <selection sqref="A1:G1"/>
    </sheetView>
  </sheetViews>
  <sheetFormatPr defaultColWidth="9.109375" defaultRowHeight="10.199999999999999" x14ac:dyDescent="0.2"/>
  <cols>
    <col min="1" max="1" width="35" style="7" bestFit="1" customWidth="1"/>
    <col min="2" max="2" width="42.44140625" style="7" customWidth="1"/>
    <col min="3" max="3" width="24.6640625" style="7" bestFit="1" customWidth="1"/>
    <col min="4" max="4" width="15" style="7" bestFit="1" customWidth="1"/>
    <col min="5" max="5" width="23.44140625" style="10" customWidth="1"/>
    <col min="6" max="6" width="13.5546875" style="11" bestFit="1" customWidth="1"/>
    <col min="7" max="7" width="14.33203125" style="10" customWidth="1"/>
    <col min="8" max="16384" width="9.109375" style="7"/>
  </cols>
  <sheetData>
    <row r="1" spans="1:9" s="1" customFormat="1" ht="13.8" x14ac:dyDescent="0.2">
      <c r="A1" s="69" t="s">
        <v>1106</v>
      </c>
      <c r="B1" s="70"/>
      <c r="C1" s="70"/>
      <c r="D1" s="70"/>
      <c r="E1" s="70"/>
      <c r="F1" s="70"/>
      <c r="G1" s="70"/>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861</v>
      </c>
      <c r="D4" s="13" t="s">
        <v>1</v>
      </c>
      <c r="E4" s="36" t="s">
        <v>6</v>
      </c>
      <c r="F4" s="12" t="s">
        <v>3</v>
      </c>
      <c r="G4" s="12" t="s">
        <v>5</v>
      </c>
    </row>
    <row r="5" spans="1:9" x14ac:dyDescent="0.2">
      <c r="A5" s="16" t="s">
        <v>58</v>
      </c>
      <c r="B5" s="17"/>
      <c r="C5" s="17"/>
      <c r="D5" s="17"/>
      <c r="E5" s="18"/>
      <c r="F5" s="19"/>
      <c r="G5" s="18"/>
    </row>
    <row r="6" spans="1:9" x14ac:dyDescent="0.2">
      <c r="A6" s="21" t="s">
        <v>65</v>
      </c>
      <c r="B6" s="21" t="s">
        <v>64</v>
      </c>
      <c r="C6" s="21" t="s">
        <v>59</v>
      </c>
      <c r="D6" s="24">
        <v>5000000</v>
      </c>
      <c r="E6" s="22">
        <v>4861.6288888999998</v>
      </c>
      <c r="F6" s="23">
        <v>32.007549535054601</v>
      </c>
      <c r="G6" s="22">
        <v>7.3113000000000001</v>
      </c>
    </row>
    <row r="7" spans="1:9" x14ac:dyDescent="0.2">
      <c r="A7" s="21" t="s">
        <v>67</v>
      </c>
      <c r="B7" s="21" t="s">
        <v>66</v>
      </c>
      <c r="C7" s="21" t="s">
        <v>59</v>
      </c>
      <c r="D7" s="24">
        <v>3800000</v>
      </c>
      <c r="E7" s="22">
        <v>3619.9650778</v>
      </c>
      <c r="F7" s="23">
        <v>23.8327964126171</v>
      </c>
      <c r="G7" s="22">
        <v>7.3071000000000002</v>
      </c>
    </row>
    <row r="8" spans="1:9" x14ac:dyDescent="0.2">
      <c r="A8" s="21" t="s">
        <v>69</v>
      </c>
      <c r="B8" s="21" t="s">
        <v>68</v>
      </c>
      <c r="C8" s="21" t="s">
        <v>59</v>
      </c>
      <c r="D8" s="24">
        <v>3500000</v>
      </c>
      <c r="E8" s="22">
        <v>3390.1229444000001</v>
      </c>
      <c r="F8" s="23">
        <v>22.3195827062316</v>
      </c>
      <c r="G8" s="22">
        <v>7.2457000000000003</v>
      </c>
    </row>
    <row r="9" spans="1:9" x14ac:dyDescent="0.2">
      <c r="A9" s="21" t="s">
        <v>71</v>
      </c>
      <c r="B9" s="21" t="s">
        <v>70</v>
      </c>
      <c r="C9" s="21" t="s">
        <v>59</v>
      </c>
      <c r="D9" s="24">
        <v>2000000</v>
      </c>
      <c r="E9" s="22">
        <v>2066.2864444000002</v>
      </c>
      <c r="F9" s="23">
        <v>13.603828517998901</v>
      </c>
      <c r="G9" s="22">
        <v>7.5385</v>
      </c>
    </row>
    <row r="10" spans="1:9" x14ac:dyDescent="0.2">
      <c r="A10" s="21" t="s">
        <v>73</v>
      </c>
      <c r="B10" s="21" t="s">
        <v>72</v>
      </c>
      <c r="C10" s="21" t="s">
        <v>59</v>
      </c>
      <c r="D10" s="24">
        <v>250000</v>
      </c>
      <c r="E10" s="22">
        <v>250.23150000000001</v>
      </c>
      <c r="F10" s="23">
        <v>1.6474513613673301</v>
      </c>
      <c r="G10" s="22">
        <v>7.4466999999999999</v>
      </c>
    </row>
    <row r="11" spans="1:9" x14ac:dyDescent="0.2">
      <c r="A11" s="21" t="s">
        <v>75</v>
      </c>
      <c r="B11" s="21" t="s">
        <v>74</v>
      </c>
      <c r="C11" s="21" t="s">
        <v>59</v>
      </c>
      <c r="D11" s="24">
        <v>200000</v>
      </c>
      <c r="E11" s="22">
        <v>194.6764</v>
      </c>
      <c r="F11" s="23">
        <v>1.28169275333477</v>
      </c>
      <c r="G11" s="22">
        <v>7.1867000000000001</v>
      </c>
    </row>
    <row r="12" spans="1:9" x14ac:dyDescent="0.2">
      <c r="A12" s="20" t="s">
        <v>33</v>
      </c>
      <c r="B12" s="20"/>
      <c r="C12" s="20"/>
      <c r="D12" s="20"/>
      <c r="E12" s="25">
        <f>SUM(E6:E11)</f>
        <v>14382.911255500001</v>
      </c>
      <c r="F12" s="26">
        <f>SUM(F6:F11)</f>
        <v>94.692901286604311</v>
      </c>
      <c r="G12" s="25"/>
      <c r="H12" s="14"/>
      <c r="I12" s="14"/>
    </row>
    <row r="13" spans="1:9" x14ac:dyDescent="0.2">
      <c r="A13" s="21"/>
      <c r="B13" s="21"/>
      <c r="C13" s="21"/>
      <c r="D13" s="21"/>
      <c r="E13" s="22"/>
      <c r="F13" s="23"/>
      <c r="G13" s="22"/>
    </row>
    <row r="14" spans="1:9" x14ac:dyDescent="0.2">
      <c r="A14" s="20" t="s">
        <v>35</v>
      </c>
      <c r="B14" s="20"/>
      <c r="C14" s="20"/>
      <c r="D14" s="20"/>
      <c r="E14" s="25">
        <f>E12</f>
        <v>14382.911255500001</v>
      </c>
      <c r="F14" s="26">
        <f>F12</f>
        <v>94.692901286604311</v>
      </c>
      <c r="G14" s="25"/>
      <c r="H14" s="14"/>
      <c r="I14" s="14"/>
    </row>
    <row r="15" spans="1:9" x14ac:dyDescent="0.2">
      <c r="A15" s="20"/>
      <c r="B15" s="20"/>
      <c r="C15" s="20"/>
      <c r="D15" s="20"/>
      <c r="E15" s="25"/>
      <c r="F15" s="26"/>
      <c r="G15" s="25"/>
      <c r="H15" s="14"/>
      <c r="I15" s="14"/>
    </row>
    <row r="16" spans="1:9" x14ac:dyDescent="0.2">
      <c r="A16" s="20" t="s">
        <v>37</v>
      </c>
      <c r="B16" s="20"/>
      <c r="C16" s="20"/>
      <c r="D16" s="20"/>
      <c r="E16" s="25">
        <f>E18-(E12)</f>
        <v>806.09558669999933</v>
      </c>
      <c r="F16" s="26">
        <f>F18-(F12)</f>
        <v>5.3070987133956891</v>
      </c>
      <c r="G16" s="25"/>
      <c r="H16" s="14"/>
      <c r="I16" s="14"/>
    </row>
    <row r="17" spans="1:9" x14ac:dyDescent="0.2">
      <c r="A17" s="20"/>
      <c r="B17" s="20"/>
      <c r="C17" s="20"/>
      <c r="D17" s="20"/>
      <c r="E17" s="25"/>
      <c r="F17" s="26"/>
      <c r="G17" s="25"/>
      <c r="H17" s="14"/>
      <c r="I17" s="14"/>
    </row>
    <row r="18" spans="1:9" x14ac:dyDescent="0.2">
      <c r="A18" s="27" t="s">
        <v>36</v>
      </c>
      <c r="B18" s="27"/>
      <c r="C18" s="27"/>
      <c r="D18" s="27"/>
      <c r="E18" s="28">
        <v>15189.0068422</v>
      </c>
      <c r="F18" s="29">
        <v>100</v>
      </c>
      <c r="G18" s="28"/>
      <c r="H18" s="14"/>
      <c r="I18" s="14"/>
    </row>
    <row r="20" spans="1:9" x14ac:dyDescent="0.2">
      <c r="A20" s="14" t="s">
        <v>39</v>
      </c>
    </row>
    <row r="21" spans="1:9" x14ac:dyDescent="0.2">
      <c r="A21" s="14" t="s">
        <v>40</v>
      </c>
    </row>
    <row r="22" spans="1:9" x14ac:dyDescent="0.2">
      <c r="A22" s="14" t="s">
        <v>41</v>
      </c>
      <c r="B22" s="14"/>
      <c r="C22" s="30" t="s">
        <v>43</v>
      </c>
      <c r="D22" s="14" t="s">
        <v>42</v>
      </c>
    </row>
    <row r="23" spans="1:9" x14ac:dyDescent="0.2">
      <c r="A23" s="7" t="s">
        <v>76</v>
      </c>
      <c r="C23" s="31">
        <v>48.643999999999998</v>
      </c>
      <c r="D23" s="31">
        <v>49.171599999999998</v>
      </c>
    </row>
    <row r="24" spans="1:9" x14ac:dyDescent="0.2">
      <c r="A24" s="7" t="s">
        <v>1107</v>
      </c>
      <c r="C24" s="31">
        <v>10.042299999999999</v>
      </c>
      <c r="D24" s="31">
        <v>10.0579</v>
      </c>
    </row>
    <row r="25" spans="1:9" x14ac:dyDescent="0.2">
      <c r="A25" s="7" t="s">
        <v>77</v>
      </c>
      <c r="C25" s="31">
        <v>52.471400000000003</v>
      </c>
      <c r="D25" s="31">
        <v>53.154000000000003</v>
      </c>
    </row>
    <row r="26" spans="1:9" x14ac:dyDescent="0.2">
      <c r="A26" s="7" t="s">
        <v>1108</v>
      </c>
      <c r="C26" s="31">
        <v>11.237299999999999</v>
      </c>
      <c r="D26" s="31">
        <v>11.2829</v>
      </c>
    </row>
    <row r="28" spans="1:9" x14ac:dyDescent="0.2">
      <c r="A28" s="14" t="s">
        <v>45</v>
      </c>
    </row>
    <row r="29" spans="1:9" x14ac:dyDescent="0.2">
      <c r="A29" s="71" t="s">
        <v>61</v>
      </c>
      <c r="B29" s="72"/>
      <c r="C29" s="33" t="s">
        <v>62</v>
      </c>
    </row>
    <row r="30" spans="1:9" x14ac:dyDescent="0.2">
      <c r="A30" s="67" t="s">
        <v>1107</v>
      </c>
      <c r="B30" s="68"/>
      <c r="C30" s="34">
        <v>9.2799999999999994E-2</v>
      </c>
    </row>
    <row r="31" spans="1:9" x14ac:dyDescent="0.2">
      <c r="A31" s="67" t="s">
        <v>1108</v>
      </c>
      <c r="B31" s="68"/>
      <c r="C31" s="34">
        <v>0.1</v>
      </c>
    </row>
    <row r="32" spans="1:9" x14ac:dyDescent="0.2">
      <c r="A32" s="7" t="s">
        <v>63</v>
      </c>
    </row>
    <row r="33" spans="1:7" x14ac:dyDescent="0.2">
      <c r="A33" s="7" t="s">
        <v>44</v>
      </c>
    </row>
    <row r="35" spans="1:7" x14ac:dyDescent="0.2">
      <c r="A35" s="14" t="s">
        <v>928</v>
      </c>
      <c r="D35" s="32">
        <v>4.8334853485680398</v>
      </c>
      <c r="E35" s="10" t="s">
        <v>47</v>
      </c>
    </row>
    <row r="37" spans="1:7" x14ac:dyDescent="0.2">
      <c r="A37" s="14" t="s">
        <v>838</v>
      </c>
      <c r="D37" s="30" t="s">
        <v>46</v>
      </c>
    </row>
    <row r="39" spans="1:7" x14ac:dyDescent="0.2">
      <c r="A39" s="14" t="s">
        <v>929</v>
      </c>
    </row>
    <row r="40" spans="1:7" x14ac:dyDescent="0.2">
      <c r="A40" s="38"/>
      <c r="B40" s="40"/>
      <c r="C40" s="40"/>
      <c r="D40" s="40"/>
      <c r="E40" s="11"/>
      <c r="G40" s="11"/>
    </row>
    <row r="41" spans="1:7" x14ac:dyDescent="0.2">
      <c r="A41" s="38" t="s">
        <v>807</v>
      </c>
      <c r="B41" s="40"/>
      <c r="C41" s="40"/>
      <c r="D41" s="40"/>
      <c r="E41" s="11"/>
      <c r="G41" s="11"/>
    </row>
    <row r="42" spans="1:7" x14ac:dyDescent="0.2">
      <c r="A42" s="39"/>
      <c r="B42" s="40"/>
      <c r="C42" s="40"/>
      <c r="D42" s="40"/>
      <c r="E42" s="11"/>
      <c r="G42" s="11"/>
    </row>
    <row r="43" spans="1:7" x14ac:dyDescent="0.2">
      <c r="A43" s="40"/>
      <c r="B43" s="40"/>
      <c r="C43" s="40"/>
      <c r="D43" s="40"/>
      <c r="E43" s="11"/>
      <c r="G43" s="11"/>
    </row>
    <row r="44" spans="1:7" x14ac:dyDescent="0.2">
      <c r="A44" s="40"/>
      <c r="B44" s="40"/>
      <c r="C44" s="40"/>
      <c r="D44" s="40"/>
      <c r="E44" s="11"/>
      <c r="G44" s="11"/>
    </row>
    <row r="45" spans="1:7" x14ac:dyDescent="0.2">
      <c r="A45" s="40"/>
      <c r="B45" s="40"/>
      <c r="C45" s="40"/>
      <c r="D45" s="40"/>
      <c r="E45" s="11"/>
      <c r="G45" s="11"/>
    </row>
    <row r="46" spans="1:7" x14ac:dyDescent="0.2">
      <c r="A46" s="40"/>
      <c r="B46" s="40"/>
      <c r="C46" s="40"/>
      <c r="D46" s="40"/>
      <c r="E46" s="11"/>
      <c r="G46" s="11"/>
    </row>
    <row r="47" spans="1:7" x14ac:dyDescent="0.2">
      <c r="A47" s="40"/>
      <c r="B47" s="40"/>
      <c r="C47" s="40"/>
      <c r="D47" s="40"/>
      <c r="E47" s="11"/>
      <c r="G47" s="11"/>
    </row>
    <row r="48" spans="1:7" x14ac:dyDescent="0.2">
      <c r="A48" s="40"/>
      <c r="B48" s="40"/>
      <c r="C48" s="40"/>
      <c r="D48" s="40"/>
      <c r="E48" s="11"/>
      <c r="G48" s="11"/>
    </row>
    <row r="49" spans="1:7" x14ac:dyDescent="0.2">
      <c r="A49" s="40"/>
      <c r="B49" s="40"/>
      <c r="C49" s="40"/>
      <c r="D49" s="40"/>
      <c r="E49" s="11"/>
      <c r="G49" s="11"/>
    </row>
    <row r="50" spans="1:7" x14ac:dyDescent="0.2">
      <c r="A50" s="40"/>
      <c r="B50" s="40"/>
      <c r="C50" s="40"/>
      <c r="D50" s="40"/>
      <c r="E50" s="11"/>
      <c r="G50" s="11"/>
    </row>
    <row r="51" spans="1:7" x14ac:dyDescent="0.2">
      <c r="A51" s="40"/>
      <c r="B51" s="40"/>
      <c r="C51" s="40"/>
      <c r="D51" s="40"/>
      <c r="E51" s="11"/>
      <c r="G51" s="11"/>
    </row>
    <row r="52" spans="1:7" x14ac:dyDescent="0.2">
      <c r="A52" s="40"/>
      <c r="B52" s="40"/>
      <c r="C52" s="40"/>
      <c r="D52" s="40"/>
      <c r="E52" s="11"/>
      <c r="G52" s="11"/>
    </row>
    <row r="53" spans="1:7" x14ac:dyDescent="0.2">
      <c r="A53" s="40"/>
      <c r="B53" s="40"/>
      <c r="C53" s="40"/>
      <c r="D53" s="40"/>
      <c r="E53" s="11"/>
      <c r="G53" s="11"/>
    </row>
    <row r="54" spans="1:7" x14ac:dyDescent="0.2">
      <c r="A54" s="40"/>
      <c r="B54" s="40"/>
      <c r="C54" s="40"/>
      <c r="D54" s="40"/>
      <c r="E54" s="11"/>
      <c r="G54" s="11"/>
    </row>
    <row r="55" spans="1:7" x14ac:dyDescent="0.2">
      <c r="A55" s="76" t="s">
        <v>1109</v>
      </c>
      <c r="B55" s="76"/>
      <c r="C55" s="76"/>
      <c r="D55" s="76"/>
      <c r="E55" s="76"/>
      <c r="F55" s="76"/>
      <c r="G55" s="76"/>
    </row>
    <row r="56" spans="1:7" x14ac:dyDescent="0.2">
      <c r="A56" s="40"/>
      <c r="B56" s="40"/>
      <c r="C56" s="40"/>
      <c r="D56" s="40"/>
      <c r="E56" s="11"/>
      <c r="G56" s="11"/>
    </row>
    <row r="57" spans="1:7" x14ac:dyDescent="0.2">
      <c r="A57" s="38" t="s">
        <v>808</v>
      </c>
      <c r="B57" s="40"/>
      <c r="C57" s="40"/>
      <c r="D57" s="40"/>
      <c r="E57" s="11"/>
      <c r="G57" s="11"/>
    </row>
    <row r="58" spans="1:7" x14ac:dyDescent="0.2">
      <c r="A58" s="40"/>
      <c r="B58" s="40"/>
      <c r="C58" s="40"/>
      <c r="D58" s="40"/>
      <c r="E58" s="11"/>
      <c r="G58" s="11"/>
    </row>
    <row r="59" spans="1:7" x14ac:dyDescent="0.2">
      <c r="A59" s="40"/>
      <c r="B59" s="40"/>
      <c r="C59" s="40"/>
      <c r="D59" s="40"/>
      <c r="E59" s="11"/>
      <c r="G59" s="11"/>
    </row>
    <row r="60" spans="1:7" x14ac:dyDescent="0.2">
      <c r="A60" s="40"/>
      <c r="B60" s="40"/>
      <c r="C60" s="40"/>
      <c r="D60" s="40"/>
      <c r="E60" s="11"/>
      <c r="G60" s="11"/>
    </row>
    <row r="61" spans="1:7" x14ac:dyDescent="0.2">
      <c r="A61" s="40"/>
      <c r="B61" s="40"/>
      <c r="C61" s="40"/>
      <c r="D61" s="40"/>
      <c r="E61" s="11"/>
      <c r="G61" s="11"/>
    </row>
    <row r="62" spans="1:7" x14ac:dyDescent="0.2">
      <c r="A62" s="40"/>
      <c r="B62" s="40"/>
      <c r="C62" s="40"/>
      <c r="D62" s="40"/>
      <c r="E62" s="11"/>
      <c r="G62" s="11"/>
    </row>
    <row r="63" spans="1:7" x14ac:dyDescent="0.2">
      <c r="A63" s="40"/>
      <c r="B63" s="40"/>
      <c r="C63" s="40"/>
      <c r="D63" s="40"/>
      <c r="E63" s="11"/>
      <c r="G63" s="11"/>
    </row>
    <row r="64" spans="1:7" x14ac:dyDescent="0.2">
      <c r="A64" s="40"/>
      <c r="B64" s="40"/>
      <c r="C64" s="40"/>
      <c r="D64" s="40"/>
      <c r="E64" s="11"/>
      <c r="G64" s="11"/>
    </row>
    <row r="65" spans="1:7" x14ac:dyDescent="0.2">
      <c r="A65" s="40"/>
      <c r="B65" s="40"/>
      <c r="C65" s="40"/>
      <c r="D65" s="40"/>
      <c r="E65" s="11"/>
      <c r="G65" s="11"/>
    </row>
    <row r="66" spans="1:7" x14ac:dyDescent="0.2">
      <c r="A66" s="40"/>
      <c r="B66" s="40"/>
      <c r="C66" s="40"/>
      <c r="D66" s="40"/>
      <c r="E66" s="11"/>
      <c r="G66" s="11"/>
    </row>
    <row r="67" spans="1:7" x14ac:dyDescent="0.2">
      <c r="A67" s="40"/>
      <c r="B67" s="40"/>
      <c r="C67" s="40"/>
      <c r="D67" s="40"/>
      <c r="E67" s="11"/>
      <c r="G67" s="11"/>
    </row>
    <row r="68" spans="1:7" x14ac:dyDescent="0.2">
      <c r="A68" s="40"/>
      <c r="B68" s="40"/>
      <c r="C68" s="40"/>
      <c r="D68" s="40"/>
      <c r="E68" s="11"/>
      <c r="G68" s="11"/>
    </row>
    <row r="69" spans="1:7" x14ac:dyDescent="0.2">
      <c r="A69" s="40"/>
      <c r="B69" s="40"/>
      <c r="C69" s="40"/>
      <c r="D69" s="40"/>
      <c r="E69" s="11"/>
      <c r="G69" s="11"/>
    </row>
    <row r="70" spans="1:7" x14ac:dyDescent="0.2">
      <c r="A70" s="40"/>
      <c r="B70" s="40"/>
      <c r="C70" s="40"/>
      <c r="D70" s="40"/>
      <c r="E70" s="11"/>
      <c r="G70" s="11"/>
    </row>
  </sheetData>
  <mergeCells count="5">
    <mergeCell ref="A1:G1"/>
    <mergeCell ref="A29:B29"/>
    <mergeCell ref="A30:B30"/>
    <mergeCell ref="A31:B31"/>
    <mergeCell ref="A55:G55"/>
  </mergeCells>
  <conditionalFormatting sqref="F2:F3 F5:F38">
    <cfRule type="cellIs" dxfId="83" priority="5" stopIfTrue="1" operator="between">
      <formula>0.009</formula>
      <formula>-0.009</formula>
    </cfRule>
  </conditionalFormatting>
  <conditionalFormatting sqref="F39 F77:F172">
    <cfRule type="cellIs" dxfId="82" priority="4" stopIfTrue="1" operator="between">
      <formula>0.009</formula>
      <formula>-0.009</formula>
    </cfRule>
  </conditionalFormatting>
  <conditionalFormatting sqref="F73:F76">
    <cfRule type="cellIs" dxfId="81" priority="3" stopIfTrue="1" operator="between">
      <formula>0.009</formula>
      <formula>-0.009</formula>
    </cfRule>
  </conditionalFormatting>
  <conditionalFormatting sqref="F71:F72">
    <cfRule type="cellIs" dxfId="80" priority="2" stopIfTrue="1" operator="between">
      <formula>0.009</formula>
      <formula>-0.009</formula>
    </cfRule>
  </conditionalFormatting>
  <conditionalFormatting sqref="F40:F54 F56:F70">
    <cfRule type="cellIs" dxfId="79" priority="1" stopIfTrue="1" operator="between">
      <formula>0.009</formula>
      <formula>-0.009</formula>
    </cfRule>
  </conditionalFormatting>
  <hyperlinks>
    <hyperlink ref="A40"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2"/>
  <sheetViews>
    <sheetView workbookViewId="0">
      <selection sqref="A1:G1"/>
    </sheetView>
  </sheetViews>
  <sheetFormatPr defaultColWidth="9.109375" defaultRowHeight="10.199999999999999" x14ac:dyDescent="0.2"/>
  <cols>
    <col min="1" max="1" width="38.6640625" style="7" bestFit="1" customWidth="1"/>
    <col min="2" max="2" width="51" style="7" bestFit="1" customWidth="1"/>
    <col min="3" max="3" width="35.44140625" style="7" bestFit="1" customWidth="1"/>
    <col min="4" max="4" width="15" style="7" bestFit="1" customWidth="1"/>
    <col min="5" max="5" width="23.44140625" style="10" customWidth="1"/>
    <col min="6" max="6" width="13.5546875" style="11" bestFit="1" customWidth="1"/>
    <col min="7" max="7" width="14.33203125" style="10" customWidth="1"/>
    <col min="8" max="16384" width="9.109375" style="7"/>
  </cols>
  <sheetData>
    <row r="1" spans="1:7" s="1" customFormat="1" ht="13.8" x14ac:dyDescent="0.2">
      <c r="A1" s="69" t="s">
        <v>1110</v>
      </c>
      <c r="B1" s="70"/>
      <c r="C1" s="70"/>
      <c r="D1" s="70"/>
      <c r="E1" s="70"/>
      <c r="F1" s="70"/>
      <c r="G1" s="70"/>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4</v>
      </c>
      <c r="D4" s="13" t="s">
        <v>1</v>
      </c>
      <c r="E4" s="36" t="s">
        <v>6</v>
      </c>
      <c r="F4" s="12" t="s">
        <v>3</v>
      </c>
      <c r="G4" s="12" t="s">
        <v>5</v>
      </c>
    </row>
    <row r="5" spans="1:7" x14ac:dyDescent="0.2">
      <c r="A5" s="16" t="s">
        <v>89</v>
      </c>
      <c r="B5" s="17"/>
      <c r="C5" s="17"/>
      <c r="D5" s="17"/>
      <c r="E5" s="18"/>
      <c r="F5" s="19"/>
      <c r="G5" s="18"/>
    </row>
    <row r="6" spans="1:7" x14ac:dyDescent="0.2">
      <c r="A6" s="20" t="s">
        <v>32</v>
      </c>
      <c r="B6" s="21"/>
      <c r="C6" s="21"/>
      <c r="D6" s="21"/>
      <c r="E6" s="22"/>
      <c r="F6" s="23"/>
      <c r="G6" s="22"/>
    </row>
    <row r="7" spans="1:7" x14ac:dyDescent="0.2">
      <c r="A7" s="21" t="s">
        <v>91</v>
      </c>
      <c r="B7" s="21" t="s">
        <v>90</v>
      </c>
      <c r="C7" s="21" t="s">
        <v>92</v>
      </c>
      <c r="D7" s="24">
        <v>104900</v>
      </c>
      <c r="E7" s="22">
        <v>1570.0382999999999</v>
      </c>
      <c r="F7" s="23">
        <v>3.4612810159222702</v>
      </c>
      <c r="G7" s="22"/>
    </row>
    <row r="8" spans="1:7" x14ac:dyDescent="0.2">
      <c r="A8" s="21" t="s">
        <v>94</v>
      </c>
      <c r="B8" s="21" t="s">
        <v>93</v>
      </c>
      <c r="C8" s="21" t="s">
        <v>92</v>
      </c>
      <c r="D8" s="24">
        <v>162500</v>
      </c>
      <c r="E8" s="22">
        <v>1476.6375</v>
      </c>
      <c r="F8" s="23">
        <v>3.2553711244808001</v>
      </c>
      <c r="G8" s="22"/>
    </row>
    <row r="9" spans="1:7" x14ac:dyDescent="0.2">
      <c r="A9" s="21" t="s">
        <v>96</v>
      </c>
      <c r="B9" s="21" t="s">
        <v>95</v>
      </c>
      <c r="C9" s="21" t="s">
        <v>97</v>
      </c>
      <c r="D9" s="24">
        <v>78800</v>
      </c>
      <c r="E9" s="22">
        <v>1211.6682000000001</v>
      </c>
      <c r="F9" s="23">
        <v>2.6712240957795199</v>
      </c>
      <c r="G9" s="22"/>
    </row>
    <row r="10" spans="1:7" x14ac:dyDescent="0.2">
      <c r="A10" s="21" t="s">
        <v>99</v>
      </c>
      <c r="B10" s="21" t="s">
        <v>98</v>
      </c>
      <c r="C10" s="21" t="s">
        <v>92</v>
      </c>
      <c r="D10" s="24">
        <v>108000</v>
      </c>
      <c r="E10" s="22">
        <v>978.48</v>
      </c>
      <c r="F10" s="23">
        <v>2.1571411655751498</v>
      </c>
      <c r="G10" s="22"/>
    </row>
    <row r="11" spans="1:7" x14ac:dyDescent="0.2">
      <c r="A11" s="21" t="s">
        <v>101</v>
      </c>
      <c r="B11" s="21" t="s">
        <v>100</v>
      </c>
      <c r="C11" s="21" t="s">
        <v>102</v>
      </c>
      <c r="D11" s="24">
        <v>47300</v>
      </c>
      <c r="E11" s="22">
        <v>956.92629999999997</v>
      </c>
      <c r="F11" s="23">
        <v>2.1096242275279198</v>
      </c>
      <c r="G11" s="22"/>
    </row>
    <row r="12" spans="1:7" x14ac:dyDescent="0.2">
      <c r="A12" s="21" t="s">
        <v>104</v>
      </c>
      <c r="B12" s="21" t="s">
        <v>103</v>
      </c>
      <c r="C12" s="21" t="s">
        <v>105</v>
      </c>
      <c r="D12" s="24">
        <v>112500</v>
      </c>
      <c r="E12" s="22">
        <v>936</v>
      </c>
      <c r="F12" s="23">
        <v>2.06349044536254</v>
      </c>
      <c r="G12" s="22"/>
    </row>
    <row r="13" spans="1:7" x14ac:dyDescent="0.2">
      <c r="A13" s="21" t="s">
        <v>107</v>
      </c>
      <c r="B13" s="21" t="s">
        <v>106</v>
      </c>
      <c r="C13" s="21" t="s">
        <v>108</v>
      </c>
      <c r="D13" s="24">
        <v>24300</v>
      </c>
      <c r="E13" s="22">
        <v>619.55280000000005</v>
      </c>
      <c r="F13" s="23">
        <v>1.36585607179232</v>
      </c>
      <c r="G13" s="22"/>
    </row>
    <row r="14" spans="1:7" x14ac:dyDescent="0.2">
      <c r="A14" s="21" t="s">
        <v>110</v>
      </c>
      <c r="B14" s="21" t="s">
        <v>109</v>
      </c>
      <c r="C14" s="21" t="s">
        <v>97</v>
      </c>
      <c r="D14" s="24">
        <v>56200</v>
      </c>
      <c r="E14" s="22">
        <v>585.12630000000001</v>
      </c>
      <c r="F14" s="23">
        <v>1.2899599672866799</v>
      </c>
      <c r="G14" s="22"/>
    </row>
    <row r="15" spans="1:7" x14ac:dyDescent="0.2">
      <c r="A15" s="21" t="s">
        <v>112</v>
      </c>
      <c r="B15" s="21" t="s">
        <v>111</v>
      </c>
      <c r="C15" s="21" t="s">
        <v>113</v>
      </c>
      <c r="D15" s="24">
        <v>39700</v>
      </c>
      <c r="E15" s="22">
        <v>574.51855</v>
      </c>
      <c r="F15" s="23">
        <v>1.26657429338519</v>
      </c>
      <c r="G15" s="22"/>
    </row>
    <row r="16" spans="1:7" x14ac:dyDescent="0.2">
      <c r="A16" s="21" t="s">
        <v>115</v>
      </c>
      <c r="B16" s="21" t="s">
        <v>114</v>
      </c>
      <c r="C16" s="21" t="s">
        <v>92</v>
      </c>
      <c r="D16" s="24">
        <v>100000</v>
      </c>
      <c r="E16" s="22">
        <v>573.79999999999995</v>
      </c>
      <c r="F16" s="23">
        <v>1.26499018968913</v>
      </c>
      <c r="G16" s="22"/>
    </row>
    <row r="17" spans="1:7" x14ac:dyDescent="0.2">
      <c r="A17" s="21" t="s">
        <v>117</v>
      </c>
      <c r="B17" s="21" t="s">
        <v>116</v>
      </c>
      <c r="C17" s="21" t="s">
        <v>118</v>
      </c>
      <c r="D17" s="24">
        <v>51400</v>
      </c>
      <c r="E17" s="22">
        <v>522.6866</v>
      </c>
      <c r="F17" s="23">
        <v>1.15230641561862</v>
      </c>
      <c r="G17" s="22"/>
    </row>
    <row r="18" spans="1:7" x14ac:dyDescent="0.2">
      <c r="A18" s="21" t="s">
        <v>120</v>
      </c>
      <c r="B18" s="21" t="s">
        <v>119</v>
      </c>
      <c r="C18" s="21" t="s">
        <v>121</v>
      </c>
      <c r="D18" s="24">
        <v>293300</v>
      </c>
      <c r="E18" s="22">
        <v>507.70229999999998</v>
      </c>
      <c r="F18" s="23">
        <v>1.11927227044721</v>
      </c>
      <c r="G18" s="22"/>
    </row>
    <row r="19" spans="1:7" x14ac:dyDescent="0.2">
      <c r="A19" s="21" t="s">
        <v>123</v>
      </c>
      <c r="B19" s="21" t="s">
        <v>122</v>
      </c>
      <c r="C19" s="21" t="s">
        <v>124</v>
      </c>
      <c r="D19" s="24">
        <v>17000</v>
      </c>
      <c r="E19" s="22">
        <v>430.10849999999999</v>
      </c>
      <c r="F19" s="23">
        <v>0.94821023527693904</v>
      </c>
      <c r="G19" s="22"/>
    </row>
    <row r="20" spans="1:7" x14ac:dyDescent="0.2">
      <c r="A20" s="21" t="s">
        <v>126</v>
      </c>
      <c r="B20" s="21" t="s">
        <v>125</v>
      </c>
      <c r="C20" s="21" t="s">
        <v>127</v>
      </c>
      <c r="D20" s="24">
        <v>44800</v>
      </c>
      <c r="E20" s="22">
        <v>401.56479999999999</v>
      </c>
      <c r="F20" s="23">
        <v>0.88528325640376004</v>
      </c>
      <c r="G20" s="22"/>
    </row>
    <row r="21" spans="1:7" x14ac:dyDescent="0.2">
      <c r="A21" s="21" t="s">
        <v>129</v>
      </c>
      <c r="B21" s="21" t="s">
        <v>128</v>
      </c>
      <c r="C21" s="21" t="s">
        <v>130</v>
      </c>
      <c r="D21" s="24">
        <v>5700</v>
      </c>
      <c r="E21" s="22">
        <v>382.75214999999997</v>
      </c>
      <c r="F21" s="23">
        <v>0.84380919280659195</v>
      </c>
      <c r="G21" s="22"/>
    </row>
    <row r="22" spans="1:7" x14ac:dyDescent="0.2">
      <c r="A22" s="21" t="s">
        <v>132</v>
      </c>
      <c r="B22" s="21" t="s">
        <v>131</v>
      </c>
      <c r="C22" s="21" t="s">
        <v>118</v>
      </c>
      <c r="D22" s="24">
        <v>8300</v>
      </c>
      <c r="E22" s="22">
        <v>367.99709999999999</v>
      </c>
      <c r="F22" s="23">
        <v>0.81128044847342295</v>
      </c>
      <c r="G22" s="22"/>
    </row>
    <row r="23" spans="1:7" x14ac:dyDescent="0.2">
      <c r="A23" s="21" t="s">
        <v>134</v>
      </c>
      <c r="B23" s="21" t="s">
        <v>133</v>
      </c>
      <c r="C23" s="21" t="s">
        <v>97</v>
      </c>
      <c r="D23" s="24">
        <v>33500</v>
      </c>
      <c r="E23" s="22">
        <v>356.23899999999998</v>
      </c>
      <c r="F23" s="23">
        <v>0.78535873158707903</v>
      </c>
      <c r="G23" s="22"/>
    </row>
    <row r="24" spans="1:7" x14ac:dyDescent="0.2">
      <c r="A24" s="21" t="s">
        <v>136</v>
      </c>
      <c r="B24" s="21" t="s">
        <v>135</v>
      </c>
      <c r="C24" s="21" t="s">
        <v>92</v>
      </c>
      <c r="D24" s="24">
        <v>31000</v>
      </c>
      <c r="E24" s="22">
        <v>354.22149999999999</v>
      </c>
      <c r="F24" s="23">
        <v>0.78091098375212298</v>
      </c>
      <c r="G24" s="22"/>
    </row>
    <row r="25" spans="1:7" x14ac:dyDescent="0.2">
      <c r="A25" s="21" t="s">
        <v>138</v>
      </c>
      <c r="B25" s="21" t="s">
        <v>137</v>
      </c>
      <c r="C25" s="21" t="s">
        <v>139</v>
      </c>
      <c r="D25" s="24">
        <v>99400</v>
      </c>
      <c r="E25" s="22">
        <v>351.77659999999997</v>
      </c>
      <c r="F25" s="23">
        <v>0.77552099679713704</v>
      </c>
      <c r="G25" s="22"/>
    </row>
    <row r="26" spans="1:7" x14ac:dyDescent="0.2">
      <c r="A26" s="21" t="s">
        <v>141</v>
      </c>
      <c r="B26" s="21" t="s">
        <v>140</v>
      </c>
      <c r="C26" s="21" t="s">
        <v>142</v>
      </c>
      <c r="D26" s="24">
        <v>382675</v>
      </c>
      <c r="E26" s="22">
        <v>349.38227499999999</v>
      </c>
      <c r="F26" s="23">
        <v>0.77024250666829897</v>
      </c>
      <c r="G26" s="22"/>
    </row>
    <row r="27" spans="1:7" x14ac:dyDescent="0.2">
      <c r="A27" s="21" t="s">
        <v>144</v>
      </c>
      <c r="B27" s="21" t="s">
        <v>143</v>
      </c>
      <c r="C27" s="21" t="s">
        <v>145</v>
      </c>
      <c r="D27" s="24">
        <v>95400</v>
      </c>
      <c r="E27" s="22">
        <v>345.63420000000002</v>
      </c>
      <c r="F27" s="23">
        <v>0.76197956120782595</v>
      </c>
      <c r="G27" s="22"/>
    </row>
    <row r="28" spans="1:7" x14ac:dyDescent="0.2">
      <c r="A28" s="21" t="s">
        <v>146</v>
      </c>
      <c r="B28" s="21" t="s">
        <v>1111</v>
      </c>
      <c r="C28" s="21" t="s">
        <v>113</v>
      </c>
      <c r="D28" s="24">
        <v>45400</v>
      </c>
      <c r="E28" s="22">
        <v>339.50119999999998</v>
      </c>
      <c r="F28" s="23">
        <v>0.74845884870632196</v>
      </c>
      <c r="G28" s="22"/>
    </row>
    <row r="29" spans="1:7" x14ac:dyDescent="0.2">
      <c r="A29" s="21" t="s">
        <v>148</v>
      </c>
      <c r="B29" s="21" t="s">
        <v>147</v>
      </c>
      <c r="C29" s="21" t="s">
        <v>149</v>
      </c>
      <c r="D29" s="24">
        <v>38800</v>
      </c>
      <c r="E29" s="22">
        <v>320.74020000000002</v>
      </c>
      <c r="F29" s="23">
        <v>0.707098651862896</v>
      </c>
      <c r="G29" s="22"/>
    </row>
    <row r="30" spans="1:7" x14ac:dyDescent="0.2">
      <c r="A30" s="21" t="s">
        <v>151</v>
      </c>
      <c r="B30" s="21" t="s">
        <v>150</v>
      </c>
      <c r="C30" s="21" t="s">
        <v>152</v>
      </c>
      <c r="D30" s="24">
        <v>111900</v>
      </c>
      <c r="E30" s="22">
        <v>291.72329999999999</v>
      </c>
      <c r="F30" s="23">
        <v>0.64312846393122902</v>
      </c>
      <c r="G30" s="22"/>
    </row>
    <row r="31" spans="1:7" x14ac:dyDescent="0.2">
      <c r="A31" s="21" t="s">
        <v>154</v>
      </c>
      <c r="B31" s="21" t="s">
        <v>153</v>
      </c>
      <c r="C31" s="21" t="s">
        <v>155</v>
      </c>
      <c r="D31" s="24">
        <v>3000</v>
      </c>
      <c r="E31" s="22">
        <v>285.82799999999997</v>
      </c>
      <c r="F31" s="23">
        <v>0.63013178100115896</v>
      </c>
      <c r="G31" s="22"/>
    </row>
    <row r="32" spans="1:7" x14ac:dyDescent="0.2">
      <c r="A32" s="21" t="s">
        <v>157</v>
      </c>
      <c r="B32" s="21" t="s">
        <v>156</v>
      </c>
      <c r="C32" s="21" t="s">
        <v>113</v>
      </c>
      <c r="D32" s="24">
        <v>45000</v>
      </c>
      <c r="E32" s="22">
        <v>274.47750000000002</v>
      </c>
      <c r="F32" s="23">
        <v>0.605108652475424</v>
      </c>
      <c r="G32" s="22"/>
    </row>
    <row r="33" spans="1:9" x14ac:dyDescent="0.2">
      <c r="A33" s="21" t="s">
        <v>159</v>
      </c>
      <c r="B33" s="21" t="s">
        <v>158</v>
      </c>
      <c r="C33" s="21" t="s">
        <v>139</v>
      </c>
      <c r="D33" s="24">
        <v>394000</v>
      </c>
      <c r="E33" s="22">
        <v>248.614</v>
      </c>
      <c r="F33" s="23">
        <v>0.548090399127524</v>
      </c>
      <c r="G33" s="22"/>
    </row>
    <row r="34" spans="1:9" x14ac:dyDescent="0.2">
      <c r="A34" s="21" t="s">
        <v>161</v>
      </c>
      <c r="B34" s="21" t="s">
        <v>160</v>
      </c>
      <c r="C34" s="21" t="s">
        <v>130</v>
      </c>
      <c r="D34" s="24">
        <v>60200</v>
      </c>
      <c r="E34" s="22">
        <v>238.69300000000001</v>
      </c>
      <c r="F34" s="23">
        <v>0.52621872315696705</v>
      </c>
      <c r="G34" s="22"/>
    </row>
    <row r="35" spans="1:9" x14ac:dyDescent="0.2">
      <c r="A35" s="21" t="s">
        <v>163</v>
      </c>
      <c r="B35" s="21" t="s">
        <v>162</v>
      </c>
      <c r="C35" s="21" t="s">
        <v>164</v>
      </c>
      <c r="D35" s="24">
        <v>18800</v>
      </c>
      <c r="E35" s="22">
        <v>237.99860000000001</v>
      </c>
      <c r="F35" s="23">
        <v>0.52468786015989499</v>
      </c>
      <c r="G35" s="22"/>
    </row>
    <row r="36" spans="1:9" x14ac:dyDescent="0.2">
      <c r="A36" s="21" t="s">
        <v>166</v>
      </c>
      <c r="B36" s="21" t="s">
        <v>165</v>
      </c>
      <c r="C36" s="21" t="s">
        <v>155</v>
      </c>
      <c r="D36" s="24">
        <v>55000</v>
      </c>
      <c r="E36" s="22">
        <v>227.01249999999999</v>
      </c>
      <c r="F36" s="23">
        <v>0.500468081974214</v>
      </c>
      <c r="G36" s="22"/>
    </row>
    <row r="37" spans="1:9" x14ac:dyDescent="0.2">
      <c r="A37" s="21" t="s">
        <v>168</v>
      </c>
      <c r="B37" s="21" t="s">
        <v>167</v>
      </c>
      <c r="C37" s="21" t="s">
        <v>145</v>
      </c>
      <c r="D37" s="24">
        <v>45000</v>
      </c>
      <c r="E37" s="22">
        <v>218.7</v>
      </c>
      <c r="F37" s="23">
        <v>0.48214247906067098</v>
      </c>
      <c r="G37" s="22"/>
    </row>
    <row r="38" spans="1:9" x14ac:dyDescent="0.2">
      <c r="A38" s="21" t="s">
        <v>170</v>
      </c>
      <c r="B38" s="21" t="s">
        <v>169</v>
      </c>
      <c r="C38" s="21" t="s">
        <v>171</v>
      </c>
      <c r="D38" s="24">
        <v>14100</v>
      </c>
      <c r="E38" s="22">
        <v>216.62535</v>
      </c>
      <c r="F38" s="23">
        <v>0.477568739261022</v>
      </c>
      <c r="G38" s="22"/>
    </row>
    <row r="39" spans="1:9" x14ac:dyDescent="0.2">
      <c r="A39" s="21" t="s">
        <v>173</v>
      </c>
      <c r="B39" s="21" t="s">
        <v>172</v>
      </c>
      <c r="C39" s="21" t="s">
        <v>174</v>
      </c>
      <c r="D39" s="24">
        <v>10400</v>
      </c>
      <c r="E39" s="22">
        <v>211.98840000000001</v>
      </c>
      <c r="F39" s="23">
        <v>0.46734619436719299</v>
      </c>
      <c r="G39" s="22"/>
    </row>
    <row r="40" spans="1:9" x14ac:dyDescent="0.2">
      <c r="A40" s="21" t="s">
        <v>176</v>
      </c>
      <c r="B40" s="21" t="s">
        <v>175</v>
      </c>
      <c r="C40" s="21" t="s">
        <v>177</v>
      </c>
      <c r="D40" s="24">
        <v>25400</v>
      </c>
      <c r="E40" s="22">
        <v>190.32220000000001</v>
      </c>
      <c r="F40" s="23">
        <v>0.41958124064142999</v>
      </c>
      <c r="G40" s="22"/>
    </row>
    <row r="41" spans="1:9" x14ac:dyDescent="0.2">
      <c r="A41" s="21" t="s">
        <v>179</v>
      </c>
      <c r="B41" s="21" t="s">
        <v>178</v>
      </c>
      <c r="C41" s="21" t="s">
        <v>180</v>
      </c>
      <c r="D41" s="24">
        <v>114300</v>
      </c>
      <c r="E41" s="22">
        <v>189.45224999999999</v>
      </c>
      <c r="F41" s="23">
        <v>0.41766336295666201</v>
      </c>
      <c r="G41" s="22"/>
    </row>
    <row r="42" spans="1:9" x14ac:dyDescent="0.2">
      <c r="A42" s="21" t="s">
        <v>182</v>
      </c>
      <c r="B42" s="21" t="s">
        <v>181</v>
      </c>
      <c r="C42" s="21" t="s">
        <v>183</v>
      </c>
      <c r="D42" s="24">
        <v>34100</v>
      </c>
      <c r="E42" s="22">
        <v>189.15270000000001</v>
      </c>
      <c r="F42" s="23">
        <v>0.41700297987663099</v>
      </c>
      <c r="G42" s="22"/>
    </row>
    <row r="43" spans="1:9" x14ac:dyDescent="0.2">
      <c r="A43" s="21" t="s">
        <v>185</v>
      </c>
      <c r="B43" s="21" t="s">
        <v>184</v>
      </c>
      <c r="C43" s="21" t="s">
        <v>186</v>
      </c>
      <c r="D43" s="24">
        <v>94900</v>
      </c>
      <c r="E43" s="22">
        <v>187.85454999999999</v>
      </c>
      <c r="F43" s="23">
        <v>0.414141099404786</v>
      </c>
      <c r="G43" s="22"/>
    </row>
    <row r="44" spans="1:9" x14ac:dyDescent="0.2">
      <c r="A44" s="21" t="s">
        <v>188</v>
      </c>
      <c r="B44" s="21" t="s">
        <v>187</v>
      </c>
      <c r="C44" s="21" t="s">
        <v>142</v>
      </c>
      <c r="D44" s="24">
        <v>76200</v>
      </c>
      <c r="E44" s="22">
        <v>172.3263</v>
      </c>
      <c r="F44" s="23">
        <v>0.37990777087038302</v>
      </c>
      <c r="G44" s="22"/>
    </row>
    <row r="45" spans="1:9" x14ac:dyDescent="0.2">
      <c r="A45" s="21" t="s">
        <v>190</v>
      </c>
      <c r="B45" s="21" t="s">
        <v>189</v>
      </c>
      <c r="C45" s="21" t="s">
        <v>108</v>
      </c>
      <c r="D45" s="24">
        <v>75000</v>
      </c>
      <c r="E45" s="22">
        <v>160.38749999999999</v>
      </c>
      <c r="F45" s="23">
        <v>0.35358768568972698</v>
      </c>
      <c r="G45" s="22"/>
    </row>
    <row r="46" spans="1:9" x14ac:dyDescent="0.2">
      <c r="A46" s="21" t="s">
        <v>192</v>
      </c>
      <c r="B46" s="21" t="s">
        <v>191</v>
      </c>
      <c r="C46" s="21" t="s">
        <v>193</v>
      </c>
      <c r="D46" s="24">
        <v>31200</v>
      </c>
      <c r="E46" s="22">
        <v>120.44759999999999</v>
      </c>
      <c r="F46" s="23">
        <v>0.26553682881073598</v>
      </c>
      <c r="G46" s="22"/>
    </row>
    <row r="47" spans="1:9" x14ac:dyDescent="0.2">
      <c r="A47" s="21" t="s">
        <v>195</v>
      </c>
      <c r="B47" s="21" t="s">
        <v>194</v>
      </c>
      <c r="C47" s="21" t="s">
        <v>196</v>
      </c>
      <c r="D47" s="24">
        <v>68115</v>
      </c>
      <c r="E47" s="22">
        <v>63.278835000000001</v>
      </c>
      <c r="F47" s="23">
        <v>0.13950349510274901</v>
      </c>
      <c r="G47" s="22"/>
    </row>
    <row r="48" spans="1:9" x14ac:dyDescent="0.2">
      <c r="A48" s="20" t="s">
        <v>33</v>
      </c>
      <c r="B48" s="20"/>
      <c r="C48" s="20"/>
      <c r="D48" s="20"/>
      <c r="E48" s="25">
        <f>SUM(E7:E47)</f>
        <v>18237.936959999999</v>
      </c>
      <c r="F48" s="26">
        <f>SUM(F7:F47)</f>
        <v>40.207060534278142</v>
      </c>
      <c r="G48" s="25"/>
      <c r="H48" s="14"/>
      <c r="I48" s="14"/>
    </row>
    <row r="49" spans="1:9" x14ac:dyDescent="0.2">
      <c r="A49" s="21"/>
      <c r="B49" s="21"/>
      <c r="C49" s="21"/>
      <c r="D49" s="21"/>
      <c r="E49" s="22"/>
      <c r="F49" s="23"/>
      <c r="G49" s="22"/>
    </row>
    <row r="50" spans="1:9" x14ac:dyDescent="0.2">
      <c r="A50" s="20" t="s">
        <v>31</v>
      </c>
      <c r="B50" s="21"/>
      <c r="C50" s="21"/>
      <c r="D50" s="21"/>
      <c r="E50" s="22"/>
      <c r="F50" s="23"/>
      <c r="G50" s="22"/>
    </row>
    <row r="51" spans="1:9" x14ac:dyDescent="0.2">
      <c r="A51" s="20" t="s">
        <v>32</v>
      </c>
      <c r="B51" s="21"/>
      <c r="C51" s="21"/>
      <c r="D51" s="21"/>
      <c r="E51" s="22"/>
      <c r="F51" s="23"/>
      <c r="G51" s="22"/>
    </row>
    <row r="52" spans="1:9" x14ac:dyDescent="0.2">
      <c r="A52" s="21" t="s">
        <v>198</v>
      </c>
      <c r="B52" s="21" t="s">
        <v>197</v>
      </c>
      <c r="C52" s="21" t="s">
        <v>84</v>
      </c>
      <c r="D52" s="24">
        <v>200</v>
      </c>
      <c r="E52" s="22">
        <v>2064.9985204999998</v>
      </c>
      <c r="F52" s="23">
        <v>4.5524623042089001</v>
      </c>
      <c r="G52" s="22">
        <v>7.39</v>
      </c>
    </row>
    <row r="53" spans="1:9" x14ac:dyDescent="0.2">
      <c r="A53" s="21" t="s">
        <v>1112</v>
      </c>
      <c r="B53" s="21" t="s">
        <v>1113</v>
      </c>
      <c r="C53" s="21" t="s">
        <v>84</v>
      </c>
      <c r="D53" s="24">
        <v>150</v>
      </c>
      <c r="E53" s="22">
        <v>1587.3399041</v>
      </c>
      <c r="F53" s="23">
        <v>3.49942385219342</v>
      </c>
      <c r="G53" s="22">
        <v>7.62</v>
      </c>
    </row>
    <row r="54" spans="1:9" x14ac:dyDescent="0.2">
      <c r="A54" s="21" t="s">
        <v>1061</v>
      </c>
      <c r="B54" s="21" t="s">
        <v>1062</v>
      </c>
      <c r="C54" s="21" t="s">
        <v>84</v>
      </c>
      <c r="D54" s="24">
        <v>45</v>
      </c>
      <c r="E54" s="22">
        <v>487.6586322</v>
      </c>
      <c r="F54" s="23">
        <v>1.07508432493939</v>
      </c>
      <c r="G54" s="22">
        <v>7.6249000000000002</v>
      </c>
    </row>
    <row r="55" spans="1:9" x14ac:dyDescent="0.2">
      <c r="A55" s="20" t="s">
        <v>33</v>
      </c>
      <c r="B55" s="20"/>
      <c r="C55" s="20"/>
      <c r="D55" s="20"/>
      <c r="E55" s="25">
        <f>SUM(E51:E54)</f>
        <v>4139.9970567999999</v>
      </c>
      <c r="F55" s="26">
        <f>SUM(F51:F54)</f>
        <v>9.1269704813417096</v>
      </c>
      <c r="G55" s="25"/>
      <c r="H55" s="14"/>
      <c r="I55" s="14"/>
    </row>
    <row r="56" spans="1:9" x14ac:dyDescent="0.2">
      <c r="A56" s="21"/>
      <c r="B56" s="21"/>
      <c r="C56" s="21"/>
      <c r="D56" s="21"/>
      <c r="E56" s="22"/>
      <c r="F56" s="23"/>
      <c r="G56" s="22"/>
    </row>
    <row r="57" spans="1:9" x14ac:dyDescent="0.2">
      <c r="A57" s="20" t="s">
        <v>48</v>
      </c>
      <c r="B57" s="21"/>
      <c r="C57" s="21"/>
      <c r="D57" s="21"/>
      <c r="E57" s="22"/>
      <c r="F57" s="23"/>
      <c r="G57" s="22"/>
    </row>
    <row r="58" spans="1:9" x14ac:dyDescent="0.2">
      <c r="A58" s="20" t="s">
        <v>55</v>
      </c>
      <c r="B58" s="21"/>
      <c r="C58" s="21"/>
      <c r="D58" s="21"/>
      <c r="E58" s="22"/>
      <c r="F58" s="23"/>
      <c r="G58" s="22"/>
    </row>
    <row r="59" spans="1:9" x14ac:dyDescent="0.2">
      <c r="A59" s="21" t="s">
        <v>57</v>
      </c>
      <c r="B59" s="21" t="s">
        <v>56</v>
      </c>
      <c r="C59" s="21" t="s">
        <v>50</v>
      </c>
      <c r="D59" s="24">
        <v>300</v>
      </c>
      <c r="E59" s="22">
        <v>1394.7104999999999</v>
      </c>
      <c r="F59" s="23">
        <v>3.0747561867487301</v>
      </c>
      <c r="G59" s="22">
        <v>8.86</v>
      </c>
    </row>
    <row r="60" spans="1:9" x14ac:dyDescent="0.2">
      <c r="A60" s="20" t="s">
        <v>33</v>
      </c>
      <c r="B60" s="20"/>
      <c r="C60" s="20"/>
      <c r="D60" s="20"/>
      <c r="E60" s="25">
        <f>SUM(E58:E59)</f>
        <v>1394.7104999999999</v>
      </c>
      <c r="F60" s="26">
        <f>SUM(F58:F59)</f>
        <v>3.0747561867487301</v>
      </c>
      <c r="G60" s="25"/>
      <c r="H60" s="14"/>
      <c r="I60" s="14"/>
    </row>
    <row r="61" spans="1:9" x14ac:dyDescent="0.2">
      <c r="A61" s="21"/>
      <c r="B61" s="21"/>
      <c r="C61" s="21"/>
      <c r="D61" s="21"/>
      <c r="E61" s="22"/>
      <c r="F61" s="23"/>
      <c r="G61" s="22"/>
    </row>
    <row r="62" spans="1:9" x14ac:dyDescent="0.2">
      <c r="A62" s="20" t="s">
        <v>904</v>
      </c>
      <c r="B62" s="21"/>
      <c r="C62" s="21"/>
      <c r="D62" s="21"/>
      <c r="E62" s="22"/>
      <c r="F62" s="23"/>
      <c r="G62" s="22"/>
    </row>
    <row r="63" spans="1:9" x14ac:dyDescent="0.2">
      <c r="A63" s="21" t="s">
        <v>1114</v>
      </c>
      <c r="B63" s="21" t="s">
        <v>1115</v>
      </c>
      <c r="C63" s="21" t="s">
        <v>59</v>
      </c>
      <c r="D63" s="24">
        <v>1000000</v>
      </c>
      <c r="E63" s="22">
        <v>965.73699999999997</v>
      </c>
      <c r="F63" s="23">
        <v>2.1290481540951798</v>
      </c>
      <c r="G63" s="22">
        <v>6.78</v>
      </c>
    </row>
    <row r="64" spans="1:9" x14ac:dyDescent="0.2">
      <c r="A64" s="20" t="s">
        <v>33</v>
      </c>
      <c r="B64" s="20"/>
      <c r="C64" s="20"/>
      <c r="D64" s="20"/>
      <c r="E64" s="25">
        <f>SUM(E62:E63)</f>
        <v>965.73699999999997</v>
      </c>
      <c r="F64" s="26">
        <f>SUM(F62:F63)</f>
        <v>2.1290481540951798</v>
      </c>
      <c r="G64" s="25"/>
      <c r="H64" s="14"/>
      <c r="I64" s="14"/>
    </row>
    <row r="65" spans="1:9" x14ac:dyDescent="0.2">
      <c r="A65" s="21"/>
      <c r="B65" s="21"/>
      <c r="C65" s="21"/>
      <c r="D65" s="21"/>
      <c r="E65" s="22"/>
      <c r="F65" s="23"/>
      <c r="G65" s="22"/>
    </row>
    <row r="66" spans="1:9" x14ac:dyDescent="0.2">
      <c r="A66" s="20" t="s">
        <v>58</v>
      </c>
      <c r="B66" s="21"/>
      <c r="C66" s="21"/>
      <c r="D66" s="21"/>
      <c r="E66" s="22"/>
      <c r="F66" s="23"/>
      <c r="G66" s="22"/>
    </row>
    <row r="67" spans="1:9" x14ac:dyDescent="0.2">
      <c r="A67" s="21" t="s">
        <v>69</v>
      </c>
      <c r="B67" s="21" t="s">
        <v>68</v>
      </c>
      <c r="C67" s="21" t="s">
        <v>59</v>
      </c>
      <c r="D67" s="24">
        <v>5500000</v>
      </c>
      <c r="E67" s="22">
        <v>5327.3360555999998</v>
      </c>
      <c r="F67" s="23">
        <v>11.744558814066201</v>
      </c>
      <c r="G67" s="22">
        <v>7.2457000000000003</v>
      </c>
    </row>
    <row r="68" spans="1:9" x14ac:dyDescent="0.2">
      <c r="A68" s="21" t="s">
        <v>65</v>
      </c>
      <c r="B68" s="21" t="s">
        <v>64</v>
      </c>
      <c r="C68" s="21" t="s">
        <v>59</v>
      </c>
      <c r="D68" s="24">
        <v>5000000</v>
      </c>
      <c r="E68" s="22">
        <v>4861.6288888999998</v>
      </c>
      <c r="F68" s="23">
        <v>10.717868334555201</v>
      </c>
      <c r="G68" s="22">
        <v>7.3113000000000001</v>
      </c>
    </row>
    <row r="69" spans="1:9" x14ac:dyDescent="0.2">
      <c r="A69" s="21" t="s">
        <v>67</v>
      </c>
      <c r="B69" s="21" t="s">
        <v>66</v>
      </c>
      <c r="C69" s="21" t="s">
        <v>59</v>
      </c>
      <c r="D69" s="24">
        <v>5100000</v>
      </c>
      <c r="E69" s="22">
        <v>4858.3741833000004</v>
      </c>
      <c r="F69" s="23">
        <v>10.7106930632859</v>
      </c>
      <c r="G69" s="22">
        <v>7.3071000000000002</v>
      </c>
    </row>
    <row r="70" spans="1:9" x14ac:dyDescent="0.2">
      <c r="A70" s="21" t="s">
        <v>71</v>
      </c>
      <c r="B70" s="21" t="s">
        <v>70</v>
      </c>
      <c r="C70" s="21" t="s">
        <v>59</v>
      </c>
      <c r="D70" s="24">
        <v>2000000</v>
      </c>
      <c r="E70" s="22">
        <v>2066.2864444000002</v>
      </c>
      <c r="F70" s="23">
        <v>4.5553016403862596</v>
      </c>
      <c r="G70" s="22">
        <v>7.5385</v>
      </c>
    </row>
    <row r="71" spans="1:9" x14ac:dyDescent="0.2">
      <c r="A71" s="21" t="s">
        <v>73</v>
      </c>
      <c r="B71" s="21" t="s">
        <v>72</v>
      </c>
      <c r="C71" s="21" t="s">
        <v>59</v>
      </c>
      <c r="D71" s="24">
        <v>1750000</v>
      </c>
      <c r="E71" s="22">
        <v>1751.6205</v>
      </c>
      <c r="F71" s="23">
        <v>3.86159419407175</v>
      </c>
      <c r="G71" s="22">
        <v>7.4466999999999999</v>
      </c>
    </row>
    <row r="72" spans="1:9" x14ac:dyDescent="0.2">
      <c r="A72" s="21" t="s">
        <v>200</v>
      </c>
      <c r="B72" s="21" t="s">
        <v>199</v>
      </c>
      <c r="C72" s="21" t="s">
        <v>59</v>
      </c>
      <c r="D72" s="24">
        <v>400000</v>
      </c>
      <c r="E72" s="22">
        <v>405.3288</v>
      </c>
      <c r="F72" s="23">
        <v>0.89358130986139395</v>
      </c>
      <c r="G72" s="22">
        <v>7.1062000000000003</v>
      </c>
    </row>
    <row r="73" spans="1:9" x14ac:dyDescent="0.2">
      <c r="A73" s="21" t="s">
        <v>202</v>
      </c>
      <c r="B73" s="21" t="s">
        <v>201</v>
      </c>
      <c r="C73" s="21" t="s">
        <v>59</v>
      </c>
      <c r="D73" s="24">
        <v>200000</v>
      </c>
      <c r="E73" s="22">
        <v>204.31440000000001</v>
      </c>
      <c r="F73" s="23">
        <v>0.45042821821579099</v>
      </c>
      <c r="G73" s="22">
        <v>7.0787000000000004</v>
      </c>
    </row>
    <row r="74" spans="1:9" x14ac:dyDescent="0.2">
      <c r="A74" s="21" t="s">
        <v>75</v>
      </c>
      <c r="B74" s="21" t="s">
        <v>74</v>
      </c>
      <c r="C74" s="21" t="s">
        <v>59</v>
      </c>
      <c r="D74" s="24">
        <v>100000</v>
      </c>
      <c r="E74" s="22">
        <v>97.338200000000001</v>
      </c>
      <c r="F74" s="23">
        <v>0.21459021973161099</v>
      </c>
      <c r="G74" s="22">
        <v>7.1867000000000001</v>
      </c>
    </row>
    <row r="75" spans="1:9" x14ac:dyDescent="0.2">
      <c r="A75" s="20" t="s">
        <v>33</v>
      </c>
      <c r="B75" s="20"/>
      <c r="C75" s="20"/>
      <c r="D75" s="20"/>
      <c r="E75" s="25">
        <f>SUM(E67:E74)</f>
        <v>19572.227472199997</v>
      </c>
      <c r="F75" s="26">
        <f>SUM(F67:F74)</f>
        <v>43.148615794174113</v>
      </c>
      <c r="G75" s="25"/>
      <c r="H75" s="14"/>
      <c r="I75" s="14"/>
    </row>
    <row r="76" spans="1:9" x14ac:dyDescent="0.2">
      <c r="A76" s="21"/>
      <c r="B76" s="21"/>
      <c r="C76" s="21"/>
      <c r="D76" s="21"/>
      <c r="E76" s="22"/>
      <c r="F76" s="23"/>
      <c r="G76" s="22"/>
    </row>
    <row r="77" spans="1:9" x14ac:dyDescent="0.2">
      <c r="A77" s="20" t="s">
        <v>35</v>
      </c>
      <c r="B77" s="20"/>
      <c r="C77" s="20"/>
      <c r="D77" s="20"/>
      <c r="E77" s="25">
        <f>E48+E55+E60+E64+E75</f>
        <v>44310.608989</v>
      </c>
      <c r="F77" s="26">
        <f>F48+F55+F60+F64+F75</f>
        <v>97.686451150637879</v>
      </c>
      <c r="G77" s="25"/>
      <c r="H77" s="14"/>
      <c r="I77" s="14"/>
    </row>
    <row r="78" spans="1:9" x14ac:dyDescent="0.2">
      <c r="A78" s="20"/>
      <c r="B78" s="20"/>
      <c r="C78" s="20"/>
      <c r="D78" s="20"/>
      <c r="E78" s="25"/>
      <c r="F78" s="26"/>
      <c r="G78" s="25"/>
      <c r="H78" s="14"/>
      <c r="I78" s="14"/>
    </row>
    <row r="79" spans="1:9" x14ac:dyDescent="0.2">
      <c r="A79" s="20" t="s">
        <v>37</v>
      </c>
      <c r="B79" s="20"/>
      <c r="C79" s="20"/>
      <c r="D79" s="20"/>
      <c r="E79" s="25">
        <f>E81-(E48+E55+E60+E64+E75)</f>
        <v>1049.4265809999997</v>
      </c>
      <c r="F79" s="26">
        <f>F81-(F48+F55+F60+F64+F75)</f>
        <v>2.313548849362121</v>
      </c>
      <c r="G79" s="25"/>
      <c r="H79" s="14"/>
      <c r="I79" s="14"/>
    </row>
    <row r="80" spans="1:9" x14ac:dyDescent="0.2">
      <c r="A80" s="20"/>
      <c r="B80" s="20"/>
      <c r="C80" s="20"/>
      <c r="D80" s="20"/>
      <c r="E80" s="25"/>
      <c r="F80" s="26"/>
      <c r="G80" s="25"/>
      <c r="H80" s="14"/>
      <c r="I80" s="14"/>
    </row>
    <row r="81" spans="1:9" x14ac:dyDescent="0.2">
      <c r="A81" s="27" t="s">
        <v>36</v>
      </c>
      <c r="B81" s="27"/>
      <c r="C81" s="27"/>
      <c r="D81" s="27"/>
      <c r="E81" s="28">
        <v>45360.03557</v>
      </c>
      <c r="F81" s="29">
        <v>100</v>
      </c>
      <c r="G81" s="28"/>
      <c r="H81" s="14"/>
      <c r="I81" s="14"/>
    </row>
    <row r="83" spans="1:9" x14ac:dyDescent="0.2">
      <c r="A83" s="14" t="s">
        <v>60</v>
      </c>
    </row>
    <row r="84" spans="1:9" x14ac:dyDescent="0.2">
      <c r="A84" s="14" t="s">
        <v>38</v>
      </c>
    </row>
    <row r="86" spans="1:9" x14ac:dyDescent="0.2">
      <c r="A86" s="14" t="s">
        <v>39</v>
      </c>
    </row>
    <row r="87" spans="1:9" x14ac:dyDescent="0.2">
      <c r="A87" s="14" t="s">
        <v>40</v>
      </c>
    </row>
    <row r="88" spans="1:9" x14ac:dyDescent="0.2">
      <c r="A88" s="14" t="s">
        <v>41</v>
      </c>
      <c r="B88" s="14"/>
      <c r="C88" s="30" t="s">
        <v>43</v>
      </c>
      <c r="D88" s="14" t="s">
        <v>42</v>
      </c>
    </row>
    <row r="89" spans="1:9" x14ac:dyDescent="0.2">
      <c r="A89" s="7" t="s">
        <v>80</v>
      </c>
      <c r="C89" s="31">
        <v>157.75559999999999</v>
      </c>
      <c r="D89" s="31">
        <v>164.2508</v>
      </c>
    </row>
    <row r="90" spans="1:9" x14ac:dyDescent="0.2">
      <c r="A90" s="7" t="s">
        <v>82</v>
      </c>
      <c r="C90" s="31">
        <v>16.599599999999999</v>
      </c>
      <c r="D90" s="31">
        <v>17.283100000000001</v>
      </c>
    </row>
    <row r="91" spans="1:9" x14ac:dyDescent="0.2">
      <c r="A91" s="7" t="s">
        <v>81</v>
      </c>
      <c r="C91" s="31">
        <v>168.6524</v>
      </c>
      <c r="D91" s="31">
        <v>176.29169999999999</v>
      </c>
    </row>
    <row r="92" spans="1:9" x14ac:dyDescent="0.2">
      <c r="A92" s="7" t="s">
        <v>83</v>
      </c>
      <c r="C92" s="31">
        <v>18.190200000000001</v>
      </c>
      <c r="D92" s="31">
        <v>19.0106</v>
      </c>
    </row>
    <row r="94" spans="1:9" x14ac:dyDescent="0.2">
      <c r="A94" s="7" t="s">
        <v>44</v>
      </c>
    </row>
    <row r="96" spans="1:9" x14ac:dyDescent="0.2">
      <c r="A96" s="14" t="s">
        <v>45</v>
      </c>
      <c r="D96" s="30" t="s">
        <v>46</v>
      </c>
    </row>
    <row r="98" spans="1:5" x14ac:dyDescent="0.2">
      <c r="A98" s="14" t="s">
        <v>928</v>
      </c>
      <c r="D98" s="32">
        <v>3.8777131928505701</v>
      </c>
      <c r="E98" s="10" t="s">
        <v>47</v>
      </c>
    </row>
    <row r="100" spans="1:5" x14ac:dyDescent="0.2">
      <c r="A100" s="14" t="s">
        <v>838</v>
      </c>
      <c r="D100" s="30" t="s">
        <v>46</v>
      </c>
    </row>
    <row r="102" spans="1:5" x14ac:dyDescent="0.2">
      <c r="A102" s="14" t="s">
        <v>929</v>
      </c>
    </row>
    <row r="103" spans="1:5" x14ac:dyDescent="0.2">
      <c r="A103" s="38"/>
    </row>
    <row r="104" spans="1:5" x14ac:dyDescent="0.2">
      <c r="A104" s="38" t="s">
        <v>807</v>
      </c>
    </row>
    <row r="105" spans="1:5" x14ac:dyDescent="0.2">
      <c r="A105" s="39"/>
    </row>
    <row r="106" spans="1:5" x14ac:dyDescent="0.2">
      <c r="A106" s="40"/>
    </row>
    <row r="107" spans="1:5" x14ac:dyDescent="0.2">
      <c r="A107" s="40"/>
    </row>
    <row r="108" spans="1:5" x14ac:dyDescent="0.2">
      <c r="A108" s="40"/>
    </row>
    <row r="109" spans="1:5" x14ac:dyDescent="0.2">
      <c r="A109" s="40"/>
    </row>
    <row r="110" spans="1:5" x14ac:dyDescent="0.2">
      <c r="A110" s="40"/>
    </row>
    <row r="111" spans="1:5" x14ac:dyDescent="0.2">
      <c r="A111" s="40"/>
    </row>
    <row r="112" spans="1:5"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ht="20.399999999999999" x14ac:dyDescent="0.2">
      <c r="A118" s="41" t="s">
        <v>1116</v>
      </c>
    </row>
    <row r="119" spans="1:1" x14ac:dyDescent="0.2">
      <c r="A119" s="40"/>
    </row>
    <row r="120" spans="1:1" x14ac:dyDescent="0.2">
      <c r="A120" s="38" t="s">
        <v>808</v>
      </c>
    </row>
    <row r="121" spans="1:1" x14ac:dyDescent="0.2">
      <c r="A121" s="40"/>
    </row>
    <row r="122" spans="1:1" x14ac:dyDescent="0.2">
      <c r="A122" s="40"/>
    </row>
    <row r="123" spans="1:1" x14ac:dyDescent="0.2">
      <c r="A123" s="40"/>
    </row>
    <row r="124" spans="1:1" x14ac:dyDescent="0.2">
      <c r="A124" s="40"/>
    </row>
    <row r="125" spans="1:1" x14ac:dyDescent="0.2">
      <c r="A125" s="40"/>
    </row>
    <row r="126" spans="1:1" x14ac:dyDescent="0.2">
      <c r="A126" s="40"/>
    </row>
    <row r="127" spans="1:1" x14ac:dyDescent="0.2">
      <c r="A127" s="40"/>
    </row>
    <row r="128" spans="1:1" x14ac:dyDescent="0.2">
      <c r="A128" s="40"/>
    </row>
    <row r="129" spans="1:1" x14ac:dyDescent="0.2">
      <c r="A129" s="40"/>
    </row>
    <row r="130" spans="1:1" x14ac:dyDescent="0.2">
      <c r="A130" s="40"/>
    </row>
    <row r="131" spans="1:1" x14ac:dyDescent="0.2">
      <c r="A131" s="40"/>
    </row>
    <row r="132" spans="1:1" x14ac:dyDescent="0.2">
      <c r="A132" s="40"/>
    </row>
  </sheetData>
  <mergeCells count="1">
    <mergeCell ref="A1:G1"/>
  </mergeCells>
  <conditionalFormatting sqref="F2:F3 F5:F101">
    <cfRule type="cellIs" dxfId="78" priority="3" stopIfTrue="1" operator="between">
      <formula>0.009</formula>
      <formula>-0.009</formula>
    </cfRule>
  </conditionalFormatting>
  <conditionalFormatting sqref="F102 F135:F234">
    <cfRule type="cellIs" dxfId="77" priority="2" stopIfTrue="1" operator="between">
      <formula>0.009</formula>
      <formula>-0.009</formula>
    </cfRule>
  </conditionalFormatting>
  <conditionalFormatting sqref="F103:F134">
    <cfRule type="cellIs" dxfId="76" priority="1" stopIfTrue="1" operator="between">
      <formula>0.009</formula>
      <formula>-0.009</formula>
    </cfRule>
  </conditionalFormatting>
  <hyperlinks>
    <hyperlink ref="A103"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0"/>
  <sheetViews>
    <sheetView workbookViewId="0">
      <selection sqref="A1:G1"/>
    </sheetView>
  </sheetViews>
  <sheetFormatPr defaultColWidth="9.109375" defaultRowHeight="10.199999999999999" x14ac:dyDescent="0.2"/>
  <cols>
    <col min="1" max="1" width="38.6640625" style="7" bestFit="1" customWidth="1"/>
    <col min="2" max="2" width="51" style="7" bestFit="1" customWidth="1"/>
    <col min="3" max="3" width="35.44140625" style="7" bestFit="1" customWidth="1"/>
    <col min="4" max="4" width="15" style="7" bestFit="1" customWidth="1"/>
    <col min="5" max="5" width="23.44140625" style="10" customWidth="1"/>
    <col min="6" max="6" width="13.5546875" style="11" bestFit="1" customWidth="1"/>
    <col min="7" max="7" width="14.33203125" style="10" customWidth="1"/>
    <col min="8" max="16384" width="9.109375" style="7"/>
  </cols>
  <sheetData>
    <row r="1" spans="1:7" s="1" customFormat="1" ht="13.8" x14ac:dyDescent="0.2">
      <c r="A1" s="69" t="s">
        <v>1117</v>
      </c>
      <c r="B1" s="70"/>
      <c r="C1" s="70"/>
      <c r="D1" s="70"/>
      <c r="E1" s="70"/>
      <c r="F1" s="70"/>
      <c r="G1" s="70"/>
    </row>
    <row r="2" spans="1:7" s="1" customFormat="1" ht="12" x14ac:dyDescent="0.25">
      <c r="A2" s="50" t="s">
        <v>1118</v>
      </c>
      <c r="E2" s="5"/>
      <c r="F2" s="9"/>
      <c r="G2" s="10"/>
    </row>
    <row r="3" spans="1:7" s="1" customFormat="1" ht="12" x14ac:dyDescent="0.2">
      <c r="A3" s="8" t="s">
        <v>7</v>
      </c>
      <c r="B3" s="2"/>
      <c r="C3" s="3"/>
      <c r="D3" s="3"/>
      <c r="E3" s="4"/>
      <c r="F3" s="9"/>
      <c r="G3" s="10"/>
    </row>
    <row r="4" spans="1:7" s="1" customFormat="1" ht="30.6" x14ac:dyDescent="0.2">
      <c r="A4" s="6" t="s">
        <v>2</v>
      </c>
      <c r="B4" s="6" t="s">
        <v>0</v>
      </c>
      <c r="C4" s="13" t="s">
        <v>4</v>
      </c>
      <c r="D4" s="13" t="s">
        <v>1</v>
      </c>
      <c r="E4" s="36" t="s">
        <v>6</v>
      </c>
      <c r="F4" s="12" t="s">
        <v>3</v>
      </c>
      <c r="G4" s="12" t="s">
        <v>5</v>
      </c>
    </row>
    <row r="5" spans="1:7" x14ac:dyDescent="0.2">
      <c r="A5" s="16" t="s">
        <v>89</v>
      </c>
      <c r="B5" s="17"/>
      <c r="C5" s="17"/>
      <c r="D5" s="17"/>
      <c r="E5" s="18"/>
      <c r="F5" s="19"/>
      <c r="G5" s="18"/>
    </row>
    <row r="6" spans="1:7" x14ac:dyDescent="0.2">
      <c r="A6" s="20" t="s">
        <v>32</v>
      </c>
      <c r="B6" s="21"/>
      <c r="C6" s="21"/>
      <c r="D6" s="21"/>
      <c r="E6" s="22"/>
      <c r="F6" s="23"/>
      <c r="G6" s="22"/>
    </row>
    <row r="7" spans="1:7" x14ac:dyDescent="0.2">
      <c r="A7" s="21" t="s">
        <v>91</v>
      </c>
      <c r="B7" s="21" t="s">
        <v>90</v>
      </c>
      <c r="C7" s="21" t="s">
        <v>92</v>
      </c>
      <c r="D7" s="24">
        <v>37200</v>
      </c>
      <c r="E7" s="22">
        <v>556.77239999999995</v>
      </c>
      <c r="F7" s="23">
        <v>2.1410428322129502</v>
      </c>
      <c r="G7" s="22"/>
    </row>
    <row r="8" spans="1:7" x14ac:dyDescent="0.2">
      <c r="A8" s="21" t="s">
        <v>94</v>
      </c>
      <c r="B8" s="21" t="s">
        <v>93</v>
      </c>
      <c r="C8" s="21" t="s">
        <v>92</v>
      </c>
      <c r="D8" s="24">
        <v>57200</v>
      </c>
      <c r="E8" s="22">
        <v>519.77639999999997</v>
      </c>
      <c r="F8" s="23">
        <v>1.9987764040987901</v>
      </c>
      <c r="G8" s="22"/>
    </row>
    <row r="9" spans="1:7" x14ac:dyDescent="0.2">
      <c r="A9" s="21" t="s">
        <v>96</v>
      </c>
      <c r="B9" s="21" t="s">
        <v>95</v>
      </c>
      <c r="C9" s="21" t="s">
        <v>97</v>
      </c>
      <c r="D9" s="24">
        <v>27400</v>
      </c>
      <c r="E9" s="22">
        <v>421.31610000000001</v>
      </c>
      <c r="F9" s="23">
        <v>1.6201518178719301</v>
      </c>
      <c r="G9" s="22"/>
    </row>
    <row r="10" spans="1:7" x14ac:dyDescent="0.2">
      <c r="A10" s="21" t="s">
        <v>99</v>
      </c>
      <c r="B10" s="21" t="s">
        <v>98</v>
      </c>
      <c r="C10" s="21" t="s">
        <v>92</v>
      </c>
      <c r="D10" s="24">
        <v>38200</v>
      </c>
      <c r="E10" s="22">
        <v>346.09199999999998</v>
      </c>
      <c r="F10" s="23">
        <v>1.33088097737288</v>
      </c>
      <c r="G10" s="22"/>
    </row>
    <row r="11" spans="1:7" x14ac:dyDescent="0.2">
      <c r="A11" s="21" t="s">
        <v>101</v>
      </c>
      <c r="B11" s="21" t="s">
        <v>100</v>
      </c>
      <c r="C11" s="21" t="s">
        <v>102</v>
      </c>
      <c r="D11" s="24">
        <v>16800</v>
      </c>
      <c r="E11" s="22">
        <v>339.88080000000002</v>
      </c>
      <c r="F11" s="23">
        <v>1.30699609148514</v>
      </c>
      <c r="G11" s="22"/>
    </row>
    <row r="12" spans="1:7" x14ac:dyDescent="0.2">
      <c r="A12" s="21" t="s">
        <v>104</v>
      </c>
      <c r="B12" s="21" t="s">
        <v>103</v>
      </c>
      <c r="C12" s="21" t="s">
        <v>105</v>
      </c>
      <c r="D12" s="24">
        <v>39600</v>
      </c>
      <c r="E12" s="22">
        <v>329.47199999999998</v>
      </c>
      <c r="F12" s="23">
        <v>1.2669695265334</v>
      </c>
      <c r="G12" s="22"/>
    </row>
    <row r="13" spans="1:7" x14ac:dyDescent="0.2">
      <c r="A13" s="21" t="s">
        <v>107</v>
      </c>
      <c r="B13" s="21" t="s">
        <v>106</v>
      </c>
      <c r="C13" s="21" t="s">
        <v>108</v>
      </c>
      <c r="D13" s="24">
        <v>8600</v>
      </c>
      <c r="E13" s="22">
        <v>219.26560000000001</v>
      </c>
      <c r="F13" s="23">
        <v>0.84317584928935396</v>
      </c>
      <c r="G13" s="22"/>
    </row>
    <row r="14" spans="1:7" x14ac:dyDescent="0.2">
      <c r="A14" s="21" t="s">
        <v>112</v>
      </c>
      <c r="B14" s="21" t="s">
        <v>111</v>
      </c>
      <c r="C14" s="21" t="s">
        <v>113</v>
      </c>
      <c r="D14" s="24">
        <v>14400</v>
      </c>
      <c r="E14" s="22">
        <v>208.3896</v>
      </c>
      <c r="F14" s="23">
        <v>0.80135268807815196</v>
      </c>
      <c r="G14" s="22"/>
    </row>
    <row r="15" spans="1:7" x14ac:dyDescent="0.2">
      <c r="A15" s="21" t="s">
        <v>110</v>
      </c>
      <c r="B15" s="21" t="s">
        <v>109</v>
      </c>
      <c r="C15" s="21" t="s">
        <v>97</v>
      </c>
      <c r="D15" s="24">
        <v>19900</v>
      </c>
      <c r="E15" s="22">
        <v>207.18885</v>
      </c>
      <c r="F15" s="23">
        <v>0.79673525880044405</v>
      </c>
      <c r="G15" s="22"/>
    </row>
    <row r="16" spans="1:7" x14ac:dyDescent="0.2">
      <c r="A16" s="21" t="s">
        <v>115</v>
      </c>
      <c r="B16" s="21" t="s">
        <v>114</v>
      </c>
      <c r="C16" s="21" t="s">
        <v>92</v>
      </c>
      <c r="D16" s="24">
        <v>34900</v>
      </c>
      <c r="E16" s="22">
        <v>200.25620000000001</v>
      </c>
      <c r="F16" s="23">
        <v>0.77007606989176103</v>
      </c>
      <c r="G16" s="22"/>
    </row>
    <row r="17" spans="1:7" x14ac:dyDescent="0.2">
      <c r="A17" s="21" t="s">
        <v>117</v>
      </c>
      <c r="B17" s="21" t="s">
        <v>116</v>
      </c>
      <c r="C17" s="21" t="s">
        <v>118</v>
      </c>
      <c r="D17" s="24">
        <v>18000</v>
      </c>
      <c r="E17" s="22">
        <v>183.042</v>
      </c>
      <c r="F17" s="23">
        <v>0.70387965009386799</v>
      </c>
      <c r="G17" s="22"/>
    </row>
    <row r="18" spans="1:7" x14ac:dyDescent="0.2">
      <c r="A18" s="21" t="s">
        <v>120</v>
      </c>
      <c r="B18" s="21" t="s">
        <v>119</v>
      </c>
      <c r="C18" s="21" t="s">
        <v>121</v>
      </c>
      <c r="D18" s="24">
        <v>98600</v>
      </c>
      <c r="E18" s="22">
        <v>170.67660000000001</v>
      </c>
      <c r="F18" s="23">
        <v>0.65632906921477596</v>
      </c>
      <c r="G18" s="22"/>
    </row>
    <row r="19" spans="1:7" x14ac:dyDescent="0.2">
      <c r="A19" s="21" t="s">
        <v>123</v>
      </c>
      <c r="B19" s="21" t="s">
        <v>122</v>
      </c>
      <c r="C19" s="21" t="s">
        <v>124</v>
      </c>
      <c r="D19" s="24">
        <v>5800</v>
      </c>
      <c r="E19" s="22">
        <v>146.74289999999999</v>
      </c>
      <c r="F19" s="23">
        <v>0.56429311909703495</v>
      </c>
      <c r="G19" s="22"/>
    </row>
    <row r="20" spans="1:7" x14ac:dyDescent="0.2">
      <c r="A20" s="21" t="s">
        <v>126</v>
      </c>
      <c r="B20" s="21" t="s">
        <v>125</v>
      </c>
      <c r="C20" s="21" t="s">
        <v>127</v>
      </c>
      <c r="D20" s="24">
        <v>15800</v>
      </c>
      <c r="E20" s="22">
        <v>141.6233</v>
      </c>
      <c r="F20" s="23">
        <v>0.54460593114770905</v>
      </c>
      <c r="G20" s="22"/>
    </row>
    <row r="21" spans="1:7" x14ac:dyDescent="0.2">
      <c r="A21" s="21" t="s">
        <v>129</v>
      </c>
      <c r="B21" s="21" t="s">
        <v>128</v>
      </c>
      <c r="C21" s="21" t="s">
        <v>130</v>
      </c>
      <c r="D21" s="24">
        <v>2000</v>
      </c>
      <c r="E21" s="22">
        <v>134.29900000000001</v>
      </c>
      <c r="F21" s="23">
        <v>0.51644067005362904</v>
      </c>
      <c r="G21" s="22"/>
    </row>
    <row r="22" spans="1:7" x14ac:dyDescent="0.2">
      <c r="A22" s="21" t="s">
        <v>154</v>
      </c>
      <c r="B22" s="21" t="s">
        <v>153</v>
      </c>
      <c r="C22" s="21" t="s">
        <v>155</v>
      </c>
      <c r="D22" s="24">
        <v>1400</v>
      </c>
      <c r="E22" s="22">
        <v>133.38640000000001</v>
      </c>
      <c r="F22" s="23">
        <v>0.51293130843894097</v>
      </c>
      <c r="G22" s="22"/>
    </row>
    <row r="23" spans="1:7" x14ac:dyDescent="0.2">
      <c r="A23" s="21" t="s">
        <v>132</v>
      </c>
      <c r="B23" s="21" t="s">
        <v>131</v>
      </c>
      <c r="C23" s="21" t="s">
        <v>118</v>
      </c>
      <c r="D23" s="24">
        <v>2900</v>
      </c>
      <c r="E23" s="22">
        <v>128.57730000000001</v>
      </c>
      <c r="F23" s="23">
        <v>0.49443813405674297</v>
      </c>
      <c r="G23" s="22"/>
    </row>
    <row r="24" spans="1:7" x14ac:dyDescent="0.2">
      <c r="A24" s="21" t="s">
        <v>134</v>
      </c>
      <c r="B24" s="21" t="s">
        <v>133</v>
      </c>
      <c r="C24" s="21" t="s">
        <v>97</v>
      </c>
      <c r="D24" s="24">
        <v>11900</v>
      </c>
      <c r="E24" s="22">
        <v>126.5446</v>
      </c>
      <c r="F24" s="23">
        <v>0.486621479055454</v>
      </c>
      <c r="G24" s="22"/>
    </row>
    <row r="25" spans="1:7" x14ac:dyDescent="0.2">
      <c r="A25" s="21" t="s">
        <v>136</v>
      </c>
      <c r="B25" s="21" t="s">
        <v>135</v>
      </c>
      <c r="C25" s="21" t="s">
        <v>92</v>
      </c>
      <c r="D25" s="24">
        <v>11000</v>
      </c>
      <c r="E25" s="22">
        <v>125.6915</v>
      </c>
      <c r="F25" s="23">
        <v>0.48334092197295397</v>
      </c>
      <c r="G25" s="22"/>
    </row>
    <row r="26" spans="1:7" x14ac:dyDescent="0.2">
      <c r="A26" s="21" t="s">
        <v>138</v>
      </c>
      <c r="B26" s="21" t="s">
        <v>137</v>
      </c>
      <c r="C26" s="21" t="s">
        <v>139</v>
      </c>
      <c r="D26" s="24">
        <v>35400</v>
      </c>
      <c r="E26" s="22">
        <v>125.28060000000001</v>
      </c>
      <c r="F26" s="23">
        <v>0.48176082479185001</v>
      </c>
      <c r="G26" s="22"/>
    </row>
    <row r="27" spans="1:7" x14ac:dyDescent="0.2">
      <c r="A27" s="21" t="s">
        <v>144</v>
      </c>
      <c r="B27" s="21" t="s">
        <v>143</v>
      </c>
      <c r="C27" s="21" t="s">
        <v>145</v>
      </c>
      <c r="D27" s="24">
        <v>33900</v>
      </c>
      <c r="E27" s="22">
        <v>122.8197</v>
      </c>
      <c r="F27" s="23">
        <v>0.47229754624967901</v>
      </c>
      <c r="G27" s="22"/>
    </row>
    <row r="28" spans="1:7" x14ac:dyDescent="0.2">
      <c r="A28" s="21" t="s">
        <v>141</v>
      </c>
      <c r="B28" s="21" t="s">
        <v>140</v>
      </c>
      <c r="C28" s="21" t="s">
        <v>142</v>
      </c>
      <c r="D28" s="24">
        <v>129042</v>
      </c>
      <c r="E28" s="22">
        <v>117.81534600000001</v>
      </c>
      <c r="F28" s="23">
        <v>0.45305353152920103</v>
      </c>
      <c r="G28" s="22"/>
    </row>
    <row r="29" spans="1:7" x14ac:dyDescent="0.2">
      <c r="A29" s="21" t="s">
        <v>146</v>
      </c>
      <c r="B29" s="21" t="s">
        <v>1111</v>
      </c>
      <c r="C29" s="64" t="s">
        <v>113</v>
      </c>
      <c r="D29" s="24">
        <v>15700</v>
      </c>
      <c r="E29" s="22">
        <v>117.4046</v>
      </c>
      <c r="F29" s="23">
        <v>0.45147402654806301</v>
      </c>
      <c r="G29" s="22"/>
    </row>
    <row r="30" spans="1:7" x14ac:dyDescent="0.2">
      <c r="A30" s="21" t="s">
        <v>148</v>
      </c>
      <c r="B30" s="21" t="s">
        <v>147</v>
      </c>
      <c r="C30" s="21" t="s">
        <v>149</v>
      </c>
      <c r="D30" s="24">
        <v>13200</v>
      </c>
      <c r="E30" s="22">
        <v>109.1178</v>
      </c>
      <c r="F30" s="23">
        <v>0.41960751566860399</v>
      </c>
      <c r="G30" s="22"/>
    </row>
    <row r="31" spans="1:7" x14ac:dyDescent="0.2">
      <c r="A31" s="21" t="s">
        <v>151</v>
      </c>
      <c r="B31" s="21" t="s">
        <v>150</v>
      </c>
      <c r="C31" s="21" t="s">
        <v>152</v>
      </c>
      <c r="D31" s="24">
        <v>38700</v>
      </c>
      <c r="E31" s="22">
        <v>100.8909</v>
      </c>
      <c r="F31" s="23">
        <v>0.387971347503062</v>
      </c>
      <c r="G31" s="22"/>
    </row>
    <row r="32" spans="1:7" x14ac:dyDescent="0.2">
      <c r="A32" s="21" t="s">
        <v>157</v>
      </c>
      <c r="B32" s="21" t="s">
        <v>156</v>
      </c>
      <c r="C32" s="21" t="s">
        <v>113</v>
      </c>
      <c r="D32" s="24">
        <v>15500</v>
      </c>
      <c r="E32" s="22">
        <v>94.542249999999996</v>
      </c>
      <c r="F32" s="23">
        <v>0.36355790391870202</v>
      </c>
      <c r="G32" s="22"/>
    </row>
    <row r="33" spans="1:9" x14ac:dyDescent="0.2">
      <c r="A33" s="21" t="s">
        <v>173</v>
      </c>
      <c r="B33" s="21" t="s">
        <v>172</v>
      </c>
      <c r="C33" s="21" t="s">
        <v>174</v>
      </c>
      <c r="D33" s="24">
        <v>4500</v>
      </c>
      <c r="E33" s="22">
        <v>91.725750000000005</v>
      </c>
      <c r="F33" s="23">
        <v>0.35272718181946</v>
      </c>
      <c r="G33" s="22"/>
    </row>
    <row r="34" spans="1:9" x14ac:dyDescent="0.2">
      <c r="A34" s="21" t="s">
        <v>159</v>
      </c>
      <c r="B34" s="21" t="s">
        <v>158</v>
      </c>
      <c r="C34" s="21" t="s">
        <v>139</v>
      </c>
      <c r="D34" s="24">
        <v>140600</v>
      </c>
      <c r="E34" s="22">
        <v>88.718599999999995</v>
      </c>
      <c r="F34" s="23">
        <v>0.34116332385363901</v>
      </c>
      <c r="G34" s="22"/>
    </row>
    <row r="35" spans="1:9" x14ac:dyDescent="0.2">
      <c r="A35" s="21" t="s">
        <v>166</v>
      </c>
      <c r="B35" s="21" t="s">
        <v>165</v>
      </c>
      <c r="C35" s="21" t="s">
        <v>155</v>
      </c>
      <c r="D35" s="24">
        <v>20800</v>
      </c>
      <c r="E35" s="22">
        <v>85.852000000000004</v>
      </c>
      <c r="F35" s="23">
        <v>0.33013994449284201</v>
      </c>
      <c r="G35" s="22"/>
    </row>
    <row r="36" spans="1:9" x14ac:dyDescent="0.2">
      <c r="A36" s="21" t="s">
        <v>161</v>
      </c>
      <c r="B36" s="21" t="s">
        <v>160</v>
      </c>
      <c r="C36" s="21" t="s">
        <v>130</v>
      </c>
      <c r="D36" s="24">
        <v>21400</v>
      </c>
      <c r="E36" s="22">
        <v>84.850999999999999</v>
      </c>
      <c r="F36" s="23">
        <v>0.32629064471604802</v>
      </c>
      <c r="G36" s="22"/>
    </row>
    <row r="37" spans="1:9" x14ac:dyDescent="0.2">
      <c r="A37" s="21" t="s">
        <v>163</v>
      </c>
      <c r="B37" s="21" t="s">
        <v>162</v>
      </c>
      <c r="C37" s="21" t="s">
        <v>164</v>
      </c>
      <c r="D37" s="24">
        <v>6700</v>
      </c>
      <c r="E37" s="22">
        <v>84.818650000000005</v>
      </c>
      <c r="F37" s="23">
        <v>0.32616624426871599</v>
      </c>
      <c r="G37" s="22"/>
    </row>
    <row r="38" spans="1:9" x14ac:dyDescent="0.2">
      <c r="A38" s="21" t="s">
        <v>168</v>
      </c>
      <c r="B38" s="21" t="s">
        <v>167</v>
      </c>
      <c r="C38" s="21" t="s">
        <v>145</v>
      </c>
      <c r="D38" s="24">
        <v>16000</v>
      </c>
      <c r="E38" s="22">
        <v>77.760000000000005</v>
      </c>
      <c r="F38" s="23">
        <v>0.29902252811540098</v>
      </c>
      <c r="G38" s="22"/>
    </row>
    <row r="39" spans="1:9" x14ac:dyDescent="0.2">
      <c r="A39" s="21" t="s">
        <v>170</v>
      </c>
      <c r="B39" s="21" t="s">
        <v>169</v>
      </c>
      <c r="C39" s="21" t="s">
        <v>171</v>
      </c>
      <c r="D39" s="24">
        <v>4900</v>
      </c>
      <c r="E39" s="22">
        <v>75.281149999999997</v>
      </c>
      <c r="F39" s="23">
        <v>0.28949022366814198</v>
      </c>
      <c r="G39" s="22"/>
    </row>
    <row r="40" spans="1:9" x14ac:dyDescent="0.2">
      <c r="A40" s="21" t="s">
        <v>182</v>
      </c>
      <c r="B40" s="21" t="s">
        <v>181</v>
      </c>
      <c r="C40" s="21" t="s">
        <v>183</v>
      </c>
      <c r="D40" s="24">
        <v>12400</v>
      </c>
      <c r="E40" s="22">
        <v>68.782799999999995</v>
      </c>
      <c r="F40" s="23">
        <v>0.26450111557170802</v>
      </c>
      <c r="G40" s="22"/>
    </row>
    <row r="41" spans="1:9" x14ac:dyDescent="0.2">
      <c r="A41" s="21" t="s">
        <v>176</v>
      </c>
      <c r="B41" s="21" t="s">
        <v>175</v>
      </c>
      <c r="C41" s="21" t="s">
        <v>177</v>
      </c>
      <c r="D41" s="24">
        <v>9000</v>
      </c>
      <c r="E41" s="22">
        <v>67.436999999999998</v>
      </c>
      <c r="F41" s="23">
        <v>0.25932590314452503</v>
      </c>
      <c r="G41" s="22"/>
    </row>
    <row r="42" spans="1:9" x14ac:dyDescent="0.2">
      <c r="A42" s="21" t="s">
        <v>179</v>
      </c>
      <c r="B42" s="21" t="s">
        <v>178</v>
      </c>
      <c r="C42" s="21" t="s">
        <v>180</v>
      </c>
      <c r="D42" s="24">
        <v>39800</v>
      </c>
      <c r="E42" s="22">
        <v>65.968500000000006</v>
      </c>
      <c r="F42" s="23">
        <v>0.253678853471975</v>
      </c>
      <c r="G42" s="22"/>
    </row>
    <row r="43" spans="1:9" x14ac:dyDescent="0.2">
      <c r="A43" s="21" t="s">
        <v>185</v>
      </c>
      <c r="B43" s="21" t="s">
        <v>184</v>
      </c>
      <c r="C43" s="21" t="s">
        <v>186</v>
      </c>
      <c r="D43" s="24">
        <v>33200</v>
      </c>
      <c r="E43" s="22">
        <v>65.719399999999993</v>
      </c>
      <c r="F43" s="23">
        <v>0.25272095080024798</v>
      </c>
      <c r="G43" s="22"/>
    </row>
    <row r="44" spans="1:9" x14ac:dyDescent="0.2">
      <c r="A44" s="21" t="s">
        <v>190</v>
      </c>
      <c r="B44" s="21" t="s">
        <v>189</v>
      </c>
      <c r="C44" s="21" t="s">
        <v>108</v>
      </c>
      <c r="D44" s="24">
        <v>27200</v>
      </c>
      <c r="E44" s="22">
        <v>58.167200000000001</v>
      </c>
      <c r="F44" s="23">
        <v>0.22367931066607699</v>
      </c>
      <c r="G44" s="22"/>
    </row>
    <row r="45" spans="1:9" x14ac:dyDescent="0.2">
      <c r="A45" s="21" t="s">
        <v>188</v>
      </c>
      <c r="B45" s="21" t="s">
        <v>187</v>
      </c>
      <c r="C45" s="21" t="s">
        <v>142</v>
      </c>
      <c r="D45" s="24">
        <v>25600</v>
      </c>
      <c r="E45" s="22">
        <v>57.894399999999997</v>
      </c>
      <c r="F45" s="23">
        <v>0.222630270726907</v>
      </c>
      <c r="G45" s="22"/>
    </row>
    <row r="46" spans="1:9" x14ac:dyDescent="0.2">
      <c r="A46" s="21" t="s">
        <v>192</v>
      </c>
      <c r="B46" s="21" t="s">
        <v>191</v>
      </c>
      <c r="C46" s="21" t="s">
        <v>193</v>
      </c>
      <c r="D46" s="24">
        <v>11100</v>
      </c>
      <c r="E46" s="22">
        <v>42.851550000000003</v>
      </c>
      <c r="F46" s="23">
        <v>0.16478367817211301</v>
      </c>
      <c r="G46" s="22"/>
    </row>
    <row r="47" spans="1:9" x14ac:dyDescent="0.2">
      <c r="A47" s="21" t="s">
        <v>195</v>
      </c>
      <c r="B47" s="21" t="s">
        <v>194</v>
      </c>
      <c r="C47" s="21" t="s">
        <v>196</v>
      </c>
      <c r="D47" s="24">
        <v>21232</v>
      </c>
      <c r="E47" s="22">
        <v>19.724527999999999</v>
      </c>
      <c r="F47" s="23">
        <v>7.5849771456314399E-2</v>
      </c>
      <c r="G47" s="22"/>
    </row>
    <row r="48" spans="1:9" x14ac:dyDescent="0.2">
      <c r="A48" s="20" t="s">
        <v>33</v>
      </c>
      <c r="B48" s="20"/>
      <c r="C48" s="20"/>
      <c r="D48" s="20"/>
      <c r="E48" s="25">
        <f>SUM(E7:E47)</f>
        <v>6462.4172740000004</v>
      </c>
      <c r="F48" s="26">
        <f>SUM(F7:F47)</f>
        <v>24.850930439919193</v>
      </c>
      <c r="G48" s="25"/>
      <c r="H48" s="14"/>
      <c r="I48" s="14"/>
    </row>
    <row r="49" spans="1:9" x14ac:dyDescent="0.2">
      <c r="A49" s="21"/>
      <c r="B49" s="21"/>
      <c r="C49" s="21"/>
      <c r="D49" s="21"/>
      <c r="E49" s="22"/>
      <c r="F49" s="23"/>
      <c r="G49" s="22"/>
    </row>
    <row r="50" spans="1:9" x14ac:dyDescent="0.2">
      <c r="A50" s="20" t="s">
        <v>31</v>
      </c>
      <c r="B50" s="21"/>
      <c r="C50" s="21"/>
      <c r="D50" s="21"/>
      <c r="E50" s="22"/>
      <c r="F50" s="23"/>
      <c r="G50" s="22"/>
    </row>
    <row r="51" spans="1:9" x14ac:dyDescent="0.2">
      <c r="A51" s="20" t="s">
        <v>32</v>
      </c>
      <c r="B51" s="21"/>
      <c r="C51" s="21"/>
      <c r="D51" s="21"/>
      <c r="E51" s="22"/>
      <c r="F51" s="23"/>
      <c r="G51" s="22"/>
    </row>
    <row r="52" spans="1:9" x14ac:dyDescent="0.2">
      <c r="A52" s="21" t="s">
        <v>1119</v>
      </c>
      <c r="B52" s="21" t="s">
        <v>1120</v>
      </c>
      <c r="C52" s="21" t="s">
        <v>84</v>
      </c>
      <c r="D52" s="24">
        <v>100</v>
      </c>
      <c r="E52" s="22">
        <v>1040.3665205</v>
      </c>
      <c r="F52" s="23">
        <v>4.0006819332115802</v>
      </c>
      <c r="G52" s="22">
        <v>6.9101999999999997</v>
      </c>
    </row>
    <row r="53" spans="1:9" x14ac:dyDescent="0.2">
      <c r="A53" s="21" t="s">
        <v>198</v>
      </c>
      <c r="B53" s="21" t="s">
        <v>197</v>
      </c>
      <c r="C53" s="21" t="s">
        <v>84</v>
      </c>
      <c r="D53" s="24">
        <v>100</v>
      </c>
      <c r="E53" s="22">
        <v>1032.4992603000001</v>
      </c>
      <c r="F53" s="23">
        <v>3.9704287434694798</v>
      </c>
      <c r="G53" s="22">
        <v>7.39</v>
      </c>
    </row>
    <row r="54" spans="1:9" x14ac:dyDescent="0.2">
      <c r="A54" s="21" t="s">
        <v>1061</v>
      </c>
      <c r="B54" s="21" t="s">
        <v>1062</v>
      </c>
      <c r="C54" s="21" t="s">
        <v>84</v>
      </c>
      <c r="D54" s="24">
        <v>50</v>
      </c>
      <c r="E54" s="22">
        <v>541.84292470000003</v>
      </c>
      <c r="F54" s="23">
        <v>2.0836322168883301</v>
      </c>
      <c r="G54" s="22">
        <v>7.6249000000000002</v>
      </c>
    </row>
    <row r="55" spans="1:9" x14ac:dyDescent="0.2">
      <c r="A55" s="20" t="s">
        <v>33</v>
      </c>
      <c r="B55" s="20"/>
      <c r="C55" s="20"/>
      <c r="D55" s="20"/>
      <c r="E55" s="25">
        <f>SUM(E51:E54)</f>
        <v>2614.7087054999997</v>
      </c>
      <c r="F55" s="26">
        <f>SUM(F51:F54)</f>
        <v>10.05474289356939</v>
      </c>
      <c r="G55" s="25"/>
      <c r="H55" s="14"/>
      <c r="I55" s="14"/>
    </row>
    <row r="56" spans="1:9" x14ac:dyDescent="0.2">
      <c r="A56" s="21"/>
      <c r="B56" s="21"/>
      <c r="C56" s="21"/>
      <c r="D56" s="21"/>
      <c r="E56" s="22"/>
      <c r="F56" s="23"/>
      <c r="G56" s="22"/>
    </row>
    <row r="57" spans="1:9" x14ac:dyDescent="0.2">
      <c r="A57" s="20" t="s">
        <v>48</v>
      </c>
      <c r="B57" s="21"/>
      <c r="C57" s="21"/>
      <c r="D57" s="21"/>
      <c r="E57" s="22"/>
      <c r="F57" s="23"/>
      <c r="G57" s="22"/>
    </row>
    <row r="58" spans="1:9" x14ac:dyDescent="0.2">
      <c r="A58" s="20" t="s">
        <v>55</v>
      </c>
      <c r="B58" s="21"/>
      <c r="C58" s="21"/>
      <c r="D58" s="21"/>
      <c r="E58" s="22"/>
      <c r="F58" s="23"/>
      <c r="G58" s="22"/>
    </row>
    <row r="59" spans="1:9" x14ac:dyDescent="0.2">
      <c r="A59" s="21" t="s">
        <v>57</v>
      </c>
      <c r="B59" s="21" t="s">
        <v>56</v>
      </c>
      <c r="C59" s="21" t="s">
        <v>50</v>
      </c>
      <c r="D59" s="24">
        <v>200</v>
      </c>
      <c r="E59" s="22">
        <v>929.80700000000002</v>
      </c>
      <c r="F59" s="23">
        <v>3.5755303472144599</v>
      </c>
      <c r="G59" s="22">
        <v>8.86</v>
      </c>
    </row>
    <row r="60" spans="1:9" x14ac:dyDescent="0.2">
      <c r="A60" s="20" t="s">
        <v>33</v>
      </c>
      <c r="B60" s="20"/>
      <c r="C60" s="20"/>
      <c r="D60" s="20"/>
      <c r="E60" s="25">
        <f>SUM(E58:E59)</f>
        <v>929.80700000000002</v>
      </c>
      <c r="F60" s="26">
        <f>SUM(F58:F59)</f>
        <v>3.5755303472144599</v>
      </c>
      <c r="G60" s="25"/>
      <c r="H60" s="14"/>
      <c r="I60" s="14"/>
    </row>
    <row r="61" spans="1:9" x14ac:dyDescent="0.2">
      <c r="A61" s="21"/>
      <c r="B61" s="21"/>
      <c r="C61" s="21"/>
      <c r="D61" s="21"/>
      <c r="E61" s="22"/>
      <c r="F61" s="23"/>
      <c r="G61" s="22"/>
    </row>
    <row r="62" spans="1:9" x14ac:dyDescent="0.2">
      <c r="A62" s="20" t="s">
        <v>904</v>
      </c>
      <c r="B62" s="21"/>
      <c r="C62" s="21"/>
      <c r="D62" s="21"/>
      <c r="E62" s="22"/>
      <c r="F62" s="23"/>
      <c r="G62" s="22"/>
    </row>
    <row r="63" spans="1:9" x14ac:dyDescent="0.2">
      <c r="A63" s="21" t="s">
        <v>1114</v>
      </c>
      <c r="B63" s="21" t="s">
        <v>1115</v>
      </c>
      <c r="C63" s="21" t="s">
        <v>59</v>
      </c>
      <c r="D63" s="24">
        <v>2000000</v>
      </c>
      <c r="E63" s="22">
        <v>1931.4739999999999</v>
      </c>
      <c r="F63" s="23">
        <v>7.4273950420417396</v>
      </c>
      <c r="G63" s="22">
        <v>6.78</v>
      </c>
    </row>
    <row r="64" spans="1:9" x14ac:dyDescent="0.2">
      <c r="A64" s="20" t="s">
        <v>33</v>
      </c>
      <c r="B64" s="20"/>
      <c r="C64" s="20"/>
      <c r="D64" s="20"/>
      <c r="E64" s="25">
        <f>SUM(E62:E63)</f>
        <v>1931.4739999999999</v>
      </c>
      <c r="F64" s="26">
        <f>SUM(F62:F63)</f>
        <v>7.4273950420417396</v>
      </c>
      <c r="G64" s="25"/>
      <c r="H64" s="14"/>
      <c r="I64" s="14"/>
    </row>
    <row r="65" spans="1:9" x14ac:dyDescent="0.2">
      <c r="A65" s="21"/>
      <c r="B65" s="21"/>
      <c r="C65" s="21"/>
      <c r="D65" s="21"/>
      <c r="E65" s="22"/>
      <c r="F65" s="23"/>
      <c r="G65" s="22"/>
    </row>
    <row r="66" spans="1:9" x14ac:dyDescent="0.2">
      <c r="A66" s="20" t="s">
        <v>58</v>
      </c>
      <c r="B66" s="21"/>
      <c r="C66" s="21"/>
      <c r="D66" s="21"/>
      <c r="E66" s="22"/>
      <c r="F66" s="23"/>
      <c r="G66" s="22"/>
    </row>
    <row r="67" spans="1:9" x14ac:dyDescent="0.2">
      <c r="A67" s="21" t="s">
        <v>73</v>
      </c>
      <c r="B67" s="21" t="s">
        <v>72</v>
      </c>
      <c r="C67" s="21" t="s">
        <v>59</v>
      </c>
      <c r="D67" s="24">
        <v>4250000</v>
      </c>
      <c r="E67" s="22">
        <v>4253.9354999999996</v>
      </c>
      <c r="F67" s="23">
        <v>16.358314655990899</v>
      </c>
      <c r="G67" s="22">
        <v>7.4466999999999999</v>
      </c>
    </row>
    <row r="68" spans="1:9" x14ac:dyDescent="0.2">
      <c r="A68" s="21" t="s">
        <v>69</v>
      </c>
      <c r="B68" s="21" t="s">
        <v>68</v>
      </c>
      <c r="C68" s="21" t="s">
        <v>59</v>
      </c>
      <c r="D68" s="24">
        <v>3500000</v>
      </c>
      <c r="E68" s="22">
        <v>3390.1229444000001</v>
      </c>
      <c r="F68" s="23">
        <v>13.036562930253501</v>
      </c>
      <c r="G68" s="22">
        <v>7.2457000000000003</v>
      </c>
    </row>
    <row r="69" spans="1:9" x14ac:dyDescent="0.2">
      <c r="A69" s="21" t="s">
        <v>65</v>
      </c>
      <c r="B69" s="21" t="s">
        <v>64</v>
      </c>
      <c r="C69" s="21" t="s">
        <v>59</v>
      </c>
      <c r="D69" s="24">
        <v>3000000</v>
      </c>
      <c r="E69" s="22">
        <v>2916.9773332999998</v>
      </c>
      <c r="F69" s="23">
        <v>11.217103094890501</v>
      </c>
      <c r="G69" s="22">
        <v>7.3113000000000001</v>
      </c>
    </row>
    <row r="70" spans="1:9" x14ac:dyDescent="0.2">
      <c r="A70" s="21" t="s">
        <v>67</v>
      </c>
      <c r="B70" s="21" t="s">
        <v>66</v>
      </c>
      <c r="C70" s="21" t="s">
        <v>59</v>
      </c>
      <c r="D70" s="24">
        <v>900000</v>
      </c>
      <c r="E70" s="22">
        <v>857.36014999999998</v>
      </c>
      <c r="F70" s="23">
        <v>3.2969392947324998</v>
      </c>
      <c r="G70" s="22">
        <v>7.3071000000000002</v>
      </c>
    </row>
    <row r="71" spans="1:9" x14ac:dyDescent="0.2">
      <c r="A71" s="21" t="s">
        <v>200</v>
      </c>
      <c r="B71" s="21" t="s">
        <v>199</v>
      </c>
      <c r="C71" s="21" t="s">
        <v>59</v>
      </c>
      <c r="D71" s="24">
        <v>800000</v>
      </c>
      <c r="E71" s="22">
        <v>810.6576</v>
      </c>
      <c r="F71" s="23">
        <v>3.11734677196455</v>
      </c>
      <c r="G71" s="22">
        <v>7.1062000000000003</v>
      </c>
    </row>
    <row r="72" spans="1:9" x14ac:dyDescent="0.2">
      <c r="A72" s="21" t="s">
        <v>75</v>
      </c>
      <c r="B72" s="21" t="s">
        <v>74</v>
      </c>
      <c r="C72" s="21" t="s">
        <v>59</v>
      </c>
      <c r="D72" s="24">
        <v>600000</v>
      </c>
      <c r="E72" s="22">
        <v>584.02919999999995</v>
      </c>
      <c r="F72" s="23">
        <v>2.2458576115897002</v>
      </c>
      <c r="G72" s="22">
        <v>7.1867000000000001</v>
      </c>
    </row>
    <row r="73" spans="1:9" x14ac:dyDescent="0.2">
      <c r="A73" s="21" t="s">
        <v>202</v>
      </c>
      <c r="B73" s="21" t="s">
        <v>201</v>
      </c>
      <c r="C73" s="21" t="s">
        <v>59</v>
      </c>
      <c r="D73" s="24">
        <v>200000</v>
      </c>
      <c r="E73" s="22">
        <v>204.31440000000001</v>
      </c>
      <c r="F73" s="23">
        <v>0.78568169262321497</v>
      </c>
      <c r="G73" s="22">
        <v>7.0787000000000004</v>
      </c>
    </row>
    <row r="74" spans="1:9" x14ac:dyDescent="0.2">
      <c r="A74" s="20" t="s">
        <v>33</v>
      </c>
      <c r="B74" s="20"/>
      <c r="C74" s="20"/>
      <c r="D74" s="20"/>
      <c r="E74" s="25">
        <f>SUM(E67:E73)</f>
        <v>13017.397127699998</v>
      </c>
      <c r="F74" s="26">
        <f>SUM(F67:F73)</f>
        <v>50.057806052044853</v>
      </c>
      <c r="G74" s="25"/>
      <c r="H74" s="14"/>
      <c r="I74" s="14"/>
    </row>
    <row r="75" spans="1:9" x14ac:dyDescent="0.2">
      <c r="A75" s="21"/>
      <c r="B75" s="21"/>
      <c r="C75" s="21"/>
      <c r="D75" s="21"/>
      <c r="E75" s="22"/>
      <c r="F75" s="23"/>
      <c r="G75" s="22"/>
    </row>
    <row r="76" spans="1:9" x14ac:dyDescent="0.2">
      <c r="A76" s="20" t="s">
        <v>35</v>
      </c>
      <c r="B76" s="20"/>
      <c r="C76" s="20"/>
      <c r="D76" s="20"/>
      <c r="E76" s="25">
        <f>E48+E55+E60+E64+E74</f>
        <v>24955.804107199998</v>
      </c>
      <c r="F76" s="26">
        <f>F48+F55+F60+F64+F74</f>
        <v>95.966404774789623</v>
      </c>
      <c r="G76" s="25"/>
      <c r="H76" s="14"/>
      <c r="I76" s="14"/>
    </row>
    <row r="77" spans="1:9" x14ac:dyDescent="0.2">
      <c r="A77" s="20"/>
      <c r="B77" s="20"/>
      <c r="C77" s="20"/>
      <c r="D77" s="20"/>
      <c r="E77" s="25"/>
      <c r="F77" s="26"/>
      <c r="G77" s="25"/>
      <c r="H77" s="14"/>
      <c r="I77" s="14"/>
    </row>
    <row r="78" spans="1:9" x14ac:dyDescent="0.2">
      <c r="A78" s="20" t="s">
        <v>37</v>
      </c>
      <c r="B78" s="20"/>
      <c r="C78" s="20"/>
      <c r="D78" s="20"/>
      <c r="E78" s="25">
        <f>E80-(E48+E55+E60+E64+E74)</f>
        <v>1048.9255331000022</v>
      </c>
      <c r="F78" s="26">
        <f>F80-(F48+F55+F60+F64+F74)</f>
        <v>4.0335952252103766</v>
      </c>
      <c r="G78" s="25"/>
      <c r="H78" s="14"/>
      <c r="I78" s="14"/>
    </row>
    <row r="79" spans="1:9" x14ac:dyDescent="0.2">
      <c r="A79" s="20"/>
      <c r="B79" s="20"/>
      <c r="C79" s="20"/>
      <c r="D79" s="20"/>
      <c r="E79" s="25"/>
      <c r="F79" s="26"/>
      <c r="G79" s="25"/>
      <c r="H79" s="14"/>
      <c r="I79" s="14"/>
    </row>
    <row r="80" spans="1:9" x14ac:dyDescent="0.2">
      <c r="A80" s="27" t="s">
        <v>36</v>
      </c>
      <c r="B80" s="27"/>
      <c r="C80" s="27"/>
      <c r="D80" s="27"/>
      <c r="E80" s="28">
        <v>26004.7296403</v>
      </c>
      <c r="F80" s="29">
        <v>100</v>
      </c>
      <c r="G80" s="28"/>
      <c r="H80" s="14"/>
      <c r="I80" s="14"/>
    </row>
    <row r="82" spans="1:4" x14ac:dyDescent="0.2">
      <c r="A82" s="14" t="s">
        <v>60</v>
      </c>
    </row>
    <row r="83" spans="1:4" x14ac:dyDescent="0.2">
      <c r="A83" s="14" t="s">
        <v>38</v>
      </c>
    </row>
    <row r="85" spans="1:4" x14ac:dyDescent="0.2">
      <c r="A85" s="14" t="s">
        <v>39</v>
      </c>
    </row>
    <row r="86" spans="1:4" x14ac:dyDescent="0.2">
      <c r="A86" s="14" t="s">
        <v>40</v>
      </c>
    </row>
    <row r="87" spans="1:4" x14ac:dyDescent="0.2">
      <c r="A87" s="14" t="s">
        <v>41</v>
      </c>
      <c r="B87" s="14"/>
      <c r="C87" s="30" t="s">
        <v>43</v>
      </c>
      <c r="D87" s="14" t="s">
        <v>42</v>
      </c>
    </row>
    <row r="88" spans="1:4" x14ac:dyDescent="0.2">
      <c r="A88" s="7" t="s">
        <v>80</v>
      </c>
      <c r="C88" s="31">
        <v>67.720399999999998</v>
      </c>
      <c r="D88" s="31">
        <v>69.988</v>
      </c>
    </row>
    <row r="89" spans="1:4" x14ac:dyDescent="0.2">
      <c r="A89" s="7" t="s">
        <v>85</v>
      </c>
      <c r="C89" s="31">
        <v>12.780900000000001</v>
      </c>
      <c r="D89" s="31">
        <v>12.683299999999999</v>
      </c>
    </row>
    <row r="90" spans="1:4" x14ac:dyDescent="0.2">
      <c r="A90" s="7" t="s">
        <v>86</v>
      </c>
      <c r="C90" s="31">
        <v>12.101599999999999</v>
      </c>
      <c r="D90" s="31">
        <v>11.9656</v>
      </c>
    </row>
    <row r="91" spans="1:4" x14ac:dyDescent="0.2">
      <c r="A91" s="7" t="s">
        <v>81</v>
      </c>
      <c r="C91" s="31">
        <v>72.656700000000001</v>
      </c>
      <c r="D91" s="31">
        <v>75.403199999999998</v>
      </c>
    </row>
    <row r="92" spans="1:4" x14ac:dyDescent="0.2">
      <c r="A92" s="7" t="s">
        <v>87</v>
      </c>
      <c r="C92" s="31">
        <v>14.0746</v>
      </c>
      <c r="D92" s="31">
        <v>14.078200000000001</v>
      </c>
    </row>
    <row r="93" spans="1:4" x14ac:dyDescent="0.2">
      <c r="A93" s="7" t="s">
        <v>88</v>
      </c>
      <c r="C93" s="31">
        <v>13.351000000000001</v>
      </c>
      <c r="D93" s="31">
        <v>13.312200000000001</v>
      </c>
    </row>
    <row r="95" spans="1:4" x14ac:dyDescent="0.2">
      <c r="A95" s="14" t="s">
        <v>45</v>
      </c>
    </row>
    <row r="96" spans="1:4" x14ac:dyDescent="0.2">
      <c r="A96" s="71" t="s">
        <v>61</v>
      </c>
      <c r="B96" s="72"/>
      <c r="C96" s="33" t="s">
        <v>62</v>
      </c>
    </row>
    <row r="97" spans="1:7" x14ac:dyDescent="0.2">
      <c r="A97" s="67" t="s">
        <v>85</v>
      </c>
      <c r="B97" s="68"/>
      <c r="C97" s="34">
        <v>0.51</v>
      </c>
    </row>
    <row r="98" spans="1:7" x14ac:dyDescent="0.2">
      <c r="A98" s="67" t="s">
        <v>86</v>
      </c>
      <c r="B98" s="68"/>
      <c r="C98" s="34">
        <v>0.52</v>
      </c>
    </row>
    <row r="99" spans="1:7" x14ac:dyDescent="0.2">
      <c r="A99" s="67" t="s">
        <v>87</v>
      </c>
      <c r="B99" s="68"/>
      <c r="C99" s="34">
        <v>0.51</v>
      </c>
    </row>
    <row r="100" spans="1:7" x14ac:dyDescent="0.2">
      <c r="A100" s="67" t="s">
        <v>88</v>
      </c>
      <c r="B100" s="68"/>
      <c r="C100" s="34">
        <v>0.52</v>
      </c>
    </row>
    <row r="101" spans="1:7" x14ac:dyDescent="0.2">
      <c r="A101" s="7" t="s">
        <v>63</v>
      </c>
    </row>
    <row r="102" spans="1:7" x14ac:dyDescent="0.2">
      <c r="A102" s="7" t="s">
        <v>44</v>
      </c>
    </row>
    <row r="104" spans="1:7" x14ac:dyDescent="0.2">
      <c r="A104" s="14" t="s">
        <v>928</v>
      </c>
      <c r="D104" s="32">
        <v>3.7696347376574999</v>
      </c>
      <c r="E104" s="10" t="s">
        <v>47</v>
      </c>
    </row>
    <row r="106" spans="1:7" x14ac:dyDescent="0.2">
      <c r="A106" s="14" t="s">
        <v>838</v>
      </c>
      <c r="D106" s="30" t="s">
        <v>46</v>
      </c>
    </row>
    <row r="108" spans="1:7" ht="25.5" customHeight="1" x14ac:dyDescent="0.3">
      <c r="A108" s="77" t="s">
        <v>1121</v>
      </c>
      <c r="B108" s="78"/>
      <c r="C108" s="78"/>
      <c r="D108" s="78"/>
      <c r="E108" s="78"/>
      <c r="F108" s="78"/>
      <c r="G108" s="78"/>
    </row>
    <row r="110" spans="1:7" x14ac:dyDescent="0.2">
      <c r="A110" s="14" t="s">
        <v>1122</v>
      </c>
    </row>
    <row r="111" spans="1:7" x14ac:dyDescent="0.2">
      <c r="A111" s="38"/>
    </row>
    <row r="112" spans="1:7" x14ac:dyDescent="0.2">
      <c r="A112" s="38" t="s">
        <v>807</v>
      </c>
    </row>
    <row r="113" spans="1:1" x14ac:dyDescent="0.2">
      <c r="A113" s="39"/>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3" spans="1:1" x14ac:dyDescent="0.2">
      <c r="A123" s="40"/>
    </row>
    <row r="124" spans="1:1" x14ac:dyDescent="0.2">
      <c r="A124" s="40"/>
    </row>
    <row r="125" spans="1:1" x14ac:dyDescent="0.2">
      <c r="A125" s="38" t="s">
        <v>1123</v>
      </c>
    </row>
    <row r="126" spans="1:1" x14ac:dyDescent="0.2">
      <c r="A126" s="40"/>
    </row>
    <row r="127" spans="1:1" x14ac:dyDescent="0.2">
      <c r="A127" s="38" t="s">
        <v>808</v>
      </c>
    </row>
    <row r="128" spans="1:1" x14ac:dyDescent="0.2">
      <c r="A128" s="40"/>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40"/>
    </row>
    <row r="135" spans="1:1" x14ac:dyDescent="0.2">
      <c r="A135" s="40"/>
    </row>
    <row r="136" spans="1:1" x14ac:dyDescent="0.2">
      <c r="A136" s="40"/>
    </row>
    <row r="137" spans="1:1" x14ac:dyDescent="0.2">
      <c r="A137" s="40"/>
    </row>
    <row r="138" spans="1:1" x14ac:dyDescent="0.2">
      <c r="A138" s="40"/>
    </row>
    <row r="139" spans="1:1" x14ac:dyDescent="0.2">
      <c r="A139" s="40"/>
    </row>
    <row r="140" spans="1:1" x14ac:dyDescent="0.2">
      <c r="A140" s="40"/>
    </row>
  </sheetData>
  <mergeCells count="7">
    <mergeCell ref="A108:G108"/>
    <mergeCell ref="A1:G1"/>
    <mergeCell ref="A96:B96"/>
    <mergeCell ref="A97:B97"/>
    <mergeCell ref="A98:B98"/>
    <mergeCell ref="A99:B99"/>
    <mergeCell ref="A100:B100"/>
  </mergeCells>
  <conditionalFormatting sqref="F2:F3 F5:F107 F109">
    <cfRule type="cellIs" dxfId="75" priority="3" stopIfTrue="1" operator="between">
      <formula>0.009</formula>
      <formula>-0.009</formula>
    </cfRule>
  </conditionalFormatting>
  <conditionalFormatting sqref="F110 F142:F242">
    <cfRule type="cellIs" dxfId="74" priority="2" stopIfTrue="1" operator="between">
      <formula>0.009</formula>
      <formula>-0.009</formula>
    </cfRule>
  </conditionalFormatting>
  <conditionalFormatting sqref="F111:F141">
    <cfRule type="cellIs" dxfId="73" priority="1" stopIfTrue="1" operator="between">
      <formula>0.009</formula>
      <formula>-0.009</formula>
    </cfRule>
  </conditionalFormatting>
  <hyperlinks>
    <hyperlink ref="A111"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FILF</vt:lpstr>
      <vt:lpstr>FIONF</vt:lpstr>
      <vt:lpstr>FISF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FIFOF-50's+</vt:lpstr>
      <vt:lpstr>FIFOF-50's</vt:lpstr>
      <vt:lpstr>FIFOF-40's</vt:lpstr>
      <vt:lpstr>FIFOF-30's</vt:lpstr>
      <vt:lpstr>FIFOF-20's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2022-11-09T06:50:14Z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2022-11-07T14:06:21Z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10ddb455-ee54-48ea-b59c-84d100939e42</vt:lpwstr>
  </property>
  <property fmtid="{D5CDD505-2E9C-101B-9397-08002B2CF9AE}" pid="10" name="MSIP_Label_3486a02c-2dfb-4efe-823f-aa2d1f0e6ab7_ContentBits">
    <vt:lpwstr>2</vt:lpwstr>
  </property>
  <property fmtid="{D5CDD505-2E9C-101B-9397-08002B2CF9AE}" pid="11" name="Classification">
    <vt:lpwstr>PUBLIC</vt:lpwstr>
  </property>
</Properties>
</file>