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61DF1913-21C0-4697-860E-BC86BC1DD1BB}" xr6:coauthVersionLast="47" xr6:coauthVersionMax="47" xr10:uidLastSave="{00000000-0000-0000-0000-000000000000}"/>
  <bookViews>
    <workbookView xWindow="-108" yWindow="-108" windowWidth="23256" windowHeight="12456" xr2:uid="{00000000-000D-0000-FFFF-FFFF00000000}"/>
  </bookViews>
  <sheets>
    <sheet name="FILF" sheetId="37" r:id="rId1"/>
    <sheet name="FIONF" sheetId="38" r:id="rId2"/>
    <sheet name="FIMMF" sheetId="39" r:id="rId3"/>
    <sheet name="FIFRF" sheetId="40" r:id="rId4"/>
    <sheet name="FICDF" sheetId="41" r:id="rId5"/>
    <sheet name="FBPF" sheetId="42" r:id="rId6"/>
    <sheet name="FIUSDF" sheetId="43" r:id="rId7"/>
    <sheet name="FIMLDF" sheetId="44" r:id="rId8"/>
    <sheet name="FILNGDF" sheetId="45" r:id="rId9"/>
    <sheet name="FIGSF" sheetId="46" r:id="rId10"/>
    <sheet name="FIPP" sheetId="47" r:id="rId11"/>
    <sheet name="FIDHY" sheetId="48" r:id="rId12"/>
    <sheet name="FIESF" sheetId="14" r:id="rId13"/>
    <sheet name="FIEHF" sheetId="15" r:id="rId14"/>
    <sheet name="FIBAF" sheetId="16" r:id="rId15"/>
    <sheet name="FIAF" sheetId="17" r:id="rId16"/>
    <sheet name="TIVF" sheetId="18" r:id="rId17"/>
    <sheet name="TIEIF" sheetId="19" r:id="rId18"/>
    <sheet name="FITF" sheetId="20" r:id="rId19"/>
    <sheet name="FISCF" sheetId="21" r:id="rId20"/>
    <sheet name="FIPF" sheetId="22" r:id="rId21"/>
    <sheet name="FIOF" sheetId="23" r:id="rId22"/>
    <sheet name="FIMCF" sheetId="24" r:id="rId23"/>
    <sheet name="FIFEF" sheetId="25" r:id="rId24"/>
    <sheet name="FIEF" sheetId="26" r:id="rId25"/>
    <sheet name="FIEAF" sheetId="27" r:id="rId26"/>
    <sheet name="FIBF" sheetId="28" r:id="rId27"/>
    <sheet name="FBIF" sheetId="29" r:id="rId28"/>
    <sheet name="FAEF" sheetId="30" r:id="rId29"/>
    <sheet name="FIIF-NSE" sheetId="31" r:id="rId30"/>
    <sheet name="FITX" sheetId="32" r:id="rId31"/>
    <sheet name="FIUS" sheetId="33" r:id="rId32"/>
    <sheet name="FEGF" sheetId="34" r:id="rId33"/>
    <sheet name="FIMAS" sheetId="35" r:id="rId34"/>
    <sheet name="FF" sheetId="36" r:id="rId35"/>
    <sheet name="FIDA" sheetId="49" r:id="rId36"/>
    <sheet name="FISTIP" sheetId="50" r:id="rId37"/>
    <sheet name="FICRF" sheetId="51" r:id="rId3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51" l="1"/>
  <c r="F9" i="51" s="1"/>
  <c r="E7" i="51"/>
  <c r="E9" i="51" s="1"/>
  <c r="F92" i="50"/>
  <c r="F90" i="50"/>
  <c r="E90" i="50"/>
  <c r="E92" i="50" s="1"/>
  <c r="F77" i="48"/>
  <c r="E77" i="48"/>
  <c r="F73" i="48"/>
  <c r="E73" i="48"/>
  <c r="F69" i="48"/>
  <c r="E69" i="48"/>
  <c r="F56" i="48"/>
  <c r="E56" i="48"/>
  <c r="F78" i="47"/>
  <c r="E78" i="47"/>
  <c r="F72" i="47"/>
  <c r="E72" i="47"/>
  <c r="F56" i="47"/>
  <c r="F82" i="47" s="1"/>
  <c r="E56" i="47"/>
  <c r="F16" i="46"/>
  <c r="E16" i="46"/>
  <c r="F9" i="46"/>
  <c r="F20" i="46" s="1"/>
  <c r="E9" i="46"/>
  <c r="E20" i="46" s="1"/>
  <c r="F12" i="45"/>
  <c r="E12" i="45"/>
  <c r="F8" i="45"/>
  <c r="F16" i="45" s="1"/>
  <c r="E8" i="45"/>
  <c r="F21" i="44"/>
  <c r="E21" i="44"/>
  <c r="F17" i="44"/>
  <c r="F23" i="44" s="1"/>
  <c r="E17" i="44"/>
  <c r="F11" i="44"/>
  <c r="E11" i="44"/>
  <c r="E25" i="44" s="1"/>
  <c r="F41" i="43"/>
  <c r="E41" i="43"/>
  <c r="F37" i="43"/>
  <c r="E37" i="43"/>
  <c r="F33" i="43"/>
  <c r="E33" i="43"/>
  <c r="F28" i="43"/>
  <c r="E28" i="43"/>
  <c r="F22" i="43"/>
  <c r="F45" i="43" s="1"/>
  <c r="E22" i="43"/>
  <c r="F13" i="43"/>
  <c r="E13" i="43"/>
  <c r="F43" i="42"/>
  <c r="E43" i="42"/>
  <c r="F39" i="42"/>
  <c r="E39" i="42"/>
  <c r="F35" i="42"/>
  <c r="E35" i="42"/>
  <c r="F30" i="42"/>
  <c r="E30" i="42"/>
  <c r="F37" i="41"/>
  <c r="E37" i="41"/>
  <c r="F33" i="41"/>
  <c r="E33" i="41"/>
  <c r="F29" i="41"/>
  <c r="F41" i="41" s="1"/>
  <c r="E29" i="41"/>
  <c r="F24" i="40"/>
  <c r="E24" i="40"/>
  <c r="F20" i="40"/>
  <c r="F26" i="40" s="1"/>
  <c r="E20" i="40"/>
  <c r="F11" i="40"/>
  <c r="E11" i="40"/>
  <c r="E28" i="40" s="1"/>
  <c r="F57" i="39"/>
  <c r="E57" i="39"/>
  <c r="F53" i="39"/>
  <c r="E53" i="39"/>
  <c r="F49" i="39"/>
  <c r="E49" i="39"/>
  <c r="F43" i="39"/>
  <c r="E43" i="39"/>
  <c r="F25" i="39"/>
  <c r="F61" i="39" s="1"/>
  <c r="E25" i="39"/>
  <c r="F11" i="38"/>
  <c r="F15" i="38" s="1"/>
  <c r="E11" i="38"/>
  <c r="E15" i="38" s="1"/>
  <c r="F49" i="37"/>
  <c r="E49" i="37"/>
  <c r="F45" i="37"/>
  <c r="E45" i="37"/>
  <c r="F38" i="37"/>
  <c r="F53" i="37" s="1"/>
  <c r="E38" i="37"/>
  <c r="F21" i="37"/>
  <c r="E21" i="37"/>
  <c r="E23" i="44" l="1"/>
  <c r="E26" i="40"/>
  <c r="E51" i="37"/>
  <c r="E47" i="42"/>
  <c r="E79" i="48"/>
  <c r="F47" i="42"/>
  <c r="F81" i="48"/>
  <c r="F51" i="37"/>
  <c r="E53" i="37"/>
  <c r="E61" i="39"/>
  <c r="E41" i="41"/>
  <c r="E45" i="43"/>
  <c r="E16" i="45"/>
  <c r="E82" i="47"/>
  <c r="F28" i="40"/>
  <c r="F25" i="44"/>
  <c r="F18" i="46"/>
  <c r="E59" i="39"/>
  <c r="E45" i="42"/>
  <c r="E43" i="43"/>
  <c r="F59" i="39"/>
  <c r="F45" i="42"/>
  <c r="F43" i="43"/>
  <c r="F79" i="48"/>
  <c r="E13" i="38"/>
  <c r="E14" i="45"/>
  <c r="E18" i="46"/>
  <c r="E81" i="48"/>
  <c r="F13" i="38"/>
  <c r="F14" i="45"/>
  <c r="E39" i="41"/>
  <c r="E80" i="47"/>
  <c r="F39" i="41"/>
  <c r="F80" i="47"/>
  <c r="E17" i="35" l="1"/>
  <c r="E19" i="35" s="1"/>
  <c r="E21" i="35" s="1"/>
  <c r="D17" i="35"/>
  <c r="E7" i="35"/>
  <c r="D7" i="35"/>
  <c r="D19" i="35" s="1"/>
  <c r="D21" i="35" s="1"/>
  <c r="D16" i="36"/>
  <c r="D14" i="36"/>
  <c r="E12" i="36"/>
  <c r="E14" i="36" s="1"/>
  <c r="D12" i="36"/>
  <c r="E7" i="34"/>
  <c r="E9" i="34" s="1"/>
  <c r="D7" i="34"/>
  <c r="D9" i="34" s="1"/>
  <c r="D11" i="34"/>
  <c r="E7" i="33"/>
  <c r="E11" i="33" s="1"/>
  <c r="D7" i="33"/>
  <c r="D11" i="33" s="1"/>
  <c r="D9" i="33"/>
  <c r="F64" i="32"/>
  <c r="E64" i="32"/>
  <c r="E68" i="32" s="1"/>
  <c r="F59" i="32"/>
  <c r="F66" i="32" s="1"/>
  <c r="E59" i="32"/>
  <c r="F57" i="31"/>
  <c r="F59" i="31" s="1"/>
  <c r="E57" i="31"/>
  <c r="E59" i="31" s="1"/>
  <c r="E65" i="30"/>
  <c r="F63" i="30"/>
  <c r="F61" i="30"/>
  <c r="E61" i="30"/>
  <c r="F27" i="30"/>
  <c r="F65" i="30" s="1"/>
  <c r="E27" i="30"/>
  <c r="E63" i="30" s="1"/>
  <c r="F45" i="29"/>
  <c r="F47" i="29" s="1"/>
  <c r="F49" i="29"/>
  <c r="E45" i="29"/>
  <c r="E49" i="29" s="1"/>
  <c r="F52" i="28"/>
  <c r="E52" i="28"/>
  <c r="F48" i="28"/>
  <c r="F56" i="28" s="1"/>
  <c r="E48" i="28"/>
  <c r="E54" i="28" s="1"/>
  <c r="F65" i="27"/>
  <c r="E65" i="27"/>
  <c r="F61" i="27"/>
  <c r="F69" i="27" s="1"/>
  <c r="E61" i="27"/>
  <c r="F73" i="26"/>
  <c r="E73" i="26"/>
  <c r="F68" i="26"/>
  <c r="E68" i="26"/>
  <c r="F63" i="26"/>
  <c r="F77" i="26"/>
  <c r="E63" i="26"/>
  <c r="F41" i="25"/>
  <c r="E41" i="25"/>
  <c r="F36" i="25"/>
  <c r="E36" i="25"/>
  <c r="F78" i="24"/>
  <c r="F80" i="24" s="1"/>
  <c r="E78" i="24"/>
  <c r="E80" i="24" s="1"/>
  <c r="F72" i="23"/>
  <c r="E72" i="23"/>
  <c r="F67" i="23"/>
  <c r="F76" i="23" s="1"/>
  <c r="E67" i="23"/>
  <c r="E74" i="23" s="1"/>
  <c r="F92" i="22"/>
  <c r="E92" i="22"/>
  <c r="E94" i="22" s="1"/>
  <c r="F88" i="22"/>
  <c r="E88" i="22"/>
  <c r="F105" i="21"/>
  <c r="E105" i="21"/>
  <c r="F100" i="21"/>
  <c r="F109" i="21" s="1"/>
  <c r="E100" i="21"/>
  <c r="F42" i="20"/>
  <c r="E42" i="20"/>
  <c r="F38" i="20"/>
  <c r="F44" i="20" s="1"/>
  <c r="E38" i="20"/>
  <c r="F29" i="20"/>
  <c r="E29" i="20"/>
  <c r="F64" i="19"/>
  <c r="E64" i="19"/>
  <c r="F60" i="19"/>
  <c r="E60" i="19"/>
  <c r="E68" i="19" s="1"/>
  <c r="F45" i="19"/>
  <c r="F66" i="19" s="1"/>
  <c r="E45" i="19"/>
  <c r="F39" i="19"/>
  <c r="E39" i="19"/>
  <c r="F60" i="18"/>
  <c r="E60" i="18"/>
  <c r="F56" i="18"/>
  <c r="F64" i="18" s="1"/>
  <c r="E56" i="18"/>
  <c r="E64" i="18" s="1"/>
  <c r="F105" i="17"/>
  <c r="F101" i="17"/>
  <c r="E101" i="17"/>
  <c r="F96" i="17"/>
  <c r="E96" i="17"/>
  <c r="F89" i="17"/>
  <c r="E89" i="17"/>
  <c r="H83" i="17"/>
  <c r="D128" i="17" s="1"/>
  <c r="G83" i="17"/>
  <c r="F83" i="17"/>
  <c r="F107" i="17" s="1"/>
  <c r="E83" i="17"/>
  <c r="F97" i="16"/>
  <c r="F93" i="16"/>
  <c r="E93" i="16"/>
  <c r="E95" i="16" s="1"/>
  <c r="F88" i="16"/>
  <c r="E88" i="16"/>
  <c r="F83" i="16"/>
  <c r="E83" i="16"/>
  <c r="E99" i="16" s="1"/>
  <c r="H60" i="16"/>
  <c r="G60" i="16"/>
  <c r="H56" i="16"/>
  <c r="D122" i="16" s="1"/>
  <c r="G56" i="16"/>
  <c r="F56" i="16"/>
  <c r="E56" i="16"/>
  <c r="F98" i="15"/>
  <c r="E98" i="15"/>
  <c r="F93" i="15"/>
  <c r="E93" i="15"/>
  <c r="F88" i="15"/>
  <c r="E88" i="15"/>
  <c r="F61" i="15"/>
  <c r="E61" i="15"/>
  <c r="F56" i="15"/>
  <c r="E56" i="15"/>
  <c r="E102" i="15" s="1"/>
  <c r="E100" i="15"/>
  <c r="F91" i="14"/>
  <c r="F87" i="14"/>
  <c r="E87" i="14"/>
  <c r="F82" i="14"/>
  <c r="E82" i="14"/>
  <c r="F77" i="14"/>
  <c r="E77" i="14"/>
  <c r="H66" i="14"/>
  <c r="D122" i="14" s="1"/>
  <c r="G66" i="14"/>
  <c r="F66" i="14"/>
  <c r="E66" i="14"/>
  <c r="E107" i="21"/>
  <c r="E103" i="17"/>
  <c r="F93" i="14" l="1"/>
  <c r="E96" i="22"/>
  <c r="F45" i="25"/>
  <c r="E69" i="27"/>
  <c r="E47" i="29"/>
  <c r="E66" i="32"/>
  <c r="E9" i="33"/>
  <c r="E66" i="19"/>
  <c r="F89" i="14"/>
  <c r="F102" i="15"/>
  <c r="F68" i="19"/>
  <c r="F96" i="22"/>
  <c r="E82" i="24"/>
  <c r="F75" i="26"/>
  <c r="E76" i="23"/>
  <c r="F82" i="24"/>
  <c r="E75" i="26"/>
  <c r="E11" i="34"/>
  <c r="F68" i="32"/>
  <c r="F100" i="15"/>
  <c r="E107" i="17"/>
  <c r="E89" i="14"/>
  <c r="E44" i="20"/>
  <c r="E109" i="21"/>
  <c r="E61" i="31"/>
  <c r="F99" i="16"/>
  <c r="F103" i="17"/>
  <c r="E45" i="25"/>
  <c r="F61" i="31"/>
  <c r="E16" i="36"/>
  <c r="F54" i="28"/>
  <c r="E56" i="28"/>
  <c r="E67" i="27"/>
  <c r="F67" i="27"/>
  <c r="E77" i="26"/>
  <c r="E43" i="25"/>
  <c r="F43" i="25"/>
  <c r="F74" i="23"/>
  <c r="F94" i="22"/>
  <c r="F107" i="21"/>
  <c r="E46" i="20"/>
  <c r="F46" i="20"/>
  <c r="E62" i="18"/>
  <c r="F62" i="18"/>
  <c r="F95" i="16"/>
  <c r="E93" i="14"/>
</calcChain>
</file>

<file path=xl/sharedStrings.xml><?xml version="1.0" encoding="utf-8"?>
<sst xmlns="http://schemas.openxmlformats.org/spreadsheetml/2006/main" count="6027" uniqueCount="1321">
  <si>
    <t>Name of the Instrument</t>
  </si>
  <si>
    <t>Quantity</t>
  </si>
  <si>
    <t>ISIN Number</t>
  </si>
  <si>
    <t>% to Net Assets</t>
  </si>
  <si>
    <t>Industry Classification / Rating</t>
  </si>
  <si>
    <t>YTM</t>
  </si>
  <si>
    <t>Market Value (including accrued interest, if any) (Rs. in Lakhs)</t>
  </si>
  <si>
    <t>Portfolio Statement as on February 28, 2025</t>
  </si>
  <si>
    <t>Franklin India Equity Savings Fund</t>
  </si>
  <si>
    <t>Franklin India Equity Hybrid Fund</t>
  </si>
  <si>
    <t>Franklin India Balanced Advantage Fund</t>
  </si>
  <si>
    <t>Franklin India Arbitrage Fund</t>
  </si>
  <si>
    <t>Templeton India Value Fund</t>
  </si>
  <si>
    <t>Templeton India Equity Income Fund</t>
  </si>
  <si>
    <t>Franklin India Technology Fund</t>
  </si>
  <si>
    <t>Franklin India Smaller Companies Fund</t>
  </si>
  <si>
    <t>Franklin India Prima Fund</t>
  </si>
  <si>
    <t>Franklin India Opportunities Fund</t>
  </si>
  <si>
    <t>Franklin India Multi Cap Fund</t>
  </si>
  <si>
    <t>Franklin India Focused Equity Fund</t>
  </si>
  <si>
    <t>Franklin India Equity Advantage Fund</t>
  </si>
  <si>
    <t>Franklin India Bluechip Fund</t>
  </si>
  <si>
    <t>Franklin Build India Fund</t>
  </si>
  <si>
    <t>Franklin Asian Equity Fund</t>
  </si>
  <si>
    <t>Franklin India Feeder - Franklin U.S. Opportunities Fund</t>
  </si>
  <si>
    <t>Debt Instruments</t>
  </si>
  <si>
    <t>(a) Listed / awaiting listing on Stock Exchanges</t>
  </si>
  <si>
    <t>ICRA AAA</t>
  </si>
  <si>
    <t>8.80% Bharti Telecom Ltd (21-Nov-2025)</t>
  </si>
  <si>
    <t>INE403D08132</t>
  </si>
  <si>
    <t>CRISIL AA+</t>
  </si>
  <si>
    <t>CRISIL AAA</t>
  </si>
  <si>
    <t>Sub Total</t>
  </si>
  <si>
    <t>Money Market Instruments</t>
  </si>
  <si>
    <t>Certificate of Deposit</t>
  </si>
  <si>
    <t>CRISIL A1+</t>
  </si>
  <si>
    <t>Canara Bank (30-Jan-2026) **</t>
  </si>
  <si>
    <t>INE476A16A16</t>
  </si>
  <si>
    <t>CARE A1+</t>
  </si>
  <si>
    <t>Treasury Bill</t>
  </si>
  <si>
    <t>Government Securities</t>
  </si>
  <si>
    <t>SOVEREIGN</t>
  </si>
  <si>
    <t>Mutual Fund Units</t>
  </si>
  <si>
    <t>Total</t>
  </si>
  <si>
    <t>Net Assets</t>
  </si>
  <si>
    <t>Call, Cash &amp; Other Assets</t>
  </si>
  <si>
    <t>** Non- Traded Scrips</t>
  </si>
  <si>
    <t>Notes</t>
  </si>
  <si>
    <t>a) NAV at the beginning and at the end of the Half-year ended 28-Feb-2025</t>
  </si>
  <si>
    <t xml:space="preserve">      Plan/Option</t>
  </si>
  <si>
    <t>As on 28-Feb-2025</t>
  </si>
  <si>
    <t>As on 30-Aug-2024</t>
  </si>
  <si>
    <t xml:space="preserve">      Growth Plan</t>
  </si>
  <si>
    <t xml:space="preserve">      IDCW Plan</t>
  </si>
  <si>
    <t xml:space="preserve">      Direct Growth Plan</t>
  </si>
  <si>
    <t xml:space="preserve">      Direct IDCW Plan</t>
  </si>
  <si>
    <t>IDCW - Income Distribution cum capital withdrawal</t>
  </si>
  <si>
    <t>b) Aggregate Distributions declared during the Half - year ended 28-Feb-2025</t>
  </si>
  <si>
    <t>Nil</t>
  </si>
  <si>
    <t>(In Years)</t>
  </si>
  <si>
    <t xml:space="preserve">d) During the month additional instances of fair valuation/deviation from valuation price provided by the valuation agencies </t>
  </si>
  <si>
    <t>Axis Bank Ltd (04-Feb-2026) **</t>
  </si>
  <si>
    <t>INE238AD6AM2</t>
  </si>
  <si>
    <t>Plan Name</t>
  </si>
  <si>
    <t>Distributions per unit (Rs.)+++</t>
  </si>
  <si>
    <t>+++ Distribution payouts/ re-investments are subject to deduction of TDS at the applicable rates.</t>
  </si>
  <si>
    <t>CARE AAA</t>
  </si>
  <si>
    <t>7.97% Mankind Pharma Ltd (16-Nov-2027) **</t>
  </si>
  <si>
    <t>INE634S07033</t>
  </si>
  <si>
    <t>6.45% ICICI Bank Ltd (15-Jun-2028) **</t>
  </si>
  <si>
    <t>INE090A08UE8</t>
  </si>
  <si>
    <t>91 DTB (20-Mar-2025)</t>
  </si>
  <si>
    <t>IN002024X375</t>
  </si>
  <si>
    <t>8.75% Bharti Telecom Ltd (05-Nov-2029) **</t>
  </si>
  <si>
    <t>INE403D08264</t>
  </si>
  <si>
    <t>7.82% Bajaj Finance Ltd (31-Jan-2034) **</t>
  </si>
  <si>
    <t>INE296A07SV1</t>
  </si>
  <si>
    <t>IND AAA</t>
  </si>
  <si>
    <t>8.29% ONGC Petro Additions Ltd (25-Jan-2027) **</t>
  </si>
  <si>
    <t>INE163N08289</t>
  </si>
  <si>
    <t>CRISIL AA</t>
  </si>
  <si>
    <t>8.10% ICICI Home Finance Co Ltd (05-Mar-2027) **</t>
  </si>
  <si>
    <t>INE071G07660</t>
  </si>
  <si>
    <t>7.96% Pipeline Infrastructure Ltd (11-Mar-2029) **</t>
  </si>
  <si>
    <t>INE01XX07034</t>
  </si>
  <si>
    <t>7.87% Summit Digitel Infrastructure Ltd (15-Mar-2030) **</t>
  </si>
  <si>
    <t>INE507T07146</t>
  </si>
  <si>
    <t>0.00% REC Ltd (03-Nov-2034)</t>
  </si>
  <si>
    <t>INE020B08FJ3</t>
  </si>
  <si>
    <t>8.39% ONGC Petro Additions Ltd (28-Jun-2027) **</t>
  </si>
  <si>
    <t>INE163N08313</t>
  </si>
  <si>
    <t>6.40% Jamnagar Utilities &amp; Power Pvt Ltd (29-Sep-2026) **</t>
  </si>
  <si>
    <t>INE936D07174</t>
  </si>
  <si>
    <t>7.49% Small Industries Development Bank Of India (11-Jun-2029) **</t>
  </si>
  <si>
    <t>INE556F08KX8</t>
  </si>
  <si>
    <t>8.3774% Kotak Mahindra Investments Ltd (21-Jun-2027) **</t>
  </si>
  <si>
    <t>INE975F07IR8</t>
  </si>
  <si>
    <t xml:space="preserve">      Monthly IDCW Plan</t>
  </si>
  <si>
    <t xml:space="preserve">      Quarterly IDCW Plan</t>
  </si>
  <si>
    <t xml:space="preserve">      Direct Monthly IDCW Plan</t>
  </si>
  <si>
    <t xml:space="preserve">      Direct Quarterly IDCW Plan</t>
  </si>
  <si>
    <t>7.58% National Bank For Agriculture &amp; Rural Development (31-Jul-2026) **</t>
  </si>
  <si>
    <t>INE261F08DX0</t>
  </si>
  <si>
    <t>7.23% Indian Railway Finance Corporation Ltd (15-Oct-2026) **</t>
  </si>
  <si>
    <t>INE053F08304</t>
  </si>
  <si>
    <t>7.68% Small Industries Development Bank Of India (10-Aug-2027) **</t>
  </si>
  <si>
    <t>INE556F08KP4</t>
  </si>
  <si>
    <t>91 DTB (13-Mar-2025)</t>
  </si>
  <si>
    <t>IN002024X367</t>
  </si>
  <si>
    <t>Equity &amp; Equity related</t>
  </si>
  <si>
    <t>HDFC Bank Ltd</t>
  </si>
  <si>
    <t>INE040A01034</t>
  </si>
  <si>
    <t>Banks</t>
  </si>
  <si>
    <t>ICICI Bank Ltd</t>
  </si>
  <si>
    <t>INE090A01021</t>
  </si>
  <si>
    <t>Infosys Ltd</t>
  </si>
  <si>
    <t>INE009A01021</t>
  </si>
  <si>
    <t>IT - Software</t>
  </si>
  <si>
    <t>Larsen &amp; Toubro Ltd</t>
  </si>
  <si>
    <t>INE018A01030</t>
  </si>
  <si>
    <t>Construction</t>
  </si>
  <si>
    <t>Axis Bank Ltd</t>
  </si>
  <si>
    <t>INE238A01034</t>
  </si>
  <si>
    <t>Bharti Airtel Ltd</t>
  </si>
  <si>
    <t>INE397D01024</t>
  </si>
  <si>
    <t>Telecom - Services</t>
  </si>
  <si>
    <t>HCL Technologies Ltd</t>
  </si>
  <si>
    <t>INE860A01027</t>
  </si>
  <si>
    <t>Reliance Industries Ltd</t>
  </si>
  <si>
    <t>INE002A01018</t>
  </si>
  <si>
    <t>Petroleum Products</t>
  </si>
  <si>
    <t>Zomato Ltd</t>
  </si>
  <si>
    <t>INE758T01015</t>
  </si>
  <si>
    <t>Retailing</t>
  </si>
  <si>
    <t>United Spirits Ltd</t>
  </si>
  <si>
    <t>INE854D01024</t>
  </si>
  <si>
    <t>Beverages</t>
  </si>
  <si>
    <t>NTPC Ltd</t>
  </si>
  <si>
    <t>INE733E01010</t>
  </si>
  <si>
    <t>Power</t>
  </si>
  <si>
    <t>Ultratech Cement Ltd</t>
  </si>
  <si>
    <t>INE481G01011</t>
  </si>
  <si>
    <t>Cement &amp; Cement Products</t>
  </si>
  <si>
    <t>Sun Pharmaceutical Industries Ltd</t>
  </si>
  <si>
    <t>INE044A01036</t>
  </si>
  <si>
    <t>Pharmaceuticals &amp; Biotechnology</t>
  </si>
  <si>
    <t>State Bank of India</t>
  </si>
  <si>
    <t>INE062A01020</t>
  </si>
  <si>
    <t>Apollo Hospitals Enterprise Ltd</t>
  </si>
  <si>
    <t>INE437A01024</t>
  </si>
  <si>
    <t>Healthcare Services</t>
  </si>
  <si>
    <t>Maruti Suzuki India Ltd</t>
  </si>
  <si>
    <t>INE585B01010</t>
  </si>
  <si>
    <t>Automobiles</t>
  </si>
  <si>
    <t>Tata Motors Ltd</t>
  </si>
  <si>
    <t>INE155A01022</t>
  </si>
  <si>
    <t>GAIL (India) Ltd</t>
  </si>
  <si>
    <t>INE129A01019</t>
  </si>
  <si>
    <t>Gas</t>
  </si>
  <si>
    <t>PB Fintech Ltd</t>
  </si>
  <si>
    <t>INE417T01026</t>
  </si>
  <si>
    <t>Financial Technology (Fintech)</t>
  </si>
  <si>
    <t>Crompton Greaves Consumer Electricals Ltd</t>
  </si>
  <si>
    <t>INE299U01018</t>
  </si>
  <si>
    <t>Consumer Durables</t>
  </si>
  <si>
    <t>HDFC Life Insurance Co Ltd</t>
  </si>
  <si>
    <t>INE795G01014</t>
  </si>
  <si>
    <t>Insurance</t>
  </si>
  <si>
    <t>Tech Mahindra Ltd</t>
  </si>
  <si>
    <t>INE669C01036</t>
  </si>
  <si>
    <t>Eris Lifesciences Ltd</t>
  </si>
  <si>
    <t>INE406M01024</t>
  </si>
  <si>
    <t>IndusInd Bank Ltd</t>
  </si>
  <si>
    <t>INE095A01012</t>
  </si>
  <si>
    <t>Jubilant Foodworks Ltd</t>
  </si>
  <si>
    <t>INE797F01020</t>
  </si>
  <si>
    <t>Leisure Services</t>
  </si>
  <si>
    <t>Hindustan Unilever Ltd</t>
  </si>
  <si>
    <t>INE030A01027</t>
  </si>
  <si>
    <t>Diversified Fmcg</t>
  </si>
  <si>
    <t>Sapphire Foods India Ltd</t>
  </si>
  <si>
    <t>INE806T01020</t>
  </si>
  <si>
    <t>Lemon Tree Hotels Ltd</t>
  </si>
  <si>
    <t>INE970X01018</t>
  </si>
  <si>
    <t>Amara Raja Energy And Mobility Ltd</t>
  </si>
  <si>
    <t>INE885A01032</t>
  </si>
  <si>
    <t>Auto Components</t>
  </si>
  <si>
    <t>Pearl Global Industries Ltd</t>
  </si>
  <si>
    <t>INE940H01022</t>
  </si>
  <si>
    <t>Textiles &amp; Apparels</t>
  </si>
  <si>
    <t>Bharat Electronics Ltd</t>
  </si>
  <si>
    <t>INE263A01024</t>
  </si>
  <si>
    <t>Aerospace &amp; Defense</t>
  </si>
  <si>
    <t>Tube Investments of India Ltd</t>
  </si>
  <si>
    <t>INE974X01010</t>
  </si>
  <si>
    <t>Oil &amp; Natural Gas Corporation Ltd</t>
  </si>
  <si>
    <t>INE213A01029</t>
  </si>
  <si>
    <t>Oil</t>
  </si>
  <si>
    <t>Marico Ltd</t>
  </si>
  <si>
    <t>INE196A01026</t>
  </si>
  <si>
    <t>Agricultural Food &amp; Other Products</t>
  </si>
  <si>
    <t>Amber Enterprises India Ltd</t>
  </si>
  <si>
    <t>INE371P01015</t>
  </si>
  <si>
    <t>Bharti Hexacom Ltd</t>
  </si>
  <si>
    <t>INE343G01021</t>
  </si>
  <si>
    <t>Prestige Estates Projects Ltd</t>
  </si>
  <si>
    <t>INE811K01011</t>
  </si>
  <si>
    <t>Realty</t>
  </si>
  <si>
    <t>JK Lakshmi Cement Ltd</t>
  </si>
  <si>
    <t>INE786A01032</t>
  </si>
  <si>
    <t>Tata Steel Ltd</t>
  </si>
  <si>
    <t>INE081A01020</t>
  </si>
  <si>
    <t>Ferrous Metals</t>
  </si>
  <si>
    <t>Intellect Design Arena Ltd</t>
  </si>
  <si>
    <t>INE306R01017</t>
  </si>
  <si>
    <t>PNB Housing Finance Ltd</t>
  </si>
  <si>
    <t>INE572E01012</t>
  </si>
  <si>
    <t>Finance</t>
  </si>
  <si>
    <t>Indus Towers Ltd</t>
  </si>
  <si>
    <t>INE121J01017</t>
  </si>
  <si>
    <t>Chemplast Sanmar Ltd</t>
  </si>
  <si>
    <t>INE488A01050</t>
  </si>
  <si>
    <t>Chemicals &amp; Petrochemicals</t>
  </si>
  <si>
    <t>360 One Wam Ltd</t>
  </si>
  <si>
    <t>INE466L01038</t>
  </si>
  <si>
    <t>Capital Markets</t>
  </si>
  <si>
    <t>Piramal Pharma Ltd</t>
  </si>
  <si>
    <t>INE0DK501011</t>
  </si>
  <si>
    <t>Kirloskar Oil Engines Ltd</t>
  </si>
  <si>
    <t>INE146L01010</t>
  </si>
  <si>
    <t>Industrial Products</t>
  </si>
  <si>
    <t>Teamlease Services Ltd</t>
  </si>
  <si>
    <t>INE985S01024</t>
  </si>
  <si>
    <t>Commercial Services &amp; Supplies</t>
  </si>
  <si>
    <t>Elecon Engineering Co Ltd</t>
  </si>
  <si>
    <t>INE205B01031</t>
  </si>
  <si>
    <t>Industrial Manufacturing</t>
  </si>
  <si>
    <t>Cholamandalam Investment and Finance Co Ltd</t>
  </si>
  <si>
    <t>INE121A01024</t>
  </si>
  <si>
    <t>7.90% Bajaj Housing Finance Ltd (28-Apr-2028) **</t>
  </si>
  <si>
    <t>INE377Y07417</t>
  </si>
  <si>
    <t>7.50% National Bank For Agriculture &amp; Rural Development (31-Aug-2026) **</t>
  </si>
  <si>
    <t>INE261F08EA6</t>
  </si>
  <si>
    <t>5.63% GOI 2026 (12-Apr-2026)</t>
  </si>
  <si>
    <t>IN0020210012</t>
  </si>
  <si>
    <t>% to Net Assets(Hedged &amp; Unhedged)</t>
  </si>
  <si>
    <t>Outstanding position in Derivative Instruments (Rs. in Lakhs) Long / (Short)</t>
  </si>
  <si>
    <t>Outstanding derivative exposure as % to net assets Long / (Short)</t>
  </si>
  <si>
    <t>Kotak Mahindra Bank Ltd</t>
  </si>
  <si>
    <t>INE237A01028</t>
  </si>
  <si>
    <t>Mahindra &amp; Mahindra Ltd</t>
  </si>
  <si>
    <t>INE101A01026</t>
  </si>
  <si>
    <t>Bharat Petroleum Corporation Ltd</t>
  </si>
  <si>
    <t>INE029A01011</t>
  </si>
  <si>
    <t>Hindustan Petroleum Corporation Ltd</t>
  </si>
  <si>
    <t>INE094A01015</t>
  </si>
  <si>
    <t>Hindustan Aeronautics Ltd</t>
  </si>
  <si>
    <t>INE066F01020</t>
  </si>
  <si>
    <t>Interglobe Aviation Ltd</t>
  </si>
  <si>
    <t>INE646L01027</t>
  </si>
  <si>
    <t>Transport Services</t>
  </si>
  <si>
    <t>Tata Power Co Ltd</t>
  </si>
  <si>
    <t>INE245A01021</t>
  </si>
  <si>
    <t>Titan Co Ltd</t>
  </si>
  <si>
    <t>INE280A01028</t>
  </si>
  <si>
    <t>Bank of Baroda</t>
  </si>
  <si>
    <t>INE028A01039</t>
  </si>
  <si>
    <t>Power Finance Corporation Ltd</t>
  </si>
  <si>
    <t>INE134E01011</t>
  </si>
  <si>
    <t>Hero MotoCorp Ltd</t>
  </si>
  <si>
    <t>INE158A01026</t>
  </si>
  <si>
    <t>Cipla Ltd</t>
  </si>
  <si>
    <t>INE059A01026</t>
  </si>
  <si>
    <t>Ambuja Cements Ltd</t>
  </si>
  <si>
    <t>INE079A01024</t>
  </si>
  <si>
    <t>Jio Financial Services Ltd</t>
  </si>
  <si>
    <t>INE758E01017</t>
  </si>
  <si>
    <t>Power Grid Corporation of India Ltd</t>
  </si>
  <si>
    <t>INE752E01010</t>
  </si>
  <si>
    <t>Varun Beverages Ltd</t>
  </si>
  <si>
    <t>INE200M01039</t>
  </si>
  <si>
    <t>Bajaj Finserv Ltd</t>
  </si>
  <si>
    <t>INE918I01026</t>
  </si>
  <si>
    <t>Bandhan Bank Ltd</t>
  </si>
  <si>
    <t>INE545U01014</t>
  </si>
  <si>
    <t>Indian Oil Corporation Ltd</t>
  </si>
  <si>
    <t>INE242A01010</t>
  </si>
  <si>
    <t>Canara Bank</t>
  </si>
  <si>
    <t>INE476A01022</t>
  </si>
  <si>
    <t>REC Ltd</t>
  </si>
  <si>
    <t>INE020B01018</t>
  </si>
  <si>
    <t>Biocon Ltd</t>
  </si>
  <si>
    <t>INE376G01013</t>
  </si>
  <si>
    <t>Havells India Ltd</t>
  </si>
  <si>
    <t>INE176B01034</t>
  </si>
  <si>
    <t>Hindalco Industries Ltd</t>
  </si>
  <si>
    <t>INE038A01020</t>
  </si>
  <si>
    <t>Non - Ferrous Metals</t>
  </si>
  <si>
    <t>ACC Ltd</t>
  </si>
  <si>
    <t>INE012A01025</t>
  </si>
  <si>
    <t>Adani Ports and Special Economic Zone Ltd</t>
  </si>
  <si>
    <t>INE742F01042</t>
  </si>
  <si>
    <t>Transport Infrastructure</t>
  </si>
  <si>
    <t>Wipro Ltd</t>
  </si>
  <si>
    <t>INE075A01022</t>
  </si>
  <si>
    <t>JSW Steel Ltd</t>
  </si>
  <si>
    <t>INE019A01038</t>
  </si>
  <si>
    <t>INE115A07QO2</t>
  </si>
  <si>
    <t>8.65% Bharti Telecom Ltd (05-Nov-2027) **</t>
  </si>
  <si>
    <t>INE403D08231</t>
  </si>
  <si>
    <t>7.70% National Bank For Agriculture &amp; Rural Development (30-Sep-2027) **</t>
  </si>
  <si>
    <t>INE261F08EI9</t>
  </si>
  <si>
    <t>182 DTB (05-Jun-2025)</t>
  </si>
  <si>
    <t>IN002024Y340</t>
  </si>
  <si>
    <t>7.37% GOI 2028 (23-Oct-2028)</t>
  </si>
  <si>
    <t>IN0020230101</t>
  </si>
  <si>
    <t>7.06% GOI 2028 (10-Apr-2028)</t>
  </si>
  <si>
    <t>IN0020230010</t>
  </si>
  <si>
    <t>Margin on Derivatives</t>
  </si>
  <si>
    <t xml:space="preserve">c) Total outstanding position (as at February 28, 2025) in Derivative Instruments (Gross Notional) </t>
  </si>
  <si>
    <t>Rs. 31,083.10 Lacs</t>
  </si>
  <si>
    <t xml:space="preserve">d) Outstanding derivative exposure as % to net assets </t>
  </si>
  <si>
    <t>e) Portfolio Turnover Ratio during the Half - year 28-Feb-2025</t>
  </si>
  <si>
    <t>f) Residual maturity / Average Maturity as on 28-Feb-2025</t>
  </si>
  <si>
    <t xml:space="preserve">g) During the month additional instances of fair valuation/deviation from valuation price provided by the valuation agencies </t>
  </si>
  <si>
    <t xml:space="preserve">(b) Unlisted </t>
  </si>
  <si>
    <t>Numero Uno International Ltd ** ^^</t>
  </si>
  <si>
    <t>Globsyn Technologies Ltd ** ^^</t>
  </si>
  <si>
    <t>INE671B01034</t>
  </si>
  <si>
    <t>IT - Services</t>
  </si>
  <si>
    <t>9.03% Credila Financial Services Ltd (04-Mar-2026) **</t>
  </si>
  <si>
    <t>INE539K07270</t>
  </si>
  <si>
    <t>CARE AA</t>
  </si>
  <si>
    <t>6.40% LIC Housing Finance Ltd (30-Nov-2026) **</t>
  </si>
  <si>
    <t>INE115A07PN6</t>
  </si>
  <si>
    <t>7.43% Small Industries Development Bank Of India (31-Aug-2026) **</t>
  </si>
  <si>
    <t>INE556F08KH1</t>
  </si>
  <si>
    <t>7.61% LIC Housing Finance Ltd (30-Jul-2025) **</t>
  </si>
  <si>
    <t>INE115A07PW7</t>
  </si>
  <si>
    <t>7.54% Small Industries Development Bank Of India (12-Jan-2026) **</t>
  </si>
  <si>
    <t>INE556F08KF5</t>
  </si>
  <si>
    <t>7.40% HDFC Bank Ltd (02-Jun-2025) **</t>
  </si>
  <si>
    <t>INE040A08AH8</t>
  </si>
  <si>
    <t>7.38% GOI 2027 (20-Jun-2027)</t>
  </si>
  <si>
    <t>IN0020220037</t>
  </si>
  <si>
    <t>^^ Securities are fair valued</t>
  </si>
  <si>
    <t>c) Portfolio Turnover Ratio during the Half - year 28-Feb-2025</t>
  </si>
  <si>
    <t>d) Residual maturity / Average Maturity as on 28-Feb-2025</t>
  </si>
  <si>
    <t>b) Index Futures</t>
  </si>
  <si>
    <t>8.09% Kotak Mahindra Prime Ltd (09-Nov-2026) **</t>
  </si>
  <si>
    <t>INE916DA7SL3</t>
  </si>
  <si>
    <t>7.44% Small Industries Development Bank Of India (04-Sep-2026)</t>
  </si>
  <si>
    <t>INE556F08KI9</t>
  </si>
  <si>
    <t>Rs. 38,212.19 Lacs</t>
  </si>
  <si>
    <t>NMDC Ltd</t>
  </si>
  <si>
    <t>INE584A01023</t>
  </si>
  <si>
    <t>Minerals &amp; Mining</t>
  </si>
  <si>
    <t>Godrej Properties Ltd</t>
  </si>
  <si>
    <t>INE484J01027</t>
  </si>
  <si>
    <t>Vodafone Idea Ltd</t>
  </si>
  <si>
    <t>INE669E01016</t>
  </si>
  <si>
    <t>ABB India Ltd</t>
  </si>
  <si>
    <t>INE117A01022</t>
  </si>
  <si>
    <t>Electrical Equipment</t>
  </si>
  <si>
    <t>ITC Ltd</t>
  </si>
  <si>
    <t>INE154A01025</t>
  </si>
  <si>
    <t>Tata Consultancy Services Ltd</t>
  </si>
  <si>
    <t>INE467B01029</t>
  </si>
  <si>
    <t>Yes Bank Ltd</t>
  </si>
  <si>
    <t>INE528G01035</t>
  </si>
  <si>
    <t>Punjab National Bank</t>
  </si>
  <si>
    <t>INE160A01022</t>
  </si>
  <si>
    <t>SRF Ltd</t>
  </si>
  <si>
    <t>INE647A01010</t>
  </si>
  <si>
    <t>Pidilite Industries Ltd</t>
  </si>
  <si>
    <t>INE318A01026</t>
  </si>
  <si>
    <t>IDFC First Bank Ltd</t>
  </si>
  <si>
    <t>INE092T01019</t>
  </si>
  <si>
    <t>CESC Ltd</t>
  </si>
  <si>
    <t>INE486A01021</t>
  </si>
  <si>
    <t>Aditya Birla Fashion and Retail Ltd</t>
  </si>
  <si>
    <t>INE647O01011</t>
  </si>
  <si>
    <t>Multi Commodity Exchange Of India Ltd</t>
  </si>
  <si>
    <t>INE745G01035</t>
  </si>
  <si>
    <t>Samvardhana Motherson International Ltd</t>
  </si>
  <si>
    <t>INE775A01035</t>
  </si>
  <si>
    <t>Mphasis Ltd</t>
  </si>
  <si>
    <t>INE356A01018</t>
  </si>
  <si>
    <t>UPL Ltd</t>
  </si>
  <si>
    <t>INE628A01036</t>
  </si>
  <si>
    <t>Fertilizers &amp; Agrochemicals</t>
  </si>
  <si>
    <t>Bajaj Auto Ltd</t>
  </si>
  <si>
    <t>INE917I01010</t>
  </si>
  <si>
    <t>GMR Airports Ltd</t>
  </si>
  <si>
    <t>INE776C01039</t>
  </si>
  <si>
    <t>Polycab India Ltd</t>
  </si>
  <si>
    <t>INE455K01017</t>
  </si>
  <si>
    <t>Bank of India</t>
  </si>
  <si>
    <t>INE084A01016</t>
  </si>
  <si>
    <t>Tata Communications Ltd</t>
  </si>
  <si>
    <t>INE151A01013</t>
  </si>
  <si>
    <t>Divi's Laboratories Ltd</t>
  </si>
  <si>
    <t>INE361B01024</t>
  </si>
  <si>
    <t>Mahanagar Gas Ltd</t>
  </si>
  <si>
    <t>INE002S01010</t>
  </si>
  <si>
    <t>L&amp;T Technology Services Ltd</t>
  </si>
  <si>
    <t>INE010V01017</t>
  </si>
  <si>
    <t>Asian Paints Ltd</t>
  </si>
  <si>
    <t>INE021A01026</t>
  </si>
  <si>
    <t>Piramal Enterprises Ltd</t>
  </si>
  <si>
    <t>INE140A01024</t>
  </si>
  <si>
    <t>JSW Energy Ltd</t>
  </si>
  <si>
    <t>INE121E01018</t>
  </si>
  <si>
    <t>HDFC Asset Management Company Ltd</t>
  </si>
  <si>
    <t>INE127D01025</t>
  </si>
  <si>
    <t>Max Healthcare Institute Ltd</t>
  </si>
  <si>
    <t>INE027H01010</t>
  </si>
  <si>
    <t>LIC Housing Finance Ltd</t>
  </si>
  <si>
    <t>INE115A01026</t>
  </si>
  <si>
    <t>Birlasoft Ltd</t>
  </si>
  <si>
    <t>INE836A01035</t>
  </si>
  <si>
    <t>Syngene International Ltd</t>
  </si>
  <si>
    <t>INE398R01022</t>
  </si>
  <si>
    <t>Avenue Supermarts Ltd</t>
  </si>
  <si>
    <t>INE192R01011</t>
  </si>
  <si>
    <t>ICICI Lombard General Insurance Co Ltd</t>
  </si>
  <si>
    <t>INE765G01017</t>
  </si>
  <si>
    <t>Cummins India Ltd</t>
  </si>
  <si>
    <t>INE298A01020</t>
  </si>
  <si>
    <t>Container Corporation Of India Ltd</t>
  </si>
  <si>
    <t>INE111A01025</t>
  </si>
  <si>
    <t>Nestle India Ltd</t>
  </si>
  <si>
    <t>INE239A01024</t>
  </si>
  <si>
    <t>Food Products</t>
  </si>
  <si>
    <t>Petronet LNG Ltd</t>
  </si>
  <si>
    <t>INE347G01014</t>
  </si>
  <si>
    <t>APL Apollo Tubes Ltd</t>
  </si>
  <si>
    <t>INE702C01027</t>
  </si>
  <si>
    <t>Astral Ltd</t>
  </si>
  <si>
    <t>INE006I01046</t>
  </si>
  <si>
    <t>Aditya Birla Capital Ltd</t>
  </si>
  <si>
    <t>INE674K01013</t>
  </si>
  <si>
    <t>Supreme Industries Ltd</t>
  </si>
  <si>
    <t>INE195A01028</t>
  </si>
  <si>
    <t>Siemens Ltd</t>
  </si>
  <si>
    <t>INE003A01024</t>
  </si>
  <si>
    <t>HDFC Bank Ltd (06-Feb-2026)</t>
  </si>
  <si>
    <t>INE040A16GF2</t>
  </si>
  <si>
    <t>91 DTB (17-Apr-2025)</t>
  </si>
  <si>
    <t>IN002024X417</t>
  </si>
  <si>
    <t>INF090I01GV8</t>
  </si>
  <si>
    <t>Mutual Fund</t>
  </si>
  <si>
    <t>Franklin India Liquid Fund Direct-Growth Plan</t>
  </si>
  <si>
    <t>INF090I01JV2</t>
  </si>
  <si>
    <t>Rs. 13,222.10 Lacs</t>
  </si>
  <si>
    <t>Hyundai Motor India Ltd</t>
  </si>
  <si>
    <t>INE0V6F01027</t>
  </si>
  <si>
    <t>ICICI Prudential Life Insurance Co Ltd</t>
  </si>
  <si>
    <t>INE726G01019</t>
  </si>
  <si>
    <t>City Union Bank Ltd</t>
  </si>
  <si>
    <t>INE491A01021</t>
  </si>
  <si>
    <t>Dr. Reddy's Laboratories Ltd</t>
  </si>
  <si>
    <t>INE089A01031</t>
  </si>
  <si>
    <t>Emami Ltd</t>
  </si>
  <si>
    <t>INE548C01032</t>
  </si>
  <si>
    <t>Personal Products</t>
  </si>
  <si>
    <t>Grasim Industries Ltd</t>
  </si>
  <si>
    <t>INE047A01021</t>
  </si>
  <si>
    <t>Nuvoco Vistas Corporation Ltd</t>
  </si>
  <si>
    <t>INE118D01016</t>
  </si>
  <si>
    <t>Indiamart Intermesh Ltd</t>
  </si>
  <si>
    <t>INE933S01016</t>
  </si>
  <si>
    <t>Akums Drugs And Pharmaceuticals Ltd</t>
  </si>
  <si>
    <t>INE09XN01023</t>
  </si>
  <si>
    <t>DCB Bank Ltd</t>
  </si>
  <si>
    <t>INE503A01015</t>
  </si>
  <si>
    <t>Akzo Nobel India Ltd</t>
  </si>
  <si>
    <t>INE133A01011</t>
  </si>
  <si>
    <t>Gujarat State Petronet Ltd</t>
  </si>
  <si>
    <t>INE246F01010</t>
  </si>
  <si>
    <t>Metropolis Healthcare Ltd</t>
  </si>
  <si>
    <t>INE112L01020</t>
  </si>
  <si>
    <t>Restaurant Brands Asia Ltd</t>
  </si>
  <si>
    <t>INE07T201019</t>
  </si>
  <si>
    <t>Gateway Distriparks Ltd</t>
  </si>
  <si>
    <t>INE079J01017</t>
  </si>
  <si>
    <t>Indraprastha Gas Ltd</t>
  </si>
  <si>
    <t>INE203G01027</t>
  </si>
  <si>
    <t>Swiggy Ltd</t>
  </si>
  <si>
    <t>INE00H001014</t>
  </si>
  <si>
    <t>TVS Holdings Ltd</t>
  </si>
  <si>
    <t>INE105A01035</t>
  </si>
  <si>
    <t>ITC Hotels Ltd</t>
  </si>
  <si>
    <t>INE379A01028</t>
  </si>
  <si>
    <t>IN9628A01018</t>
  </si>
  <si>
    <t>(b) Units of Real Estate Investment Trusts (REITs)</t>
  </si>
  <si>
    <t>Brookfield India Real Estate Trust</t>
  </si>
  <si>
    <t>INE0FDU25010</t>
  </si>
  <si>
    <t>Industry Classification</t>
  </si>
  <si>
    <t>NHPC Ltd</t>
  </si>
  <si>
    <t>INE848E01016</t>
  </si>
  <si>
    <t>Coal India Ltd</t>
  </si>
  <si>
    <t>INE522F01014</t>
  </si>
  <si>
    <t>Consumable Fuels</t>
  </si>
  <si>
    <t>Castrol India Ltd</t>
  </si>
  <si>
    <t>INE172A01027</t>
  </si>
  <si>
    <t>Chambal Fertilizers &amp; Chemicals Ltd</t>
  </si>
  <si>
    <t>INE085A01013</t>
  </si>
  <si>
    <t>Colgate Palmolive (India) Ltd</t>
  </si>
  <si>
    <t>INE259A01022</t>
  </si>
  <si>
    <t>Finolex Industries Ltd</t>
  </si>
  <si>
    <t>INE183A01024</t>
  </si>
  <si>
    <t>Embassy Office Parks REIT</t>
  </si>
  <si>
    <t>INE041025011</t>
  </si>
  <si>
    <t>Nexus Select Trust REIT</t>
  </si>
  <si>
    <t>INE0NDH25011</t>
  </si>
  <si>
    <t>Foreign Equity Securities</t>
  </si>
  <si>
    <t>Mediatek Inc</t>
  </si>
  <si>
    <t>TW0002454006</t>
  </si>
  <si>
    <t>IT - Hardware</t>
  </si>
  <si>
    <t>Unilever PLC, (ADR)</t>
  </si>
  <si>
    <t>US9047677045</t>
  </si>
  <si>
    <t>Novatek Microelectronics Corp. Ltd</t>
  </si>
  <si>
    <t>TW0003034005</t>
  </si>
  <si>
    <t>Hon Hai Precision Industry Co Ltd</t>
  </si>
  <si>
    <t>TW0002317005</t>
  </si>
  <si>
    <t>Primax Electronics Ltd</t>
  </si>
  <si>
    <t>TW0004915004</t>
  </si>
  <si>
    <t>Cognizant Technology Solutions Corp., A</t>
  </si>
  <si>
    <t>US1924461023</t>
  </si>
  <si>
    <t>Fila Holdings Corp</t>
  </si>
  <si>
    <t>KR7081660003</t>
  </si>
  <si>
    <t>SK Telecom Co Ltd</t>
  </si>
  <si>
    <t>KR7017670001</t>
  </si>
  <si>
    <t>Hyundai Motor Co Ltd</t>
  </si>
  <si>
    <t>KR7005380001</t>
  </si>
  <si>
    <t>Thai Beverage Pcl</t>
  </si>
  <si>
    <t>TH0902010014</t>
  </si>
  <si>
    <t>Xtep International Holdings Ltd</t>
  </si>
  <si>
    <t>KYG982771092</t>
  </si>
  <si>
    <t>Xinyi Solar Holdings Ltd</t>
  </si>
  <si>
    <t>KYG9829N1025</t>
  </si>
  <si>
    <t>Foreign Mutual Fund Units</t>
  </si>
  <si>
    <t>TW0000056001</t>
  </si>
  <si>
    <t>Foreign Mutual Fund</t>
  </si>
  <si>
    <t>Zensar Technologies Ltd</t>
  </si>
  <si>
    <t>INE520A01027</t>
  </si>
  <si>
    <t>Coforge Ltd</t>
  </si>
  <si>
    <t>INE591G01017</t>
  </si>
  <si>
    <t>Hexaware Technologies Ltd</t>
  </si>
  <si>
    <t>INE093A01041</t>
  </si>
  <si>
    <t>Rategain Travel Technologies Ltd</t>
  </si>
  <si>
    <t>INE0CLI01024</t>
  </si>
  <si>
    <t>CE Info Systems Ltd</t>
  </si>
  <si>
    <t>INE0BV301023</t>
  </si>
  <si>
    <t>Info Edge (India) Ltd</t>
  </si>
  <si>
    <t>INE663F01024</t>
  </si>
  <si>
    <t>Affle India Ltd</t>
  </si>
  <si>
    <t>INE00WC01027</t>
  </si>
  <si>
    <t>Tanla Platforms Ltd</t>
  </si>
  <si>
    <t>INE483C01032</t>
  </si>
  <si>
    <t>Tracxn Technologies Ltd</t>
  </si>
  <si>
    <t>INE0HMF01019</t>
  </si>
  <si>
    <t>Xelpmoc Design and Tech Ltd</t>
  </si>
  <si>
    <t>INE01P501012</t>
  </si>
  <si>
    <t>Meta Platforms Inc</t>
  </si>
  <si>
    <t>US30303M1027</t>
  </si>
  <si>
    <t>Apple Inc</t>
  </si>
  <si>
    <t>US0378331005</t>
  </si>
  <si>
    <t>Amazon.com INC</t>
  </si>
  <si>
    <t>US0231351067</t>
  </si>
  <si>
    <t>Alphabet Inc</t>
  </si>
  <si>
    <t>US02079K3059</t>
  </si>
  <si>
    <t>Microsoft Corp</t>
  </si>
  <si>
    <t>US5949181045</t>
  </si>
  <si>
    <t>Franklin Technology Fund, Class I (Acc)</t>
  </si>
  <si>
    <t>LU0626261944</t>
  </si>
  <si>
    <t>Brigade Enterprises Ltd</t>
  </si>
  <si>
    <t>INE791I01019</t>
  </si>
  <si>
    <t>Aster DM Healthcare Ltd</t>
  </si>
  <si>
    <t>INE914M01019</t>
  </si>
  <si>
    <t>Karur Vysya Bank Ltd</t>
  </si>
  <si>
    <t>INE036D01028</t>
  </si>
  <si>
    <t>Equitas Small Finance Bank Ltd</t>
  </si>
  <si>
    <t>INE063P01018</t>
  </si>
  <si>
    <t>Deepak Nitrite Ltd</t>
  </si>
  <si>
    <t>INE288B01029</t>
  </si>
  <si>
    <t>J.B. Chemicals &amp; Pharmaceuticals Ltd</t>
  </si>
  <si>
    <t>INE572A01036</t>
  </si>
  <si>
    <t>Kalyan Jewellers India Ltd</t>
  </si>
  <si>
    <t>INE303R01014</t>
  </si>
  <si>
    <t>MedPlus Health Services Ltd</t>
  </si>
  <si>
    <t>INE804L01022</t>
  </si>
  <si>
    <t>CCL Products (India) Ltd</t>
  </si>
  <si>
    <t>INE421D01022</t>
  </si>
  <si>
    <t>K.P.R. Mill Ltd</t>
  </si>
  <si>
    <t>INE930H01031</t>
  </si>
  <si>
    <t>Sobha Ltd</t>
  </si>
  <si>
    <t>INE671H01015</t>
  </si>
  <si>
    <t>Cholamandalam Financial Holdings Ltd</t>
  </si>
  <si>
    <t>INE149A01033</t>
  </si>
  <si>
    <t>V-Mart Retail Ltd</t>
  </si>
  <si>
    <t>INE665J01013</t>
  </si>
  <si>
    <t>Syrma SGS Technology Ltd</t>
  </si>
  <si>
    <t>INE0DYJ01015</t>
  </si>
  <si>
    <t>The Ramco Cements Ltd</t>
  </si>
  <si>
    <t>INE331A01037</t>
  </si>
  <si>
    <t>Ion Exchange (India) Ltd</t>
  </si>
  <si>
    <t>INE570A01022</t>
  </si>
  <si>
    <t>Other Utilities</t>
  </si>
  <si>
    <t>KNR Constructions Ltd</t>
  </si>
  <si>
    <t>INE634I01029</t>
  </si>
  <si>
    <t>KPIT Technologies Ltd</t>
  </si>
  <si>
    <t>INE04I401011</t>
  </si>
  <si>
    <t>Cyient Ltd</t>
  </si>
  <si>
    <t>INE136B01020</t>
  </si>
  <si>
    <t>Carborundum Universal Ltd</t>
  </si>
  <si>
    <t>INE120A01034</t>
  </si>
  <si>
    <t>Exide Industries Ltd</t>
  </si>
  <si>
    <t>INE302A01020</t>
  </si>
  <si>
    <t>Kirloskar Pneumatic Co Ltd</t>
  </si>
  <si>
    <t>INE811A01020</t>
  </si>
  <si>
    <t>Jubilant Ingrevia Ltd</t>
  </si>
  <si>
    <t>INE0BY001018</t>
  </si>
  <si>
    <t>S J S Enterprises Ltd</t>
  </si>
  <si>
    <t>INE284S01014</t>
  </si>
  <si>
    <t>Hitachi Energy India Ltd</t>
  </si>
  <si>
    <t>INE07Y701011</t>
  </si>
  <si>
    <t>Jyothy Labs Ltd</t>
  </si>
  <si>
    <t>INE668F01031</t>
  </si>
  <si>
    <t>Household Products</t>
  </si>
  <si>
    <t>Tega Industries Ltd</t>
  </si>
  <si>
    <t>INE011K01018</t>
  </si>
  <si>
    <t>Praj Industries Ltd</t>
  </si>
  <si>
    <t>INE074A01025</t>
  </si>
  <si>
    <t>GHCL Ltd</t>
  </si>
  <si>
    <t>INE539A01019</t>
  </si>
  <si>
    <t>Atul Ltd</t>
  </si>
  <si>
    <t>INE100A01010</t>
  </si>
  <si>
    <t>Finolex Cables Ltd</t>
  </si>
  <si>
    <t>INE235A01022</t>
  </si>
  <si>
    <t>Pricol Ltd</t>
  </si>
  <si>
    <t>INE726V01018</t>
  </si>
  <si>
    <t>Ahluwalia Contracts (India) Ltd</t>
  </si>
  <si>
    <t>INE758C01029</t>
  </si>
  <si>
    <t>Blue Star Ltd</t>
  </si>
  <si>
    <t>INE472A01039</t>
  </si>
  <si>
    <t>SBFC Finance Ltd</t>
  </si>
  <si>
    <t>INE423Y01016</t>
  </si>
  <si>
    <t>India Shelter Finance Corporation Ltd</t>
  </si>
  <si>
    <t>INE922K01024</t>
  </si>
  <si>
    <t>Apollo Pipes Ltd</t>
  </si>
  <si>
    <t>INE126J01016</t>
  </si>
  <si>
    <t>Titagarh Rail Systems Ltd</t>
  </si>
  <si>
    <t>INE615H01020</t>
  </si>
  <si>
    <t>Vishnu Chemicals Ltd</t>
  </si>
  <si>
    <t>INE270I01022</t>
  </si>
  <si>
    <t>Angel One Ltd</t>
  </si>
  <si>
    <t>INE732I01013</t>
  </si>
  <si>
    <t>Data Patterns India Ltd</t>
  </si>
  <si>
    <t>INE0IX101010</t>
  </si>
  <si>
    <t>Shankara Building Products Ltd</t>
  </si>
  <si>
    <t>INE274V01019</t>
  </si>
  <si>
    <t>Ratnamani Metals &amp; Tubes Ltd</t>
  </si>
  <si>
    <t>INE703B01027</t>
  </si>
  <si>
    <t>Karnataka Bank Ltd</t>
  </si>
  <si>
    <t>INE614B01018</t>
  </si>
  <si>
    <t>Go Fashion India Ltd</t>
  </si>
  <si>
    <t>INE0BJS01011</t>
  </si>
  <si>
    <t>TTK Prestige Ltd</t>
  </si>
  <si>
    <t>INE690A01028</t>
  </si>
  <si>
    <t>Techno Electric &amp; Engineering Co Ltd</t>
  </si>
  <si>
    <t>INE285K01026</t>
  </si>
  <si>
    <t>Rolex Rings Ltd</t>
  </si>
  <si>
    <t>INE645S01016</t>
  </si>
  <si>
    <t>Shivalik Bimetal Controls Ltd</t>
  </si>
  <si>
    <t>INE386D01027</t>
  </si>
  <si>
    <t>S P Apparels Ltd</t>
  </si>
  <si>
    <t>INE212I01016</t>
  </si>
  <si>
    <t>Devyani International Ltd</t>
  </si>
  <si>
    <t>INE872J01023</t>
  </si>
  <si>
    <t>Indoco Remedies Ltd</t>
  </si>
  <si>
    <t>INE873D01024</t>
  </si>
  <si>
    <t>Kirloskar Brothers Ltd</t>
  </si>
  <si>
    <t>INE732A01036</t>
  </si>
  <si>
    <t>Nesco Ltd</t>
  </si>
  <si>
    <t>INE317F01035</t>
  </si>
  <si>
    <t>MTAR Technologies Ltd</t>
  </si>
  <si>
    <t>INE864I01014</t>
  </si>
  <si>
    <t>Stanley Lifestyles Ltd</t>
  </si>
  <si>
    <t>INE01A001028</t>
  </si>
  <si>
    <t>Pitti Engineering Ltd</t>
  </si>
  <si>
    <t>INE450D01021</t>
  </si>
  <si>
    <t>Music Broadcast Ltd (Non- Convertible Preference Shares)</t>
  </si>
  <si>
    <t>INE919I04010</t>
  </si>
  <si>
    <t>Entertainment</t>
  </si>
  <si>
    <t>TV Today Network Ltd</t>
  </si>
  <si>
    <t>INE038F01029</t>
  </si>
  <si>
    <t>182 DTB (01-May-2025)</t>
  </si>
  <si>
    <t>IN002024Y290</t>
  </si>
  <si>
    <t>Federal Bank Ltd</t>
  </si>
  <si>
    <t>INE171A01029</t>
  </si>
  <si>
    <t>Persistent Systems Ltd</t>
  </si>
  <si>
    <t>INE262H01021</t>
  </si>
  <si>
    <t>IPCA Laboratories Ltd</t>
  </si>
  <si>
    <t>INE571A01038</t>
  </si>
  <si>
    <t>Coromandel International Ltd</t>
  </si>
  <si>
    <t>INE169A01031</t>
  </si>
  <si>
    <t>J.K. Cement Ltd</t>
  </si>
  <si>
    <t>INE823G01014</t>
  </si>
  <si>
    <t>Voltas Ltd</t>
  </si>
  <si>
    <t>INE226A01021</t>
  </si>
  <si>
    <t>Phoenix Mills Ltd</t>
  </si>
  <si>
    <t>INE211B01039</t>
  </si>
  <si>
    <t>Max Financial Services Ltd</t>
  </si>
  <si>
    <t>INE180A01020</t>
  </si>
  <si>
    <t>Mahindra &amp; Mahindra Financial Services Ltd</t>
  </si>
  <si>
    <t>INE774D01024</t>
  </si>
  <si>
    <t>Indian Hotels Co Ltd</t>
  </si>
  <si>
    <t>INE053A01029</t>
  </si>
  <si>
    <t>United Breweries Ltd</t>
  </si>
  <si>
    <t>INE686F01025</t>
  </si>
  <si>
    <t>Dixon Technologies (India) Ltd</t>
  </si>
  <si>
    <t>INE935N01020</t>
  </si>
  <si>
    <t>Abbott India Ltd</t>
  </si>
  <si>
    <t>INE358A01014</t>
  </si>
  <si>
    <t>Page Industries Ltd</t>
  </si>
  <si>
    <t>INE761H01022</t>
  </si>
  <si>
    <t>Oberoi Realty Ltd</t>
  </si>
  <si>
    <t>INE093I01010</t>
  </si>
  <si>
    <t>Trent Ltd</t>
  </si>
  <si>
    <t>INE849A01020</t>
  </si>
  <si>
    <t>Alkem Laboratories Ltd</t>
  </si>
  <si>
    <t>INE540L01014</t>
  </si>
  <si>
    <t>Endurance Technologies Ltd</t>
  </si>
  <si>
    <t>INE913H01037</t>
  </si>
  <si>
    <t>Balkrishna Industries Ltd</t>
  </si>
  <si>
    <t>INE787D01026</t>
  </si>
  <si>
    <t>Ajanta Pharma Ltd</t>
  </si>
  <si>
    <t>INE031B01049</t>
  </si>
  <si>
    <t>Escorts Kubota Ltd</t>
  </si>
  <si>
    <t>INE042A01014</t>
  </si>
  <si>
    <t>Agricultural, Commercial &amp; Construction Vehicles</t>
  </si>
  <si>
    <t>PI Industries Ltd</t>
  </si>
  <si>
    <t>INE603J01030</t>
  </si>
  <si>
    <t>CG Power and Industrial Solutions Ltd</t>
  </si>
  <si>
    <t>INE067A01029</t>
  </si>
  <si>
    <t>Laurus Labs Ltd</t>
  </si>
  <si>
    <t>INE947Q01028</t>
  </si>
  <si>
    <t>SKF India Ltd</t>
  </si>
  <si>
    <t>INE640A01023</t>
  </si>
  <si>
    <t>SBI Cards and Payment Services Ltd</t>
  </si>
  <si>
    <t>INE018E01016</t>
  </si>
  <si>
    <t>Sundram Fasteners Ltd</t>
  </si>
  <si>
    <t>INE387A01021</t>
  </si>
  <si>
    <t>Motherson Sumi Wiring India Ltd</t>
  </si>
  <si>
    <t>INE0FS801015</t>
  </si>
  <si>
    <t>Kajaria Ceramics Ltd</t>
  </si>
  <si>
    <t>INE217B01036</t>
  </si>
  <si>
    <t>Shree Cement Ltd</t>
  </si>
  <si>
    <t>INE070A01015</t>
  </si>
  <si>
    <t>Timken India Ltd</t>
  </si>
  <si>
    <t>INE325A01013</t>
  </si>
  <si>
    <t>Uno Minda Ltd</t>
  </si>
  <si>
    <t>INE405E01023</t>
  </si>
  <si>
    <t>Lupin Ltd</t>
  </si>
  <si>
    <t>INE326A01037</t>
  </si>
  <si>
    <t>Vishal Mega Mart Ltd</t>
  </si>
  <si>
    <t>INE01EA01019</t>
  </si>
  <si>
    <t>Waaree Energies Ltd</t>
  </si>
  <si>
    <t>INE377N01017</t>
  </si>
  <si>
    <t>* Less than 0.01%</t>
  </si>
  <si>
    <t>Sudarshan Chemical Industries Ltd</t>
  </si>
  <si>
    <t>INE659A01023</t>
  </si>
  <si>
    <t>Godrej Consumer Products Ltd</t>
  </si>
  <si>
    <t>INE102D01028</t>
  </si>
  <si>
    <t>TVS Motor Co Ltd</t>
  </si>
  <si>
    <t>INE494B01023</t>
  </si>
  <si>
    <t>TBO Tek Ltd</t>
  </si>
  <si>
    <t>INE673O01025</t>
  </si>
  <si>
    <t>ISGEC Heavy Engineering Ltd</t>
  </si>
  <si>
    <t>INE858B01029</t>
  </si>
  <si>
    <t>Senco Gold Ltd</t>
  </si>
  <si>
    <t>INE602W01027</t>
  </si>
  <si>
    <t>Somany Ceramics Ltd</t>
  </si>
  <si>
    <t>INE355A01028</t>
  </si>
  <si>
    <t>Unichem Laboratories Ltd</t>
  </si>
  <si>
    <t>INE351A01035</t>
  </si>
  <si>
    <t>Emcure Pharmaceuticals Ltd</t>
  </si>
  <si>
    <t>INE168P01015</t>
  </si>
  <si>
    <t>Sai Life Sciences Ltd</t>
  </si>
  <si>
    <t>INE570L01029</t>
  </si>
  <si>
    <t>Godavari Biorefineries Ltd</t>
  </si>
  <si>
    <t>INE497S01012</t>
  </si>
  <si>
    <t>Diversified FMCG</t>
  </si>
  <si>
    <t>Chennai Interactive Business Services Pvt Ltd ** ^^</t>
  </si>
  <si>
    <t>Dabur India Ltd</t>
  </si>
  <si>
    <t>INE016A01026</t>
  </si>
  <si>
    <t>Ecos India Mobility &amp; Hospitality Ltd</t>
  </si>
  <si>
    <t>INE06HJ01020</t>
  </si>
  <si>
    <t>The Anup Engineering Ltd</t>
  </si>
  <si>
    <t>INE294Z01018</t>
  </si>
  <si>
    <t>KEI Industries Ltd</t>
  </si>
  <si>
    <t>INE878B01027</t>
  </si>
  <si>
    <t>Dalmia Bharat Ltd</t>
  </si>
  <si>
    <t>INE00R701025</t>
  </si>
  <si>
    <t>Delhivery Ltd</t>
  </si>
  <si>
    <t>INE148O01028</t>
  </si>
  <si>
    <t>Kansai Nerolac Paints Ltd</t>
  </si>
  <si>
    <t>INE531A01024</t>
  </si>
  <si>
    <t>Quantum Information Systems ** ^^</t>
  </si>
  <si>
    <t>Sona Blw Precision Forgings Ltd</t>
  </si>
  <si>
    <t>INE073K01018</t>
  </si>
  <si>
    <t>AU Small Finance Bank Ltd</t>
  </si>
  <si>
    <t>INE949L01017</t>
  </si>
  <si>
    <t>Ashok Leyland Ltd</t>
  </si>
  <si>
    <t>INE208A01029</t>
  </si>
  <si>
    <t>SBI Life Insurance Co Ltd</t>
  </si>
  <si>
    <t>INE123W01016</t>
  </si>
  <si>
    <t>Torrent Pharmaceuticals Ltd</t>
  </si>
  <si>
    <t>INE685A01028</t>
  </si>
  <si>
    <t>Tata Consumer Products Ltd</t>
  </si>
  <si>
    <t>INE192A01025</t>
  </si>
  <si>
    <t>Mankind Pharma Ltd</t>
  </si>
  <si>
    <t>INE634S01028</t>
  </si>
  <si>
    <t>JSW Infrastructure Ltd</t>
  </si>
  <si>
    <t>INE880J01026</t>
  </si>
  <si>
    <t>Godrej Agrovet Ltd</t>
  </si>
  <si>
    <t>INE850D01014</t>
  </si>
  <si>
    <t>Ltimindtree Ltd</t>
  </si>
  <si>
    <t>INE214T01019</t>
  </si>
  <si>
    <t>Kaynes Technology India Ltd</t>
  </si>
  <si>
    <t>INE918Z01012</t>
  </si>
  <si>
    <t>Aadhar Housing Finance Ltd</t>
  </si>
  <si>
    <t>INE883F01010</t>
  </si>
  <si>
    <t>NCC Ltd</t>
  </si>
  <si>
    <t>INE868B01028</t>
  </si>
  <si>
    <t>Taiwan Semiconductor Manufacturing Co. Ltd</t>
  </si>
  <si>
    <t>TW0002330008</t>
  </si>
  <si>
    <t>Tencent Holdings Ltd</t>
  </si>
  <si>
    <t>KYG875721634</t>
  </si>
  <si>
    <t>Alibaba Group Holding Ltd</t>
  </si>
  <si>
    <t>KYG017191142</t>
  </si>
  <si>
    <t>Samsung Electronics Co. Ltd</t>
  </si>
  <si>
    <t>KR7005930003</t>
  </si>
  <si>
    <t>Meituan</t>
  </si>
  <si>
    <t>KYG596691041</t>
  </si>
  <si>
    <t>Yum China Holdings INC</t>
  </si>
  <si>
    <t>US98850P1093</t>
  </si>
  <si>
    <t>AIA Group Ltd</t>
  </si>
  <si>
    <t>HK0000069689</t>
  </si>
  <si>
    <t>Contemporary Amperex Technology Co Ltd</t>
  </si>
  <si>
    <t>CNE100003662</t>
  </si>
  <si>
    <t>SK Hynix Inc</t>
  </si>
  <si>
    <t>KR7000660001</t>
  </si>
  <si>
    <t>DBS Group Holdings Ltd</t>
  </si>
  <si>
    <t>SG1L01001701</t>
  </si>
  <si>
    <t>China Merchants Bank Co Ltd</t>
  </si>
  <si>
    <t>CNE1000002M1</t>
  </si>
  <si>
    <t>Budweiser Brewing Co APAC Ltd</t>
  </si>
  <si>
    <t>KYG1674K1013</t>
  </si>
  <si>
    <t>Weichai Power Co Ltd</t>
  </si>
  <si>
    <t>CNE1000004L9</t>
  </si>
  <si>
    <t>Bank Central Asia Tbk Pt</t>
  </si>
  <si>
    <t>ID1000109507</t>
  </si>
  <si>
    <t>Sumber Alfaria Trijaya Tbk PT</t>
  </si>
  <si>
    <t>ID1000128705</t>
  </si>
  <si>
    <t>BDO Unibank Inc.</t>
  </si>
  <si>
    <t>PHY077751022</t>
  </si>
  <si>
    <t>SF Holding Co Ltd</t>
  </si>
  <si>
    <t>CNE100000L63</t>
  </si>
  <si>
    <t>Midea Group Co Ltd</t>
  </si>
  <si>
    <t>CNE100001QQ5</t>
  </si>
  <si>
    <t>Makemytrip Ltd</t>
  </si>
  <si>
    <t>MU0295S00016</t>
  </si>
  <si>
    <t>Minor International Pcl, Fgn.</t>
  </si>
  <si>
    <t>TH0128B10Z17</t>
  </si>
  <si>
    <t>Bangkok Dusit Medical Services Pcl</t>
  </si>
  <si>
    <t>TH0264A10Z12</t>
  </si>
  <si>
    <t>Kia Corp</t>
  </si>
  <si>
    <t>KR7000270009</t>
  </si>
  <si>
    <t>Trip.Com Group Ltd</t>
  </si>
  <si>
    <t>KYG9066F1019</t>
  </si>
  <si>
    <t>Sunresin New Materials Co Ltd</t>
  </si>
  <si>
    <t>CNE100002136</t>
  </si>
  <si>
    <t>Ayala Land Inc</t>
  </si>
  <si>
    <t>PHY0488F1004</t>
  </si>
  <si>
    <t>Techtronic Industries Co. Ltd</t>
  </si>
  <si>
    <t>HK0669013440</t>
  </si>
  <si>
    <t>Xiaomi Corp</t>
  </si>
  <si>
    <t>KYG9830T1067</t>
  </si>
  <si>
    <t>CNE100006NF4</t>
  </si>
  <si>
    <t>Bajaj Finance Ltd</t>
  </si>
  <si>
    <t>INE296A01024</t>
  </si>
  <si>
    <t>Shriram Finance Ltd</t>
  </si>
  <si>
    <t>INE721A01047</t>
  </si>
  <si>
    <t>Eicher Motors Ltd</t>
  </si>
  <si>
    <t>INE066A01021</t>
  </si>
  <si>
    <t>Britannia Industries Ltd</t>
  </si>
  <si>
    <t>INE216A01030</t>
  </si>
  <si>
    <t>Adani Enterprises Ltd</t>
  </si>
  <si>
    <t>INE423A01024</t>
  </si>
  <si>
    <t>Metals &amp; Minerals Trading</t>
  </si>
  <si>
    <t>Franklin U.S. Opportunities Fund, Class I (Acc)</t>
  </si>
  <si>
    <t>LU0195948665</t>
  </si>
  <si>
    <t>Templeton European Opportunities Fund, Class I (Acc)</t>
  </si>
  <si>
    <t>LU0195949390</t>
  </si>
  <si>
    <t>Nippon India ETF Gold Bees</t>
  </si>
  <si>
    <t>INF204KB17I5</t>
  </si>
  <si>
    <t>Franklin India Bluechip Fund Direct-Growth Plan</t>
  </si>
  <si>
    <t>INF090I01FN7</t>
  </si>
  <si>
    <t>INF109K013N3</t>
  </si>
  <si>
    <t>INF200K01VE4</t>
  </si>
  <si>
    <t>Franklin India Short-Term Income Plan (No. of Segregated Portfolios in the Scheme- 3) - (under winding up) Direct-Growth Plan ^^ $$$</t>
  </si>
  <si>
    <t>INF090I01GK1</t>
  </si>
  <si>
    <t>Franklin India Short Term Income Plan-Segregated Portfolio 3- 9.50% Yes Bank Ltd CO 23 Dec 2021-Direct-Growth Plan</t>
  </si>
  <si>
    <t>INF090I01VS3</t>
  </si>
  <si>
    <t>Franklin India Flexi Cap Fund-Direct Growth Plan (Formerly known as Franklin India Equity Fund)</t>
  </si>
  <si>
    <t>INF090I01FK3</t>
  </si>
  <si>
    <t>Franklin India Dynamic Accrual Fund- Segregated Portfolio 3- 9.50% Yes Bank Ltd CO 23 Dec 2021-Direct-Growth Plan</t>
  </si>
  <si>
    <t>INF090I01WD3</t>
  </si>
  <si>
    <t>Foreign ETF</t>
  </si>
  <si>
    <t>Yuanta/P-shares Taiwan Dividend Plus ETF</t>
  </si>
  <si>
    <t>Franklin India Flexi Cap Fund ( Formerly known as Franklin India Equity Fund) ^</t>
  </si>
  <si>
    <t>Franklin India NSE Nifty 50 Index Fund (Formerly known as Franklin India Index Fund – NSE Nifty Plan) ^</t>
  </si>
  <si>
    <t>Franklin India ELSS Tax Saver Fund (Formerly known as Franklin India TAXSHIELD) ^</t>
  </si>
  <si>
    <t>Franklin India Feeder - Templeton European Opportunities Fund</t>
  </si>
  <si>
    <t>Franklin India Multi-Asset Solution Fund of Funds (Formerly known as Franklin India Multi-Asset Solution Fund) ^</t>
  </si>
  <si>
    <t>Franklin India Dynamic Asset Allocation Fund Of Funds**</t>
  </si>
  <si>
    <t xml:space="preserve">e) Risk-o-meter </t>
  </si>
  <si>
    <t>Refer below link for rationale of devation under Valuation policy</t>
  </si>
  <si>
    <t>Additional Disclosure Valuation Policy</t>
  </si>
  <si>
    <t>NIL</t>
  </si>
  <si>
    <t>Nifty Index Future  - 27-Mar-2025</t>
  </si>
  <si>
    <t>ETF</t>
  </si>
  <si>
    <t>ICICI Prudential Short Term Fund Direct - Growth Plan</t>
  </si>
  <si>
    <t>SBI Short Term Debt Fund Direct - Growth Plan</t>
  </si>
  <si>
    <t>$$$ This scheme is under winding-up wherein SBI Fund Management Limited (SBIFM) was appointed as the liquidator as per the order of Hon'ble Supreme Court (SC) dated February 12, 2021. On July 7, 2024 , the SC accepted the closure report filed by SBIFM with regards to the winding up and allowed their request to transfer the amount remaining unclaimed to FTMF for further distribution in accordance with the applicable laws. On Jan 1, 2025, SBIFM transferred the cash balances pertaining to unclaimed payouts and expenses amounting to Rs 1,651.24 Lakhs to the scheme.</t>
  </si>
  <si>
    <t xml:space="preserve">h) Risk-o-meter </t>
  </si>
  <si>
    <t>Primary Benchmark: Nifty Equity Savings Index</t>
  </si>
  <si>
    <t>Investors should consult their financial advisers if in doubt about whether the product is suitable for them</t>
  </si>
  <si>
    <t>Risk level based on portfolio as on February 28, 2025</t>
  </si>
  <si>
    <t>Risk level of primary benchmark as on February 28, 2025</t>
  </si>
  <si>
    <t xml:space="preserve">f) Risk-o-meter </t>
  </si>
  <si>
    <t>Primary Benchmark: CRISIL Hybrid 35+65 - Aggressive Index</t>
  </si>
  <si>
    <t>Primary Benchmark: Nifty 50 Hybrid Composite Debt 50:50 Index</t>
  </si>
  <si>
    <t>Primary Benchmark: NIFTY 50 Arbitrage Index</t>
  </si>
  <si>
    <t>Primary Benchmark:  Tier-1 Index:  Nifty 500 (Effective August 1, 2023, the benchmark of the scheme has been changed from NIFTY500 Value 50)</t>
  </si>
  <si>
    <t xml:space="preserve">Tier-2 Index:  NIFTY500 Value 50 </t>
  </si>
  <si>
    <t>Primary Benchmark: Tier-1 Index:  Nifty 500 (Effective August 1, 2023, the benchmark of the scheme has been changed from  Nifty Dividend Opportunities 50 )</t>
  </si>
  <si>
    <t>Tier-2 Index:  Nifty Dividend Opportunities 50</t>
  </si>
  <si>
    <t>Primary Benchmark: BSE Teck (Effective June 1, 2024, the benchmark of the scheme has been renamed from S&amp;P BSE Teck)</t>
  </si>
  <si>
    <t>Primary Benchmark: Nifty Smallcap 250</t>
  </si>
  <si>
    <t>Primary Benchmark: Nifty Midcap 150</t>
  </si>
  <si>
    <t>Primary Benchmark: NIFTY 500</t>
  </si>
  <si>
    <t>Primary Benchmark: Nifty 500 Multi Cap 50:25:25 Total Returns Index</t>
  </si>
  <si>
    <t>^ Franklin India Equity Fund is renamed as Franklin India Flexi Cap Fund effective Jan 29, 2021.</t>
  </si>
  <si>
    <t>Primary Benchmark: NIFTY LargeMidcap 250</t>
  </si>
  <si>
    <t>Primary Benchmark: Nifty 100</t>
  </si>
  <si>
    <t>Primary Benchmark: BSE India Infrastructure Index (Effective June 1, 2024, the benchmark of the scheme has been renamed from S&amp;P BSE India Infrastructure Index)</t>
  </si>
  <si>
    <t>Primary Benchmark: 75% MSCI Asia (Ex-Japan) Standard Index + 25% Nifty 500 Index (Effective March 9, 2024, the benchmark of the scheme has changed from MSCI Asia (ex-Japan) Standard Index)</t>
  </si>
  <si>
    <t>Primary Benchmark: Nifty 50</t>
  </si>
  <si>
    <t>^ Franklin India Index Fund – NSE Nifty Plan is renamed as Franklin India NSE Nifty 50 Index Fund effective July 01, 2022.</t>
  </si>
  <si>
    <t>^ Franklin India TAXSHIELD is renamed as Franklin India ELSS Tax Saver Fund effective December 22, 2023.</t>
  </si>
  <si>
    <t>Primary Benchmark: Russell 3000 Growth Index</t>
  </si>
  <si>
    <t>Primary Benchmark: MSCI Europe Index</t>
  </si>
  <si>
    <t xml:space="preserve">Primary Benchmark: 40% Nifty 500 TRI + 40% Nifty Short Duration Debt Index + 20% domestic gold price </t>
  </si>
  <si>
    <t>^ Franklin India Multi-Asset Solution Fund is renamed as Franklin India Multi-Asset Solution Fund of Funds effective Dec 19, 2022.</t>
  </si>
  <si>
    <t>Primary Benchmark: CRISIL Hybrid 50+50 - Moderate Index</t>
  </si>
  <si>
    <t>** All Plans under Franklin India Life Stage Fund of Funds (FILSF) were merged with Franklin India Dynamic Asset Allocation Fund of Funds (FIDAAF) as on December 19, 2022.</t>
  </si>
  <si>
    <t>NA</t>
  </si>
  <si>
    <t>*** Allotment date for the scheme was November 19, 2024</t>
  </si>
  <si>
    <t>As on 30-Aug-2024***</t>
  </si>
  <si>
    <t>Risk level of tier-1 benchmark  as on February 28, 2025</t>
  </si>
  <si>
    <t>Risk level of tier-2 benchmark  as on February 28, 2025</t>
  </si>
  <si>
    <t>Franklin India Liquid Fund</t>
  </si>
  <si>
    <t>Rating</t>
  </si>
  <si>
    <t>INE238AD6AJ8</t>
  </si>
  <si>
    <t>Axis Bank Ltd (02-May-2025) **</t>
  </si>
  <si>
    <t>INE476A16A40</t>
  </si>
  <si>
    <t>Canara Bank (08-May-2025) **</t>
  </si>
  <si>
    <t>INE160A16QZ5</t>
  </si>
  <si>
    <t>Punjab National Bank (08-May-2025) **</t>
  </si>
  <si>
    <t>INE261F16850</t>
  </si>
  <si>
    <t>National Bank For Agriculture &amp; Rural Development (18-Mar-2025) **</t>
  </si>
  <si>
    <t>IND A1+</t>
  </si>
  <si>
    <t>INE028A16HB4</t>
  </si>
  <si>
    <t>Bank of Baroda (19-Mar-2025) **</t>
  </si>
  <si>
    <t>INE476A16XV0</t>
  </si>
  <si>
    <t>Canara Bank (11-Mar-2025)</t>
  </si>
  <si>
    <t>INE476A16YH7</t>
  </si>
  <si>
    <t>Canara Bank (13-Mar-2025) **</t>
  </si>
  <si>
    <t>INE160A16QP6</t>
  </si>
  <si>
    <t>Punjab National Bank (20-Mar-2025) **</t>
  </si>
  <si>
    <t>INE238AD6975</t>
  </si>
  <si>
    <t>Axis Bank Ltd (16-May-2025)</t>
  </si>
  <si>
    <t>INE040A16GK2</t>
  </si>
  <si>
    <t>HDFC Bank Ltd (27-May-2025) **</t>
  </si>
  <si>
    <t>INE160A16RE8</t>
  </si>
  <si>
    <t>Punjab National Bank (27-May-2025) **</t>
  </si>
  <si>
    <t>INE237A166X8</t>
  </si>
  <si>
    <t>Kotak Mahindra Bank Ltd (29-May-2025)</t>
  </si>
  <si>
    <t>INE160A16PF9</t>
  </si>
  <si>
    <t>Punjab National Bank (15-May-2025) **</t>
  </si>
  <si>
    <t>INE476A16ZS1</t>
  </si>
  <si>
    <t>Canara Bank (16-May-2025) **</t>
  </si>
  <si>
    <t>Commercial Paper</t>
  </si>
  <si>
    <t>INE053F14237</t>
  </si>
  <si>
    <t>Indian Railway Finance Corporation Ltd (18-Mar-2025) **@</t>
  </si>
  <si>
    <t>INE514E14SP7</t>
  </si>
  <si>
    <t>Export-Import Bank Of India (07-May-2025) **@</t>
  </si>
  <si>
    <t>ICRA A1+</t>
  </si>
  <si>
    <t>INE338I14IX7</t>
  </si>
  <si>
    <t>Motilal Oswal Financial Services Ltd (06-Mar-2025) **@</t>
  </si>
  <si>
    <t>INE763G14WK8</t>
  </si>
  <si>
    <t>ICICI Securities Ltd (21-Mar-2025) **@</t>
  </si>
  <si>
    <t>INE556F14KU2</t>
  </si>
  <si>
    <t>Small Industries Development Bank Of India (24-Mar-2025) **@</t>
  </si>
  <si>
    <t>INE261F14MZ4</t>
  </si>
  <si>
    <t>National Bank For Agriculture &amp; Rural Development (07-May-2025) **@</t>
  </si>
  <si>
    <t>INE212K14AM0</t>
  </si>
  <si>
    <t>SBICAP Securities Ltd (18-Mar-2025) **@</t>
  </si>
  <si>
    <t>INE824H14QX1</t>
  </si>
  <si>
    <t>Julius Baer Capital (India) Pvt Ltd (19-Mar-2025) **@</t>
  </si>
  <si>
    <t>INE860H144S2</t>
  </si>
  <si>
    <t>Aditya Birla Finance Ltd (25-Apr-2025) **@</t>
  </si>
  <si>
    <t>INE891K14ON0</t>
  </si>
  <si>
    <t>Axis Finance Ltd (30-Apr-2025) **@</t>
  </si>
  <si>
    <t>INE824H14RM2</t>
  </si>
  <si>
    <t>Julius Baer Capital (India) Pvt Ltd (23-May-2025) **@</t>
  </si>
  <si>
    <t>INE028E14QH9</t>
  </si>
  <si>
    <t>Kotak Securities Ltd (27-May-2025) **@</t>
  </si>
  <si>
    <t>INE860H144L7</t>
  </si>
  <si>
    <t>Aditya Birla Finance Ltd (03-Mar-2025)@</t>
  </si>
  <si>
    <t>INE763G14WV5</t>
  </si>
  <si>
    <t>ICICI Securities Ltd (06-May-2025) **@</t>
  </si>
  <si>
    <t>IN002024X425</t>
  </si>
  <si>
    <t>91 DTB (24-Apr-2025)</t>
  </si>
  <si>
    <t>IN002024X433</t>
  </si>
  <si>
    <t>91 DTB (01-May-2025)</t>
  </si>
  <si>
    <t>IN002024X458</t>
  </si>
  <si>
    <t>91 DTB (15-May-2025)</t>
  </si>
  <si>
    <t>Alternative Investment Fund #</t>
  </si>
  <si>
    <t>INF0RQ622028</t>
  </si>
  <si>
    <t>Corporate Debt Market Development Fund Class A2</t>
  </si>
  <si>
    <t>Alternative Investment Fund Units</t>
  </si>
  <si>
    <t>@ Listed</t>
  </si>
  <si>
    <t># In accordance with SEBI/HO/IMD/PoD2/P/CIR/2023/129 circular dated July 27, 2023, Investment in Corporate Debt Market Development Fund.</t>
  </si>
  <si>
    <t>Aggregate investments by other schemes of Franklin Templeton Mutual Fund in this scheme is Rs. 50.55 Lakhs.</t>
  </si>
  <si>
    <t>AUM excluding the aggregate investments by other schemes of Franklin Templeton Mutual Fund in this scheme is Rs. 2,38,792.36 Lakhs.</t>
  </si>
  <si>
    <t xml:space="preserve">      Regular Plan Growth Option</t>
  </si>
  <si>
    <t xml:space="preserve">      Regular Plan Daily IDCW Reinvestment Option</t>
  </si>
  <si>
    <t xml:space="preserve">      Regular Plan Weekly IDCW Option</t>
  </si>
  <si>
    <t xml:space="preserve">      Institutional Plan Daily IDCW Reinvestment Option</t>
  </si>
  <si>
    <t xml:space="preserve">      Institutional Plan Weekly IDCW Option</t>
  </si>
  <si>
    <t xml:space="preserve">      Super Institutional Plan Growth Option</t>
  </si>
  <si>
    <t xml:space="preserve">      Super Institutional Plan Daily IDCW Reinvestment Option</t>
  </si>
  <si>
    <t xml:space="preserve">      Super Institutional Plan Weekly IDCW Option</t>
  </si>
  <si>
    <t xml:space="preserve">      Direct Super Institutional Growth Option</t>
  </si>
  <si>
    <t xml:space="preserve">      Direct Super Institutional Daily IDCW Reinvestment Option</t>
  </si>
  <si>
    <t xml:space="preserve">      Direct Super Institutional Weekly IDCW Option</t>
  </si>
  <si>
    <t xml:space="preserve">      Unclaimed Redemption Plan - Growth</t>
  </si>
  <si>
    <t xml:space="preserve">      Unclaimed IDCW Plan - Growth</t>
  </si>
  <si>
    <t xml:space="preserve">      Unclaimed Redemption Investor Education Plan - Growth</t>
  </si>
  <si>
    <t xml:space="preserve">      Unclaimed IDCW Investor Education Plan - Growth</t>
  </si>
  <si>
    <t>c) Residual maturity / Average Maturity as on 28-Feb-2025</t>
  </si>
  <si>
    <t>e) Risk-o-meter</t>
  </si>
  <si>
    <t xml:space="preserve">Primary Benchmark: Tier-1 Index:  NIFTY Liquid Index A-I (Effective April 1, 2024, the benchmark of the scheme is changed from CRISIL Liquid Debt B-I Index) </t>
  </si>
  <si>
    <t>Franklin India Overnight Fund</t>
  </si>
  <si>
    <t>IN002023Z521</t>
  </si>
  <si>
    <t>364 DTB (06-Mar-2025)</t>
  </si>
  <si>
    <t>IN002024X383</t>
  </si>
  <si>
    <t>91 DTB (28-Mar-2025)</t>
  </si>
  <si>
    <t xml:space="preserve">      Daily IDCW Plan</t>
  </si>
  <si>
    <t xml:space="preserve">      Weekly IDCW Plan</t>
  </si>
  <si>
    <t xml:space="preserve">      Direct Daily IDCW Plan</t>
  </si>
  <si>
    <t xml:space="preserve">      Direct Weekly IDCW Plan</t>
  </si>
  <si>
    <t xml:space="preserve">      Unclaimed Redemption Plan</t>
  </si>
  <si>
    <t xml:space="preserve">      Unclaimed IDCW Plan</t>
  </si>
  <si>
    <t xml:space="preserve">      Unclaimed Redemption Investor Education Plan</t>
  </si>
  <si>
    <t xml:space="preserve">      Unclaimed IDCW Investor Education Plan</t>
  </si>
  <si>
    <t xml:space="preserve">Primary Benchmark: Tier-1 Index: NIFTY 1D Rate Index (Effective April 1, 2024, the benchmark of the scheme is changed from CRISIL Liquid Overnight Index) </t>
  </si>
  <si>
    <t>Franklin India Money Market Fund (formerly known as Franklin India Savings Fund) ^</t>
  </si>
  <si>
    <t>INE040A16GD7</t>
  </si>
  <si>
    <t>HDFC Bank Ltd (30-Jan-2026) **</t>
  </si>
  <si>
    <t>INE556F16AZ7</t>
  </si>
  <si>
    <t>Small Industries Development Bank of India (04-Feb-2026) **</t>
  </si>
  <si>
    <t>INE562A16MR8</t>
  </si>
  <si>
    <t>Indian Bank (13-Mar-2025) **</t>
  </si>
  <si>
    <t>INE028A16GR2</t>
  </si>
  <si>
    <t>Bank of Baroda (15-May-2025) **</t>
  </si>
  <si>
    <t>INE238AD6843</t>
  </si>
  <si>
    <t>Axis Bank Ltd (05-Jun-2025) **</t>
  </si>
  <si>
    <t>INE261F16892</t>
  </si>
  <si>
    <t>National Bank For Agriculture &amp; Rural Development (20-Jan-2026) **</t>
  </si>
  <si>
    <t>INE261F16934</t>
  </si>
  <si>
    <t>National Bank For Agriculture &amp; Rural Development (05-Feb-2026) **</t>
  </si>
  <si>
    <t>INE008A16X57</t>
  </si>
  <si>
    <t>IDBI Bank Ltd (30-Jan-2026) **</t>
  </si>
  <si>
    <t>INE261F16967</t>
  </si>
  <si>
    <t>National Bank For Agriculture &amp; Rural Development (27-Feb-2026) **</t>
  </si>
  <si>
    <t>INE238AD6983</t>
  </si>
  <si>
    <t>Axis Bank Ltd (13-Nov-2025) **</t>
  </si>
  <si>
    <t>INE556F16AT0</t>
  </si>
  <si>
    <t>Small Industries Development Bank of India (26-Aug-2025) **</t>
  </si>
  <si>
    <t>INE476A16ZA9</t>
  </si>
  <si>
    <t>Canara Bank (03-Sep-2025)</t>
  </si>
  <si>
    <t>INE556F16AW4</t>
  </si>
  <si>
    <t>Small Industries Development Bank of India (07-Nov-2025) **</t>
  </si>
  <si>
    <t>INE692A16IK6</t>
  </si>
  <si>
    <t>Union Bank of India (16-Jan-2026)</t>
  </si>
  <si>
    <t>INE237A163Z0</t>
  </si>
  <si>
    <t>Kotak Mahindra Bank Ltd (28-Jan-2026) **</t>
  </si>
  <si>
    <t>INE692A16IN0</t>
  </si>
  <si>
    <t>Union Bank of India (29-Jan-2026) **</t>
  </si>
  <si>
    <t>INE403D14544</t>
  </si>
  <si>
    <t>Bharti Telecom Ltd (17-Oct-2025) **@</t>
  </si>
  <si>
    <t>INE957N14JF9</t>
  </si>
  <si>
    <t>Hero Fincorp Ltd (02-Feb-2026) **@</t>
  </si>
  <si>
    <t>INE879F14JL9</t>
  </si>
  <si>
    <t>Infina Finance Pvt Ltd (10-Mar-2025) **@</t>
  </si>
  <si>
    <t>INE115A14FI3</t>
  </si>
  <si>
    <t>LIC Housing Finance Ltd (21-Jan-2026) **@</t>
  </si>
  <si>
    <t>INE634S14039</t>
  </si>
  <si>
    <t>Mankind Pharma Ltd (17-Oct-2025) **@</t>
  </si>
  <si>
    <t>INE115A14EX5</t>
  </si>
  <si>
    <t>LIC Housing Finance Ltd (21-Mar-2025) **@</t>
  </si>
  <si>
    <t>INE417C14710</t>
  </si>
  <si>
    <t>Pilani Investment And Industries Corporation Ltd (21-Mar-2025) **@</t>
  </si>
  <si>
    <t>INE414G14TR9</t>
  </si>
  <si>
    <t>Muthoot Finance Ltd (10-Jun-2025)@</t>
  </si>
  <si>
    <t>INE115A14FF9</t>
  </si>
  <si>
    <t>LIC Housing Finance Ltd (11-Sep-2025) **@</t>
  </si>
  <si>
    <t>INE140A144D3</t>
  </si>
  <si>
    <t>Piramal Enterprises Ltd (03-Mar-2025) **@</t>
  </si>
  <si>
    <t>INE115A14EV9</t>
  </si>
  <si>
    <t>LIC Housing Finance Ltd (04-Mar-2025) **@</t>
  </si>
  <si>
    <t>INE472H14391</t>
  </si>
  <si>
    <t>Standard Chartered Securities (India) Ltd (13-Mar-2025) **@</t>
  </si>
  <si>
    <t>INE860H142T4</t>
  </si>
  <si>
    <t>Aditya Birla Finance Ltd (14-Mar-2025) **@</t>
  </si>
  <si>
    <t>INE634S14013</t>
  </si>
  <si>
    <t>Mankind Pharma Ltd (17-Apr-2025) **@</t>
  </si>
  <si>
    <t>INE472H14466</t>
  </si>
  <si>
    <t>Standard Chartered Securities (India) Ltd (12-Sep-2025) **@</t>
  </si>
  <si>
    <t>IN002024Y365</t>
  </si>
  <si>
    <t>182 DTB (19-Jun-2025)</t>
  </si>
  <si>
    <t>IN002024Z222</t>
  </si>
  <si>
    <t>364 DTB (28-Aug-2025)</t>
  </si>
  <si>
    <t>IN002024Z412</t>
  </si>
  <si>
    <t>364 DTB (22-Jan-2026)</t>
  </si>
  <si>
    <t>IN0020200112</t>
  </si>
  <si>
    <t>5.22% GOI 2025 (15-Jun-2025)</t>
  </si>
  <si>
    <t>Aggregate investments by other schemes of Franklin Templeton Mutual Fund in this scheme is Rs. 555.75 Lakhs.</t>
  </si>
  <si>
    <t>AUM excluding the aggregate investments by other schemes of Franklin Templeton Mutual Fund in this scheme is Rs. 2,59,368.78 Lakhs.</t>
  </si>
  <si>
    <t xml:space="preserve">      Retail Plan Growth Option</t>
  </si>
  <si>
    <t xml:space="preserve">      Retail Plan Daily IDCW Option</t>
  </si>
  <si>
    <t xml:space="preserve">      Retail Plan Weekly IDCW Option</t>
  </si>
  <si>
    <t xml:space="preserve">      Retail Plan Monthly IDCW Option</t>
  </si>
  <si>
    <t xml:space="preserve">      Retail Plan Quarterly IDCW Option</t>
  </si>
  <si>
    <t xml:space="preserve">      Direct Retail Plan Growth Option</t>
  </si>
  <si>
    <t xml:space="preserve">      Direct Retail Plan Daily IDCW Option</t>
  </si>
  <si>
    <t xml:space="preserve">      Direct Retail Plan Weekly IDCW Option</t>
  </si>
  <si>
    <t xml:space="preserve">      Direct Retail Plan Monthly IDCW Option</t>
  </si>
  <si>
    <t xml:space="preserve">      Direct Retail Plan Quarterly IDCW Option</t>
  </si>
  <si>
    <t xml:space="preserve">Primary Benchmark: Tier-1 Index: NIFTY Money Market Index A-I (Effective April 1, 2024, the benchmark of the scheme is changed from NIFTY Money Market Index B-I) </t>
  </si>
  <si>
    <t>^ Franklin India Savings Fund is renames as Franklin India Money Market effective May 15, 2023.</t>
  </si>
  <si>
    <t>Franklin India Floating Rate Fund</t>
  </si>
  <si>
    <t>IN0020200120</t>
  </si>
  <si>
    <t>GOI FRB 2033 (22-Sep-2033)$</t>
  </si>
  <si>
    <t>IN0020210160</t>
  </si>
  <si>
    <t>GOI FRB 2028 (04-Oct-2028)$</t>
  </si>
  <si>
    <t>IN0020240126</t>
  </si>
  <si>
    <t>6.79% GOI 2034 (07-Oct-2034)</t>
  </si>
  <si>
    <t>IN0020180041</t>
  </si>
  <si>
    <t>GOI FRB 2031 (07-Dec-2031)$</t>
  </si>
  <si>
    <t>IN0020210137</t>
  </si>
  <si>
    <t>GOI FRB 2034 (30-Oct-2034)$</t>
  </si>
  <si>
    <t>IN0020240050</t>
  </si>
  <si>
    <t>7.04% GOI 2029 (03-Jun-2029)</t>
  </si>
  <si>
    <t>$ Yield to maturity (YTM) for floating rate securities is calculated by recomputing yield from simple average of valuation prices provided by valuation agencies.</t>
  </si>
  <si>
    <t>This scheme has exposure to floating rate instruments.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t>
  </si>
  <si>
    <t xml:space="preserve">Primary Benchmark: NIFTY Short Duration Debt Index A-II (Effective April 1, 2024, the benchmark of the scheme is changed from CRISIL Low Duration Debt Index) </t>
  </si>
  <si>
    <t>Franklin India Corporate Debt Fund</t>
  </si>
  <si>
    <t>INE941D07208</t>
  </si>
  <si>
    <t>6.75% Sikka Ports &amp; Terminals Ltd (22-Apr-2026) **</t>
  </si>
  <si>
    <t>INE296A07SX7</t>
  </si>
  <si>
    <t>8.1167% BAJAJ FINANCE LTD 10-MAY-27 **</t>
  </si>
  <si>
    <t>INE261F08EF5</t>
  </si>
  <si>
    <t>7.80% National Bank For Agriculture &amp; Rural Development (15-Mar-2027)</t>
  </si>
  <si>
    <t>INE756I07EY1</t>
  </si>
  <si>
    <t>8.3324% HDB FINANCIAL SERVICES LTD 10-MAY-27 **</t>
  </si>
  <si>
    <t>INE134E08MT1</t>
  </si>
  <si>
    <t>7.64% Power Finance Corporation Ltd (25-Aug-2026) **</t>
  </si>
  <si>
    <t>INE115A07QE3</t>
  </si>
  <si>
    <t>7.82% LIC Housing Finance Ltd (14-Jan-2026) **</t>
  </si>
  <si>
    <t>INE403D08215</t>
  </si>
  <si>
    <t>8.90% Bharti Telecom Ltd (05-Nov-2034) **</t>
  </si>
  <si>
    <t>INE403D08256</t>
  </si>
  <si>
    <t>8.75% Bharti Telecom Ltd (05-Nov-2028) **</t>
  </si>
  <si>
    <t>INE556F08KB4</t>
  </si>
  <si>
    <t>7.11% Small Industries Development Bank Of India (27-Feb-2026)</t>
  </si>
  <si>
    <t>INE261F08DO9</t>
  </si>
  <si>
    <t>7.40% National Bank For Agriculture &amp; Rural Development (30-Jan-2026)</t>
  </si>
  <si>
    <t>INE941D07158</t>
  </si>
  <si>
    <t>7.95% Sikka Ports &amp; Terminals Ltd (28-Oct-2026) **</t>
  </si>
  <si>
    <t xml:space="preserve">      Half Yearly IDCW Plan</t>
  </si>
  <si>
    <t xml:space="preserve">      Annual IDCW Plan</t>
  </si>
  <si>
    <t xml:space="preserve">      Direct Half Yearly IDCW Plan</t>
  </si>
  <si>
    <t xml:space="preserve">      Direct Annual IDCW Plan</t>
  </si>
  <si>
    <t>e) For ISIN INE445K07106 - 9.50% Reliance Broadcast Network Ltd (20-Jul-2020), the amount due at maturity was not received. For further details refer below link</t>
  </si>
  <si>
    <t>https://www.franklintempletonindia.com/download/en-in/latest%20updates/189ea834-ae3f-48eb-9d73-a9cc9cd9317e/franklin-templeton-update-on-reliance-broadcast-july-23-2020-kcg9m1gq-en-in.pdf</t>
  </si>
  <si>
    <t>f) Risk-o-meter</t>
  </si>
  <si>
    <t>Primary Benchmark: Tier-1 Index:  NIFTY Corporate Bond Index A-II (Effective April 1, 2024, the benchmark of the scheme is changed from NIFTY Corporate Bond Index B-III)</t>
  </si>
  <si>
    <t>Franklin India Banking &amp; PSU Debt Fund</t>
  </si>
  <si>
    <t>YTC</t>
  </si>
  <si>
    <t>INE134E08ML8</t>
  </si>
  <si>
    <t>7.55% Power Finance Corporation Ltd (15-Jul-2026) **</t>
  </si>
  <si>
    <t>INE557F08FS6</t>
  </si>
  <si>
    <t>7.40% National Housing Bank (16-Jul-2026)</t>
  </si>
  <si>
    <t>INE556F08KM1</t>
  </si>
  <si>
    <t>7.79% Small Industries Development Bank Of India (14-May-2027) **</t>
  </si>
  <si>
    <t>INE062A08256</t>
  </si>
  <si>
    <t>6.24% State Bank Of India (20-Sep-2030)</t>
  </si>
  <si>
    <t>INE787H08188</t>
  </si>
  <si>
    <t>7.56% India Infrastructure Finance Co Ltd (20-Mar-2028) **</t>
  </si>
  <si>
    <t>INE040A08500</t>
  </si>
  <si>
    <t>8.35% HDFC Bank Ltd (13-May-2026) **</t>
  </si>
  <si>
    <t>INE020B08FC8</t>
  </si>
  <si>
    <t>7.70% REC Ltd (31-Aug-2026) **</t>
  </si>
  <si>
    <t>INE557F08FR8</t>
  </si>
  <si>
    <t>7.22% National Housing Bank (23-Jul-2026)</t>
  </si>
  <si>
    <t>INE053F08312</t>
  </si>
  <si>
    <t>7.41% Indian Railway Finance Corporation Ltd (15-Oct-2026) **</t>
  </si>
  <si>
    <t>INE557F08FY4</t>
  </si>
  <si>
    <t>7.59% National Housing Bank (14-Jul-2027) **</t>
  </si>
  <si>
    <t>INE206D08261</t>
  </si>
  <si>
    <t>8.14% Nuclear Power Corporation of India Ltd (25-Mar-2026) **</t>
  </si>
  <si>
    <t>INE040A08567</t>
  </si>
  <si>
    <t>7.78% HDFC Bank Ltd (27-Mar-2027) **</t>
  </si>
  <si>
    <t>Primary Benchmark: Nifty Banking &amp; PSU Debt Index A-II (Effective April 1, 2024, the benchmark of the scheme is changed from NIFTY Banking &amp; PSU Debt Index)</t>
  </si>
  <si>
    <t>Franklin India Ultra Short Duration Fund</t>
  </si>
  <si>
    <t>INE261F08DQ4</t>
  </si>
  <si>
    <t>7.25% National Bank For Agriculture &amp; Rural Development (01-Aug-2025) **</t>
  </si>
  <si>
    <t>INE535H07BM2</t>
  </si>
  <si>
    <t>6.80% Smfg India Credit Co Ltd (28-Mar-2025) **</t>
  </si>
  <si>
    <t>INE514E08FU6</t>
  </si>
  <si>
    <t>5.62% Export-Import Bank Of India (20-Jun-2025) **</t>
  </si>
  <si>
    <t>INE556F08JX0</t>
  </si>
  <si>
    <t>5.70% Small Industries Development Bank Of India (28-Mar-2025) **</t>
  </si>
  <si>
    <t>INE115A07QG8</t>
  </si>
  <si>
    <t>8.1432% LIC HOUSING FINANCE LTD 25-MAR-26 **</t>
  </si>
  <si>
    <t>INE160A16QT8</t>
  </si>
  <si>
    <t>Punjab National Bank (08-Jan-2026) **</t>
  </si>
  <si>
    <t>INE916D144I1</t>
  </si>
  <si>
    <t>Kotak Mahindra Prime Ltd (05-Nov-2025) **@</t>
  </si>
  <si>
    <t xml:space="preserve">Primary Benchmark: Nifty Ultra Short Duration Debt Index A-I </t>
  </si>
  <si>
    <t>Franklin India Medium to Long Duration Fund</t>
  </si>
  <si>
    <t>INE115A07QU9</t>
  </si>
  <si>
    <t>7.75% LIC Housing Finance Ltd (23-Aug-2029) **</t>
  </si>
  <si>
    <t>IN0020240019</t>
  </si>
  <si>
    <t>7.10% GOI 2034 (08-Apr-2034)</t>
  </si>
  <si>
    <t>*** Allotment date for the scheme was September 24, 2024</t>
  </si>
  <si>
    <t>Primary Benchmark: CRISIL Medium to Long Duration Debt A-III Index</t>
  </si>
  <si>
    <t>Franklin India Long Duration Fund</t>
  </si>
  <si>
    <t>IN0020240142</t>
  </si>
  <si>
    <t>7.09% GOI 2074 (25-Nov-2074)</t>
  </si>
  <si>
    <t>*** Allotment date for the scheme was December 11, 2024</t>
  </si>
  <si>
    <t>Primary Benchmark: CRISIL Long Duration Debt A-III Index</t>
  </si>
  <si>
    <t>Franklin India Government Securities Fund</t>
  </si>
  <si>
    <t>IN0020230085</t>
  </si>
  <si>
    <t>7.18% GOI 2033 (14-Aug-2033)</t>
  </si>
  <si>
    <t xml:space="preserve">      Growth Option</t>
  </si>
  <si>
    <t xml:space="preserve">      Quarterly IDCW Option</t>
  </si>
  <si>
    <t xml:space="preserve">      Direct Growth Option</t>
  </si>
  <si>
    <t xml:space="preserve">      Direct Quarterly IDCW Option</t>
  </si>
  <si>
    <t xml:space="preserve">Primary Benchmark: NIFTY All Duration G-Sec Index </t>
  </si>
  <si>
    <t>Franklin India Pension Plan</t>
  </si>
  <si>
    <t>INE774D07UX3</t>
  </si>
  <si>
    <t>8.10% Mahindra &amp; Mahindra Financial Services Ltd (21-May-2026) **</t>
  </si>
  <si>
    <t>INE020B08EM0</t>
  </si>
  <si>
    <t>7.64% REC Ltd (30-Jun-2026)</t>
  </si>
  <si>
    <t>INE756I07EI4</t>
  </si>
  <si>
    <t>7.50% HDB Financial Services Ltd (23-Sep-2025) **</t>
  </si>
  <si>
    <t>Primary Benchmark: CRISIL Short Term Debt Hybrid 60+40 Index (Effective August 12, 2024, the benchmark is changed from 40% Nifty 500+60% Crisil Composite Bond Index)</t>
  </si>
  <si>
    <t>Franklin India Debt Hybrid Fund</t>
  </si>
  <si>
    <t>INE950O07420</t>
  </si>
  <si>
    <t>8.20% Mahindra Rural Housing Finance Ltd (30-Jan-2026) **</t>
  </si>
  <si>
    <t>INE121A07QV5</t>
  </si>
  <si>
    <t>8.50% Cholamandalam Investment and Finance Co Ltd (27-Mar-2026) **</t>
  </si>
  <si>
    <t>ICRA AA+</t>
  </si>
  <si>
    <t>Alternative Investment Fund</t>
  </si>
  <si>
    <t>e) Post the creation of the segregated portfolio (10.25% Yes Bank Ltd CO 05Mar 20) on March 6, 2020, the full principal due, along with the interest from March 6, 2020 to December 29, 2020 was received by the segregated portfolio on December 30, 2020. With these receipts, the segregated portfolio completed full recovery on December 30, 2020.</t>
  </si>
  <si>
    <t>Primary Benchmark: CRISIL Hybrid 85+15 Conservative Index</t>
  </si>
  <si>
    <t>Franklin India Dynamic Accrual Fund - Segregated Portfolio 3 - 9.50% Yes Bank Ltd CO 23 Dec 2021</t>
  </si>
  <si>
    <t>INE528G08352</t>
  </si>
  <si>
    <t>9.50% Yes Bank Ltd (23-Dec-2116) ~~~ $$ **</t>
  </si>
  <si>
    <t>CARE (withdrawn)/ ICRA D (hyb)</t>
  </si>
  <si>
    <t xml:space="preserve"> $$ Indicates securities below investment grade or default</t>
  </si>
  <si>
    <t>~~~ Call option for December 23, 2021 has not been exercised by the issuer as per RBI Regulations and thereby, per SEBI circular dated March 22, 2021, maturity of the security has been moved to 100 years from the date of issuance.</t>
  </si>
  <si>
    <t>c) Main portfolio of the Scheme Franklin India Dynamic Accrual Fund ceased to exist as per Regulation 41(3) of SEBI Mutual Fund Regulations and therefore no separate disclosure is published for the main portfolio</t>
  </si>
  <si>
    <t>Franklin India Short-Term Income Plan (No. of segregated Portfolios in the scheme - 3) - (under winding up) $$$</t>
  </si>
  <si>
    <t xml:space="preserve">      Institutional Plan Growth Option</t>
  </si>
  <si>
    <t>e) Essel Infra Projects Ltd - Further to the favorable Decision from the Delhi High Court, the Debenture Trustees have recovered Rs. 16,078.96 Lakhs (across 4 schemes) from sale of pledged shares. We continue efforts to recover the maximum value for the benefit of the unitholders. Recovery made by Franklin India Short Term Income Plan is 5,092.71 Lakhs.</t>
  </si>
  <si>
    <t>f) For ISIN INE445K07106 - 9.50% Reliance Broadcast Network Ltd (20-Jul-2020), the amount due at maturity was not received. The remaining value in the portfolio of the scheme represents FISTIP’s investment in the NCDs of 9.50% Reliance Broadcast Network Ltd (20-JUL-2020) issued by Reliance Broadcast Network Ltd (RBNL). RBNL defaulted on meeting its payment obligation at maturity. For further details refer below link</t>
  </si>
  <si>
    <t>g) @@@ Coupons/ part payments/ maturity payments were due to be paid by Nufuture Digital (India) Ltd. on July 31, 2020, August 31, 2020, September 2, 2020, September 30, 2020, October 31, 2020, November 30, 2020, December 31, 2020, January 31, 2021, February 28, 2021, March 31, 2021, April 30, 2021, May 31, 2021, June 30,2021, July 31, 2021, August 31,2021, September 30, 2021, October 31, 2021, November 30, 2021, December 31, 2021 by Future Ideas Co. Ltd. on July 31, 2020, October 31, 2020, January 31, 2021, April 30, 2021, July 31, 2021, October 31, 2021, January 31, 2022, April 30, 2022, July 31, 2022, October 31, 2022 , January 31, 2023 and by Rivaaz Trade Ventures Pvt Ltd on July 31, 2020, August 31, 2020, September 30, 2020, October 31, 2020, November 7, 2020, December 30, 2020, June 30,2021, December 30, 2021, June 30, 2022, December 30, 2022, December 31, 2023. However, these issuers were unable to meet their payment obligations. Due to default in payment, the securities of these issuers were valued at zero basis the AMFI standard haircut matrix. This amount only reflects the realizable value as on the date of disclosure and does not indicate any reduction or write-off of the amount repayable by the issuers.</t>
  </si>
  <si>
    <t>h) Maturity proceeds from Reliance Big Private Ltd (ISIN: INE333T07048 and INE333T07055) &amp; Reliance Infrastructure Consulting &amp; Engineers Private Ltd (ISIN: INE428K07011) were due on January 14, 2021 and January 31, 2021 respectively. However, the issuers were unable to meet their payment obligations. The securities of the issuer were fair valued at zero on November 4, 2020. Kindly refer note on our website on fair valuation. This fair valued price only reflects the realizable value as on the date of disclosure and does not indicate any reduction or write-off of the amount repayable by the issuers. We continue efforts to recover the maximum value for the benefit of the unitholders.</t>
  </si>
  <si>
    <t>https://www.franklintempletonindia.com/download/en-in/valuation-policy/a0e293eb-f28b-4edc-9535-c7d9e7321ddc/fair_valuation_reliance_big_reliance_infra_november_4_2020-kgox4tdb-en-in.pdf</t>
  </si>
  <si>
    <t>i) Post the creation of the segregated portfolio i.e. 8.25% Vodafone Idea Ltd 10JUL20 - Segregated Portfolio 1 on January 24, 2020, the annual coupon due and the full principal due along with the interest was received by the segregated portfolio on June 12, 2020 and July 10, 2020 respectively. With these receipts, the segregated portfolio completed full recovery on July 10, 2020.</t>
  </si>
  <si>
    <t>j) Post the creation of the segregated portfolio i.e. 10.90% Vodafone Idea Ltd 02-Sep-2023 - Segregated Portfolio 2 on January 24, 2020, the annual coupon due and the full principal due along with the interest was received by the segregated portfolio on September 3, 2020, September 3, 2021, September 2, 2022 and September 1, 2023. With these receipts, the segregated portfolio completed full recovery on September 1, 2023.</t>
  </si>
  <si>
    <t>k) Risk-o-meter</t>
  </si>
  <si>
    <t xml:space="preserve">Primary Benchmark: CRISIL Short Term Bond Index </t>
  </si>
  <si>
    <t>Franklin India Short Term Income Plan - Segregated Portfolio 3 - 9.50% Yes Bank Ltd CO 23 Dec 2021</t>
  </si>
  <si>
    <t>Franklin India Credit Risk Fund - Segregated Portfolio 3 - 9.50% Yes Bank Ltd CO 23 Dec 2021</t>
  </si>
  <si>
    <t>c) Main portfolio of the Scheme Franklin India Credit Risk Fund ceased to exist as per Regulation 41(3) of SEBI Mutual Fund Regulations and therefore no separate disclosure is published for the main portfolio</t>
  </si>
  <si>
    <t xml:space="preserve">b) During the month additional instances of fair valuation/deviation from valuation price provided by the valuation agencies </t>
  </si>
  <si>
    <t>Risk level of tier-1 benchmark as on February 28, 2025</t>
  </si>
  <si>
    <t>UPL Ltd-Partly Paid ##</t>
  </si>
  <si>
    <t>## suspended security</t>
  </si>
  <si>
    <t>7.835% LIC Housing Finance Ltd 11-May-27 **</t>
  </si>
  <si>
    <t>Franklin India Money Market Direct-Growth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</si>
</sst>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000"/>
    <numFmt numFmtId="166" formatCode="#,##0.00%"/>
    <numFmt numFmtId="167" formatCode="#,##0.000"/>
    <numFmt numFmtId="168" formatCode="#,##0.0000_);\(#,##0.0000\)"/>
  </numFmts>
  <fonts count="12" x14ac:knownFonts="1">
    <font>
      <sz val="11"/>
      <color theme="1"/>
      <name val="Calibri"/>
      <family val="2"/>
      <scheme val="minor"/>
    </font>
    <font>
      <b/>
      <sz val="9"/>
      <name val="Arial"/>
      <family val="2"/>
    </font>
    <font>
      <sz val="9"/>
      <name val="Arial"/>
      <family val="2"/>
    </font>
    <font>
      <b/>
      <sz val="8"/>
      <name val="Arial"/>
      <family val="2"/>
    </font>
    <font>
      <b/>
      <sz val="11"/>
      <color indexed="63"/>
      <name val="Arial"/>
      <family val="2"/>
    </font>
    <font>
      <u/>
      <sz val="11"/>
      <color theme="10"/>
      <name val="Calibri"/>
      <family val="2"/>
      <scheme val="minor"/>
    </font>
    <font>
      <sz val="9"/>
      <color theme="1"/>
      <name val="Arial"/>
      <family val="2"/>
    </font>
    <font>
      <b/>
      <sz val="8"/>
      <color theme="1"/>
      <name val="Arial"/>
      <family val="2"/>
    </font>
    <font>
      <sz val="8"/>
      <color theme="1"/>
      <name val="Arial"/>
      <family val="2"/>
    </font>
    <font>
      <b/>
      <sz val="9"/>
      <color theme="1"/>
      <name val="Arial"/>
      <family val="2"/>
    </font>
    <font>
      <sz val="8"/>
      <color rgb="FF000000"/>
      <name val="Arial"/>
      <family val="2"/>
    </font>
    <font>
      <u/>
      <sz val="8"/>
      <color theme="10"/>
      <name val="Arial"/>
      <family val="2"/>
    </font>
  </fonts>
  <fills count="5">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0"/>
      </left>
      <right style="thin">
        <color indexed="0"/>
      </right>
      <top style="thin">
        <color indexed="0"/>
      </top>
      <bottom style="thin">
        <color indexed="0"/>
      </bottom>
      <diagonal/>
    </border>
    <border>
      <left style="thin">
        <color indexed="0"/>
      </left>
      <right style="thin">
        <color indexed="0"/>
      </right>
      <top/>
      <bottom/>
      <diagonal/>
    </border>
    <border>
      <left style="thin">
        <color indexed="0"/>
      </left>
      <right style="thin">
        <color indexed="0"/>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2">
    <xf numFmtId="0" fontId="0" fillId="0" borderId="0"/>
    <xf numFmtId="0" fontId="5" fillId="0" borderId="0" applyNumberFormat="0" applyFill="0" applyBorder="0" applyAlignment="0" applyProtection="0"/>
  </cellStyleXfs>
  <cellXfs count="94">
    <xf numFmtId="0" fontId="0" fillId="0" borderId="0" xfId="0"/>
    <xf numFmtId="0" fontId="6" fillId="2" borderId="0" xfId="0" applyFont="1" applyFill="1"/>
    <xf numFmtId="0" fontId="1" fillId="2" borderId="0" xfId="0" applyFont="1" applyFill="1" applyAlignment="1">
      <alignment horizontal="left" vertical="top" wrapText="1"/>
    </xf>
    <xf numFmtId="0" fontId="2" fillId="2" borderId="0" xfId="0" applyFont="1" applyFill="1" applyAlignment="1">
      <alignment horizontal="left" vertical="top" wrapText="1"/>
    </xf>
    <xf numFmtId="4" fontId="2" fillId="2" borderId="0" xfId="0" applyNumberFormat="1" applyFont="1" applyFill="1" applyAlignment="1">
      <alignment horizontal="left" vertical="top" wrapText="1"/>
    </xf>
    <xf numFmtId="4" fontId="6" fillId="2" borderId="0" xfId="0" applyNumberFormat="1" applyFont="1" applyFill="1"/>
    <xf numFmtId="0" fontId="7" fillId="0" borderId="1" xfId="0" applyFont="1" applyBorder="1" applyAlignment="1">
      <alignment vertical="center"/>
    </xf>
    <xf numFmtId="0" fontId="8" fillId="2" borderId="0" xfId="0" applyFont="1" applyFill="1"/>
    <xf numFmtId="0" fontId="3" fillId="2" borderId="0" xfId="0" applyFont="1" applyFill="1" applyAlignment="1">
      <alignment horizontal="left" vertical="top"/>
    </xf>
    <xf numFmtId="4" fontId="8" fillId="3" borderId="0" xfId="0" applyNumberFormat="1" applyFont="1" applyFill="1"/>
    <xf numFmtId="39" fontId="8" fillId="2" borderId="0" xfId="0" applyNumberFormat="1" applyFont="1" applyFill="1"/>
    <xf numFmtId="39" fontId="8" fillId="3" borderId="0" xfId="0" applyNumberFormat="1" applyFont="1" applyFill="1"/>
    <xf numFmtId="2"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2" borderId="0" xfId="0" applyFont="1" applyFill="1"/>
    <xf numFmtId="39" fontId="7" fillId="3" borderId="0" xfId="0" applyNumberFormat="1" applyFont="1" applyFill="1"/>
    <xf numFmtId="0" fontId="7" fillId="2" borderId="2" xfId="0" applyFont="1" applyFill="1" applyBorder="1"/>
    <xf numFmtId="0" fontId="8" fillId="2" borderId="2" xfId="0" applyFont="1" applyFill="1" applyBorder="1"/>
    <xf numFmtId="39" fontId="8" fillId="2" borderId="2" xfId="0" applyNumberFormat="1" applyFont="1" applyFill="1" applyBorder="1"/>
    <xf numFmtId="39" fontId="8" fillId="3" borderId="2" xfId="0" applyNumberFormat="1" applyFont="1" applyFill="1" applyBorder="1"/>
    <xf numFmtId="0" fontId="7" fillId="2" borderId="3" xfId="0" applyFont="1" applyFill="1" applyBorder="1"/>
    <xf numFmtId="0" fontId="8" fillId="2" borderId="3" xfId="0" applyFont="1" applyFill="1" applyBorder="1"/>
    <xf numFmtId="39" fontId="8" fillId="2" borderId="3" xfId="0" applyNumberFormat="1" applyFont="1" applyFill="1" applyBorder="1"/>
    <xf numFmtId="39" fontId="8" fillId="3" borderId="3" xfId="0" applyNumberFormat="1" applyFont="1" applyFill="1" applyBorder="1"/>
    <xf numFmtId="3" fontId="8" fillId="2" borderId="3" xfId="0" applyNumberFormat="1" applyFont="1" applyFill="1" applyBorder="1"/>
    <xf numFmtId="39" fontId="7" fillId="2" borderId="3" xfId="0" applyNumberFormat="1" applyFont="1" applyFill="1" applyBorder="1"/>
    <xf numFmtId="39" fontId="7" fillId="3" borderId="3" xfId="0" applyNumberFormat="1" applyFont="1" applyFill="1" applyBorder="1"/>
    <xf numFmtId="0" fontId="7" fillId="2" borderId="4" xfId="0" applyFont="1" applyFill="1" applyBorder="1"/>
    <xf numFmtId="39" fontId="7" fillId="2" borderId="4" xfId="0" applyNumberFormat="1" applyFont="1" applyFill="1" applyBorder="1"/>
    <xf numFmtId="39" fontId="7" fillId="3" borderId="4" xfId="0" applyNumberFormat="1" applyFont="1" applyFill="1" applyBorder="1"/>
    <xf numFmtId="0" fontId="7" fillId="2" borderId="0" xfId="0" applyFont="1" applyFill="1" applyAlignment="1">
      <alignment horizontal="right"/>
    </xf>
    <xf numFmtId="165" fontId="8" fillId="2" borderId="0" xfId="0" applyNumberFormat="1" applyFont="1" applyFill="1"/>
    <xf numFmtId="4" fontId="8" fillId="2" borderId="0" xfId="0" applyNumberFormat="1" applyFont="1" applyFill="1"/>
    <xf numFmtId="0" fontId="7" fillId="2" borderId="1" xfId="0" applyFont="1" applyFill="1" applyBorder="1" applyAlignment="1">
      <alignment horizontal="center"/>
    </xf>
    <xf numFmtId="165" fontId="8" fillId="2" borderId="1" xfId="0" applyNumberFormat="1" applyFont="1" applyFill="1" applyBorder="1"/>
    <xf numFmtId="0" fontId="5" fillId="2" borderId="0" xfId="1" applyFill="1"/>
    <xf numFmtId="0" fontId="9" fillId="2" borderId="0" xfId="0" applyFont="1" applyFill="1"/>
    <xf numFmtId="0" fontId="7" fillId="0" borderId="5" xfId="0" applyFont="1" applyBorder="1" applyAlignment="1">
      <alignment vertical="center"/>
    </xf>
    <xf numFmtId="0" fontId="7" fillId="0" borderId="5" xfId="0" applyFont="1" applyBorder="1" applyAlignment="1">
      <alignment horizontal="center" vertical="center"/>
    </xf>
    <xf numFmtId="2" fontId="7" fillId="0" borderId="5" xfId="0" applyNumberFormat="1" applyFont="1" applyBorder="1" applyAlignment="1">
      <alignment horizontal="center" vertical="center"/>
    </xf>
    <xf numFmtId="0" fontId="9" fillId="2" borderId="5" xfId="0" applyFont="1" applyFill="1" applyBorder="1"/>
    <xf numFmtId="0" fontId="7" fillId="2" borderId="6" xfId="0" applyFont="1" applyFill="1" applyBorder="1"/>
    <xf numFmtId="0" fontId="8" fillId="2" borderId="6" xfId="0" applyFont="1" applyFill="1" applyBorder="1"/>
    <xf numFmtId="39" fontId="8" fillId="2" borderId="6" xfId="0" applyNumberFormat="1" applyFont="1" applyFill="1" applyBorder="1"/>
    <xf numFmtId="39" fontId="8" fillId="3" borderId="6" xfId="0" applyNumberFormat="1" applyFont="1" applyFill="1" applyBorder="1"/>
    <xf numFmtId="3" fontId="8" fillId="2" borderId="6" xfId="0" applyNumberFormat="1" applyFont="1" applyFill="1" applyBorder="1"/>
    <xf numFmtId="4" fontId="8" fillId="2" borderId="6" xfId="0" applyNumberFormat="1" applyFont="1" applyFill="1" applyBorder="1"/>
    <xf numFmtId="39" fontId="7" fillId="2" borderId="6" xfId="0" applyNumberFormat="1" applyFont="1" applyFill="1" applyBorder="1"/>
    <xf numFmtId="39" fontId="7" fillId="3" borderId="6" xfId="0" applyNumberFormat="1" applyFont="1" applyFill="1" applyBorder="1"/>
    <xf numFmtId="0" fontId="7" fillId="2" borderId="7" xfId="0" applyFont="1" applyFill="1" applyBorder="1"/>
    <xf numFmtId="39" fontId="7" fillId="2" borderId="7" xfId="0" applyNumberFormat="1" applyFont="1" applyFill="1" applyBorder="1"/>
    <xf numFmtId="39" fontId="7" fillId="3" borderId="7" xfId="0" applyNumberFormat="1" applyFont="1" applyFill="1" applyBorder="1"/>
    <xf numFmtId="166" fontId="8" fillId="2" borderId="0" xfId="0" applyNumberFormat="1" applyFont="1" applyFill="1"/>
    <xf numFmtId="2" fontId="7" fillId="0" borderId="1" xfId="0" applyNumberFormat="1" applyFont="1" applyBorder="1" applyAlignment="1">
      <alignment horizontal="center" vertical="center" wrapText="1"/>
    </xf>
    <xf numFmtId="2" fontId="7" fillId="0" borderId="5" xfId="0" applyNumberFormat="1" applyFont="1" applyBorder="1" applyAlignment="1">
      <alignment horizontal="center" vertical="center" wrapText="1"/>
    </xf>
    <xf numFmtId="0" fontId="9" fillId="2" borderId="5" xfId="0" applyFont="1" applyFill="1" applyBorder="1" applyAlignment="1">
      <alignment wrapText="1"/>
    </xf>
    <xf numFmtId="0" fontId="7" fillId="3" borderId="0" xfId="0" applyFont="1" applyFill="1"/>
    <xf numFmtId="0" fontId="10" fillId="0" borderId="0" xfId="0" applyFont="1" applyAlignment="1">
      <alignment vertical="center"/>
    </xf>
    <xf numFmtId="39" fontId="8" fillId="2" borderId="4" xfId="0" applyNumberFormat="1" applyFont="1" applyFill="1" applyBorder="1"/>
    <xf numFmtId="0" fontId="8" fillId="2" borderId="11" xfId="0" applyFont="1" applyFill="1" applyBorder="1"/>
    <xf numFmtId="0" fontId="7" fillId="2" borderId="11" xfId="0" applyFont="1" applyFill="1" applyBorder="1"/>
    <xf numFmtId="39" fontId="7" fillId="0" borderId="6" xfId="0" applyNumberFormat="1" applyFont="1" applyBorder="1"/>
    <xf numFmtId="0" fontId="8" fillId="2" borderId="3" xfId="0" applyFont="1" applyFill="1" applyBorder="1" applyAlignment="1">
      <alignment wrapText="1"/>
    </xf>
    <xf numFmtId="0" fontId="11" fillId="2" borderId="0" xfId="1" applyFont="1" applyFill="1"/>
    <xf numFmtId="0" fontId="11" fillId="3" borderId="0" xfId="1" applyFont="1" applyFill="1"/>
    <xf numFmtId="0" fontId="8" fillId="3" borderId="0" xfId="0" applyFont="1" applyFill="1"/>
    <xf numFmtId="0" fontId="7" fillId="3" borderId="0" xfId="0" applyFont="1" applyFill="1" applyAlignment="1">
      <alignment horizontal="left" wrapText="1"/>
    </xf>
    <xf numFmtId="0" fontId="7" fillId="3" borderId="0" xfId="0" applyFont="1" applyFill="1" applyAlignment="1">
      <alignment horizontal="left"/>
    </xf>
    <xf numFmtId="0" fontId="8" fillId="2" borderId="0" xfId="0" applyFont="1" applyFill="1" applyAlignment="1">
      <alignment horizontal="left" wrapText="1"/>
    </xf>
    <xf numFmtId="0" fontId="8" fillId="2" borderId="0" xfId="0" applyFont="1" applyFill="1" applyAlignment="1">
      <alignment horizontal="left"/>
    </xf>
    <xf numFmtId="165" fontId="8" fillId="2" borderId="0" xfId="0" applyNumberFormat="1" applyFont="1" applyFill="1" applyAlignment="1">
      <alignment horizontal="right"/>
    </xf>
    <xf numFmtId="167" fontId="8" fillId="2" borderId="0" xfId="0" applyNumberFormat="1" applyFont="1" applyFill="1"/>
    <xf numFmtId="168" fontId="8" fillId="2" borderId="3" xfId="0" applyNumberFormat="1" applyFont="1" applyFill="1" applyBorder="1"/>
    <xf numFmtId="39" fontId="7" fillId="2" borderId="8" xfId="0" applyNumberFormat="1" applyFont="1" applyFill="1" applyBorder="1"/>
    <xf numFmtId="0" fontId="7" fillId="3" borderId="0" xfId="0" applyFont="1" applyFill="1" applyAlignment="1">
      <alignment vertical="top"/>
    </xf>
    <xf numFmtId="0" fontId="7" fillId="3" borderId="0" xfId="0" applyFont="1" applyFill="1" applyAlignment="1">
      <alignment vertical="top" wrapText="1"/>
    </xf>
    <xf numFmtId="164" fontId="7" fillId="2" borderId="3" xfId="0" applyNumberFormat="1" applyFont="1" applyFill="1" applyBorder="1"/>
    <xf numFmtId="0" fontId="7" fillId="0" borderId="1" xfId="0" applyFont="1" applyBorder="1" applyAlignment="1">
      <alignment horizontal="center" vertical="center" wrapText="1"/>
    </xf>
    <xf numFmtId="0" fontId="7" fillId="2" borderId="0" xfId="0" applyFont="1" applyFill="1" applyAlignment="1">
      <alignment vertical="top" wrapText="1"/>
    </xf>
    <xf numFmtId="0" fontId="8" fillId="2" borderId="9" xfId="0" applyFont="1" applyFill="1" applyBorder="1"/>
    <xf numFmtId="0" fontId="8" fillId="2" borderId="10" xfId="0" applyFont="1" applyFill="1" applyBorder="1"/>
    <xf numFmtId="0" fontId="4" fillId="4" borderId="8" xfId="0" applyFont="1" applyFill="1" applyBorder="1" applyAlignment="1">
      <alignment horizontal="center" vertical="center" wrapText="1"/>
    </xf>
    <xf numFmtId="0" fontId="4" fillId="4" borderId="0" xfId="0" applyFont="1" applyFill="1" applyAlignment="1">
      <alignment horizontal="center" vertical="center" wrapText="1"/>
    </xf>
    <xf numFmtId="0" fontId="7" fillId="2" borderId="9" xfId="0" applyFont="1" applyFill="1" applyBorder="1"/>
    <xf numFmtId="0" fontId="7" fillId="2" borderId="10" xfId="0" applyFont="1" applyFill="1" applyBorder="1"/>
    <xf numFmtId="0" fontId="8" fillId="2" borderId="0" xfId="0" applyFont="1" applyFill="1" applyAlignment="1">
      <alignment wrapText="1"/>
    </xf>
    <xf numFmtId="0" fontId="8" fillId="2" borderId="0" xfId="0" applyFont="1" applyFill="1" applyAlignment="1">
      <alignment horizontal="left" wrapText="1"/>
    </xf>
    <xf numFmtId="0" fontId="7" fillId="2" borderId="0" xfId="0" applyFont="1" applyFill="1" applyAlignment="1">
      <alignment horizontal="left" wrapText="1"/>
    </xf>
    <xf numFmtId="0" fontId="7" fillId="2" borderId="0" xfId="0" applyFont="1" applyFill="1" applyAlignment="1">
      <alignment horizontal="left" vertical="center" wrapText="1"/>
    </xf>
    <xf numFmtId="0" fontId="7" fillId="2" borderId="0" xfId="0" applyFont="1" applyFill="1" applyAlignment="1">
      <alignment wrapText="1"/>
    </xf>
    <xf numFmtId="0" fontId="0" fillId="0" borderId="0" xfId="0" applyAlignment="1">
      <alignment wrapText="1"/>
    </xf>
    <xf numFmtId="0" fontId="7" fillId="2" borderId="0" xfId="0" applyFont="1" applyFill="1" applyAlignment="1">
      <alignment horizontal="justify" wrapText="1"/>
    </xf>
    <xf numFmtId="0" fontId="0" fillId="0" borderId="0" xfId="0" applyAlignment="1">
      <alignment horizontal="justify" wrapText="1"/>
    </xf>
    <xf numFmtId="0" fontId="7" fillId="2" borderId="0" xfId="0" applyFont="1" applyFill="1" applyAlignment="1">
      <alignment vertical="top" wrapText="1"/>
    </xf>
  </cellXfs>
  <cellStyles count="2">
    <cellStyle name="Hyperlink" xfId="1" builtinId="8"/>
    <cellStyle name="Normal" xfId="0" builtinId="0"/>
  </cellStyles>
  <dxfs count="110">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
      <numFmt numFmtId="169" formatCode="&quot;0.00*&quo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3.jpeg"/><Relationship Id="rId1" Type="http://schemas.openxmlformats.org/officeDocument/2006/relationships/image" Target="../media/image12.png"/></Relationships>
</file>

<file path=xl/drawings/_rels/drawing1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18.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19.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21.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22.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23.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24.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25.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26.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27.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28.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29.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31.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32.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33.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34.xml.rels><?xml version="1.0" encoding="UTF-8" standalone="yes"?>
<Relationships xmlns="http://schemas.openxmlformats.org/package/2006/relationships"><Relationship Id="rId2" Type="http://schemas.openxmlformats.org/officeDocument/2006/relationships/image" Target="../media/image13.jpeg"/><Relationship Id="rId1" Type="http://schemas.openxmlformats.org/officeDocument/2006/relationships/image" Target="../media/image7.jpeg"/></Relationships>
</file>

<file path=xl/drawings/_rels/drawing35.xml.rels><?xml version="1.0" encoding="UTF-8" standalone="yes"?>
<Relationships xmlns="http://schemas.openxmlformats.org/package/2006/relationships"><Relationship Id="rId2" Type="http://schemas.openxmlformats.org/officeDocument/2006/relationships/image" Target="../media/image13.jpeg"/><Relationship Id="rId1" Type="http://schemas.openxmlformats.org/officeDocument/2006/relationships/image" Target="../media/image12.png"/></Relationships>
</file>

<file path=xl/drawings/_rels/drawing36.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1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120</xdr:row>
      <xdr:rowOff>123825</xdr:rowOff>
    </xdr:from>
    <xdr:to>
      <xdr:col>1</xdr:col>
      <xdr:colOff>495300</xdr:colOff>
      <xdr:row>132</xdr:row>
      <xdr:rowOff>123825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7516475"/>
          <a:ext cx="274320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103</xdr:row>
      <xdr:rowOff>0</xdr:rowOff>
    </xdr:from>
    <xdr:to>
      <xdr:col>1</xdr:col>
      <xdr:colOff>419100</xdr:colOff>
      <xdr:row>115</xdr:row>
      <xdr:rowOff>104775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14963775"/>
          <a:ext cx="2762250"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66675</xdr:colOff>
      <xdr:row>67</xdr:row>
      <xdr:rowOff>123825</xdr:rowOff>
    </xdr:from>
    <xdr:to>
      <xdr:col>1</xdr:col>
      <xdr:colOff>571500</xdr:colOff>
      <xdr:row>81</xdr:row>
      <xdr:rowOff>38100</xdr:rowOff>
    </xdr:to>
    <xdr:pic>
      <xdr:nvPicPr>
        <xdr:cNvPr id="2" name="Picture 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0229850"/>
          <a:ext cx="2886075" cy="1914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50</xdr:row>
      <xdr:rowOff>9525</xdr:rowOff>
    </xdr:from>
    <xdr:to>
      <xdr:col>1</xdr:col>
      <xdr:colOff>581025</xdr:colOff>
      <xdr:row>62</xdr:row>
      <xdr:rowOff>95250</xdr:rowOff>
    </xdr:to>
    <xdr:pic>
      <xdr:nvPicPr>
        <xdr:cNvPr id="3" name="Picture 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7686675"/>
          <a:ext cx="2771775" cy="180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127</xdr:row>
      <xdr:rowOff>47625</xdr:rowOff>
    </xdr:from>
    <xdr:to>
      <xdr:col>1</xdr:col>
      <xdr:colOff>457200</xdr:colOff>
      <xdr:row>140</xdr:row>
      <xdr:rowOff>57150</xdr:rowOff>
    </xdr:to>
    <xdr:pic>
      <xdr:nvPicPr>
        <xdr:cNvPr id="2" name="Picture 1">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8440400"/>
          <a:ext cx="2962275" cy="186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109</xdr:row>
      <xdr:rowOff>95250</xdr:rowOff>
    </xdr:from>
    <xdr:to>
      <xdr:col>1</xdr:col>
      <xdr:colOff>295275</xdr:colOff>
      <xdr:row>122</xdr:row>
      <xdr:rowOff>107970</xdr:rowOff>
    </xdr:to>
    <xdr:pic>
      <xdr:nvPicPr>
        <xdr:cNvPr id="4" name="Picture 3">
          <a:extLst>
            <a:ext uri="{FF2B5EF4-FFF2-40B4-BE49-F238E27FC236}">
              <a16:creationId xmlns:a16="http://schemas.microsoft.com/office/drawing/2014/main" id="{D427F74E-3D81-4D69-A4C8-AE088AD85B7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15916275"/>
          <a:ext cx="2762250" cy="1870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123825</xdr:colOff>
      <xdr:row>135</xdr:row>
      <xdr:rowOff>95250</xdr:rowOff>
    </xdr:from>
    <xdr:to>
      <xdr:col>1</xdr:col>
      <xdr:colOff>495300</xdr:colOff>
      <xdr:row>148</xdr:row>
      <xdr:rowOff>114300</xdr:rowOff>
    </xdr:to>
    <xdr:pic>
      <xdr:nvPicPr>
        <xdr:cNvPr id="2" name="Picture 1">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9631025"/>
          <a:ext cx="2952750" cy="187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116</xdr:row>
      <xdr:rowOff>0</xdr:rowOff>
    </xdr:from>
    <xdr:to>
      <xdr:col>1</xdr:col>
      <xdr:colOff>378641</xdr:colOff>
      <xdr:row>129</xdr:row>
      <xdr:rowOff>114300</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16821150"/>
          <a:ext cx="2912291"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76200</xdr:colOff>
      <xdr:row>151</xdr:row>
      <xdr:rowOff>85725</xdr:rowOff>
    </xdr:from>
    <xdr:to>
      <xdr:col>1</xdr:col>
      <xdr:colOff>381000</xdr:colOff>
      <xdr:row>165</xdr:row>
      <xdr:rowOff>9525</xdr:rowOff>
    </xdr:to>
    <xdr:pic>
      <xdr:nvPicPr>
        <xdr:cNvPr id="2" name="Picture 4">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1945600"/>
          <a:ext cx="2886075"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133</xdr:row>
      <xdr:rowOff>66675</xdr:rowOff>
    </xdr:from>
    <xdr:to>
      <xdr:col>1</xdr:col>
      <xdr:colOff>266700</xdr:colOff>
      <xdr:row>146</xdr:row>
      <xdr:rowOff>28575</xdr:rowOff>
    </xdr:to>
    <xdr:pic>
      <xdr:nvPicPr>
        <xdr:cNvPr id="3" name="Picture 5">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9354800"/>
          <a:ext cx="2752725"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171450</xdr:colOff>
      <xdr:row>152</xdr:row>
      <xdr:rowOff>95250</xdr:rowOff>
    </xdr:from>
    <xdr:to>
      <xdr:col>1</xdr:col>
      <xdr:colOff>704850</xdr:colOff>
      <xdr:row>167</xdr:row>
      <xdr:rowOff>0</xdr:rowOff>
    </xdr:to>
    <xdr:pic>
      <xdr:nvPicPr>
        <xdr:cNvPr id="2" name="Picture 3">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21431250"/>
          <a:ext cx="3114675" cy="204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132</xdr:row>
      <xdr:rowOff>19050</xdr:rowOff>
    </xdr:from>
    <xdr:to>
      <xdr:col>1</xdr:col>
      <xdr:colOff>438150</xdr:colOff>
      <xdr:row>145</xdr:row>
      <xdr:rowOff>114300</xdr:rowOff>
    </xdr:to>
    <xdr:pic>
      <xdr:nvPicPr>
        <xdr:cNvPr id="3" name="Picture 4">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8497550"/>
          <a:ext cx="2886075" cy="195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133350</xdr:colOff>
      <xdr:row>152</xdr:row>
      <xdr:rowOff>104775</xdr:rowOff>
    </xdr:from>
    <xdr:to>
      <xdr:col>1</xdr:col>
      <xdr:colOff>628650</xdr:colOff>
      <xdr:row>166</xdr:row>
      <xdr:rowOff>85725</xdr:rowOff>
    </xdr:to>
    <xdr:pic>
      <xdr:nvPicPr>
        <xdr:cNvPr id="2" name="Picture 3">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21393150"/>
          <a:ext cx="3076575"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133</xdr:row>
      <xdr:rowOff>19050</xdr:rowOff>
    </xdr:from>
    <xdr:to>
      <xdr:col>1</xdr:col>
      <xdr:colOff>561975</xdr:colOff>
      <xdr:row>147</xdr:row>
      <xdr:rowOff>57150</xdr:rowOff>
    </xdr:to>
    <xdr:pic>
      <xdr:nvPicPr>
        <xdr:cNvPr id="3" name="Picture 4">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18592800"/>
          <a:ext cx="3028950"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133350</xdr:colOff>
      <xdr:row>158</xdr:row>
      <xdr:rowOff>85725</xdr:rowOff>
    </xdr:from>
    <xdr:to>
      <xdr:col>1</xdr:col>
      <xdr:colOff>123825</xdr:colOff>
      <xdr:row>170</xdr:row>
      <xdr:rowOff>57150</xdr:rowOff>
    </xdr:to>
    <xdr:pic>
      <xdr:nvPicPr>
        <xdr:cNvPr id="2" name="Picture 2">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22945725"/>
          <a:ext cx="257175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139</xdr:row>
      <xdr:rowOff>0</xdr:rowOff>
    </xdr:from>
    <xdr:to>
      <xdr:col>1</xdr:col>
      <xdr:colOff>295275</xdr:colOff>
      <xdr:row>152</xdr:row>
      <xdr:rowOff>114300</xdr:rowOff>
    </xdr:to>
    <xdr:pic>
      <xdr:nvPicPr>
        <xdr:cNvPr id="3" name="Picture 3">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20145375"/>
          <a:ext cx="2819400"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114300</xdr:colOff>
      <xdr:row>133</xdr:row>
      <xdr:rowOff>0</xdr:rowOff>
    </xdr:from>
    <xdr:to>
      <xdr:col>1</xdr:col>
      <xdr:colOff>514350</xdr:colOff>
      <xdr:row>147</xdr:row>
      <xdr:rowOff>38100</xdr:rowOff>
    </xdr:to>
    <xdr:pic>
      <xdr:nvPicPr>
        <xdr:cNvPr id="2" name="Picture 4">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9288125"/>
          <a:ext cx="3105150"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113</xdr:row>
      <xdr:rowOff>76200</xdr:rowOff>
    </xdr:from>
    <xdr:to>
      <xdr:col>1</xdr:col>
      <xdr:colOff>514350</xdr:colOff>
      <xdr:row>127</xdr:row>
      <xdr:rowOff>114300</xdr:rowOff>
    </xdr:to>
    <xdr:pic>
      <xdr:nvPicPr>
        <xdr:cNvPr id="3" name="Picture 5">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6506825"/>
          <a:ext cx="3105150"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92</xdr:row>
      <xdr:rowOff>9525</xdr:rowOff>
    </xdr:from>
    <xdr:to>
      <xdr:col>1</xdr:col>
      <xdr:colOff>342900</xdr:colOff>
      <xdr:row>105</xdr:row>
      <xdr:rowOff>104775</xdr:rowOff>
    </xdr:to>
    <xdr:pic>
      <xdr:nvPicPr>
        <xdr:cNvPr id="4" name="Picture 6">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13439775"/>
          <a:ext cx="2876550" cy="195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95250</xdr:colOff>
      <xdr:row>136</xdr:row>
      <xdr:rowOff>38100</xdr:rowOff>
    </xdr:from>
    <xdr:to>
      <xdr:col>1</xdr:col>
      <xdr:colOff>495300</xdr:colOff>
      <xdr:row>150</xdr:row>
      <xdr:rowOff>76200</xdr:rowOff>
    </xdr:to>
    <xdr:pic>
      <xdr:nvPicPr>
        <xdr:cNvPr id="2" name="Picture 4">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0040600"/>
          <a:ext cx="3105150"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115</xdr:row>
      <xdr:rowOff>19050</xdr:rowOff>
    </xdr:from>
    <xdr:to>
      <xdr:col>1</xdr:col>
      <xdr:colOff>400050</xdr:colOff>
      <xdr:row>129</xdr:row>
      <xdr:rowOff>57150</xdr:rowOff>
    </xdr:to>
    <xdr:pic>
      <xdr:nvPicPr>
        <xdr:cNvPr id="3" name="Picture 5">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021175"/>
          <a:ext cx="3105150"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94</xdr:row>
      <xdr:rowOff>57150</xdr:rowOff>
    </xdr:from>
    <xdr:to>
      <xdr:col>1</xdr:col>
      <xdr:colOff>304800</xdr:colOff>
      <xdr:row>108</xdr:row>
      <xdr:rowOff>28575</xdr:rowOff>
    </xdr:to>
    <xdr:pic>
      <xdr:nvPicPr>
        <xdr:cNvPr id="4" name="Picture 6">
          <a:extLst>
            <a:ext uri="{FF2B5EF4-FFF2-40B4-BE49-F238E27FC236}">
              <a16:creationId xmlns:a16="http://schemas.microsoft.com/office/drawing/2014/main" id="{00000000-0008-0000-1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4058900"/>
          <a:ext cx="2876550"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19050</xdr:colOff>
      <xdr:row>93</xdr:row>
      <xdr:rowOff>57150</xdr:rowOff>
    </xdr:from>
    <xdr:to>
      <xdr:col>1</xdr:col>
      <xdr:colOff>552450</xdr:colOff>
      <xdr:row>107</xdr:row>
      <xdr:rowOff>95250</xdr:rowOff>
    </xdr:to>
    <xdr:pic>
      <xdr:nvPicPr>
        <xdr:cNvPr id="2" name="Picture 3">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3487400"/>
          <a:ext cx="31146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72</xdr:row>
      <xdr:rowOff>0</xdr:rowOff>
    </xdr:from>
    <xdr:to>
      <xdr:col>1</xdr:col>
      <xdr:colOff>409575</xdr:colOff>
      <xdr:row>85</xdr:row>
      <xdr:rowOff>95250</xdr:rowOff>
    </xdr:to>
    <xdr:pic>
      <xdr:nvPicPr>
        <xdr:cNvPr id="3" name="Picture 4">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10429875"/>
          <a:ext cx="2886075" cy="195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68</xdr:row>
      <xdr:rowOff>123825</xdr:rowOff>
    </xdr:from>
    <xdr:to>
      <xdr:col>1</xdr:col>
      <xdr:colOff>447675</xdr:colOff>
      <xdr:row>81</xdr:row>
      <xdr:rowOff>104775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10086975"/>
          <a:ext cx="2667000" cy="1838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48</xdr:row>
      <xdr:rowOff>133350</xdr:rowOff>
    </xdr:from>
    <xdr:to>
      <xdr:col>1</xdr:col>
      <xdr:colOff>561975</xdr:colOff>
      <xdr:row>62</xdr:row>
      <xdr:rowOff>114300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7239000"/>
          <a:ext cx="2828925"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104775</xdr:colOff>
      <xdr:row>155</xdr:row>
      <xdr:rowOff>66675</xdr:rowOff>
    </xdr:from>
    <xdr:to>
      <xdr:col>1</xdr:col>
      <xdr:colOff>638175</xdr:colOff>
      <xdr:row>169</xdr:row>
      <xdr:rowOff>104775</xdr:rowOff>
    </xdr:to>
    <xdr:pic>
      <xdr:nvPicPr>
        <xdr:cNvPr id="2" name="Picture 5">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2640925"/>
          <a:ext cx="31146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135</xdr:row>
      <xdr:rowOff>123825</xdr:rowOff>
    </xdr:from>
    <xdr:to>
      <xdr:col>1</xdr:col>
      <xdr:colOff>352425</xdr:colOff>
      <xdr:row>149</xdr:row>
      <xdr:rowOff>95250</xdr:rowOff>
    </xdr:to>
    <xdr:pic>
      <xdr:nvPicPr>
        <xdr:cNvPr id="3" name="Picture 6">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19840575"/>
          <a:ext cx="2876550"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95250</xdr:colOff>
      <xdr:row>145</xdr:row>
      <xdr:rowOff>95250</xdr:rowOff>
    </xdr:from>
    <xdr:to>
      <xdr:col>1</xdr:col>
      <xdr:colOff>628650</xdr:colOff>
      <xdr:row>160</xdr:row>
      <xdr:rowOff>0</xdr:rowOff>
    </xdr:to>
    <xdr:pic>
      <xdr:nvPicPr>
        <xdr:cNvPr id="2" name="Picture 3">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0859750"/>
          <a:ext cx="3114675" cy="204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152400</xdr:colOff>
      <xdr:row>125</xdr:row>
      <xdr:rowOff>76200</xdr:rowOff>
    </xdr:from>
    <xdr:to>
      <xdr:col>1</xdr:col>
      <xdr:colOff>457200</xdr:colOff>
      <xdr:row>139</xdr:row>
      <xdr:rowOff>47625</xdr:rowOff>
    </xdr:to>
    <xdr:pic>
      <xdr:nvPicPr>
        <xdr:cNvPr id="3" name="Picture 4">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17983200"/>
          <a:ext cx="2886075"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76200</xdr:colOff>
      <xdr:row>129</xdr:row>
      <xdr:rowOff>57150</xdr:rowOff>
    </xdr:from>
    <xdr:to>
      <xdr:col>1</xdr:col>
      <xdr:colOff>609600</xdr:colOff>
      <xdr:row>143</xdr:row>
      <xdr:rowOff>95250</xdr:rowOff>
    </xdr:to>
    <xdr:pic>
      <xdr:nvPicPr>
        <xdr:cNvPr id="2" name="Picture 3">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0107275"/>
          <a:ext cx="31146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107</xdr:row>
      <xdr:rowOff>95250</xdr:rowOff>
    </xdr:from>
    <xdr:to>
      <xdr:col>1</xdr:col>
      <xdr:colOff>428625</xdr:colOff>
      <xdr:row>121</xdr:row>
      <xdr:rowOff>66675</xdr:rowOff>
    </xdr:to>
    <xdr:pic>
      <xdr:nvPicPr>
        <xdr:cNvPr id="3" name="Picture 4">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7002125"/>
          <a:ext cx="2876550"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57150</xdr:colOff>
      <xdr:row>128</xdr:row>
      <xdr:rowOff>47625</xdr:rowOff>
    </xdr:from>
    <xdr:to>
      <xdr:col>1</xdr:col>
      <xdr:colOff>476250</xdr:colOff>
      <xdr:row>142</xdr:row>
      <xdr:rowOff>10923</xdr:rowOff>
    </xdr:to>
    <xdr:pic>
      <xdr:nvPicPr>
        <xdr:cNvPr id="2" name="Picture 3">
          <a:extLst>
            <a:ext uri="{FF2B5EF4-FFF2-40B4-BE49-F238E27FC236}">
              <a16:creationId xmlns:a16="http://schemas.microsoft.com/office/drawing/2014/main" id="{00000000-0008-0000-1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8535650"/>
          <a:ext cx="3000375" cy="19635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106</xdr:row>
      <xdr:rowOff>104775</xdr:rowOff>
    </xdr:from>
    <xdr:to>
      <xdr:col>1</xdr:col>
      <xdr:colOff>485775</xdr:colOff>
      <xdr:row>120</xdr:row>
      <xdr:rowOff>76200</xdr:rowOff>
    </xdr:to>
    <xdr:pic>
      <xdr:nvPicPr>
        <xdr:cNvPr id="3" name="Picture 4">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 y="15678150"/>
          <a:ext cx="2886075"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152400</xdr:colOff>
      <xdr:row>88</xdr:row>
      <xdr:rowOff>0</xdr:rowOff>
    </xdr:from>
    <xdr:to>
      <xdr:col>1</xdr:col>
      <xdr:colOff>685800</xdr:colOff>
      <xdr:row>102</xdr:row>
      <xdr:rowOff>38100</xdr:rowOff>
    </xdr:to>
    <xdr:pic>
      <xdr:nvPicPr>
        <xdr:cNvPr id="2" name="Picture 3">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3573125"/>
          <a:ext cx="31146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68</xdr:row>
      <xdr:rowOff>57150</xdr:rowOff>
    </xdr:from>
    <xdr:to>
      <xdr:col>1</xdr:col>
      <xdr:colOff>352425</xdr:colOff>
      <xdr:row>82</xdr:row>
      <xdr:rowOff>28575</xdr:rowOff>
    </xdr:to>
    <xdr:pic>
      <xdr:nvPicPr>
        <xdr:cNvPr id="3" name="Picture 4">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10772775"/>
          <a:ext cx="2886075"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95250</xdr:colOff>
      <xdr:row>130</xdr:row>
      <xdr:rowOff>95250</xdr:rowOff>
    </xdr:from>
    <xdr:to>
      <xdr:col>1</xdr:col>
      <xdr:colOff>628650</xdr:colOff>
      <xdr:row>145</xdr:row>
      <xdr:rowOff>0</xdr:rowOff>
    </xdr:to>
    <xdr:pic>
      <xdr:nvPicPr>
        <xdr:cNvPr id="2" name="Picture 3">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8859500"/>
          <a:ext cx="3114675" cy="204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108</xdr:row>
      <xdr:rowOff>66675</xdr:rowOff>
    </xdr:from>
    <xdr:to>
      <xdr:col>1</xdr:col>
      <xdr:colOff>409575</xdr:colOff>
      <xdr:row>122</xdr:row>
      <xdr:rowOff>38100</xdr:rowOff>
    </xdr:to>
    <xdr:pic>
      <xdr:nvPicPr>
        <xdr:cNvPr id="3" name="Picture 4">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15687675"/>
          <a:ext cx="2886075"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19050</xdr:colOff>
      <xdr:row>112</xdr:row>
      <xdr:rowOff>66675</xdr:rowOff>
    </xdr:from>
    <xdr:to>
      <xdr:col>1</xdr:col>
      <xdr:colOff>552450</xdr:colOff>
      <xdr:row>126</xdr:row>
      <xdr:rowOff>104775</xdr:rowOff>
    </xdr:to>
    <xdr:pic>
      <xdr:nvPicPr>
        <xdr:cNvPr id="2" name="Picture 3">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6354425"/>
          <a:ext cx="31146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93</xdr:row>
      <xdr:rowOff>0</xdr:rowOff>
    </xdr:from>
    <xdr:to>
      <xdr:col>1</xdr:col>
      <xdr:colOff>381000</xdr:colOff>
      <xdr:row>106</xdr:row>
      <xdr:rowOff>95250</xdr:rowOff>
    </xdr:to>
    <xdr:pic>
      <xdr:nvPicPr>
        <xdr:cNvPr id="3" name="Picture 4">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3573125"/>
          <a:ext cx="2886075" cy="1952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76200</xdr:colOff>
      <xdr:row>102</xdr:row>
      <xdr:rowOff>38100</xdr:rowOff>
    </xdr:from>
    <xdr:to>
      <xdr:col>1</xdr:col>
      <xdr:colOff>609600</xdr:colOff>
      <xdr:row>116</xdr:row>
      <xdr:rowOff>76200</xdr:rowOff>
    </xdr:to>
    <xdr:pic>
      <xdr:nvPicPr>
        <xdr:cNvPr id="2" name="Picture 3">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325725"/>
          <a:ext cx="31146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82</xdr:row>
      <xdr:rowOff>95250</xdr:rowOff>
    </xdr:from>
    <xdr:to>
      <xdr:col>1</xdr:col>
      <xdr:colOff>409575</xdr:colOff>
      <xdr:row>96</xdr:row>
      <xdr:rowOff>57150</xdr:rowOff>
    </xdr:to>
    <xdr:pic>
      <xdr:nvPicPr>
        <xdr:cNvPr id="3" name="Picture 4">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12525375"/>
          <a:ext cx="2886075" cy="196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57150</xdr:colOff>
      <xdr:row>95</xdr:row>
      <xdr:rowOff>19050</xdr:rowOff>
    </xdr:from>
    <xdr:to>
      <xdr:col>1</xdr:col>
      <xdr:colOff>590550</xdr:colOff>
      <xdr:row>109</xdr:row>
      <xdr:rowOff>57150</xdr:rowOff>
    </xdr:to>
    <xdr:pic>
      <xdr:nvPicPr>
        <xdr:cNvPr id="2" name="Picture 3">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4449425"/>
          <a:ext cx="31146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209550</xdr:colOff>
      <xdr:row>75</xdr:row>
      <xdr:rowOff>57150</xdr:rowOff>
    </xdr:from>
    <xdr:to>
      <xdr:col>1</xdr:col>
      <xdr:colOff>514350</xdr:colOff>
      <xdr:row>89</xdr:row>
      <xdr:rowOff>28575</xdr:rowOff>
    </xdr:to>
    <xdr:pic>
      <xdr:nvPicPr>
        <xdr:cNvPr id="3" name="Picture 4">
          <a:extLst>
            <a:ext uri="{FF2B5EF4-FFF2-40B4-BE49-F238E27FC236}">
              <a16:creationId xmlns:a16="http://schemas.microsoft.com/office/drawing/2014/main" id="{00000000-0008-0000-1B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1630025"/>
          <a:ext cx="2886075"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171450</xdr:colOff>
      <xdr:row>108</xdr:row>
      <xdr:rowOff>0</xdr:rowOff>
    </xdr:from>
    <xdr:to>
      <xdr:col>1</xdr:col>
      <xdr:colOff>704850</xdr:colOff>
      <xdr:row>122</xdr:row>
      <xdr:rowOff>38100</xdr:rowOff>
    </xdr:to>
    <xdr:pic>
      <xdr:nvPicPr>
        <xdr:cNvPr id="2" name="Picture 3">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5716250"/>
          <a:ext cx="31146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88</xdr:row>
      <xdr:rowOff>85725</xdr:rowOff>
    </xdr:from>
    <xdr:to>
      <xdr:col>1</xdr:col>
      <xdr:colOff>466725</xdr:colOff>
      <xdr:row>102</xdr:row>
      <xdr:rowOff>57150</xdr:rowOff>
    </xdr:to>
    <xdr:pic>
      <xdr:nvPicPr>
        <xdr:cNvPr id="3" name="Picture 4">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12944475"/>
          <a:ext cx="2886075"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228600</xdr:colOff>
      <xdr:row>123</xdr:row>
      <xdr:rowOff>114300</xdr:rowOff>
    </xdr:from>
    <xdr:to>
      <xdr:col>1</xdr:col>
      <xdr:colOff>571500</xdr:colOff>
      <xdr:row>135</xdr:row>
      <xdr:rowOff>114300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17935575"/>
          <a:ext cx="272415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106</xdr:row>
      <xdr:rowOff>0</xdr:rowOff>
    </xdr:from>
    <xdr:to>
      <xdr:col>1</xdr:col>
      <xdr:colOff>485775</xdr:colOff>
      <xdr:row>118</xdr:row>
      <xdr:rowOff>114300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15392400"/>
          <a:ext cx="2752725"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171450</xdr:colOff>
      <xdr:row>104</xdr:row>
      <xdr:rowOff>66675</xdr:rowOff>
    </xdr:from>
    <xdr:to>
      <xdr:col>1</xdr:col>
      <xdr:colOff>704850</xdr:colOff>
      <xdr:row>118</xdr:row>
      <xdr:rowOff>104775</xdr:rowOff>
    </xdr:to>
    <xdr:pic>
      <xdr:nvPicPr>
        <xdr:cNvPr id="2" name="Picture 3">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5354300"/>
          <a:ext cx="31146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84</xdr:row>
      <xdr:rowOff>114300</xdr:rowOff>
    </xdr:from>
    <xdr:to>
      <xdr:col>1</xdr:col>
      <xdr:colOff>485775</xdr:colOff>
      <xdr:row>98</xdr:row>
      <xdr:rowOff>85725</xdr:rowOff>
    </xdr:to>
    <xdr:pic>
      <xdr:nvPicPr>
        <xdr:cNvPr id="3" name="Picture 4">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0975" y="12544425"/>
          <a:ext cx="2886075"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171450</xdr:colOff>
      <xdr:row>120</xdr:row>
      <xdr:rowOff>57150</xdr:rowOff>
    </xdr:from>
    <xdr:to>
      <xdr:col>1</xdr:col>
      <xdr:colOff>704850</xdr:colOff>
      <xdr:row>134</xdr:row>
      <xdr:rowOff>95250</xdr:rowOff>
    </xdr:to>
    <xdr:pic>
      <xdr:nvPicPr>
        <xdr:cNvPr id="2" name="Picture 3">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7964150"/>
          <a:ext cx="3114675"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99</xdr:row>
      <xdr:rowOff>114300</xdr:rowOff>
    </xdr:from>
    <xdr:to>
      <xdr:col>1</xdr:col>
      <xdr:colOff>438150</xdr:colOff>
      <xdr:row>113</xdr:row>
      <xdr:rowOff>85725</xdr:rowOff>
    </xdr:to>
    <xdr:pic>
      <xdr:nvPicPr>
        <xdr:cNvPr id="3" name="Picture 4">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15020925"/>
          <a:ext cx="2886075"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57150</xdr:colOff>
      <xdr:row>54</xdr:row>
      <xdr:rowOff>104775</xdr:rowOff>
    </xdr:from>
    <xdr:to>
      <xdr:col>1</xdr:col>
      <xdr:colOff>790575</xdr:colOff>
      <xdr:row>69</xdr:row>
      <xdr:rowOff>19050</xdr:rowOff>
    </xdr:to>
    <xdr:pic>
      <xdr:nvPicPr>
        <xdr:cNvPr id="2" name="Picture 3">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8105775"/>
          <a:ext cx="3114675" cy="2057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34</xdr:row>
      <xdr:rowOff>19050</xdr:rowOff>
    </xdr:from>
    <xdr:to>
      <xdr:col>1</xdr:col>
      <xdr:colOff>590550</xdr:colOff>
      <xdr:row>47</xdr:row>
      <xdr:rowOff>123825</xdr:rowOff>
    </xdr:to>
    <xdr:pic>
      <xdr:nvPicPr>
        <xdr:cNvPr id="3" name="Picture 4">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5162550"/>
          <a:ext cx="2876550" cy="196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57150</xdr:colOff>
      <xdr:row>54</xdr:row>
      <xdr:rowOff>57150</xdr:rowOff>
    </xdr:from>
    <xdr:to>
      <xdr:col>1</xdr:col>
      <xdr:colOff>781050</xdr:colOff>
      <xdr:row>68</xdr:row>
      <xdr:rowOff>95250</xdr:rowOff>
    </xdr:to>
    <xdr:pic>
      <xdr:nvPicPr>
        <xdr:cNvPr id="2" name="Picture 3">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8058150"/>
          <a:ext cx="3105150"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34</xdr:row>
      <xdr:rowOff>57150</xdr:rowOff>
    </xdr:from>
    <xdr:to>
      <xdr:col>1</xdr:col>
      <xdr:colOff>628650</xdr:colOff>
      <xdr:row>48</xdr:row>
      <xdr:rowOff>19050</xdr:rowOff>
    </xdr:to>
    <xdr:pic>
      <xdr:nvPicPr>
        <xdr:cNvPr id="3" name="Picture 4">
          <a:extLst>
            <a:ext uri="{FF2B5EF4-FFF2-40B4-BE49-F238E27FC236}">
              <a16:creationId xmlns:a16="http://schemas.microsoft.com/office/drawing/2014/main" id="{00000000-0008-0000-2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350" y="5200650"/>
          <a:ext cx="2876550" cy="196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114300</xdr:colOff>
      <xdr:row>69</xdr:row>
      <xdr:rowOff>85725</xdr:rowOff>
    </xdr:from>
    <xdr:to>
      <xdr:col>1</xdr:col>
      <xdr:colOff>685800</xdr:colOff>
      <xdr:row>82</xdr:row>
      <xdr:rowOff>104775</xdr:rowOff>
    </xdr:to>
    <xdr:pic>
      <xdr:nvPicPr>
        <xdr:cNvPr id="2" name="Picture 3">
          <a:extLst>
            <a:ext uri="{FF2B5EF4-FFF2-40B4-BE49-F238E27FC236}">
              <a16:creationId xmlns:a16="http://schemas.microsoft.com/office/drawing/2014/main" id="{00000000-0008-0000-2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0563225"/>
          <a:ext cx="2952750" cy="187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50</xdr:row>
      <xdr:rowOff>66675</xdr:rowOff>
    </xdr:from>
    <xdr:to>
      <xdr:col>1</xdr:col>
      <xdr:colOff>771525</xdr:colOff>
      <xdr:row>64</xdr:row>
      <xdr:rowOff>104775</xdr:rowOff>
    </xdr:to>
    <xdr:pic>
      <xdr:nvPicPr>
        <xdr:cNvPr id="3" name="Picture 5">
          <a:extLst>
            <a:ext uri="{FF2B5EF4-FFF2-40B4-BE49-F238E27FC236}">
              <a16:creationId xmlns:a16="http://schemas.microsoft.com/office/drawing/2014/main" id="{00000000-0008-0000-2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25" y="7829550"/>
          <a:ext cx="3028950"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95250</xdr:colOff>
      <xdr:row>68</xdr:row>
      <xdr:rowOff>19050</xdr:rowOff>
    </xdr:from>
    <xdr:to>
      <xdr:col>1</xdr:col>
      <xdr:colOff>781050</xdr:colOff>
      <xdr:row>81</xdr:row>
      <xdr:rowOff>123825</xdr:rowOff>
    </xdr:to>
    <xdr:pic>
      <xdr:nvPicPr>
        <xdr:cNvPr id="2" name="Picture 3">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0648950"/>
          <a:ext cx="3067050" cy="196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48</xdr:row>
      <xdr:rowOff>57150</xdr:rowOff>
    </xdr:from>
    <xdr:to>
      <xdr:col>1</xdr:col>
      <xdr:colOff>762000</xdr:colOff>
      <xdr:row>62</xdr:row>
      <xdr:rowOff>95250</xdr:rowOff>
    </xdr:to>
    <xdr:pic>
      <xdr:nvPicPr>
        <xdr:cNvPr id="3" name="Picture 4">
          <a:extLst>
            <a:ext uri="{FF2B5EF4-FFF2-40B4-BE49-F238E27FC236}">
              <a16:creationId xmlns:a16="http://schemas.microsoft.com/office/drawing/2014/main" id="{00000000-0008-0000-2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7829550"/>
          <a:ext cx="3028950" cy="2038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47</xdr:row>
      <xdr:rowOff>104775</xdr:rowOff>
    </xdr:from>
    <xdr:to>
      <xdr:col>0</xdr:col>
      <xdr:colOff>2505075</xdr:colOff>
      <xdr:row>59</xdr:row>
      <xdr:rowOff>104775</xdr:rowOff>
    </xdr:to>
    <xdr:pic>
      <xdr:nvPicPr>
        <xdr:cNvPr id="2" name="Picture 1">
          <a:extLst>
            <a:ext uri="{FF2B5EF4-FFF2-40B4-BE49-F238E27FC236}">
              <a16:creationId xmlns:a16="http://schemas.microsoft.com/office/drawing/2014/main" id="{00000000-0008-0000-0D00-0000013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305925"/>
          <a:ext cx="2505075"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63</xdr:row>
      <xdr:rowOff>95250</xdr:rowOff>
    </xdr:from>
    <xdr:to>
      <xdr:col>1</xdr:col>
      <xdr:colOff>47625</xdr:colOff>
      <xdr:row>75</xdr:row>
      <xdr:rowOff>85725</xdr:rowOff>
    </xdr:to>
    <xdr:pic>
      <xdr:nvPicPr>
        <xdr:cNvPr id="3" name="Picture 2">
          <a:extLst>
            <a:ext uri="{FF2B5EF4-FFF2-40B4-BE49-F238E27FC236}">
              <a16:creationId xmlns:a16="http://schemas.microsoft.com/office/drawing/2014/main" id="{00000000-0008-0000-0D00-0000023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11582400"/>
          <a:ext cx="2562225" cy="1704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60</xdr:row>
      <xdr:rowOff>0</xdr:rowOff>
    </xdr:from>
    <xdr:to>
      <xdr:col>1</xdr:col>
      <xdr:colOff>180975</xdr:colOff>
      <xdr:row>72</xdr:row>
      <xdr:rowOff>104775</xdr:rowOff>
    </xdr:to>
    <xdr:pic>
      <xdr:nvPicPr>
        <xdr:cNvPr id="2" name="Picture 2">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153525"/>
          <a:ext cx="2762250"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78</xdr:row>
      <xdr:rowOff>0</xdr:rowOff>
    </xdr:from>
    <xdr:to>
      <xdr:col>1</xdr:col>
      <xdr:colOff>180975</xdr:colOff>
      <xdr:row>90</xdr:row>
      <xdr:rowOff>0</xdr:rowOff>
    </xdr:to>
    <xdr:pic>
      <xdr:nvPicPr>
        <xdr:cNvPr id="3" name="Picture 3">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11725275"/>
          <a:ext cx="272415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86</xdr:row>
      <xdr:rowOff>0</xdr:rowOff>
    </xdr:from>
    <xdr:to>
      <xdr:col>1</xdr:col>
      <xdr:colOff>219075</xdr:colOff>
      <xdr:row>99</xdr:row>
      <xdr:rowOff>38100</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2868275"/>
          <a:ext cx="2781300" cy="1895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104</xdr:row>
      <xdr:rowOff>133350</xdr:rowOff>
    </xdr:from>
    <xdr:to>
      <xdr:col>1</xdr:col>
      <xdr:colOff>247650</xdr:colOff>
      <xdr:row>116</xdr:row>
      <xdr:rowOff>133350</xdr:rowOff>
    </xdr:to>
    <xdr:pic>
      <xdr:nvPicPr>
        <xdr:cNvPr id="4" name="Picture 3">
          <a:extLst>
            <a:ext uri="{FF2B5EF4-FFF2-40B4-BE49-F238E27FC236}">
              <a16:creationId xmlns:a16="http://schemas.microsoft.com/office/drawing/2014/main" id="{B6D1F6E3-C5C5-4D15-BD71-3802EFAD371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15573375"/>
          <a:ext cx="272415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142875</xdr:colOff>
      <xdr:row>97</xdr:row>
      <xdr:rowOff>85725</xdr:rowOff>
    </xdr:from>
    <xdr:to>
      <xdr:col>1</xdr:col>
      <xdr:colOff>304800</xdr:colOff>
      <xdr:row>109</xdr:row>
      <xdr:rowOff>114300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525625"/>
          <a:ext cx="2743200"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79</xdr:row>
      <xdr:rowOff>0</xdr:rowOff>
    </xdr:from>
    <xdr:to>
      <xdr:col>1</xdr:col>
      <xdr:colOff>190500</xdr:colOff>
      <xdr:row>92</xdr:row>
      <xdr:rowOff>38100</xdr:rowOff>
    </xdr:to>
    <xdr:pic>
      <xdr:nvPicPr>
        <xdr:cNvPr id="3" name="Picture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868150"/>
          <a:ext cx="2771775" cy="1895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93</xdr:row>
      <xdr:rowOff>142875</xdr:rowOff>
    </xdr:from>
    <xdr:to>
      <xdr:col>1</xdr:col>
      <xdr:colOff>152400</xdr:colOff>
      <xdr:row>106</xdr:row>
      <xdr:rowOff>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963650"/>
          <a:ext cx="2733675"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75</xdr:row>
      <xdr:rowOff>0</xdr:rowOff>
    </xdr:from>
    <xdr:to>
      <xdr:col>1</xdr:col>
      <xdr:colOff>190500</xdr:colOff>
      <xdr:row>87</xdr:row>
      <xdr:rowOff>114300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1249025"/>
          <a:ext cx="2752725"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72</xdr:row>
      <xdr:rowOff>76200</xdr:rowOff>
    </xdr:from>
    <xdr:to>
      <xdr:col>1</xdr:col>
      <xdr:colOff>381000</xdr:colOff>
      <xdr:row>86</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0896600"/>
          <a:ext cx="2886075"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55</xdr:row>
      <xdr:rowOff>0</xdr:rowOff>
    </xdr:from>
    <xdr:to>
      <xdr:col>1</xdr:col>
      <xdr:colOff>228600</xdr:colOff>
      <xdr:row>68</xdr:row>
      <xdr:rowOff>38100</xdr:rowOff>
    </xdr:to>
    <xdr:pic>
      <xdr:nvPicPr>
        <xdr:cNvPr id="3" name="Picture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8391525"/>
          <a:ext cx="2781300" cy="1895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142875</xdr:colOff>
      <xdr:row>59</xdr:row>
      <xdr:rowOff>76200</xdr:rowOff>
    </xdr:from>
    <xdr:to>
      <xdr:col>1</xdr:col>
      <xdr:colOff>647700</xdr:colOff>
      <xdr:row>73</xdr:row>
      <xdr:rowOff>0</xdr:rowOff>
    </xdr:to>
    <xdr:pic>
      <xdr:nvPicPr>
        <xdr:cNvPr id="2" name="Picture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753475"/>
          <a:ext cx="2886075"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41</xdr:row>
      <xdr:rowOff>9525</xdr:rowOff>
    </xdr:from>
    <xdr:to>
      <xdr:col>1</xdr:col>
      <xdr:colOff>495300</xdr:colOff>
      <xdr:row>54</xdr:row>
      <xdr:rowOff>38100</xdr:rowOff>
    </xdr:to>
    <xdr:pic>
      <xdr:nvPicPr>
        <xdr:cNvPr id="3" name="Picture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6115050"/>
          <a:ext cx="2771775" cy="1885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www.franklintempletonindia.com/downloadsServlet/pdf/product-labels-jg9o5k7l"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www.franklintempletonindia.com/downloadsServlet/pdf/product-labels-jg9o5k7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www.franklintempletonindia.com/downloadsServlet/pdf/product-labels-jg9o5k7l"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s://www.franklintempletonindia.com/download/en-in/valuation-policy/f5b41266-40b4-4c9f-9aa8-c9cef9e3ecd2/additional-disclosure-valuation-policy-ixahxj0q-en-in.pdf"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https://www.franklintempletonindia.com/downloadsServlet/pdf/product-labels-jg9o5k7l"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https://www.franklintempletonindia.com/downloadsServlet/pdf/product-labels-jg9o5k7l"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https://www.franklintempletonindia.com/downloadsServlet/pdf/product-labels-jg9o5k7l"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https://www.franklintempletonindia.com/download/en-in/valuation-policy/f5b41266-40b4-4c9f-9aa8-c9cef9e3ecd2/additional-disclosure-valuation-policy-ixahxj0q-en-in.pdf"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hyperlink" Target="https://www.franklintempletonindia.com/download/en-in/valuation-policy/f5b41266-40b4-4c9f-9aa8-c9cef9e3ecd2/additional-disclosure-valuation-policy-ixahxj0q-en-in.pdf"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https://www.franklintempletonindia.com/downloadsServlet/pdf/product-labels-jg9o5k7l"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5.bin"/><Relationship Id="rId1" Type="http://schemas.openxmlformats.org/officeDocument/2006/relationships/hyperlink" Target="https://www.franklintempletonindia.com/download/en-in/valuation-policy/f5b41266-40b4-4c9f-9aa8-c9cef9e3ecd2/additional-disclosure-valuation-policy-ixahxj0q-en-in.pdf"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6.bin"/><Relationship Id="rId1" Type="http://schemas.openxmlformats.org/officeDocument/2006/relationships/hyperlink" Target="https://www.franklintempletonindia.com/downloadsServlet/pdf/product-labels-jg9o5k7l" TargetMode="External"/></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27.bin"/><Relationship Id="rId1" Type="http://schemas.openxmlformats.org/officeDocument/2006/relationships/hyperlink" Target="https://www.franklintempletonindia.com/downloadsServlet/pdf/product-labels-jg9o5k7l"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8.bin"/><Relationship Id="rId1" Type="http://schemas.openxmlformats.org/officeDocument/2006/relationships/hyperlink" Target="https://www.franklintempletonindia.com/downloadsServlet/pdf/product-labels-jg9o5k7l"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29.bin"/><Relationship Id="rId1" Type="http://schemas.openxmlformats.org/officeDocument/2006/relationships/hyperlink" Target="https://www.franklintempletonindia.com/downloadsServlet/pdf/product-labels-jg9o5k7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30.bin"/><Relationship Id="rId1" Type="http://schemas.openxmlformats.org/officeDocument/2006/relationships/hyperlink" Target="https://www.franklintempletonindia.com/downloadsServlet/pdf/product-labels-jg9o5k7l" TargetMode="Externa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31.bin"/><Relationship Id="rId1" Type="http://schemas.openxmlformats.org/officeDocument/2006/relationships/hyperlink" Target="https://www.franklintempletonindia.com/download/en-in/valuation-policy/f5b41266-40b4-4c9f-9aa8-c9cef9e3ecd2/additional-disclosure-valuation-policy-ixahxj0q-en-in.pdf" TargetMode="External"/></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32.xml"/><Relationship Id="rId2" Type="http://schemas.openxmlformats.org/officeDocument/2006/relationships/printerSettings" Target="../printerSettings/printerSettings32.bin"/><Relationship Id="rId1" Type="http://schemas.openxmlformats.org/officeDocument/2006/relationships/hyperlink" Target="https://www.franklintempletonindia.com/downloadsServlet/pdf/product-labels-jg9o5k7l" TargetMode="Externa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printerSettings" Target="../printerSettings/printerSettings34.bin"/><Relationship Id="rId1" Type="http://schemas.openxmlformats.org/officeDocument/2006/relationships/hyperlink" Target="https://www.franklintempletonindia.com/download/en-in/valuation-policy/f5b41266-40b4-4c9f-9aa8-c9cef9e3ecd2/additional-disclosure-valuation-policy-ixahxj0q-en-in.pdf" TargetMode="External"/></Relationships>
</file>

<file path=xl/worksheets/_rels/sheet35.xml.rels><?xml version="1.0" encoding="UTF-8" standalone="yes"?>
<Relationships xmlns="http://schemas.openxmlformats.org/package/2006/relationships"><Relationship Id="rId3" Type="http://schemas.openxmlformats.org/officeDocument/2006/relationships/drawing" Target="../drawings/drawing35.xml"/><Relationship Id="rId2" Type="http://schemas.openxmlformats.org/officeDocument/2006/relationships/printerSettings" Target="../printerSettings/printerSettings35.bin"/><Relationship Id="rId1" Type="http://schemas.openxmlformats.org/officeDocument/2006/relationships/hyperlink" Target="https://www.franklintempletonindia.com/download/en-in/valuation-policy/f5b41266-40b4-4c9f-9aa8-c9cef9e3ecd2/additional-disclosure-valuation-policy-ixahxj0q-en-in.pdf" TargetMode="External"/></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hyperlink" Target="https://www.franklintempletonindia.com/download/en-in/valuation-policy/a0e293eb-f28b-4edc-9535-c7d9e7321ddc/fair_valuation_reliance_big_reliance_infra_november_4_2020-kgox4tdb-en-in.pdf" TargetMode="External"/><Relationship Id="rId1" Type="http://schemas.openxmlformats.org/officeDocument/2006/relationships/hyperlink" Target="https://www.franklintempletonindia.com/download/en-in/latest%20updates/189ea834-ae3f-48eb-9d73-a9cc9cd9317e/franklin-templeton-update-on-reliance-broadcast-july-23-2020-kcg9m1gq-en-in.pdf" TargetMode="External"/><Relationship Id="rId4"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franklintempletonindia.com/download/en-in/latest%20updates/189ea834-ae3f-48eb-9d73-a9cc9cd9317e/franklin-templeton-update-on-reliance-broadcast-july-23-2020-kcg9m1gq-en-in.pdf"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5"/>
  <sheetViews>
    <sheetView tabSelected="1" workbookViewId="0">
      <selection sqref="A1:G1"/>
    </sheetView>
  </sheetViews>
  <sheetFormatPr defaultColWidth="9.109375" defaultRowHeight="10.199999999999999" x14ac:dyDescent="0.2"/>
  <cols>
    <col min="1" max="1" width="35.6640625" style="7" bestFit="1" customWidth="1"/>
    <col min="2" max="2" width="51" style="7" bestFit="1" customWidth="1"/>
    <col min="3" max="3" width="24.6640625" style="7" bestFit="1" customWidth="1"/>
    <col min="4" max="4" width="15.33203125" style="7" bestFit="1" customWidth="1"/>
    <col min="5" max="5" width="32.6640625" style="10" customWidth="1"/>
    <col min="6" max="6" width="13.5546875" style="11" bestFit="1" customWidth="1"/>
    <col min="7" max="7" width="4.5546875" style="10" bestFit="1" customWidth="1"/>
    <col min="8" max="16384" width="9.109375" style="7"/>
  </cols>
  <sheetData>
    <row r="1" spans="1:7" s="1" customFormat="1" ht="13.8" x14ac:dyDescent="0.2">
      <c r="A1" s="81" t="s">
        <v>975</v>
      </c>
      <c r="B1" s="82"/>
      <c r="C1" s="82"/>
      <c r="D1" s="82"/>
      <c r="E1" s="82"/>
      <c r="F1" s="82"/>
      <c r="G1" s="82"/>
    </row>
    <row r="2" spans="1:7" s="1" customFormat="1" ht="11.4" x14ac:dyDescent="0.2">
      <c r="E2" s="5"/>
      <c r="F2" s="9"/>
      <c r="G2" s="10"/>
    </row>
    <row r="3" spans="1:7" s="1" customFormat="1" ht="12" x14ac:dyDescent="0.2">
      <c r="A3" s="8" t="s">
        <v>7</v>
      </c>
      <c r="B3" s="2"/>
      <c r="C3" s="3"/>
      <c r="D3" s="3"/>
      <c r="E3" s="4"/>
      <c r="F3" s="9"/>
      <c r="G3" s="10"/>
    </row>
    <row r="4" spans="1:7" s="1" customFormat="1" ht="25.5" customHeight="1" x14ac:dyDescent="0.2">
      <c r="A4" s="6" t="s">
        <v>2</v>
      </c>
      <c r="B4" s="6" t="s">
        <v>0</v>
      </c>
      <c r="C4" s="13" t="s">
        <v>976</v>
      </c>
      <c r="D4" s="13" t="s">
        <v>1</v>
      </c>
      <c r="E4" s="53" t="s">
        <v>6</v>
      </c>
      <c r="F4" s="12" t="s">
        <v>3</v>
      </c>
      <c r="G4" s="12" t="s">
        <v>5</v>
      </c>
    </row>
    <row r="5" spans="1:7" x14ac:dyDescent="0.2">
      <c r="A5" s="16" t="s">
        <v>33</v>
      </c>
      <c r="B5" s="17"/>
      <c r="C5" s="17"/>
      <c r="D5" s="17"/>
      <c r="E5" s="18"/>
      <c r="F5" s="19"/>
      <c r="G5" s="18"/>
    </row>
    <row r="6" spans="1:7" x14ac:dyDescent="0.2">
      <c r="A6" s="20" t="s">
        <v>34</v>
      </c>
      <c r="B6" s="21"/>
      <c r="C6" s="21"/>
      <c r="D6" s="21"/>
      <c r="E6" s="22"/>
      <c r="F6" s="23"/>
      <c r="G6" s="22"/>
    </row>
    <row r="7" spans="1:7" x14ac:dyDescent="0.2">
      <c r="A7" s="21" t="s">
        <v>977</v>
      </c>
      <c r="B7" s="21" t="s">
        <v>978</v>
      </c>
      <c r="C7" s="21" t="s">
        <v>35</v>
      </c>
      <c r="D7" s="24">
        <v>2500</v>
      </c>
      <c r="E7" s="22">
        <v>12342.55</v>
      </c>
      <c r="F7" s="23">
        <v>5.1676433092931697</v>
      </c>
      <c r="G7" s="22">
        <v>7.51</v>
      </c>
    </row>
    <row r="8" spans="1:7" x14ac:dyDescent="0.2">
      <c r="A8" s="21" t="s">
        <v>979</v>
      </c>
      <c r="B8" s="21" t="s">
        <v>980</v>
      </c>
      <c r="C8" s="21" t="s">
        <v>35</v>
      </c>
      <c r="D8" s="24">
        <v>2500</v>
      </c>
      <c r="E8" s="22">
        <v>12328.0875</v>
      </c>
      <c r="F8" s="23">
        <v>5.16158807424363</v>
      </c>
      <c r="G8" s="22">
        <v>7.4851000000000001</v>
      </c>
    </row>
    <row r="9" spans="1:7" x14ac:dyDescent="0.2">
      <c r="A9" s="21" t="s">
        <v>981</v>
      </c>
      <c r="B9" s="21" t="s">
        <v>982</v>
      </c>
      <c r="C9" s="21" t="s">
        <v>38</v>
      </c>
      <c r="D9" s="24">
        <v>2500</v>
      </c>
      <c r="E9" s="22">
        <v>12327.3</v>
      </c>
      <c r="F9" s="23">
        <v>5.16125835962987</v>
      </c>
      <c r="G9" s="22">
        <v>7.5198</v>
      </c>
    </row>
    <row r="10" spans="1:7" x14ac:dyDescent="0.2">
      <c r="A10" s="21" t="s">
        <v>983</v>
      </c>
      <c r="B10" s="21" t="s">
        <v>984</v>
      </c>
      <c r="C10" s="21" t="s">
        <v>985</v>
      </c>
      <c r="D10" s="24">
        <v>1500</v>
      </c>
      <c r="E10" s="22">
        <v>7475.9624999999996</v>
      </c>
      <c r="F10" s="23">
        <v>3.13007503260279</v>
      </c>
      <c r="G10" s="22">
        <v>6.9044999999999996</v>
      </c>
    </row>
    <row r="11" spans="1:7" x14ac:dyDescent="0.2">
      <c r="A11" s="21" t="s">
        <v>986</v>
      </c>
      <c r="B11" s="21" t="s">
        <v>987</v>
      </c>
      <c r="C11" s="21" t="s">
        <v>985</v>
      </c>
      <c r="D11" s="24">
        <v>1500</v>
      </c>
      <c r="E11" s="22">
        <v>7474.3649999999998</v>
      </c>
      <c r="F11" s="23">
        <v>3.12940618295774</v>
      </c>
      <c r="G11" s="22">
        <v>6.9546999999999999</v>
      </c>
    </row>
    <row r="12" spans="1:7" x14ac:dyDescent="0.2">
      <c r="A12" s="21" t="s">
        <v>988</v>
      </c>
      <c r="B12" s="21" t="s">
        <v>989</v>
      </c>
      <c r="C12" s="21" t="s">
        <v>35</v>
      </c>
      <c r="D12" s="24">
        <v>1000</v>
      </c>
      <c r="E12" s="22">
        <v>4990.5150000000003</v>
      </c>
      <c r="F12" s="23">
        <v>2.0894548897656602</v>
      </c>
      <c r="G12" s="22">
        <v>6.9371999999999998</v>
      </c>
    </row>
    <row r="13" spans="1:7" x14ac:dyDescent="0.2">
      <c r="A13" s="21" t="s">
        <v>990</v>
      </c>
      <c r="B13" s="21" t="s">
        <v>991</v>
      </c>
      <c r="C13" s="21" t="s">
        <v>35</v>
      </c>
      <c r="D13" s="24">
        <v>1000</v>
      </c>
      <c r="E13" s="22">
        <v>4988.62</v>
      </c>
      <c r="F13" s="23">
        <v>2.0886614812665201</v>
      </c>
      <c r="G13" s="22">
        <v>6.9386000000000001</v>
      </c>
    </row>
    <row r="14" spans="1:7" x14ac:dyDescent="0.2">
      <c r="A14" s="21" t="s">
        <v>992</v>
      </c>
      <c r="B14" s="21" t="s">
        <v>993</v>
      </c>
      <c r="C14" s="21" t="s">
        <v>985</v>
      </c>
      <c r="D14" s="24">
        <v>1000</v>
      </c>
      <c r="E14" s="22">
        <v>4982.0050000000001</v>
      </c>
      <c r="F14" s="23">
        <v>2.0858918785109299</v>
      </c>
      <c r="G14" s="22">
        <v>6.9398</v>
      </c>
    </row>
    <row r="15" spans="1:7" x14ac:dyDescent="0.2">
      <c r="A15" s="21" t="s">
        <v>994</v>
      </c>
      <c r="B15" s="21" t="s">
        <v>995</v>
      </c>
      <c r="C15" s="21" t="s">
        <v>35</v>
      </c>
      <c r="D15" s="24">
        <v>1000</v>
      </c>
      <c r="E15" s="22">
        <v>4923.0200000000004</v>
      </c>
      <c r="F15" s="23">
        <v>2.0611957305837501</v>
      </c>
      <c r="G15" s="22">
        <v>7.51</v>
      </c>
    </row>
    <row r="16" spans="1:7" x14ac:dyDescent="0.2">
      <c r="A16" s="21" t="s">
        <v>996</v>
      </c>
      <c r="B16" s="21" t="s">
        <v>997</v>
      </c>
      <c r="C16" s="21" t="s">
        <v>38</v>
      </c>
      <c r="D16" s="24">
        <v>1000</v>
      </c>
      <c r="E16" s="22">
        <v>4912.1850000000004</v>
      </c>
      <c r="F16" s="23">
        <v>2.05665927618363</v>
      </c>
      <c r="G16" s="22">
        <v>7.5000999999999998</v>
      </c>
    </row>
    <row r="17" spans="1:9" x14ac:dyDescent="0.2">
      <c r="A17" s="21" t="s">
        <v>998</v>
      </c>
      <c r="B17" s="21" t="s">
        <v>999</v>
      </c>
      <c r="C17" s="21" t="s">
        <v>985</v>
      </c>
      <c r="D17" s="24">
        <v>1000</v>
      </c>
      <c r="E17" s="22">
        <v>4911.9549999999999</v>
      </c>
      <c r="F17" s="23">
        <v>2.05656297858215</v>
      </c>
      <c r="G17" s="22">
        <v>7.5201000000000002</v>
      </c>
    </row>
    <row r="18" spans="1:9" x14ac:dyDescent="0.2">
      <c r="A18" s="21" t="s">
        <v>1000</v>
      </c>
      <c r="B18" s="21" t="s">
        <v>1001</v>
      </c>
      <c r="C18" s="21" t="s">
        <v>35</v>
      </c>
      <c r="D18" s="24">
        <v>1000</v>
      </c>
      <c r="E18" s="22">
        <v>4910.4399999999996</v>
      </c>
      <c r="F18" s="23">
        <v>2.0559286704680599</v>
      </c>
      <c r="G18" s="22">
        <v>7.4798999999999998</v>
      </c>
    </row>
    <row r="19" spans="1:9" x14ac:dyDescent="0.2">
      <c r="A19" s="21" t="s">
        <v>1002</v>
      </c>
      <c r="B19" s="21" t="s">
        <v>1003</v>
      </c>
      <c r="C19" s="21" t="s">
        <v>38</v>
      </c>
      <c r="D19" s="24">
        <v>500</v>
      </c>
      <c r="E19" s="22">
        <v>2461.9575</v>
      </c>
      <c r="F19" s="23">
        <v>1.0307852269295299</v>
      </c>
      <c r="G19" s="22">
        <v>7.52</v>
      </c>
    </row>
    <row r="20" spans="1:9" x14ac:dyDescent="0.2">
      <c r="A20" s="21" t="s">
        <v>1004</v>
      </c>
      <c r="B20" s="21" t="s">
        <v>1005</v>
      </c>
      <c r="C20" s="21" t="s">
        <v>35</v>
      </c>
      <c r="D20" s="24">
        <v>500</v>
      </c>
      <c r="E20" s="22">
        <v>2461.63</v>
      </c>
      <c r="F20" s="23">
        <v>1.0306481075187299</v>
      </c>
      <c r="G20" s="22">
        <v>7.4859999999999998</v>
      </c>
    </row>
    <row r="21" spans="1:9" x14ac:dyDescent="0.2">
      <c r="A21" s="20" t="s">
        <v>32</v>
      </c>
      <c r="B21" s="20"/>
      <c r="C21" s="20"/>
      <c r="D21" s="20"/>
      <c r="E21" s="25">
        <f>SUM(E6:E20)</f>
        <v>91490.592500000013</v>
      </c>
      <c r="F21" s="26">
        <f>SUM(F6:F20)</f>
        <v>38.305759198536158</v>
      </c>
      <c r="G21" s="25"/>
      <c r="H21" s="14"/>
      <c r="I21" s="14"/>
    </row>
    <row r="22" spans="1:9" x14ac:dyDescent="0.2">
      <c r="A22" s="21"/>
      <c r="B22" s="21"/>
      <c r="C22" s="21"/>
      <c r="D22" s="21"/>
      <c r="E22" s="22"/>
      <c r="F22" s="23"/>
      <c r="G22" s="22"/>
    </row>
    <row r="23" spans="1:9" x14ac:dyDescent="0.2">
      <c r="A23" s="20" t="s">
        <v>1006</v>
      </c>
      <c r="B23" s="21"/>
      <c r="C23" s="21"/>
      <c r="D23" s="21"/>
      <c r="E23" s="22"/>
      <c r="F23" s="23"/>
      <c r="G23" s="22"/>
    </row>
    <row r="24" spans="1:9" x14ac:dyDescent="0.2">
      <c r="A24" s="21" t="s">
        <v>1007</v>
      </c>
      <c r="B24" s="21" t="s">
        <v>1008</v>
      </c>
      <c r="C24" s="21" t="s">
        <v>35</v>
      </c>
      <c r="D24" s="24">
        <v>2000</v>
      </c>
      <c r="E24" s="22">
        <v>9967.84</v>
      </c>
      <c r="F24" s="23">
        <v>4.1733873214291002</v>
      </c>
      <c r="G24" s="22">
        <v>6.9283000000000001</v>
      </c>
    </row>
    <row r="25" spans="1:9" x14ac:dyDescent="0.2">
      <c r="A25" s="21" t="s">
        <v>1009</v>
      </c>
      <c r="B25" s="21" t="s">
        <v>1010</v>
      </c>
      <c r="C25" s="21" t="s">
        <v>1011</v>
      </c>
      <c r="D25" s="24">
        <v>2000</v>
      </c>
      <c r="E25" s="22">
        <v>9864.56</v>
      </c>
      <c r="F25" s="23">
        <v>4.1301455115126897</v>
      </c>
      <c r="G25" s="22">
        <v>7.4798</v>
      </c>
    </row>
    <row r="26" spans="1:9" x14ac:dyDescent="0.2">
      <c r="A26" s="21" t="s">
        <v>1012</v>
      </c>
      <c r="B26" s="21" t="s">
        <v>1013</v>
      </c>
      <c r="C26" s="21" t="s">
        <v>1011</v>
      </c>
      <c r="D26" s="24">
        <v>1500</v>
      </c>
      <c r="E26" s="22">
        <v>7492.1324999999997</v>
      </c>
      <c r="F26" s="23">
        <v>3.1368451726720101</v>
      </c>
      <c r="G26" s="22">
        <v>7.6694000000000004</v>
      </c>
    </row>
    <row r="27" spans="1:9" x14ac:dyDescent="0.2">
      <c r="A27" s="21" t="s">
        <v>1014</v>
      </c>
      <c r="B27" s="21" t="s">
        <v>1015</v>
      </c>
      <c r="C27" s="21" t="s">
        <v>35</v>
      </c>
      <c r="D27" s="24">
        <v>1500</v>
      </c>
      <c r="E27" s="22">
        <v>7469.7150000000001</v>
      </c>
      <c r="F27" s="23">
        <v>3.1274592966669599</v>
      </c>
      <c r="G27" s="22">
        <v>7.3992000000000004</v>
      </c>
    </row>
    <row r="28" spans="1:9" x14ac:dyDescent="0.2">
      <c r="A28" s="21" t="s">
        <v>1016</v>
      </c>
      <c r="B28" s="21" t="s">
        <v>1017</v>
      </c>
      <c r="C28" s="21" t="s">
        <v>38</v>
      </c>
      <c r="D28" s="24">
        <v>1500</v>
      </c>
      <c r="E28" s="22">
        <v>7467.1274999999996</v>
      </c>
      <c r="F28" s="23">
        <v>3.12637594865032</v>
      </c>
      <c r="G28" s="22">
        <v>6.9870999999999999</v>
      </c>
    </row>
    <row r="29" spans="1:9" x14ac:dyDescent="0.2">
      <c r="A29" s="21" t="s">
        <v>1018</v>
      </c>
      <c r="B29" s="21" t="s">
        <v>1019</v>
      </c>
      <c r="C29" s="21" t="s">
        <v>1011</v>
      </c>
      <c r="D29" s="24">
        <v>1500</v>
      </c>
      <c r="E29" s="22">
        <v>7397.7449999999999</v>
      </c>
      <c r="F29" s="23">
        <v>3.0973265211084402</v>
      </c>
      <c r="G29" s="22">
        <v>7.5301</v>
      </c>
    </row>
    <row r="30" spans="1:9" x14ac:dyDescent="0.2">
      <c r="A30" s="21" t="s">
        <v>1020</v>
      </c>
      <c r="B30" s="21" t="s">
        <v>1021</v>
      </c>
      <c r="C30" s="21" t="s">
        <v>35</v>
      </c>
      <c r="D30" s="24">
        <v>1000</v>
      </c>
      <c r="E30" s="22">
        <v>4982.8050000000003</v>
      </c>
      <c r="F30" s="23">
        <v>2.0862268266899902</v>
      </c>
      <c r="G30" s="22">
        <v>7.4103000000000003</v>
      </c>
    </row>
    <row r="31" spans="1:9" x14ac:dyDescent="0.2">
      <c r="A31" s="21" t="s">
        <v>1022</v>
      </c>
      <c r="B31" s="21" t="s">
        <v>1023</v>
      </c>
      <c r="C31" s="21" t="s">
        <v>35</v>
      </c>
      <c r="D31" s="24">
        <v>1000</v>
      </c>
      <c r="E31" s="22">
        <v>4981.49</v>
      </c>
      <c r="F31" s="23">
        <v>2.0856762556206601</v>
      </c>
      <c r="G31" s="22">
        <v>7.5347</v>
      </c>
    </row>
    <row r="32" spans="1:9" x14ac:dyDescent="0.2">
      <c r="A32" s="21" t="s">
        <v>1024</v>
      </c>
      <c r="B32" s="21" t="s">
        <v>1025</v>
      </c>
      <c r="C32" s="21" t="s">
        <v>985</v>
      </c>
      <c r="D32" s="24">
        <v>1000</v>
      </c>
      <c r="E32" s="22">
        <v>4942.0649999999996</v>
      </c>
      <c r="F32" s="23">
        <v>2.06916959067145</v>
      </c>
      <c r="G32" s="22">
        <v>7.78</v>
      </c>
    </row>
    <row r="33" spans="1:9" x14ac:dyDescent="0.2">
      <c r="A33" s="21" t="s">
        <v>1026</v>
      </c>
      <c r="B33" s="21" t="s">
        <v>1027</v>
      </c>
      <c r="C33" s="21" t="s">
        <v>35</v>
      </c>
      <c r="D33" s="24">
        <v>1000</v>
      </c>
      <c r="E33" s="22">
        <v>4936.8249999999998</v>
      </c>
      <c r="F33" s="23">
        <v>2.0669756800986199</v>
      </c>
      <c r="G33" s="22">
        <v>7.7850000000000001</v>
      </c>
    </row>
    <row r="34" spans="1:9" x14ac:dyDescent="0.2">
      <c r="A34" s="21" t="s">
        <v>1028</v>
      </c>
      <c r="B34" s="21" t="s">
        <v>1029</v>
      </c>
      <c r="C34" s="21" t="s">
        <v>35</v>
      </c>
      <c r="D34" s="24">
        <v>1000</v>
      </c>
      <c r="E34" s="22">
        <v>4910.8850000000002</v>
      </c>
      <c r="F34" s="23">
        <v>2.0561149853926599</v>
      </c>
      <c r="G34" s="22">
        <v>7.9801000000000002</v>
      </c>
    </row>
    <row r="35" spans="1:9" x14ac:dyDescent="0.2">
      <c r="A35" s="21" t="s">
        <v>1030</v>
      </c>
      <c r="B35" s="21" t="s">
        <v>1031</v>
      </c>
      <c r="C35" s="21" t="s">
        <v>35</v>
      </c>
      <c r="D35" s="24">
        <v>1000</v>
      </c>
      <c r="E35" s="22">
        <v>4908.8</v>
      </c>
      <c r="F35" s="23">
        <v>2.0552420267009901</v>
      </c>
      <c r="G35" s="22">
        <v>7.7948000000000004</v>
      </c>
    </row>
    <row r="36" spans="1:9" x14ac:dyDescent="0.2">
      <c r="A36" s="21" t="s">
        <v>1032</v>
      </c>
      <c r="B36" s="21" t="s">
        <v>1033</v>
      </c>
      <c r="C36" s="21" t="s">
        <v>985</v>
      </c>
      <c r="D36" s="24">
        <v>800</v>
      </c>
      <c r="E36" s="22">
        <v>3998.596</v>
      </c>
      <c r="F36" s="23">
        <v>1.67415306123665</v>
      </c>
      <c r="G36" s="22">
        <v>6.4080000000000004</v>
      </c>
    </row>
    <row r="37" spans="1:9" x14ac:dyDescent="0.2">
      <c r="A37" s="21" t="s">
        <v>1034</v>
      </c>
      <c r="B37" s="21" t="s">
        <v>1035</v>
      </c>
      <c r="C37" s="21" t="s">
        <v>35</v>
      </c>
      <c r="D37" s="24">
        <v>500</v>
      </c>
      <c r="E37" s="22">
        <v>2465.3200000000002</v>
      </c>
      <c r="F37" s="23">
        <v>1.03219305599464</v>
      </c>
      <c r="G37" s="22">
        <v>7.7797999999999998</v>
      </c>
    </row>
    <row r="38" spans="1:9" x14ac:dyDescent="0.2">
      <c r="A38" s="20" t="s">
        <v>32</v>
      </c>
      <c r="B38" s="20"/>
      <c r="C38" s="20"/>
      <c r="D38" s="20"/>
      <c r="E38" s="25">
        <f>SUM(E23:E37)</f>
        <v>85785.906000000017</v>
      </c>
      <c r="F38" s="26">
        <f>SUM(F23:F37)</f>
        <v>35.917291254445182</v>
      </c>
      <c r="G38" s="25"/>
      <c r="H38" s="14"/>
      <c r="I38" s="14"/>
    </row>
    <row r="39" spans="1:9" x14ac:dyDescent="0.2">
      <c r="A39" s="21"/>
      <c r="B39" s="21"/>
      <c r="C39" s="21"/>
      <c r="D39" s="21"/>
      <c r="E39" s="22"/>
      <c r="F39" s="23"/>
      <c r="G39" s="22"/>
    </row>
    <row r="40" spans="1:9" x14ac:dyDescent="0.2">
      <c r="A40" s="20" t="s">
        <v>39</v>
      </c>
      <c r="B40" s="21"/>
      <c r="C40" s="21"/>
      <c r="D40" s="21"/>
      <c r="E40" s="22"/>
      <c r="F40" s="23"/>
      <c r="G40" s="22"/>
    </row>
    <row r="41" spans="1:9" x14ac:dyDescent="0.2">
      <c r="A41" s="21" t="s">
        <v>1036</v>
      </c>
      <c r="B41" s="21" t="s">
        <v>1037</v>
      </c>
      <c r="C41" s="21" t="s">
        <v>41</v>
      </c>
      <c r="D41" s="24">
        <v>22500000</v>
      </c>
      <c r="E41" s="22">
        <v>22286.497500000001</v>
      </c>
      <c r="F41" s="23">
        <v>9.3310271940120799</v>
      </c>
      <c r="G41" s="22">
        <v>6.4752999999999998</v>
      </c>
    </row>
    <row r="42" spans="1:9" x14ac:dyDescent="0.2">
      <c r="A42" s="21" t="s">
        <v>1038</v>
      </c>
      <c r="B42" s="21" t="s">
        <v>1039</v>
      </c>
      <c r="C42" s="21" t="s">
        <v>41</v>
      </c>
      <c r="D42" s="24">
        <v>20000000</v>
      </c>
      <c r="E42" s="22">
        <v>19785.759999999998</v>
      </c>
      <c r="F42" s="23">
        <v>8.2840053541026997</v>
      </c>
      <c r="G42" s="22">
        <v>6.4793000000000003</v>
      </c>
    </row>
    <row r="43" spans="1:9" x14ac:dyDescent="0.2">
      <c r="A43" s="21" t="s">
        <v>1040</v>
      </c>
      <c r="B43" s="21" t="s">
        <v>1041</v>
      </c>
      <c r="C43" s="21" t="s">
        <v>41</v>
      </c>
      <c r="D43" s="24">
        <v>7500000</v>
      </c>
      <c r="E43" s="22">
        <v>7401.45</v>
      </c>
      <c r="F43" s="23">
        <v>3.0988777498626998</v>
      </c>
      <c r="G43" s="22">
        <v>6.4798999999999998</v>
      </c>
    </row>
    <row r="44" spans="1:9" x14ac:dyDescent="0.2">
      <c r="A44" s="21" t="s">
        <v>72</v>
      </c>
      <c r="B44" s="21" t="s">
        <v>71</v>
      </c>
      <c r="C44" s="21" t="s">
        <v>41</v>
      </c>
      <c r="D44" s="24">
        <v>5000000</v>
      </c>
      <c r="E44" s="22">
        <v>4983.54</v>
      </c>
      <c r="F44" s="23">
        <v>2.0865345603295</v>
      </c>
      <c r="G44" s="22">
        <v>6.3449999999999998</v>
      </c>
    </row>
    <row r="45" spans="1:9" x14ac:dyDescent="0.2">
      <c r="A45" s="20" t="s">
        <v>32</v>
      </c>
      <c r="B45" s="20"/>
      <c r="C45" s="20"/>
      <c r="D45" s="20"/>
      <c r="E45" s="25">
        <f>SUM(E40:E44)</f>
        <v>54457.247499999998</v>
      </c>
      <c r="F45" s="26">
        <f>SUM(F40:F44)</f>
        <v>22.800444858306978</v>
      </c>
      <c r="G45" s="25"/>
      <c r="H45" s="14"/>
      <c r="I45" s="14"/>
    </row>
    <row r="46" spans="1:9" x14ac:dyDescent="0.2">
      <c r="A46" s="21"/>
      <c r="B46" s="21"/>
      <c r="C46" s="21"/>
      <c r="D46" s="21"/>
      <c r="E46" s="22"/>
      <c r="F46" s="23"/>
      <c r="G46" s="22"/>
    </row>
    <row r="47" spans="1:9" x14ac:dyDescent="0.2">
      <c r="A47" s="20" t="s">
        <v>1042</v>
      </c>
      <c r="B47" s="21"/>
      <c r="C47" s="21"/>
      <c r="D47" s="21"/>
      <c r="E47" s="22"/>
      <c r="F47" s="23"/>
      <c r="G47" s="22"/>
    </row>
    <row r="48" spans="1:9" x14ac:dyDescent="0.2">
      <c r="A48" s="21" t="s">
        <v>1043</v>
      </c>
      <c r="B48" s="21" t="s">
        <v>1044</v>
      </c>
      <c r="C48" s="21" t="s">
        <v>1045</v>
      </c>
      <c r="D48" s="24">
        <v>5135.567</v>
      </c>
      <c r="E48" s="22">
        <v>563.34932939999999</v>
      </c>
      <c r="F48" s="23">
        <v>0.23586604007022099</v>
      </c>
      <c r="G48" s="22">
        <v>6.52</v>
      </c>
    </row>
    <row r="49" spans="1:9" x14ac:dyDescent="0.2">
      <c r="A49" s="20" t="s">
        <v>32</v>
      </c>
      <c r="B49" s="20"/>
      <c r="C49" s="20"/>
      <c r="D49" s="20"/>
      <c r="E49" s="25">
        <f>SUM(E48:E48)</f>
        <v>563.34932939999999</v>
      </c>
      <c r="F49" s="26">
        <f>SUM(F48:F48)</f>
        <v>0.23586604007022099</v>
      </c>
      <c r="G49" s="25"/>
      <c r="H49" s="14"/>
      <c r="I49" s="14"/>
    </row>
    <row r="50" spans="1:9" x14ac:dyDescent="0.2">
      <c r="A50" s="21"/>
      <c r="B50" s="21"/>
      <c r="C50" s="21"/>
      <c r="D50" s="21"/>
      <c r="E50" s="22"/>
      <c r="F50" s="23"/>
      <c r="G50" s="22"/>
    </row>
    <row r="51" spans="1:9" x14ac:dyDescent="0.2">
      <c r="A51" s="20" t="s">
        <v>43</v>
      </c>
      <c r="B51" s="20"/>
      <c r="C51" s="20"/>
      <c r="D51" s="20"/>
      <c r="E51" s="25">
        <f>E21+E38+E45+E49</f>
        <v>232297.09532940004</v>
      </c>
      <c r="F51" s="26">
        <f>F21+F38+F45+F49</f>
        <v>97.259361351358535</v>
      </c>
      <c r="G51" s="25"/>
      <c r="H51" s="14"/>
      <c r="I51" s="14"/>
    </row>
    <row r="52" spans="1:9" x14ac:dyDescent="0.2">
      <c r="A52" s="20"/>
      <c r="B52" s="20"/>
      <c r="C52" s="20"/>
      <c r="D52" s="20"/>
      <c r="E52" s="25"/>
      <c r="F52" s="26"/>
      <c r="G52" s="25"/>
      <c r="H52" s="14"/>
      <c r="I52" s="14"/>
    </row>
    <row r="53" spans="1:9" x14ac:dyDescent="0.2">
      <c r="A53" s="20" t="s">
        <v>45</v>
      </c>
      <c r="B53" s="20"/>
      <c r="C53" s="20"/>
      <c r="D53" s="20"/>
      <c r="E53" s="25">
        <f>E55-(E21+E38+E45+E49)</f>
        <v>6545.8212821999623</v>
      </c>
      <c r="F53" s="26">
        <f>F55-(F21+F38+F45+F49)</f>
        <v>2.7406386486414647</v>
      </c>
      <c r="G53" s="25"/>
      <c r="H53" s="14"/>
      <c r="I53" s="14"/>
    </row>
    <row r="54" spans="1:9" x14ac:dyDescent="0.2">
      <c r="A54" s="20"/>
      <c r="B54" s="20"/>
      <c r="C54" s="20"/>
      <c r="D54" s="20"/>
      <c r="E54" s="25"/>
      <c r="F54" s="26"/>
      <c r="G54" s="25"/>
      <c r="H54" s="14"/>
      <c r="I54" s="14"/>
    </row>
    <row r="55" spans="1:9" x14ac:dyDescent="0.2">
      <c r="A55" s="27" t="s">
        <v>44</v>
      </c>
      <c r="B55" s="27"/>
      <c r="C55" s="27"/>
      <c r="D55" s="27"/>
      <c r="E55" s="28">
        <v>238842.9166116</v>
      </c>
      <c r="F55" s="29">
        <v>100</v>
      </c>
      <c r="G55" s="28"/>
      <c r="H55" s="14"/>
      <c r="I55" s="14"/>
    </row>
    <row r="57" spans="1:9" x14ac:dyDescent="0.2">
      <c r="A57" s="14" t="s">
        <v>1046</v>
      </c>
    </row>
    <row r="58" spans="1:9" x14ac:dyDescent="0.2">
      <c r="A58" s="14" t="s">
        <v>46</v>
      </c>
    </row>
    <row r="59" spans="1:9" x14ac:dyDescent="0.2">
      <c r="A59" s="14" t="s">
        <v>1047</v>
      </c>
    </row>
    <row r="60" spans="1:9" x14ac:dyDescent="0.2">
      <c r="A60" s="14"/>
    </row>
    <row r="61" spans="1:9" x14ac:dyDescent="0.2">
      <c r="A61" s="7" t="s">
        <v>1048</v>
      </c>
    </row>
    <row r="62" spans="1:9" x14ac:dyDescent="0.2">
      <c r="A62" s="7" t="s">
        <v>1049</v>
      </c>
    </row>
    <row r="64" spans="1:9" x14ac:dyDescent="0.2">
      <c r="A64" s="14" t="s">
        <v>47</v>
      </c>
    </row>
    <row r="65" spans="1:4" x14ac:dyDescent="0.2">
      <c r="A65" s="14" t="s">
        <v>48</v>
      </c>
    </row>
    <row r="66" spans="1:4" x14ac:dyDescent="0.2">
      <c r="A66" s="14" t="s">
        <v>49</v>
      </c>
      <c r="B66" s="14"/>
      <c r="C66" s="30" t="s">
        <v>51</v>
      </c>
      <c r="D66" s="14" t="s">
        <v>50</v>
      </c>
    </row>
    <row r="67" spans="1:4" x14ac:dyDescent="0.2">
      <c r="A67" s="7" t="s">
        <v>1050</v>
      </c>
      <c r="C67" s="31">
        <v>5608.6444000000001</v>
      </c>
      <c r="D67" s="31">
        <v>5787.2552999999998</v>
      </c>
    </row>
    <row r="68" spans="1:4" x14ac:dyDescent="0.2">
      <c r="A68" s="7" t="s">
        <v>1051</v>
      </c>
      <c r="C68" s="31">
        <v>1509.3204000000001</v>
      </c>
      <c r="D68" s="31">
        <v>1509.3204000000001</v>
      </c>
    </row>
    <row r="69" spans="1:4" x14ac:dyDescent="0.2">
      <c r="A69" s="7" t="s">
        <v>1052</v>
      </c>
      <c r="C69" s="31">
        <v>1245.3167000000001</v>
      </c>
      <c r="D69" s="31">
        <v>1245.271</v>
      </c>
    </row>
    <row r="70" spans="1:4" x14ac:dyDescent="0.2">
      <c r="A70" s="7" t="s">
        <v>1053</v>
      </c>
      <c r="C70" s="31">
        <v>1000</v>
      </c>
      <c r="D70" s="31">
        <v>1000</v>
      </c>
    </row>
    <row r="71" spans="1:4" x14ac:dyDescent="0.2">
      <c r="A71" s="7" t="s">
        <v>1054</v>
      </c>
      <c r="C71" s="31">
        <v>1055.6187</v>
      </c>
      <c r="D71" s="31">
        <v>1055.5856000000001</v>
      </c>
    </row>
    <row r="72" spans="1:4" x14ac:dyDescent="0.2">
      <c r="A72" s="7" t="s">
        <v>1055</v>
      </c>
      <c r="C72" s="31">
        <v>3708.2233999999999</v>
      </c>
      <c r="D72" s="31">
        <v>3839.0212000000001</v>
      </c>
    </row>
    <row r="73" spans="1:4" x14ac:dyDescent="0.2">
      <c r="A73" s="7" t="s">
        <v>1056</v>
      </c>
      <c r="C73" s="31">
        <v>1000</v>
      </c>
      <c r="D73" s="31">
        <v>1000</v>
      </c>
    </row>
    <row r="74" spans="1:4" x14ac:dyDescent="0.2">
      <c r="A74" s="7" t="s">
        <v>1057</v>
      </c>
      <c r="C74" s="31">
        <v>1026.1528000000001</v>
      </c>
      <c r="D74" s="31">
        <v>1028.3869</v>
      </c>
    </row>
    <row r="75" spans="1:4" x14ac:dyDescent="0.2">
      <c r="A75" s="7" t="s">
        <v>1058</v>
      </c>
      <c r="C75" s="31">
        <v>3736.6770000000001</v>
      </c>
      <c r="D75" s="31">
        <v>3869.7991000000002</v>
      </c>
    </row>
    <row r="76" spans="1:4" x14ac:dyDescent="0.2">
      <c r="A76" s="7" t="s">
        <v>1059</v>
      </c>
      <c r="C76" s="31">
        <v>1001.6033</v>
      </c>
      <c r="D76" s="31">
        <v>1001.6033</v>
      </c>
    </row>
    <row r="77" spans="1:4" x14ac:dyDescent="0.2">
      <c r="A77" s="7" t="s">
        <v>1060</v>
      </c>
      <c r="C77" s="31">
        <v>1022.3276</v>
      </c>
      <c r="D77" s="31">
        <v>1022.2918</v>
      </c>
    </row>
    <row r="78" spans="1:4" x14ac:dyDescent="0.2">
      <c r="A78" s="7" t="s">
        <v>1061</v>
      </c>
      <c r="C78" s="31">
        <v>15.7705</v>
      </c>
      <c r="D78" s="31">
        <v>16.331399999999999</v>
      </c>
    </row>
    <row r="79" spans="1:4" x14ac:dyDescent="0.2">
      <c r="A79" s="7" t="s">
        <v>1062</v>
      </c>
      <c r="C79" s="31">
        <v>15.7705</v>
      </c>
      <c r="D79" s="31">
        <v>16.331399999999999</v>
      </c>
    </row>
    <row r="80" spans="1:4" x14ac:dyDescent="0.2">
      <c r="A80" s="7" t="s">
        <v>1063</v>
      </c>
      <c r="C80" s="31">
        <v>10</v>
      </c>
      <c r="D80" s="31">
        <v>10</v>
      </c>
    </row>
    <row r="81" spans="1:5" x14ac:dyDescent="0.2">
      <c r="A81" s="7" t="s">
        <v>1064</v>
      </c>
      <c r="C81" s="31">
        <v>10</v>
      </c>
      <c r="D81" s="31">
        <v>10</v>
      </c>
    </row>
    <row r="83" spans="1:5" x14ac:dyDescent="0.2">
      <c r="A83" s="14" t="s">
        <v>57</v>
      </c>
    </row>
    <row r="84" spans="1:5" x14ac:dyDescent="0.2">
      <c r="A84" s="83" t="s">
        <v>63</v>
      </c>
      <c r="B84" s="84"/>
      <c r="C84" s="33" t="s">
        <v>64</v>
      </c>
    </row>
    <row r="85" spans="1:5" x14ac:dyDescent="0.2">
      <c r="A85" s="79" t="s">
        <v>1051</v>
      </c>
      <c r="B85" s="80"/>
      <c r="C85" s="34">
        <v>47.32068065</v>
      </c>
    </row>
    <row r="86" spans="1:5" x14ac:dyDescent="0.2">
      <c r="A86" s="79" t="s">
        <v>1052</v>
      </c>
      <c r="B86" s="80"/>
      <c r="C86" s="34">
        <v>39.077451889999999</v>
      </c>
    </row>
    <row r="87" spans="1:5" x14ac:dyDescent="0.2">
      <c r="A87" s="79" t="s">
        <v>1053</v>
      </c>
      <c r="B87" s="80"/>
      <c r="C87" s="34">
        <v>32.644217910000002</v>
      </c>
    </row>
    <row r="88" spans="1:5" x14ac:dyDescent="0.2">
      <c r="A88" s="79" t="s">
        <v>1054</v>
      </c>
      <c r="B88" s="80"/>
      <c r="C88" s="34">
        <v>34.465204460000002</v>
      </c>
    </row>
    <row r="89" spans="1:5" x14ac:dyDescent="0.2">
      <c r="A89" s="79" t="s">
        <v>1056</v>
      </c>
      <c r="B89" s="80"/>
      <c r="C89" s="34">
        <v>34.648588150000002</v>
      </c>
    </row>
    <row r="90" spans="1:5" x14ac:dyDescent="0.2">
      <c r="A90" s="79" t="s">
        <v>1057</v>
      </c>
      <c r="B90" s="80"/>
      <c r="C90" s="34">
        <v>33.358291639999997</v>
      </c>
    </row>
    <row r="91" spans="1:5" x14ac:dyDescent="0.2">
      <c r="A91" s="79" t="s">
        <v>1059</v>
      </c>
      <c r="B91" s="80"/>
      <c r="C91" s="34">
        <v>35.002413990000001</v>
      </c>
    </row>
    <row r="92" spans="1:5" x14ac:dyDescent="0.2">
      <c r="A92" s="79" t="s">
        <v>1060</v>
      </c>
      <c r="B92" s="80"/>
      <c r="C92" s="34">
        <v>35.774690040000003</v>
      </c>
    </row>
    <row r="93" spans="1:5" x14ac:dyDescent="0.2">
      <c r="A93" s="7" t="s">
        <v>65</v>
      </c>
    </row>
    <row r="94" spans="1:5" x14ac:dyDescent="0.2">
      <c r="A94" s="7" t="s">
        <v>56</v>
      </c>
    </row>
    <row r="96" spans="1:5" x14ac:dyDescent="0.2">
      <c r="A96" s="14" t="s">
        <v>1065</v>
      </c>
      <c r="D96" s="32">
        <v>0.13417879909290001</v>
      </c>
      <c r="E96" s="10" t="s">
        <v>59</v>
      </c>
    </row>
    <row r="98" spans="1:4" x14ac:dyDescent="0.2">
      <c r="A98" s="14" t="s">
        <v>60</v>
      </c>
      <c r="D98" s="30" t="s">
        <v>58</v>
      </c>
    </row>
    <row r="100" spans="1:4" x14ac:dyDescent="0.2">
      <c r="A100" s="14" t="s">
        <v>1066</v>
      </c>
    </row>
    <row r="102" spans="1:4" x14ac:dyDescent="0.2">
      <c r="A102" s="56" t="s">
        <v>941</v>
      </c>
    </row>
    <row r="103" spans="1:4" x14ac:dyDescent="0.2">
      <c r="A103" s="65"/>
    </row>
    <row r="104" spans="1:4" x14ac:dyDescent="0.2">
      <c r="A104" s="65"/>
    </row>
    <row r="105" spans="1:4" x14ac:dyDescent="0.2">
      <c r="A105" s="65"/>
    </row>
    <row r="106" spans="1:4" x14ac:dyDescent="0.2">
      <c r="A106" s="65"/>
    </row>
    <row r="107" spans="1:4" x14ac:dyDescent="0.2">
      <c r="A107" s="65"/>
    </row>
    <row r="108" spans="1:4" x14ac:dyDescent="0.2">
      <c r="A108" s="65"/>
    </row>
    <row r="109" spans="1:4" x14ac:dyDescent="0.2">
      <c r="A109" s="65"/>
    </row>
    <row r="110" spans="1:4" x14ac:dyDescent="0.2">
      <c r="A110" s="65"/>
    </row>
    <row r="111" spans="1:4" x14ac:dyDescent="0.2">
      <c r="A111" s="65"/>
    </row>
    <row r="112" spans="1:4" x14ac:dyDescent="0.2">
      <c r="A112" s="65"/>
    </row>
    <row r="113" spans="1:1" x14ac:dyDescent="0.2">
      <c r="A113" s="65"/>
    </row>
    <row r="114" spans="1:1" x14ac:dyDescent="0.2">
      <c r="A114" s="65"/>
    </row>
    <row r="115" spans="1:1" x14ac:dyDescent="0.2">
      <c r="A115" s="65"/>
    </row>
    <row r="116" spans="1:1" x14ac:dyDescent="0.2">
      <c r="A116" s="65"/>
    </row>
    <row r="117" spans="1:1" x14ac:dyDescent="0.2">
      <c r="A117" s="65"/>
    </row>
    <row r="118" spans="1:1" x14ac:dyDescent="0.2">
      <c r="A118" s="56" t="s">
        <v>1067</v>
      </c>
    </row>
    <row r="119" spans="1:1" x14ac:dyDescent="0.2">
      <c r="A119" s="65"/>
    </row>
    <row r="120" spans="1:1" x14ac:dyDescent="0.2">
      <c r="A120" s="56" t="s">
        <v>1316</v>
      </c>
    </row>
    <row r="121" spans="1:1" x14ac:dyDescent="0.2">
      <c r="A121" s="65"/>
    </row>
    <row r="122" spans="1:1" x14ac:dyDescent="0.2">
      <c r="A122" s="65"/>
    </row>
    <row r="123" spans="1:1" x14ac:dyDescent="0.2">
      <c r="A123" s="65"/>
    </row>
    <row r="124" spans="1:1" x14ac:dyDescent="0.2">
      <c r="A124" s="65"/>
    </row>
    <row r="125" spans="1:1" x14ac:dyDescent="0.2">
      <c r="A125" s="65"/>
    </row>
    <row r="126" spans="1:1" x14ac:dyDescent="0.2">
      <c r="A126" s="65"/>
    </row>
    <row r="127" spans="1:1" x14ac:dyDescent="0.2">
      <c r="A127" s="65"/>
    </row>
    <row r="128" spans="1:1" x14ac:dyDescent="0.2">
      <c r="A128" s="65"/>
    </row>
    <row r="129" spans="1:1" x14ac:dyDescent="0.2">
      <c r="A129" s="65"/>
    </row>
    <row r="130" spans="1:1" x14ac:dyDescent="0.2">
      <c r="A130" s="65"/>
    </row>
    <row r="131" spans="1:1" x14ac:dyDescent="0.2">
      <c r="A131" s="65"/>
    </row>
    <row r="132" spans="1:1" x14ac:dyDescent="0.2">
      <c r="A132" s="65"/>
    </row>
    <row r="133" spans="1:1" x14ac:dyDescent="0.2">
      <c r="A133" s="65"/>
    </row>
    <row r="134" spans="1:1" x14ac:dyDescent="0.2">
      <c r="A134" s="65"/>
    </row>
    <row r="135" spans="1:1" x14ac:dyDescent="0.2">
      <c r="A135" s="7" t="s">
        <v>940</v>
      </c>
    </row>
    <row r="136" spans="1:1" x14ac:dyDescent="0.2">
      <c r="A136" s="65"/>
    </row>
    <row r="137" spans="1:1" x14ac:dyDescent="0.2">
      <c r="A137" s="65"/>
    </row>
    <row r="138" spans="1:1" x14ac:dyDescent="0.2">
      <c r="A138" s="64"/>
    </row>
    <row r="139" spans="1:1" x14ac:dyDescent="0.2">
      <c r="A139" s="64"/>
    </row>
    <row r="140" spans="1:1" x14ac:dyDescent="0.2">
      <c r="A140" s="65"/>
    </row>
    <row r="141" spans="1:1" x14ac:dyDescent="0.2">
      <c r="A141" s="65"/>
    </row>
    <row r="142" spans="1:1" x14ac:dyDescent="0.2">
      <c r="A142" s="65"/>
    </row>
    <row r="143" spans="1:1" x14ac:dyDescent="0.2">
      <c r="A143" s="65"/>
    </row>
    <row r="144" spans="1:1" x14ac:dyDescent="0.2">
      <c r="A144" s="65"/>
    </row>
    <row r="145" spans="1:1" x14ac:dyDescent="0.2">
      <c r="A145" s="65"/>
    </row>
    <row r="146" spans="1:1" x14ac:dyDescent="0.2">
      <c r="A146" s="65"/>
    </row>
    <row r="147" spans="1:1" x14ac:dyDescent="0.2">
      <c r="A147" s="65"/>
    </row>
    <row r="148" spans="1:1" x14ac:dyDescent="0.2">
      <c r="A148" s="65"/>
    </row>
    <row r="149" spans="1:1" x14ac:dyDescent="0.2">
      <c r="A149" s="65"/>
    </row>
    <row r="150" spans="1:1" x14ac:dyDescent="0.2">
      <c r="A150" s="65"/>
    </row>
    <row r="151" spans="1:1" x14ac:dyDescent="0.2">
      <c r="A151" s="65"/>
    </row>
    <row r="152" spans="1:1" x14ac:dyDescent="0.2">
      <c r="A152" s="64"/>
    </row>
    <row r="153" spans="1:1" x14ac:dyDescent="0.2">
      <c r="A153" s="64"/>
    </row>
    <row r="154" spans="1:1" x14ac:dyDescent="0.2">
      <c r="A154" s="65"/>
    </row>
    <row r="155" spans="1:1" x14ac:dyDescent="0.2">
      <c r="A155" s="64"/>
    </row>
  </sheetData>
  <mergeCells count="10">
    <mergeCell ref="A89:B89"/>
    <mergeCell ref="A90:B90"/>
    <mergeCell ref="A91:B91"/>
    <mergeCell ref="A92:B92"/>
    <mergeCell ref="A1:G1"/>
    <mergeCell ref="A84:B84"/>
    <mergeCell ref="A85:B85"/>
    <mergeCell ref="A86:B86"/>
    <mergeCell ref="A87:B87"/>
    <mergeCell ref="A88:B88"/>
  </mergeCells>
  <conditionalFormatting sqref="F2:F3">
    <cfRule type="cellIs" dxfId="109" priority="2" stopIfTrue="1" operator="between">
      <formula>0.009</formula>
      <formula>-0.009</formula>
    </cfRule>
  </conditionalFormatting>
  <conditionalFormatting sqref="F5:F65536">
    <cfRule type="cellIs" dxfId="108"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86"/>
  <sheetViews>
    <sheetView workbookViewId="0">
      <selection sqref="A1:G1"/>
    </sheetView>
  </sheetViews>
  <sheetFormatPr defaultColWidth="9.109375" defaultRowHeight="10.199999999999999" x14ac:dyDescent="0.2"/>
  <cols>
    <col min="1" max="1" width="35.6640625" style="7" bestFit="1" customWidth="1"/>
    <col min="2" max="2" width="23.44140625" style="7" bestFit="1" customWidth="1"/>
    <col min="3" max="3" width="24.6640625" style="7" bestFit="1" customWidth="1"/>
    <col min="4" max="4" width="15.33203125" style="7" bestFit="1" customWidth="1"/>
    <col min="5" max="5" width="32.6640625" style="10" customWidth="1"/>
    <col min="6" max="6" width="13.5546875" style="11" bestFit="1" customWidth="1"/>
    <col min="7" max="7" width="4.5546875" style="10" bestFit="1" customWidth="1"/>
    <col min="8" max="16384" width="9.109375" style="7"/>
  </cols>
  <sheetData>
    <row r="1" spans="1:9" s="1" customFormat="1" ht="13.8" x14ac:dyDescent="0.2">
      <c r="A1" s="81" t="s">
        <v>1269</v>
      </c>
      <c r="B1" s="82"/>
      <c r="C1" s="82"/>
      <c r="D1" s="82"/>
      <c r="E1" s="82"/>
      <c r="F1" s="82"/>
      <c r="G1" s="82"/>
    </row>
    <row r="2" spans="1:9" s="1" customFormat="1" ht="11.4" x14ac:dyDescent="0.2">
      <c r="E2" s="5"/>
      <c r="F2" s="9"/>
      <c r="G2" s="10"/>
    </row>
    <row r="3" spans="1:9" s="1" customFormat="1" ht="12" x14ac:dyDescent="0.2">
      <c r="A3" s="8" t="s">
        <v>7</v>
      </c>
      <c r="B3" s="2"/>
      <c r="C3" s="3"/>
      <c r="D3" s="3"/>
      <c r="E3" s="4"/>
      <c r="F3" s="9"/>
      <c r="G3" s="10"/>
    </row>
    <row r="4" spans="1:9" s="1" customFormat="1" ht="25.5" customHeight="1" x14ac:dyDescent="0.2">
      <c r="A4" s="6" t="s">
        <v>2</v>
      </c>
      <c r="B4" s="6" t="s">
        <v>0</v>
      </c>
      <c r="C4" s="13" t="s">
        <v>976</v>
      </c>
      <c r="D4" s="13" t="s">
        <v>1</v>
      </c>
      <c r="E4" s="53" t="s">
        <v>6</v>
      </c>
      <c r="F4" s="12" t="s">
        <v>3</v>
      </c>
      <c r="G4" s="12" t="s">
        <v>5</v>
      </c>
    </row>
    <row r="5" spans="1:9" x14ac:dyDescent="0.2">
      <c r="A5" s="16" t="s">
        <v>33</v>
      </c>
      <c r="B5" s="17"/>
      <c r="C5" s="17"/>
      <c r="D5" s="17"/>
      <c r="E5" s="18"/>
      <c r="F5" s="19"/>
      <c r="G5" s="18"/>
    </row>
    <row r="6" spans="1:9" x14ac:dyDescent="0.2">
      <c r="A6" s="20" t="s">
        <v>39</v>
      </c>
      <c r="B6" s="21"/>
      <c r="C6" s="21"/>
      <c r="D6" s="21"/>
      <c r="E6" s="22"/>
      <c r="F6" s="23"/>
      <c r="G6" s="22"/>
    </row>
    <row r="7" spans="1:9" x14ac:dyDescent="0.2">
      <c r="A7" s="21" t="s">
        <v>1036</v>
      </c>
      <c r="B7" s="21" t="s">
        <v>1037</v>
      </c>
      <c r="C7" s="21" t="s">
        <v>41</v>
      </c>
      <c r="D7" s="24">
        <v>5000000</v>
      </c>
      <c r="E7" s="22">
        <v>4952.5550000000003</v>
      </c>
      <c r="F7" s="23">
        <v>32.7475217552131</v>
      </c>
      <c r="G7" s="22">
        <v>6.4752999999999998</v>
      </c>
    </row>
    <row r="8" spans="1:9" x14ac:dyDescent="0.2">
      <c r="A8" s="21" t="s">
        <v>72</v>
      </c>
      <c r="B8" s="21" t="s">
        <v>71</v>
      </c>
      <c r="C8" s="21" t="s">
        <v>41</v>
      </c>
      <c r="D8" s="24">
        <v>1000000</v>
      </c>
      <c r="E8" s="22">
        <v>996.70799999999997</v>
      </c>
      <c r="F8" s="23">
        <v>6.5904804517254201</v>
      </c>
      <c r="G8" s="22">
        <v>6.3449999999999998</v>
      </c>
    </row>
    <row r="9" spans="1:9" x14ac:dyDescent="0.2">
      <c r="A9" s="20" t="s">
        <v>32</v>
      </c>
      <c r="B9" s="20"/>
      <c r="C9" s="20"/>
      <c r="D9" s="20"/>
      <c r="E9" s="25">
        <f>SUM(E6:E8)</f>
        <v>5949.2629999999999</v>
      </c>
      <c r="F9" s="26">
        <f>SUM(F6:F8)</f>
        <v>39.338002206938519</v>
      </c>
      <c r="G9" s="25"/>
      <c r="H9" s="14"/>
      <c r="I9" s="14"/>
    </row>
    <row r="10" spans="1:9" x14ac:dyDescent="0.2">
      <c r="A10" s="21"/>
      <c r="B10" s="21"/>
      <c r="C10" s="21"/>
      <c r="D10" s="21"/>
      <c r="E10" s="22"/>
      <c r="F10" s="23"/>
      <c r="G10" s="22"/>
    </row>
    <row r="11" spans="1:9" x14ac:dyDescent="0.2">
      <c r="A11" s="20" t="s">
        <v>40</v>
      </c>
      <c r="B11" s="21"/>
      <c r="C11" s="21"/>
      <c r="D11" s="21"/>
      <c r="E11" s="22"/>
      <c r="F11" s="23"/>
      <c r="G11" s="22"/>
    </row>
    <row r="12" spans="1:9" x14ac:dyDescent="0.2">
      <c r="A12" s="21" t="s">
        <v>1176</v>
      </c>
      <c r="B12" s="21" t="s">
        <v>1177</v>
      </c>
      <c r="C12" s="21" t="s">
        <v>41</v>
      </c>
      <c r="D12" s="24">
        <v>2500000</v>
      </c>
      <c r="E12" s="22">
        <v>2587.2379166999999</v>
      </c>
      <c r="F12" s="23">
        <v>17.107458667908901</v>
      </c>
      <c r="G12" s="22">
        <v>7.2760993021676397</v>
      </c>
    </row>
    <row r="13" spans="1:9" x14ac:dyDescent="0.2">
      <c r="A13" s="21" t="s">
        <v>1260</v>
      </c>
      <c r="B13" s="21" t="s">
        <v>1261</v>
      </c>
      <c r="C13" s="21" t="s">
        <v>41</v>
      </c>
      <c r="D13" s="24">
        <v>2000000</v>
      </c>
      <c r="E13" s="22">
        <v>2099.1055556000001</v>
      </c>
      <c r="F13" s="23">
        <v>13.8798064531337</v>
      </c>
      <c r="G13" s="22">
        <v>6.8953172802000102</v>
      </c>
    </row>
    <row r="14" spans="1:9" x14ac:dyDescent="0.2">
      <c r="A14" s="21" t="s">
        <v>1172</v>
      </c>
      <c r="B14" s="21" t="s">
        <v>1173</v>
      </c>
      <c r="C14" s="21" t="s">
        <v>41</v>
      </c>
      <c r="D14" s="24">
        <v>1000000</v>
      </c>
      <c r="E14" s="22">
        <v>1031.7529999999999</v>
      </c>
      <c r="F14" s="23">
        <v>6.8222066819058904</v>
      </c>
      <c r="G14" s="22">
        <v>6.8359984112499896</v>
      </c>
    </row>
    <row r="15" spans="1:9" x14ac:dyDescent="0.2">
      <c r="A15" s="21" t="s">
        <v>1270</v>
      </c>
      <c r="B15" s="21" t="s">
        <v>1271</v>
      </c>
      <c r="C15" s="21" t="s">
        <v>41</v>
      </c>
      <c r="D15" s="24">
        <v>500000</v>
      </c>
      <c r="E15" s="22">
        <v>513.98527779999995</v>
      </c>
      <c r="F15" s="23">
        <v>3.3985981107962999</v>
      </c>
      <c r="G15" s="22">
        <v>6.9075174760499998</v>
      </c>
    </row>
    <row r="16" spans="1:9" x14ac:dyDescent="0.2">
      <c r="A16" s="20" t="s">
        <v>32</v>
      </c>
      <c r="B16" s="20"/>
      <c r="C16" s="20"/>
      <c r="D16" s="20"/>
      <c r="E16" s="25">
        <f>SUM(E12:E15)</f>
        <v>6232.0817501000001</v>
      </c>
      <c r="F16" s="26">
        <f>SUM(F12:F15)</f>
        <v>41.208069913744794</v>
      </c>
      <c r="G16" s="25"/>
      <c r="H16" s="14"/>
      <c r="I16" s="14"/>
    </row>
    <row r="17" spans="1:9" x14ac:dyDescent="0.2">
      <c r="A17" s="21"/>
      <c r="B17" s="21"/>
      <c r="C17" s="21"/>
      <c r="D17" s="21"/>
      <c r="E17" s="22"/>
      <c r="F17" s="23"/>
      <c r="G17" s="22"/>
    </row>
    <row r="18" spans="1:9" x14ac:dyDescent="0.2">
      <c r="A18" s="20" t="s">
        <v>43</v>
      </c>
      <c r="B18" s="20"/>
      <c r="C18" s="20"/>
      <c r="D18" s="20"/>
      <c r="E18" s="25">
        <f>E9+E16</f>
        <v>12181.344750100001</v>
      </c>
      <c r="F18" s="26">
        <f>F9+F16</f>
        <v>80.546072120683306</v>
      </c>
      <c r="G18" s="25"/>
      <c r="H18" s="14"/>
      <c r="I18" s="14"/>
    </row>
    <row r="19" spans="1:9" x14ac:dyDescent="0.2">
      <c r="A19" s="20"/>
      <c r="B19" s="20"/>
      <c r="C19" s="20"/>
      <c r="D19" s="20"/>
      <c r="E19" s="25"/>
      <c r="F19" s="26"/>
      <c r="G19" s="25"/>
      <c r="H19" s="14"/>
      <c r="I19" s="14"/>
    </row>
    <row r="20" spans="1:9" x14ac:dyDescent="0.2">
      <c r="A20" s="20" t="s">
        <v>45</v>
      </c>
      <c r="B20" s="20"/>
      <c r="C20" s="20"/>
      <c r="D20" s="20"/>
      <c r="E20" s="25">
        <f>E22-(E9+E16)</f>
        <v>2942.105008999999</v>
      </c>
      <c r="F20" s="26">
        <f>F22-(F9+F16)</f>
        <v>19.453927879316694</v>
      </c>
      <c r="G20" s="25"/>
      <c r="H20" s="14"/>
      <c r="I20" s="14"/>
    </row>
    <row r="21" spans="1:9" x14ac:dyDescent="0.2">
      <c r="A21" s="20"/>
      <c r="B21" s="20"/>
      <c r="C21" s="20"/>
      <c r="D21" s="20"/>
      <c r="E21" s="25"/>
      <c r="F21" s="26"/>
      <c r="G21" s="25"/>
      <c r="H21" s="14"/>
      <c r="I21" s="14"/>
    </row>
    <row r="22" spans="1:9" x14ac:dyDescent="0.2">
      <c r="A22" s="27" t="s">
        <v>44</v>
      </c>
      <c r="B22" s="27"/>
      <c r="C22" s="27"/>
      <c r="D22" s="27"/>
      <c r="E22" s="28">
        <v>15123.4497591</v>
      </c>
      <c r="F22" s="29">
        <v>100</v>
      </c>
      <c r="G22" s="28"/>
      <c r="H22" s="14"/>
      <c r="I22" s="14"/>
    </row>
    <row r="24" spans="1:9" x14ac:dyDescent="0.2">
      <c r="A24" s="14" t="s">
        <v>1180</v>
      </c>
    </row>
    <row r="26" spans="1:9" ht="33.75" customHeight="1" x14ac:dyDescent="0.2">
      <c r="A26" s="85" t="s">
        <v>1181</v>
      </c>
      <c r="B26" s="85"/>
      <c r="C26" s="85"/>
      <c r="D26" s="85"/>
      <c r="E26" s="85"/>
      <c r="F26" s="85"/>
      <c r="G26" s="85"/>
    </row>
    <row r="28" spans="1:9" x14ac:dyDescent="0.2">
      <c r="A28" s="14" t="s">
        <v>47</v>
      </c>
    </row>
    <row r="29" spans="1:9" x14ac:dyDescent="0.2">
      <c r="A29" s="14" t="s">
        <v>48</v>
      </c>
    </row>
    <row r="30" spans="1:9" x14ac:dyDescent="0.2">
      <c r="A30" s="14" t="s">
        <v>49</v>
      </c>
      <c r="B30" s="14"/>
      <c r="C30" s="30" t="s">
        <v>51</v>
      </c>
      <c r="D30" s="14" t="s">
        <v>50</v>
      </c>
    </row>
    <row r="31" spans="1:9" x14ac:dyDescent="0.2">
      <c r="A31" s="7" t="s">
        <v>1272</v>
      </c>
      <c r="C31" s="31">
        <v>55.17</v>
      </c>
      <c r="D31" s="31">
        <v>57.045999999999999</v>
      </c>
    </row>
    <row r="32" spans="1:9" x14ac:dyDescent="0.2">
      <c r="A32" s="7" t="s">
        <v>1273</v>
      </c>
      <c r="C32" s="31">
        <v>10.608499999999999</v>
      </c>
      <c r="D32" s="31">
        <v>10.7301</v>
      </c>
    </row>
    <row r="33" spans="1:7" x14ac:dyDescent="0.2">
      <c r="A33" s="7" t="s">
        <v>1274</v>
      </c>
      <c r="C33" s="31">
        <v>60.182000000000002</v>
      </c>
      <c r="D33" s="31">
        <v>62.393599999999999</v>
      </c>
    </row>
    <row r="34" spans="1:7" x14ac:dyDescent="0.2">
      <c r="A34" s="7" t="s">
        <v>1275</v>
      </c>
      <c r="C34" s="31">
        <v>11.900600000000001</v>
      </c>
      <c r="D34" s="31">
        <v>12.016299999999999</v>
      </c>
    </row>
    <row r="36" spans="1:7" x14ac:dyDescent="0.2">
      <c r="A36" s="14" t="s">
        <v>57</v>
      </c>
    </row>
    <row r="37" spans="1:7" x14ac:dyDescent="0.2">
      <c r="A37" s="83" t="s">
        <v>63</v>
      </c>
      <c r="B37" s="84"/>
      <c r="C37" s="33" t="s">
        <v>64</v>
      </c>
    </row>
    <row r="38" spans="1:7" x14ac:dyDescent="0.2">
      <c r="A38" s="79" t="s">
        <v>1273</v>
      </c>
      <c r="B38" s="80"/>
      <c r="C38" s="34">
        <v>0.23499999999999999</v>
      </c>
    </row>
    <row r="39" spans="1:7" x14ac:dyDescent="0.2">
      <c r="A39" s="79" t="s">
        <v>1275</v>
      </c>
      <c r="B39" s="80"/>
      <c r="C39" s="34">
        <v>0.315</v>
      </c>
    </row>
    <row r="40" spans="1:7" x14ac:dyDescent="0.2">
      <c r="A40" s="7" t="s">
        <v>65</v>
      </c>
    </row>
    <row r="41" spans="1:7" x14ac:dyDescent="0.2">
      <c r="A41" s="7" t="s">
        <v>56</v>
      </c>
    </row>
    <row r="43" spans="1:7" x14ac:dyDescent="0.2">
      <c r="A43" s="14" t="s">
        <v>1065</v>
      </c>
      <c r="D43" s="32">
        <v>3.9160045679303002</v>
      </c>
      <c r="E43" s="10" t="s">
        <v>59</v>
      </c>
    </row>
    <row r="45" spans="1:7" x14ac:dyDescent="0.2">
      <c r="A45" s="14" t="s">
        <v>60</v>
      </c>
      <c r="D45" s="30" t="s">
        <v>58</v>
      </c>
    </row>
    <row r="47" spans="1:7" x14ac:dyDescent="0.2">
      <c r="A47" s="14" t="s">
        <v>1066</v>
      </c>
    </row>
    <row r="48" spans="1:7" x14ac:dyDescent="0.2">
      <c r="A48" s="56"/>
      <c r="B48" s="65"/>
      <c r="C48" s="65"/>
      <c r="D48" s="65"/>
      <c r="E48" s="11"/>
      <c r="G48" s="11"/>
    </row>
    <row r="49" spans="1:7" x14ac:dyDescent="0.2">
      <c r="A49" s="56" t="s">
        <v>941</v>
      </c>
      <c r="B49" s="65"/>
      <c r="C49" s="65"/>
      <c r="D49" s="65"/>
      <c r="E49" s="11"/>
      <c r="G49" s="11"/>
    </row>
    <row r="50" spans="1:7" x14ac:dyDescent="0.2">
      <c r="A50" s="64"/>
      <c r="B50" s="65"/>
      <c r="C50" s="65"/>
      <c r="D50" s="65"/>
      <c r="E50" s="11"/>
      <c r="G50" s="11"/>
    </row>
    <row r="51" spans="1:7" x14ac:dyDescent="0.2">
      <c r="A51" s="65"/>
      <c r="B51" s="65"/>
      <c r="C51" s="65"/>
      <c r="D51" s="65"/>
      <c r="E51" s="11"/>
      <c r="G51" s="11"/>
    </row>
    <row r="52" spans="1:7" x14ac:dyDescent="0.2">
      <c r="A52" s="65"/>
      <c r="B52" s="65"/>
      <c r="C52" s="65"/>
      <c r="D52" s="65"/>
      <c r="E52" s="11"/>
      <c r="G52" s="11"/>
    </row>
    <row r="53" spans="1:7" x14ac:dyDescent="0.2">
      <c r="A53" s="65"/>
      <c r="B53" s="65"/>
      <c r="C53" s="65"/>
      <c r="D53" s="65"/>
      <c r="E53" s="11"/>
      <c r="G53" s="11"/>
    </row>
    <row r="54" spans="1:7" x14ac:dyDescent="0.2">
      <c r="A54" s="65"/>
      <c r="B54" s="65"/>
      <c r="C54" s="65"/>
      <c r="D54" s="65"/>
      <c r="E54" s="11"/>
      <c r="G54" s="11"/>
    </row>
    <row r="55" spans="1:7" x14ac:dyDescent="0.2">
      <c r="A55" s="65"/>
      <c r="B55" s="65"/>
      <c r="C55" s="65"/>
      <c r="D55" s="65"/>
      <c r="E55" s="11"/>
      <c r="G55" s="11"/>
    </row>
    <row r="56" spans="1:7" x14ac:dyDescent="0.2">
      <c r="A56" s="65"/>
      <c r="B56" s="65"/>
      <c r="C56" s="65"/>
      <c r="D56" s="65"/>
      <c r="E56" s="11"/>
      <c r="G56" s="11"/>
    </row>
    <row r="57" spans="1:7" x14ac:dyDescent="0.2">
      <c r="A57" s="65"/>
      <c r="B57" s="65"/>
      <c r="C57" s="65"/>
      <c r="D57" s="65"/>
      <c r="E57" s="11"/>
      <c r="G57" s="11"/>
    </row>
    <row r="58" spans="1:7" x14ac:dyDescent="0.2">
      <c r="A58" s="65"/>
      <c r="B58" s="65"/>
      <c r="C58" s="65"/>
      <c r="D58" s="65"/>
      <c r="E58" s="11"/>
      <c r="G58" s="11"/>
    </row>
    <row r="59" spans="1:7" x14ac:dyDescent="0.2">
      <c r="A59" s="65"/>
      <c r="B59" s="65"/>
      <c r="C59" s="65"/>
      <c r="D59" s="65"/>
      <c r="E59" s="11"/>
      <c r="G59" s="11"/>
    </row>
    <row r="60" spans="1:7" x14ac:dyDescent="0.2">
      <c r="A60" s="65"/>
      <c r="B60" s="65"/>
      <c r="C60" s="65"/>
      <c r="D60" s="65"/>
      <c r="E60" s="11"/>
      <c r="G60" s="11"/>
    </row>
    <row r="61" spans="1:7" x14ac:dyDescent="0.2">
      <c r="A61" s="65"/>
      <c r="B61" s="65"/>
      <c r="C61" s="65"/>
      <c r="D61" s="65"/>
      <c r="E61" s="11"/>
      <c r="G61" s="11"/>
    </row>
    <row r="62" spans="1:7" x14ac:dyDescent="0.2">
      <c r="A62" s="65"/>
      <c r="B62" s="65"/>
      <c r="C62" s="65"/>
      <c r="D62" s="65"/>
      <c r="E62" s="11"/>
      <c r="G62" s="11"/>
    </row>
    <row r="63" spans="1:7" x14ac:dyDescent="0.2">
      <c r="A63" s="65"/>
      <c r="B63" s="65"/>
      <c r="C63" s="65"/>
      <c r="D63" s="65"/>
      <c r="E63" s="11"/>
      <c r="G63" s="11"/>
    </row>
    <row r="64" spans="1:7" x14ac:dyDescent="0.2">
      <c r="A64" s="74" t="s">
        <v>1276</v>
      </c>
      <c r="B64" s="75"/>
      <c r="C64" s="75"/>
      <c r="D64" s="75"/>
      <c r="E64" s="75"/>
      <c r="F64" s="75"/>
      <c r="G64" s="75"/>
    </row>
    <row r="65" spans="1:7" x14ac:dyDescent="0.2">
      <c r="A65" s="65"/>
      <c r="B65" s="65"/>
      <c r="C65" s="65"/>
      <c r="D65" s="65"/>
      <c r="E65" s="11"/>
      <c r="G65" s="11"/>
    </row>
    <row r="66" spans="1:7" x14ac:dyDescent="0.2">
      <c r="A66" s="56" t="s">
        <v>942</v>
      </c>
      <c r="B66" s="65"/>
      <c r="C66" s="65"/>
      <c r="D66" s="65"/>
      <c r="E66" s="11"/>
      <c r="G66" s="11"/>
    </row>
    <row r="67" spans="1:7" x14ac:dyDescent="0.2">
      <c r="A67" s="65"/>
      <c r="B67" s="65"/>
      <c r="C67" s="65"/>
      <c r="D67" s="65"/>
      <c r="E67" s="11"/>
      <c r="G67" s="11"/>
    </row>
    <row r="68" spans="1:7" x14ac:dyDescent="0.2">
      <c r="A68" s="65"/>
      <c r="B68" s="65"/>
      <c r="C68" s="65"/>
      <c r="D68" s="65"/>
      <c r="E68" s="11"/>
      <c r="G68" s="11"/>
    </row>
    <row r="69" spans="1:7" x14ac:dyDescent="0.2">
      <c r="A69" s="65"/>
      <c r="B69" s="65"/>
      <c r="C69" s="65"/>
      <c r="D69" s="65"/>
      <c r="E69" s="11"/>
      <c r="G69" s="11"/>
    </row>
    <row r="70" spans="1:7" x14ac:dyDescent="0.2">
      <c r="A70" s="65"/>
      <c r="B70" s="65"/>
      <c r="C70" s="65"/>
      <c r="D70" s="65"/>
      <c r="E70" s="11"/>
      <c r="G70" s="11"/>
    </row>
    <row r="71" spans="1:7" x14ac:dyDescent="0.2">
      <c r="A71" s="65"/>
      <c r="B71" s="65"/>
      <c r="C71" s="65"/>
      <c r="D71" s="65"/>
      <c r="E71" s="11"/>
      <c r="G71" s="11"/>
    </row>
    <row r="72" spans="1:7" x14ac:dyDescent="0.2">
      <c r="A72" s="65"/>
      <c r="B72" s="65"/>
      <c r="C72" s="65"/>
      <c r="D72" s="65"/>
      <c r="E72" s="11"/>
      <c r="G72" s="11"/>
    </row>
    <row r="73" spans="1:7" x14ac:dyDescent="0.2">
      <c r="A73" s="65"/>
      <c r="B73" s="65"/>
      <c r="C73" s="65"/>
      <c r="D73" s="65"/>
      <c r="E73" s="11"/>
      <c r="G73" s="11"/>
    </row>
    <row r="74" spans="1:7" x14ac:dyDescent="0.2">
      <c r="A74" s="65"/>
      <c r="B74" s="65"/>
      <c r="C74" s="65"/>
      <c r="D74" s="65"/>
      <c r="E74" s="11"/>
      <c r="G74" s="11"/>
    </row>
    <row r="75" spans="1:7" x14ac:dyDescent="0.2">
      <c r="A75" s="65"/>
      <c r="B75" s="65"/>
      <c r="C75" s="65"/>
      <c r="D75" s="65"/>
      <c r="E75" s="11"/>
      <c r="G75" s="11"/>
    </row>
    <row r="76" spans="1:7" x14ac:dyDescent="0.2">
      <c r="A76" s="65"/>
      <c r="B76" s="65"/>
      <c r="C76" s="65"/>
      <c r="D76" s="65"/>
      <c r="E76" s="11"/>
      <c r="G76" s="11"/>
    </row>
    <row r="77" spans="1:7" x14ac:dyDescent="0.2">
      <c r="A77" s="65"/>
      <c r="B77" s="65"/>
      <c r="C77" s="65"/>
      <c r="D77" s="65"/>
      <c r="E77" s="11"/>
      <c r="G77" s="11"/>
    </row>
    <row r="78" spans="1:7" x14ac:dyDescent="0.2">
      <c r="A78" s="65"/>
      <c r="B78" s="65"/>
      <c r="C78" s="65"/>
      <c r="D78" s="65"/>
      <c r="E78" s="11"/>
      <c r="G78" s="11"/>
    </row>
    <row r="79" spans="1:7" x14ac:dyDescent="0.2">
      <c r="A79" s="65"/>
      <c r="B79" s="65"/>
      <c r="C79" s="65"/>
      <c r="D79" s="65"/>
      <c r="E79" s="11"/>
      <c r="G79" s="11"/>
    </row>
    <row r="80" spans="1:7" x14ac:dyDescent="0.2">
      <c r="A80" s="65"/>
    </row>
    <row r="81" spans="1:1" x14ac:dyDescent="0.2">
      <c r="A81" s="65"/>
    </row>
    <row r="82" spans="1:1" x14ac:dyDescent="0.2">
      <c r="A82" s="65"/>
    </row>
    <row r="83" spans="1:1" x14ac:dyDescent="0.2">
      <c r="A83" s="7" t="s">
        <v>940</v>
      </c>
    </row>
    <row r="84" spans="1:1" x14ac:dyDescent="0.2">
      <c r="A84" s="64"/>
    </row>
    <row r="85" spans="1:1" x14ac:dyDescent="0.2">
      <c r="A85" s="65"/>
    </row>
    <row r="86" spans="1:1" x14ac:dyDescent="0.2">
      <c r="A86" s="64"/>
    </row>
  </sheetData>
  <mergeCells count="5">
    <mergeCell ref="A1:G1"/>
    <mergeCell ref="A26:G26"/>
    <mergeCell ref="A37:B37"/>
    <mergeCell ref="A38:B38"/>
    <mergeCell ref="A39:B39"/>
  </mergeCells>
  <conditionalFormatting sqref="F2:F3 F5:F25">
    <cfRule type="cellIs" dxfId="91" priority="3" stopIfTrue="1" operator="between">
      <formula>0.009</formula>
      <formula>-0.009</formula>
    </cfRule>
  </conditionalFormatting>
  <conditionalFormatting sqref="F27:F63">
    <cfRule type="cellIs" dxfId="90" priority="2" stopIfTrue="1" operator="between">
      <formula>0.009</formula>
      <formula>-0.009</formula>
    </cfRule>
  </conditionalFormatting>
  <conditionalFormatting sqref="F65:F65536">
    <cfRule type="cellIs" dxfId="89" priority="1" stopIfTrue="1" operator="between">
      <formula>0.009</formula>
      <formula>-0.009</formula>
    </cfRule>
  </conditionalFormatting>
  <hyperlinks>
    <hyperlink ref="A48" r:id="rId1" tooltip="https://www.franklintempletonindia.com/downloadsServlet/pdf/product-labels-jg9o5k7l" display="https://www.franklintempletonindia.com/downloadsServlet/pdf/product-labels-jg9o5k7l" xr:uid="{00000000-0004-0000-09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45"/>
  <sheetViews>
    <sheetView workbookViewId="0">
      <selection sqref="A1:G1"/>
    </sheetView>
  </sheetViews>
  <sheetFormatPr defaultColWidth="9.109375" defaultRowHeight="10.199999999999999" x14ac:dyDescent="0.2"/>
  <cols>
    <col min="1" max="1" width="38.6640625" style="7" bestFit="1" customWidth="1"/>
    <col min="2" max="2" width="54.33203125" style="7" bestFit="1" customWidth="1"/>
    <col min="3" max="3" width="25.5546875" style="7" bestFit="1" customWidth="1"/>
    <col min="4" max="4" width="15.33203125" style="7" bestFit="1" customWidth="1"/>
    <col min="5" max="5" width="32.6640625" style="10" customWidth="1"/>
    <col min="6" max="6" width="13.5546875" style="11" bestFit="1" customWidth="1"/>
    <col min="7" max="7" width="4.5546875" style="10" bestFit="1" customWidth="1"/>
    <col min="8" max="16384" width="9.109375" style="7"/>
  </cols>
  <sheetData>
    <row r="1" spans="1:7" s="1" customFormat="1" ht="13.8" x14ac:dyDescent="0.2">
      <c r="A1" s="81" t="s">
        <v>1277</v>
      </c>
      <c r="B1" s="82"/>
      <c r="C1" s="82"/>
      <c r="D1" s="82"/>
      <c r="E1" s="82"/>
      <c r="F1" s="82"/>
      <c r="G1" s="82"/>
    </row>
    <row r="2" spans="1:7" s="1" customFormat="1" ht="11.4" x14ac:dyDescent="0.2">
      <c r="E2" s="5"/>
      <c r="F2" s="9"/>
      <c r="G2" s="10"/>
    </row>
    <row r="3" spans="1:7" s="1" customFormat="1" ht="12" x14ac:dyDescent="0.2">
      <c r="A3" s="8" t="s">
        <v>7</v>
      </c>
      <c r="B3" s="2"/>
      <c r="C3" s="3"/>
      <c r="D3" s="3"/>
      <c r="E3" s="4"/>
      <c r="F3" s="9"/>
      <c r="G3" s="10"/>
    </row>
    <row r="4" spans="1:7" s="1" customFormat="1" ht="25.5" customHeight="1" x14ac:dyDescent="0.2">
      <c r="A4" s="6" t="s">
        <v>2</v>
      </c>
      <c r="B4" s="6" t="s">
        <v>0</v>
      </c>
      <c r="C4" s="13" t="s">
        <v>4</v>
      </c>
      <c r="D4" s="13" t="s">
        <v>1</v>
      </c>
      <c r="E4" s="53" t="s">
        <v>6</v>
      </c>
      <c r="F4" s="12" t="s">
        <v>3</v>
      </c>
      <c r="G4" s="12" t="s">
        <v>5</v>
      </c>
    </row>
    <row r="5" spans="1:7" x14ac:dyDescent="0.2">
      <c r="A5" s="16" t="s">
        <v>109</v>
      </c>
      <c r="B5" s="17"/>
      <c r="C5" s="17"/>
      <c r="D5" s="17"/>
      <c r="E5" s="18"/>
      <c r="F5" s="19"/>
      <c r="G5" s="18"/>
    </row>
    <row r="6" spans="1:7" x14ac:dyDescent="0.2">
      <c r="A6" s="20" t="s">
        <v>26</v>
      </c>
      <c r="B6" s="21"/>
      <c r="C6" s="21"/>
      <c r="D6" s="21"/>
      <c r="E6" s="22"/>
      <c r="F6" s="23"/>
      <c r="G6" s="22"/>
    </row>
    <row r="7" spans="1:7" x14ac:dyDescent="0.2">
      <c r="A7" s="21" t="s">
        <v>111</v>
      </c>
      <c r="B7" s="21" t="s">
        <v>110</v>
      </c>
      <c r="C7" s="21" t="s">
        <v>112</v>
      </c>
      <c r="D7" s="24">
        <v>110000</v>
      </c>
      <c r="E7" s="22">
        <v>1905.64</v>
      </c>
      <c r="F7" s="23">
        <v>3.8699099443991698</v>
      </c>
      <c r="G7" s="22"/>
    </row>
    <row r="8" spans="1:7" x14ac:dyDescent="0.2">
      <c r="A8" s="21" t="s">
        <v>114</v>
      </c>
      <c r="B8" s="21" t="s">
        <v>113</v>
      </c>
      <c r="C8" s="21" t="s">
        <v>112</v>
      </c>
      <c r="D8" s="24">
        <v>115800</v>
      </c>
      <c r="E8" s="22">
        <v>1394.3478</v>
      </c>
      <c r="F8" s="23">
        <v>2.8315948537872302</v>
      </c>
      <c r="G8" s="22"/>
    </row>
    <row r="9" spans="1:7" x14ac:dyDescent="0.2">
      <c r="A9" s="21" t="s">
        <v>116</v>
      </c>
      <c r="B9" s="21" t="s">
        <v>115</v>
      </c>
      <c r="C9" s="21" t="s">
        <v>117</v>
      </c>
      <c r="D9" s="24">
        <v>52000</v>
      </c>
      <c r="E9" s="22">
        <v>877.60400000000004</v>
      </c>
      <c r="F9" s="23">
        <v>1.7822088363198101</v>
      </c>
      <c r="G9" s="22"/>
    </row>
    <row r="10" spans="1:7" x14ac:dyDescent="0.2">
      <c r="A10" s="21" t="s">
        <v>119</v>
      </c>
      <c r="B10" s="21" t="s">
        <v>118</v>
      </c>
      <c r="C10" s="21" t="s">
        <v>120</v>
      </c>
      <c r="D10" s="24">
        <v>27100</v>
      </c>
      <c r="E10" s="22">
        <v>857.40335000000005</v>
      </c>
      <c r="F10" s="23">
        <v>1.7411860322653601</v>
      </c>
      <c r="G10" s="22"/>
    </row>
    <row r="11" spans="1:7" x14ac:dyDescent="0.2">
      <c r="A11" s="21" t="s">
        <v>122</v>
      </c>
      <c r="B11" s="21" t="s">
        <v>121</v>
      </c>
      <c r="C11" s="21" t="s">
        <v>112</v>
      </c>
      <c r="D11" s="24">
        <v>75000</v>
      </c>
      <c r="E11" s="22">
        <v>761.66250000000002</v>
      </c>
      <c r="F11" s="23">
        <v>1.5467587178197</v>
      </c>
      <c r="G11" s="22"/>
    </row>
    <row r="12" spans="1:7" x14ac:dyDescent="0.2">
      <c r="A12" s="21" t="s">
        <v>124</v>
      </c>
      <c r="B12" s="21" t="s">
        <v>123</v>
      </c>
      <c r="C12" s="21" t="s">
        <v>125</v>
      </c>
      <c r="D12" s="24">
        <v>48000</v>
      </c>
      <c r="E12" s="22">
        <v>753.69600000000003</v>
      </c>
      <c r="F12" s="23">
        <v>1.5305806161992199</v>
      </c>
      <c r="G12" s="22"/>
    </row>
    <row r="13" spans="1:7" x14ac:dyDescent="0.2">
      <c r="A13" s="21" t="s">
        <v>127</v>
      </c>
      <c r="B13" s="21" t="s">
        <v>126</v>
      </c>
      <c r="C13" s="21" t="s">
        <v>117</v>
      </c>
      <c r="D13" s="24">
        <v>38000</v>
      </c>
      <c r="E13" s="22">
        <v>598.51900000000001</v>
      </c>
      <c r="F13" s="23">
        <v>1.2154523572195399</v>
      </c>
      <c r="G13" s="22"/>
    </row>
    <row r="14" spans="1:7" x14ac:dyDescent="0.2">
      <c r="A14" s="21" t="s">
        <v>129</v>
      </c>
      <c r="B14" s="21" t="s">
        <v>128</v>
      </c>
      <c r="C14" s="21" t="s">
        <v>130</v>
      </c>
      <c r="D14" s="24">
        <v>48600</v>
      </c>
      <c r="E14" s="22">
        <v>583.24860000000001</v>
      </c>
      <c r="F14" s="23">
        <v>1.1844417398862801</v>
      </c>
      <c r="G14" s="22"/>
    </row>
    <row r="15" spans="1:7" x14ac:dyDescent="0.2">
      <c r="A15" s="21" t="s">
        <v>132</v>
      </c>
      <c r="B15" s="21" t="s">
        <v>131</v>
      </c>
      <c r="C15" s="21" t="s">
        <v>133</v>
      </c>
      <c r="D15" s="24">
        <v>205000</v>
      </c>
      <c r="E15" s="22">
        <v>455.30500000000001</v>
      </c>
      <c r="F15" s="23">
        <v>0.92461815832720895</v>
      </c>
      <c r="G15" s="22"/>
    </row>
    <row r="16" spans="1:7" x14ac:dyDescent="0.2">
      <c r="A16" s="21" t="s">
        <v>135</v>
      </c>
      <c r="B16" s="21" t="s">
        <v>134</v>
      </c>
      <c r="C16" s="21" t="s">
        <v>136</v>
      </c>
      <c r="D16" s="24">
        <v>34500</v>
      </c>
      <c r="E16" s="22">
        <v>443.13524999999998</v>
      </c>
      <c r="F16" s="23">
        <v>0.89990423725824997</v>
      </c>
      <c r="G16" s="22"/>
    </row>
    <row r="17" spans="1:7" x14ac:dyDescent="0.2">
      <c r="A17" s="21" t="s">
        <v>138</v>
      </c>
      <c r="B17" s="21" t="s">
        <v>137</v>
      </c>
      <c r="C17" s="21" t="s">
        <v>139</v>
      </c>
      <c r="D17" s="24">
        <v>132000</v>
      </c>
      <c r="E17" s="22">
        <v>411.11399999999998</v>
      </c>
      <c r="F17" s="23">
        <v>0.83487655427138396</v>
      </c>
      <c r="G17" s="22"/>
    </row>
    <row r="18" spans="1:7" x14ac:dyDescent="0.2">
      <c r="A18" s="21" t="s">
        <v>141</v>
      </c>
      <c r="B18" s="21" t="s">
        <v>140</v>
      </c>
      <c r="C18" s="21" t="s">
        <v>142</v>
      </c>
      <c r="D18" s="24">
        <v>3900</v>
      </c>
      <c r="E18" s="22">
        <v>395.00954999999999</v>
      </c>
      <c r="F18" s="23">
        <v>0.80217217610757596</v>
      </c>
      <c r="G18" s="22"/>
    </row>
    <row r="19" spans="1:7" x14ac:dyDescent="0.2">
      <c r="A19" s="21" t="s">
        <v>144</v>
      </c>
      <c r="B19" s="21" t="s">
        <v>143</v>
      </c>
      <c r="C19" s="21" t="s">
        <v>145</v>
      </c>
      <c r="D19" s="24">
        <v>23000</v>
      </c>
      <c r="E19" s="22">
        <v>366.44749999999999</v>
      </c>
      <c r="F19" s="23">
        <v>0.74416932072700703</v>
      </c>
      <c r="G19" s="22"/>
    </row>
    <row r="20" spans="1:7" x14ac:dyDescent="0.2">
      <c r="A20" s="21" t="s">
        <v>147</v>
      </c>
      <c r="B20" s="21" t="s">
        <v>146</v>
      </c>
      <c r="C20" s="21" t="s">
        <v>112</v>
      </c>
      <c r="D20" s="24">
        <v>53000</v>
      </c>
      <c r="E20" s="22">
        <v>365.06400000000002</v>
      </c>
      <c r="F20" s="23">
        <v>0.741359755222465</v>
      </c>
      <c r="G20" s="22"/>
    </row>
    <row r="21" spans="1:7" x14ac:dyDescent="0.2">
      <c r="A21" s="21" t="s">
        <v>149</v>
      </c>
      <c r="B21" s="21" t="s">
        <v>148</v>
      </c>
      <c r="C21" s="21" t="s">
        <v>150</v>
      </c>
      <c r="D21" s="24">
        <v>6000</v>
      </c>
      <c r="E21" s="22">
        <v>363.15600000000001</v>
      </c>
      <c r="F21" s="23">
        <v>0.73748505266903697</v>
      </c>
      <c r="G21" s="22"/>
    </row>
    <row r="22" spans="1:7" x14ac:dyDescent="0.2">
      <c r="A22" s="21" t="s">
        <v>152</v>
      </c>
      <c r="B22" s="21" t="s">
        <v>151</v>
      </c>
      <c r="C22" s="21" t="s">
        <v>153</v>
      </c>
      <c r="D22" s="24">
        <v>3000</v>
      </c>
      <c r="E22" s="22">
        <v>358.37549999999999</v>
      </c>
      <c r="F22" s="23">
        <v>0.727776973236825</v>
      </c>
      <c r="G22" s="22"/>
    </row>
    <row r="23" spans="1:7" x14ac:dyDescent="0.2">
      <c r="A23" s="21" t="s">
        <v>155</v>
      </c>
      <c r="B23" s="21" t="s">
        <v>154</v>
      </c>
      <c r="C23" s="21" t="s">
        <v>153</v>
      </c>
      <c r="D23" s="24">
        <v>53000</v>
      </c>
      <c r="E23" s="22">
        <v>328.94450000000001</v>
      </c>
      <c r="F23" s="23">
        <v>0.66800948327355203</v>
      </c>
      <c r="G23" s="22"/>
    </row>
    <row r="24" spans="1:7" x14ac:dyDescent="0.2">
      <c r="A24" s="21" t="s">
        <v>157</v>
      </c>
      <c r="B24" s="21" t="s">
        <v>156</v>
      </c>
      <c r="C24" s="21" t="s">
        <v>158</v>
      </c>
      <c r="D24" s="24">
        <v>200000</v>
      </c>
      <c r="E24" s="22">
        <v>312.08</v>
      </c>
      <c r="F24" s="23">
        <v>0.63376162100296596</v>
      </c>
      <c r="G24" s="22"/>
    </row>
    <row r="25" spans="1:7" x14ac:dyDescent="0.2">
      <c r="A25" s="21" t="s">
        <v>160</v>
      </c>
      <c r="B25" s="21" t="s">
        <v>159</v>
      </c>
      <c r="C25" s="21" t="s">
        <v>161</v>
      </c>
      <c r="D25" s="24">
        <v>21000</v>
      </c>
      <c r="E25" s="22">
        <v>307.35599999999999</v>
      </c>
      <c r="F25" s="23">
        <v>0.62416827988011903</v>
      </c>
      <c r="G25" s="22"/>
    </row>
    <row r="26" spans="1:7" x14ac:dyDescent="0.2">
      <c r="A26" s="21" t="s">
        <v>163</v>
      </c>
      <c r="B26" s="21" t="s">
        <v>162</v>
      </c>
      <c r="C26" s="21" t="s">
        <v>164</v>
      </c>
      <c r="D26" s="24">
        <v>93000</v>
      </c>
      <c r="E26" s="22">
        <v>298.66950000000003</v>
      </c>
      <c r="F26" s="23">
        <v>0.60652802635268299</v>
      </c>
      <c r="G26" s="22"/>
    </row>
    <row r="27" spans="1:7" x14ac:dyDescent="0.2">
      <c r="A27" s="21" t="s">
        <v>166</v>
      </c>
      <c r="B27" s="21" t="s">
        <v>165</v>
      </c>
      <c r="C27" s="21" t="s">
        <v>167</v>
      </c>
      <c r="D27" s="24">
        <v>48000</v>
      </c>
      <c r="E27" s="22">
        <v>292.08</v>
      </c>
      <c r="F27" s="23">
        <v>0.59314629025425003</v>
      </c>
      <c r="G27" s="22"/>
    </row>
    <row r="28" spans="1:7" x14ac:dyDescent="0.2">
      <c r="A28" s="21" t="s">
        <v>169</v>
      </c>
      <c r="B28" s="21" t="s">
        <v>168</v>
      </c>
      <c r="C28" s="21" t="s">
        <v>117</v>
      </c>
      <c r="D28" s="24">
        <v>18700</v>
      </c>
      <c r="E28" s="22">
        <v>278.22795000000002</v>
      </c>
      <c r="F28" s="23">
        <v>0.56501601063936202</v>
      </c>
      <c r="G28" s="22"/>
    </row>
    <row r="29" spans="1:7" x14ac:dyDescent="0.2">
      <c r="A29" s="21" t="s">
        <v>171</v>
      </c>
      <c r="B29" s="21" t="s">
        <v>170</v>
      </c>
      <c r="C29" s="21" t="s">
        <v>145</v>
      </c>
      <c r="D29" s="24">
        <v>23500</v>
      </c>
      <c r="E29" s="22">
        <v>277.95800000000003</v>
      </c>
      <c r="F29" s="23">
        <v>0.564467805212582</v>
      </c>
      <c r="G29" s="22"/>
    </row>
    <row r="30" spans="1:7" x14ac:dyDescent="0.2">
      <c r="A30" s="21" t="s">
        <v>173</v>
      </c>
      <c r="B30" s="21" t="s">
        <v>172</v>
      </c>
      <c r="C30" s="21" t="s">
        <v>112</v>
      </c>
      <c r="D30" s="24">
        <v>27500</v>
      </c>
      <c r="E30" s="22">
        <v>272.27749999999997</v>
      </c>
      <c r="F30" s="23">
        <v>0.55293203589667805</v>
      </c>
      <c r="G30" s="22"/>
    </row>
    <row r="31" spans="1:7" x14ac:dyDescent="0.2">
      <c r="A31" s="21" t="s">
        <v>175</v>
      </c>
      <c r="B31" s="21" t="s">
        <v>174</v>
      </c>
      <c r="C31" s="21" t="s">
        <v>176</v>
      </c>
      <c r="D31" s="24">
        <v>42300</v>
      </c>
      <c r="E31" s="22">
        <v>264.84030000000001</v>
      </c>
      <c r="F31" s="23">
        <v>0.53782881900446</v>
      </c>
      <c r="G31" s="22"/>
    </row>
    <row r="32" spans="1:7" x14ac:dyDescent="0.2">
      <c r="A32" s="21" t="s">
        <v>178</v>
      </c>
      <c r="B32" s="21" t="s">
        <v>177</v>
      </c>
      <c r="C32" s="21" t="s">
        <v>179</v>
      </c>
      <c r="D32" s="24">
        <v>11500</v>
      </c>
      <c r="E32" s="22">
        <v>251.87875</v>
      </c>
      <c r="F32" s="23">
        <v>0.51150693699115901</v>
      </c>
      <c r="G32" s="22"/>
    </row>
    <row r="33" spans="1:7" x14ac:dyDescent="0.2">
      <c r="A33" s="21" t="s">
        <v>181</v>
      </c>
      <c r="B33" s="21" t="s">
        <v>180</v>
      </c>
      <c r="C33" s="21" t="s">
        <v>176</v>
      </c>
      <c r="D33" s="24">
        <v>74958</v>
      </c>
      <c r="E33" s="22">
        <v>232.55719500000001</v>
      </c>
      <c r="F33" s="23">
        <v>0.47226936964593302</v>
      </c>
      <c r="G33" s="22"/>
    </row>
    <row r="34" spans="1:7" x14ac:dyDescent="0.2">
      <c r="A34" s="21" t="s">
        <v>183</v>
      </c>
      <c r="B34" s="21" t="s">
        <v>182</v>
      </c>
      <c r="C34" s="21" t="s">
        <v>176</v>
      </c>
      <c r="D34" s="24">
        <v>170000</v>
      </c>
      <c r="E34" s="22">
        <v>206.90700000000001</v>
      </c>
      <c r="F34" s="23">
        <v>0.42017981196123</v>
      </c>
      <c r="G34" s="22"/>
    </row>
    <row r="35" spans="1:7" x14ac:dyDescent="0.2">
      <c r="A35" s="21" t="s">
        <v>185</v>
      </c>
      <c r="B35" s="21" t="s">
        <v>184</v>
      </c>
      <c r="C35" s="21" t="s">
        <v>186</v>
      </c>
      <c r="D35" s="24">
        <v>21000</v>
      </c>
      <c r="E35" s="22">
        <v>205.6215</v>
      </c>
      <c r="F35" s="23">
        <v>0.41756926157735602</v>
      </c>
      <c r="G35" s="22"/>
    </row>
    <row r="36" spans="1:7" x14ac:dyDescent="0.2">
      <c r="A36" s="21" t="s">
        <v>188</v>
      </c>
      <c r="B36" s="21" t="s">
        <v>187</v>
      </c>
      <c r="C36" s="21" t="s">
        <v>189</v>
      </c>
      <c r="D36" s="24">
        <v>15000</v>
      </c>
      <c r="E36" s="22">
        <v>201.3075</v>
      </c>
      <c r="F36" s="23">
        <v>0.40880853473485801</v>
      </c>
      <c r="G36" s="22"/>
    </row>
    <row r="37" spans="1:7" x14ac:dyDescent="0.2">
      <c r="A37" s="21" t="s">
        <v>191</v>
      </c>
      <c r="B37" s="21" t="s">
        <v>190</v>
      </c>
      <c r="C37" s="21" t="s">
        <v>192</v>
      </c>
      <c r="D37" s="24">
        <v>80000</v>
      </c>
      <c r="E37" s="22">
        <v>197</v>
      </c>
      <c r="F37" s="23">
        <v>0.40006100787485399</v>
      </c>
      <c r="G37" s="22"/>
    </row>
    <row r="38" spans="1:7" x14ac:dyDescent="0.2">
      <c r="A38" s="21" t="s">
        <v>194</v>
      </c>
      <c r="B38" s="21" t="s">
        <v>193</v>
      </c>
      <c r="C38" s="21" t="s">
        <v>186</v>
      </c>
      <c r="D38" s="24">
        <v>8000</v>
      </c>
      <c r="E38" s="22">
        <v>196.97200000000001</v>
      </c>
      <c r="F38" s="23">
        <v>0.40000414641180498</v>
      </c>
      <c r="G38" s="22"/>
    </row>
    <row r="39" spans="1:7" x14ac:dyDescent="0.2">
      <c r="A39" s="21" t="s">
        <v>196</v>
      </c>
      <c r="B39" s="21" t="s">
        <v>195</v>
      </c>
      <c r="C39" s="21" t="s">
        <v>197</v>
      </c>
      <c r="D39" s="24">
        <v>85000</v>
      </c>
      <c r="E39" s="22">
        <v>191.46250000000001</v>
      </c>
      <c r="F39" s="23">
        <v>0.38881563817380299</v>
      </c>
      <c r="G39" s="22"/>
    </row>
    <row r="40" spans="1:7" x14ac:dyDescent="0.2">
      <c r="A40" s="21" t="s">
        <v>199</v>
      </c>
      <c r="B40" s="21" t="s">
        <v>198</v>
      </c>
      <c r="C40" s="21" t="s">
        <v>200</v>
      </c>
      <c r="D40" s="24">
        <v>31800</v>
      </c>
      <c r="E40" s="22">
        <v>190.99080000000001</v>
      </c>
      <c r="F40" s="23">
        <v>0.38785772559809401</v>
      </c>
      <c r="G40" s="22"/>
    </row>
    <row r="41" spans="1:7" x14ac:dyDescent="0.2">
      <c r="A41" s="21" t="s">
        <v>202</v>
      </c>
      <c r="B41" s="21" t="s">
        <v>201</v>
      </c>
      <c r="C41" s="21" t="s">
        <v>164</v>
      </c>
      <c r="D41" s="24">
        <v>3365</v>
      </c>
      <c r="E41" s="22">
        <v>189.40407250000001</v>
      </c>
      <c r="F41" s="23">
        <v>0.38463545248706499</v>
      </c>
      <c r="G41" s="22"/>
    </row>
    <row r="42" spans="1:7" x14ac:dyDescent="0.2">
      <c r="A42" s="21" t="s">
        <v>204</v>
      </c>
      <c r="B42" s="21" t="s">
        <v>203</v>
      </c>
      <c r="C42" s="21" t="s">
        <v>125</v>
      </c>
      <c r="D42" s="24">
        <v>14500</v>
      </c>
      <c r="E42" s="22">
        <v>189.13800000000001</v>
      </c>
      <c r="F42" s="23">
        <v>0.38409512135753299</v>
      </c>
      <c r="G42" s="22"/>
    </row>
    <row r="43" spans="1:7" x14ac:dyDescent="0.2">
      <c r="A43" s="21" t="s">
        <v>206</v>
      </c>
      <c r="B43" s="21" t="s">
        <v>205</v>
      </c>
      <c r="C43" s="21" t="s">
        <v>207</v>
      </c>
      <c r="D43" s="24">
        <v>15500</v>
      </c>
      <c r="E43" s="22">
        <v>174.62299999999999</v>
      </c>
      <c r="F43" s="23">
        <v>0.35461854506665302</v>
      </c>
      <c r="G43" s="22"/>
    </row>
    <row r="44" spans="1:7" x14ac:dyDescent="0.2">
      <c r="A44" s="21" t="s">
        <v>209</v>
      </c>
      <c r="B44" s="21" t="s">
        <v>208</v>
      </c>
      <c r="C44" s="21" t="s">
        <v>142</v>
      </c>
      <c r="D44" s="24">
        <v>26000</v>
      </c>
      <c r="E44" s="22">
        <v>174.61600000000001</v>
      </c>
      <c r="F44" s="23">
        <v>0.35460432970089101</v>
      </c>
      <c r="G44" s="22"/>
    </row>
    <row r="45" spans="1:7" x14ac:dyDescent="0.2">
      <c r="A45" s="21" t="s">
        <v>211</v>
      </c>
      <c r="B45" s="21" t="s">
        <v>210</v>
      </c>
      <c r="C45" s="21" t="s">
        <v>212</v>
      </c>
      <c r="D45" s="24">
        <v>127000</v>
      </c>
      <c r="E45" s="22">
        <v>174.244</v>
      </c>
      <c r="F45" s="23">
        <v>0.35384888454896402</v>
      </c>
      <c r="G45" s="22"/>
    </row>
    <row r="46" spans="1:7" x14ac:dyDescent="0.2">
      <c r="A46" s="21" t="s">
        <v>214</v>
      </c>
      <c r="B46" s="21" t="s">
        <v>213</v>
      </c>
      <c r="C46" s="21" t="s">
        <v>117</v>
      </c>
      <c r="D46" s="24">
        <v>25442</v>
      </c>
      <c r="E46" s="22">
        <v>169.36739399999999</v>
      </c>
      <c r="F46" s="23">
        <v>0.34394563626790597</v>
      </c>
      <c r="G46" s="22"/>
    </row>
    <row r="47" spans="1:7" x14ac:dyDescent="0.2">
      <c r="A47" s="21" t="s">
        <v>216</v>
      </c>
      <c r="B47" s="21" t="s">
        <v>215</v>
      </c>
      <c r="C47" s="21" t="s">
        <v>217</v>
      </c>
      <c r="D47" s="24">
        <v>22000</v>
      </c>
      <c r="E47" s="22">
        <v>167.93700000000001</v>
      </c>
      <c r="F47" s="23">
        <v>0.34104083999735701</v>
      </c>
      <c r="G47" s="22"/>
    </row>
    <row r="48" spans="1:7" x14ac:dyDescent="0.2">
      <c r="A48" s="21" t="s">
        <v>219</v>
      </c>
      <c r="B48" s="21" t="s">
        <v>218</v>
      </c>
      <c r="C48" s="21" t="s">
        <v>125</v>
      </c>
      <c r="D48" s="24">
        <v>50000</v>
      </c>
      <c r="E48" s="22">
        <v>161.67500000000001</v>
      </c>
      <c r="F48" s="23">
        <v>0.32832417993993401</v>
      </c>
      <c r="G48" s="22"/>
    </row>
    <row r="49" spans="1:9" x14ac:dyDescent="0.2">
      <c r="A49" s="21" t="s">
        <v>221</v>
      </c>
      <c r="B49" s="21" t="s">
        <v>220</v>
      </c>
      <c r="C49" s="21" t="s">
        <v>222</v>
      </c>
      <c r="D49" s="24">
        <v>37100</v>
      </c>
      <c r="E49" s="22">
        <v>150.10659999999999</v>
      </c>
      <c r="F49" s="23">
        <v>0.30483146032826097</v>
      </c>
      <c r="G49" s="22"/>
    </row>
    <row r="50" spans="1:9" x14ac:dyDescent="0.2">
      <c r="A50" s="21" t="s">
        <v>224</v>
      </c>
      <c r="B50" s="21" t="s">
        <v>223</v>
      </c>
      <c r="C50" s="21" t="s">
        <v>225</v>
      </c>
      <c r="D50" s="24">
        <v>14972</v>
      </c>
      <c r="E50" s="22">
        <v>149.465476</v>
      </c>
      <c r="F50" s="23">
        <v>0.303529487162714</v>
      </c>
      <c r="G50" s="22"/>
    </row>
    <row r="51" spans="1:9" x14ac:dyDescent="0.2">
      <c r="A51" s="21" t="s">
        <v>227</v>
      </c>
      <c r="B51" s="21" t="s">
        <v>226</v>
      </c>
      <c r="C51" s="21" t="s">
        <v>145</v>
      </c>
      <c r="D51" s="24">
        <v>70000</v>
      </c>
      <c r="E51" s="22">
        <v>132.923</v>
      </c>
      <c r="F51" s="23">
        <v>0.26993558045558003</v>
      </c>
      <c r="G51" s="22"/>
    </row>
    <row r="52" spans="1:9" x14ac:dyDescent="0.2">
      <c r="A52" s="21" t="s">
        <v>229</v>
      </c>
      <c r="B52" s="21" t="s">
        <v>228</v>
      </c>
      <c r="C52" s="21" t="s">
        <v>230</v>
      </c>
      <c r="D52" s="24">
        <v>23000</v>
      </c>
      <c r="E52" s="22">
        <v>132.50299999999999</v>
      </c>
      <c r="F52" s="23">
        <v>0.26908265850985702</v>
      </c>
      <c r="G52" s="22"/>
    </row>
    <row r="53" spans="1:9" x14ac:dyDescent="0.2">
      <c r="A53" s="21" t="s">
        <v>232</v>
      </c>
      <c r="B53" s="21" t="s">
        <v>231</v>
      </c>
      <c r="C53" s="21" t="s">
        <v>233</v>
      </c>
      <c r="D53" s="24">
        <v>6000</v>
      </c>
      <c r="E53" s="22">
        <v>116.94</v>
      </c>
      <c r="F53" s="23">
        <v>0.23747783888774299</v>
      </c>
      <c r="G53" s="22"/>
    </row>
    <row r="54" spans="1:9" x14ac:dyDescent="0.2">
      <c r="A54" s="21" t="s">
        <v>235</v>
      </c>
      <c r="B54" s="21" t="s">
        <v>234</v>
      </c>
      <c r="C54" s="21" t="s">
        <v>236</v>
      </c>
      <c r="D54" s="24">
        <v>18000</v>
      </c>
      <c r="E54" s="22">
        <v>74.555999999999997</v>
      </c>
      <c r="F54" s="23">
        <v>0.15140582996506399</v>
      </c>
      <c r="G54" s="22"/>
    </row>
    <row r="55" spans="1:9" x14ac:dyDescent="0.2">
      <c r="A55" s="21" t="s">
        <v>238</v>
      </c>
      <c r="B55" s="21" t="s">
        <v>237</v>
      </c>
      <c r="C55" s="21" t="s">
        <v>217</v>
      </c>
      <c r="D55" s="24">
        <v>5000</v>
      </c>
      <c r="E55" s="22">
        <v>70.037499999999994</v>
      </c>
      <c r="F55" s="23">
        <v>0.14222981136566001</v>
      </c>
      <c r="G55" s="22"/>
    </row>
    <row r="56" spans="1:9" x14ac:dyDescent="0.2">
      <c r="A56" s="20" t="s">
        <v>32</v>
      </c>
      <c r="B56" s="20"/>
      <c r="C56" s="20"/>
      <c r="D56" s="20"/>
      <c r="E56" s="25">
        <f>SUM(E7:E55)</f>
        <v>17624.395087500001</v>
      </c>
      <c r="F56" s="26">
        <f>SUM(F7:F55)</f>
        <v>35.791031786242982</v>
      </c>
      <c r="G56" s="25"/>
      <c r="H56" s="14"/>
      <c r="I56" s="14"/>
    </row>
    <row r="57" spans="1:9" x14ac:dyDescent="0.2">
      <c r="A57" s="21"/>
      <c r="B57" s="21"/>
      <c r="C57" s="21"/>
      <c r="D57" s="21"/>
      <c r="E57" s="22"/>
      <c r="F57" s="23"/>
      <c r="G57" s="22"/>
    </row>
    <row r="58" spans="1:9" x14ac:dyDescent="0.2">
      <c r="A58" s="20" t="s">
        <v>25</v>
      </c>
      <c r="B58" s="21"/>
      <c r="C58" s="21"/>
      <c r="D58" s="21"/>
      <c r="E58" s="22"/>
      <c r="F58" s="23"/>
      <c r="G58" s="22"/>
    </row>
    <row r="59" spans="1:9" x14ac:dyDescent="0.2">
      <c r="A59" s="20" t="s">
        <v>26</v>
      </c>
      <c r="B59" s="21"/>
      <c r="C59" s="21"/>
      <c r="D59" s="21"/>
      <c r="E59" s="22"/>
      <c r="F59" s="23"/>
      <c r="G59" s="22"/>
    </row>
    <row r="60" spans="1:9" x14ac:dyDescent="0.2">
      <c r="A60" s="21" t="s">
        <v>106</v>
      </c>
      <c r="B60" s="21" t="s">
        <v>105</v>
      </c>
      <c r="C60" s="21" t="s">
        <v>31</v>
      </c>
      <c r="D60" s="24">
        <v>5000</v>
      </c>
      <c r="E60" s="22">
        <v>5372.4836300999996</v>
      </c>
      <c r="F60" s="23">
        <v>10.9102599789287</v>
      </c>
      <c r="G60" s="22">
        <v>7.56</v>
      </c>
    </row>
    <row r="61" spans="1:9" x14ac:dyDescent="0.2">
      <c r="A61" s="21" t="s">
        <v>240</v>
      </c>
      <c r="B61" s="21" t="s">
        <v>239</v>
      </c>
      <c r="C61" s="21" t="s">
        <v>31</v>
      </c>
      <c r="D61" s="24">
        <v>250</v>
      </c>
      <c r="E61" s="22">
        <v>2682.5364384</v>
      </c>
      <c r="F61" s="23">
        <v>5.4476052345549499</v>
      </c>
      <c r="G61" s="22">
        <v>7.6436999999999999</v>
      </c>
    </row>
    <row r="62" spans="1:9" x14ac:dyDescent="0.2">
      <c r="A62" s="21" t="s">
        <v>1278</v>
      </c>
      <c r="B62" s="21" t="s">
        <v>1279</v>
      </c>
      <c r="C62" s="21" t="s">
        <v>31</v>
      </c>
      <c r="D62" s="24">
        <v>2500</v>
      </c>
      <c r="E62" s="22">
        <v>2660.1416438000001</v>
      </c>
      <c r="F62" s="23">
        <v>5.4021266350685204</v>
      </c>
      <c r="G62" s="22">
        <v>7.96</v>
      </c>
    </row>
    <row r="63" spans="1:9" x14ac:dyDescent="0.2">
      <c r="A63" s="21" t="s">
        <v>90</v>
      </c>
      <c r="B63" s="21" t="s">
        <v>89</v>
      </c>
      <c r="C63" s="21" t="s">
        <v>80</v>
      </c>
      <c r="D63" s="24">
        <v>2500</v>
      </c>
      <c r="E63" s="22">
        <v>2655.4729109999998</v>
      </c>
      <c r="F63" s="23">
        <v>5.3926455287260504</v>
      </c>
      <c r="G63" s="22">
        <v>8.09</v>
      </c>
    </row>
    <row r="64" spans="1:9" x14ac:dyDescent="0.2">
      <c r="A64" s="21" t="s">
        <v>1280</v>
      </c>
      <c r="B64" s="21" t="s">
        <v>1281</v>
      </c>
      <c r="C64" s="21" t="s">
        <v>66</v>
      </c>
      <c r="D64" s="24">
        <v>2500</v>
      </c>
      <c r="E64" s="22">
        <v>2627.3496918000001</v>
      </c>
      <c r="F64" s="23">
        <v>5.33553383624972</v>
      </c>
      <c r="G64" s="22">
        <v>7.6</v>
      </c>
    </row>
    <row r="65" spans="1:9" x14ac:dyDescent="0.2">
      <c r="A65" s="21" t="s">
        <v>242</v>
      </c>
      <c r="B65" s="21" t="s">
        <v>241</v>
      </c>
      <c r="C65" s="21" t="s">
        <v>31</v>
      </c>
      <c r="D65" s="24">
        <v>2500</v>
      </c>
      <c r="E65" s="22">
        <v>2587.3181506999999</v>
      </c>
      <c r="F65" s="23">
        <v>5.2542391221418496</v>
      </c>
      <c r="G65" s="22">
        <v>7.63</v>
      </c>
    </row>
    <row r="66" spans="1:9" x14ac:dyDescent="0.2">
      <c r="A66" s="21" t="s">
        <v>1282</v>
      </c>
      <c r="B66" s="21" t="s">
        <v>1283</v>
      </c>
      <c r="C66" s="21" t="s">
        <v>66</v>
      </c>
      <c r="D66" s="24">
        <v>250</v>
      </c>
      <c r="E66" s="22">
        <v>2572.7205822000001</v>
      </c>
      <c r="F66" s="23">
        <v>5.2245948685041199</v>
      </c>
      <c r="G66" s="22">
        <v>7.9050000000000002</v>
      </c>
    </row>
    <row r="67" spans="1:9" x14ac:dyDescent="0.2">
      <c r="A67" s="21" t="s">
        <v>29</v>
      </c>
      <c r="B67" s="21" t="s">
        <v>28</v>
      </c>
      <c r="C67" s="21" t="s">
        <v>30</v>
      </c>
      <c r="D67" s="24">
        <v>250</v>
      </c>
      <c r="E67" s="22">
        <v>2564.7064725999999</v>
      </c>
      <c r="F67" s="23">
        <v>5.2083200829010998</v>
      </c>
      <c r="G67" s="22">
        <v>8.3399000000000001</v>
      </c>
    </row>
    <row r="68" spans="1:9" x14ac:dyDescent="0.2">
      <c r="A68" s="21" t="s">
        <v>88</v>
      </c>
      <c r="B68" s="21" t="s">
        <v>87</v>
      </c>
      <c r="C68" s="21" t="s">
        <v>31</v>
      </c>
      <c r="D68" s="24">
        <v>2500</v>
      </c>
      <c r="E68" s="22">
        <v>1360.2349999999999</v>
      </c>
      <c r="F68" s="23">
        <v>2.76231972104899</v>
      </c>
      <c r="G68" s="22">
        <v>6.4916999999999998</v>
      </c>
    </row>
    <row r="69" spans="1:9" x14ac:dyDescent="0.2">
      <c r="A69" s="21" t="s">
        <v>1198</v>
      </c>
      <c r="B69" s="21" t="s">
        <v>1199</v>
      </c>
      <c r="C69" s="21" t="s">
        <v>30</v>
      </c>
      <c r="D69" s="24">
        <v>1000</v>
      </c>
      <c r="E69" s="22">
        <v>1039.9652192000001</v>
      </c>
      <c r="F69" s="23">
        <v>2.11192656724845</v>
      </c>
      <c r="G69" s="22">
        <v>8.3285</v>
      </c>
    </row>
    <row r="70" spans="1:9" x14ac:dyDescent="0.2">
      <c r="A70" s="21" t="s">
        <v>1226</v>
      </c>
      <c r="B70" s="21" t="s">
        <v>1227</v>
      </c>
      <c r="C70" s="21" t="s">
        <v>31</v>
      </c>
      <c r="D70" s="24">
        <v>5</v>
      </c>
      <c r="E70" s="22">
        <v>536.03250000000003</v>
      </c>
      <c r="F70" s="23">
        <v>1.0885568639780601</v>
      </c>
      <c r="G70" s="22">
        <v>7.8274999999999997</v>
      </c>
    </row>
    <row r="71" spans="1:9" x14ac:dyDescent="0.2">
      <c r="A71" s="21" t="s">
        <v>96</v>
      </c>
      <c r="B71" s="21" t="s">
        <v>95</v>
      </c>
      <c r="C71" s="21" t="s">
        <v>31</v>
      </c>
      <c r="D71" s="24">
        <v>500</v>
      </c>
      <c r="E71" s="22">
        <v>534.58600269999999</v>
      </c>
      <c r="F71" s="23">
        <v>1.0856193656647299</v>
      </c>
      <c r="G71" s="22">
        <v>7.8</v>
      </c>
    </row>
    <row r="72" spans="1:9" x14ac:dyDescent="0.2">
      <c r="A72" s="20" t="s">
        <v>32</v>
      </c>
      <c r="B72" s="20"/>
      <c r="C72" s="20"/>
      <c r="D72" s="20"/>
      <c r="E72" s="25">
        <f>SUM(E59:E71)</f>
        <v>27193.548242500001</v>
      </c>
      <c r="F72" s="26">
        <f>SUM(F59:F71)</f>
        <v>55.223747805015236</v>
      </c>
      <c r="G72" s="25"/>
      <c r="H72" s="14"/>
      <c r="I72" s="14"/>
    </row>
    <row r="73" spans="1:9" x14ac:dyDescent="0.2">
      <c r="A73" s="21"/>
      <c r="B73" s="21"/>
      <c r="C73" s="21"/>
      <c r="D73" s="21"/>
      <c r="E73" s="22"/>
      <c r="F73" s="23"/>
      <c r="G73" s="22"/>
    </row>
    <row r="74" spans="1:9" x14ac:dyDescent="0.2">
      <c r="A74" s="20" t="s">
        <v>40</v>
      </c>
      <c r="B74" s="21"/>
      <c r="C74" s="21"/>
      <c r="D74" s="21"/>
      <c r="E74" s="22"/>
      <c r="F74" s="23"/>
      <c r="G74" s="22"/>
    </row>
    <row r="75" spans="1:9" x14ac:dyDescent="0.2">
      <c r="A75" s="21" t="s">
        <v>1178</v>
      </c>
      <c r="B75" s="21" t="s">
        <v>1179</v>
      </c>
      <c r="C75" s="21" t="s">
        <v>41</v>
      </c>
      <c r="D75" s="24">
        <v>1000000</v>
      </c>
      <c r="E75" s="22">
        <v>1032.0248889</v>
      </c>
      <c r="F75" s="23">
        <v>2.09580161017902</v>
      </c>
      <c r="G75" s="22">
        <v>6.74070938579999</v>
      </c>
    </row>
    <row r="76" spans="1:9" x14ac:dyDescent="0.2">
      <c r="A76" s="21" t="s">
        <v>1172</v>
      </c>
      <c r="B76" s="21" t="s">
        <v>1173</v>
      </c>
      <c r="C76" s="21" t="s">
        <v>41</v>
      </c>
      <c r="D76" s="24">
        <v>1000000</v>
      </c>
      <c r="E76" s="22">
        <v>1031.3757777999999</v>
      </c>
      <c r="F76" s="23">
        <v>2.0944834170780702</v>
      </c>
      <c r="G76" s="22">
        <v>6.8359984112499896</v>
      </c>
    </row>
    <row r="77" spans="1:9" x14ac:dyDescent="0.2">
      <c r="A77" s="21" t="s">
        <v>244</v>
      </c>
      <c r="B77" s="21" t="s">
        <v>243</v>
      </c>
      <c r="C77" s="21" t="s">
        <v>41</v>
      </c>
      <c r="D77" s="24">
        <v>1000000</v>
      </c>
      <c r="E77" s="22">
        <v>1011.6950556</v>
      </c>
      <c r="F77" s="23">
        <v>2.0545164650017398</v>
      </c>
      <c r="G77" s="22">
        <v>6.6801922660499997</v>
      </c>
    </row>
    <row r="78" spans="1:9" x14ac:dyDescent="0.2">
      <c r="A78" s="20" t="s">
        <v>32</v>
      </c>
      <c r="B78" s="20"/>
      <c r="C78" s="20"/>
      <c r="D78" s="20"/>
      <c r="E78" s="25">
        <f>SUM(E75:E77)</f>
        <v>3075.0957223</v>
      </c>
      <c r="F78" s="26">
        <f>SUM(F75:F77)</f>
        <v>6.24480149225883</v>
      </c>
      <c r="G78" s="25"/>
      <c r="H78" s="14"/>
      <c r="I78" s="14"/>
    </row>
    <row r="79" spans="1:9" x14ac:dyDescent="0.2">
      <c r="A79" s="21"/>
      <c r="B79" s="21"/>
      <c r="C79" s="21"/>
      <c r="D79" s="21"/>
      <c r="E79" s="22"/>
      <c r="F79" s="23"/>
      <c r="G79" s="22"/>
    </row>
    <row r="80" spans="1:9" x14ac:dyDescent="0.2">
      <c r="A80" s="20" t="s">
        <v>43</v>
      </c>
      <c r="B80" s="20"/>
      <c r="C80" s="20"/>
      <c r="D80" s="20"/>
      <c r="E80" s="25">
        <f>E56+E72+E78</f>
        <v>47893.039052300002</v>
      </c>
      <c r="F80" s="26">
        <f>F56+F72+F78</f>
        <v>97.259581083517048</v>
      </c>
      <c r="G80" s="25"/>
      <c r="H80" s="14"/>
      <c r="I80" s="14"/>
    </row>
    <row r="81" spans="1:9" x14ac:dyDescent="0.2">
      <c r="A81" s="20"/>
      <c r="B81" s="20"/>
      <c r="C81" s="20"/>
      <c r="D81" s="20"/>
      <c r="E81" s="25"/>
      <c r="F81" s="26"/>
      <c r="G81" s="25"/>
      <c r="H81" s="14"/>
      <c r="I81" s="14"/>
    </row>
    <row r="82" spans="1:9" x14ac:dyDescent="0.2">
      <c r="A82" s="20" t="s">
        <v>45</v>
      </c>
      <c r="B82" s="20"/>
      <c r="C82" s="20"/>
      <c r="D82" s="20"/>
      <c r="E82" s="25">
        <f>E84-(E56+E72+E78)</f>
        <v>1349.4504985999956</v>
      </c>
      <c r="F82" s="26">
        <f>F84-(F56+F72+F78)</f>
        <v>2.7404189164829518</v>
      </c>
      <c r="G82" s="25"/>
      <c r="H82" s="14"/>
      <c r="I82" s="14"/>
    </row>
    <row r="83" spans="1:9" x14ac:dyDescent="0.2">
      <c r="A83" s="20"/>
      <c r="B83" s="20"/>
      <c r="C83" s="20"/>
      <c r="D83" s="20"/>
      <c r="E83" s="25"/>
      <c r="F83" s="26"/>
      <c r="G83" s="25"/>
      <c r="H83" s="14"/>
      <c r="I83" s="14"/>
    </row>
    <row r="84" spans="1:9" x14ac:dyDescent="0.2">
      <c r="A84" s="27" t="s">
        <v>44</v>
      </c>
      <c r="B84" s="27"/>
      <c r="C84" s="27"/>
      <c r="D84" s="27"/>
      <c r="E84" s="28">
        <v>49242.489550899998</v>
      </c>
      <c r="F84" s="29">
        <v>100</v>
      </c>
      <c r="G84" s="28"/>
      <c r="H84" s="14"/>
      <c r="I84" s="14"/>
    </row>
    <row r="86" spans="1:9" x14ac:dyDescent="0.2">
      <c r="A86" s="14" t="s">
        <v>46</v>
      </c>
    </row>
    <row r="88" spans="1:9" x14ac:dyDescent="0.2">
      <c r="A88" s="14" t="s">
        <v>47</v>
      </c>
    </row>
    <row r="89" spans="1:9" x14ac:dyDescent="0.2">
      <c r="A89" s="14" t="s">
        <v>48</v>
      </c>
    </row>
    <row r="90" spans="1:9" x14ac:dyDescent="0.2">
      <c r="A90" s="14" t="s">
        <v>49</v>
      </c>
      <c r="B90" s="14"/>
      <c r="C90" s="30" t="s">
        <v>51</v>
      </c>
      <c r="D90" s="14" t="s">
        <v>50</v>
      </c>
    </row>
    <row r="91" spans="1:9" x14ac:dyDescent="0.2">
      <c r="A91" s="7" t="s">
        <v>52</v>
      </c>
      <c r="C91" s="31">
        <v>212.17359999999999</v>
      </c>
      <c r="D91" s="31">
        <v>203.39709999999999</v>
      </c>
    </row>
    <row r="92" spans="1:9" x14ac:dyDescent="0.2">
      <c r="A92" s="7" t="s">
        <v>53</v>
      </c>
      <c r="C92" s="31">
        <v>18.999300000000002</v>
      </c>
      <c r="D92" s="31">
        <v>16.7288</v>
      </c>
    </row>
    <row r="93" spans="1:9" x14ac:dyDescent="0.2">
      <c r="A93" s="7" t="s">
        <v>54</v>
      </c>
      <c r="C93" s="31">
        <v>230.94409999999999</v>
      </c>
      <c r="D93" s="31">
        <v>222.24090000000001</v>
      </c>
    </row>
    <row r="94" spans="1:9" x14ac:dyDescent="0.2">
      <c r="A94" s="7" t="s">
        <v>55</v>
      </c>
      <c r="C94" s="31">
        <v>20.938199999999998</v>
      </c>
      <c r="D94" s="31">
        <v>18.4192</v>
      </c>
    </row>
    <row r="96" spans="1:9" x14ac:dyDescent="0.2">
      <c r="A96" s="14" t="s">
        <v>57</v>
      </c>
    </row>
    <row r="97" spans="1:5" x14ac:dyDescent="0.2">
      <c r="A97" s="83" t="s">
        <v>63</v>
      </c>
      <c r="B97" s="84"/>
      <c r="C97" s="33" t="s">
        <v>64</v>
      </c>
    </row>
    <row r="98" spans="1:5" x14ac:dyDescent="0.2">
      <c r="A98" s="79" t="s">
        <v>53</v>
      </c>
      <c r="B98" s="80"/>
      <c r="C98" s="34">
        <v>1.55</v>
      </c>
    </row>
    <row r="99" spans="1:5" x14ac:dyDescent="0.2">
      <c r="A99" s="79" t="s">
        <v>55</v>
      </c>
      <c r="B99" s="80"/>
      <c r="C99" s="34">
        <v>1.8</v>
      </c>
    </row>
    <row r="100" spans="1:5" x14ac:dyDescent="0.2">
      <c r="A100" s="7" t="s">
        <v>65</v>
      </c>
    </row>
    <row r="101" spans="1:5" x14ac:dyDescent="0.2">
      <c r="A101" s="7" t="s">
        <v>56</v>
      </c>
    </row>
    <row r="103" spans="1:5" x14ac:dyDescent="0.2">
      <c r="A103" s="14" t="s">
        <v>1065</v>
      </c>
      <c r="D103" s="32">
        <v>2.4065638881310498</v>
      </c>
      <c r="E103" s="10" t="s">
        <v>59</v>
      </c>
    </row>
    <row r="105" spans="1:5" x14ac:dyDescent="0.2">
      <c r="A105" s="14" t="s">
        <v>60</v>
      </c>
      <c r="D105" s="30" t="s">
        <v>58</v>
      </c>
    </row>
    <row r="107" spans="1:5" x14ac:dyDescent="0.2">
      <c r="A107" s="14" t="s">
        <v>1066</v>
      </c>
    </row>
    <row r="108" spans="1:5" x14ac:dyDescent="0.2">
      <c r="A108" s="56"/>
    </row>
    <row r="109" spans="1:5" x14ac:dyDescent="0.2">
      <c r="A109" s="56" t="s">
        <v>941</v>
      </c>
    </row>
    <row r="110" spans="1:5" x14ac:dyDescent="0.2">
      <c r="A110" s="64"/>
    </row>
    <row r="111" spans="1:5" x14ac:dyDescent="0.2">
      <c r="A111" s="65"/>
    </row>
    <row r="112" spans="1:5" x14ac:dyDescent="0.2">
      <c r="A112" s="65"/>
    </row>
    <row r="113" spans="1:1" x14ac:dyDescent="0.2">
      <c r="A113" s="65"/>
    </row>
    <row r="114" spans="1:1" x14ac:dyDescent="0.2">
      <c r="A114" s="65"/>
    </row>
    <row r="115" spans="1:1" x14ac:dyDescent="0.2">
      <c r="A115" s="65"/>
    </row>
    <row r="116" spans="1:1" x14ac:dyDescent="0.2">
      <c r="A116" s="65"/>
    </row>
    <row r="117" spans="1:1" x14ac:dyDescent="0.2">
      <c r="A117" s="65"/>
    </row>
    <row r="118" spans="1:1" x14ac:dyDescent="0.2">
      <c r="A118" s="65"/>
    </row>
    <row r="119" spans="1:1" x14ac:dyDescent="0.2">
      <c r="A119" s="65"/>
    </row>
    <row r="120" spans="1:1" x14ac:dyDescent="0.2">
      <c r="A120" s="65"/>
    </row>
    <row r="121" spans="1:1" x14ac:dyDescent="0.2">
      <c r="A121" s="65"/>
    </row>
    <row r="122" spans="1:1" x14ac:dyDescent="0.2">
      <c r="A122" s="65"/>
    </row>
    <row r="123" spans="1:1" x14ac:dyDescent="0.2">
      <c r="A123" s="65"/>
    </row>
    <row r="124" spans="1:1" x14ac:dyDescent="0.2">
      <c r="A124" s="65"/>
    </row>
    <row r="125" spans="1:1" x14ac:dyDescent="0.2">
      <c r="A125" s="56" t="s">
        <v>1284</v>
      </c>
    </row>
    <row r="126" spans="1:1" x14ac:dyDescent="0.2">
      <c r="A126" s="65"/>
    </row>
    <row r="127" spans="1:1" x14ac:dyDescent="0.2">
      <c r="A127" s="56" t="s">
        <v>942</v>
      </c>
    </row>
    <row r="128" spans="1:1" x14ac:dyDescent="0.2">
      <c r="A128" s="65"/>
    </row>
    <row r="129" spans="1:1" x14ac:dyDescent="0.2">
      <c r="A129" s="65"/>
    </row>
    <row r="130" spans="1:1" x14ac:dyDescent="0.2">
      <c r="A130" s="65"/>
    </row>
    <row r="131" spans="1:1" x14ac:dyDescent="0.2">
      <c r="A131" s="65"/>
    </row>
    <row r="132" spans="1:1" x14ac:dyDescent="0.2">
      <c r="A132" s="65"/>
    </row>
    <row r="133" spans="1:1" x14ac:dyDescent="0.2">
      <c r="A133" s="65"/>
    </row>
    <row r="134" spans="1:1" x14ac:dyDescent="0.2">
      <c r="A134" s="65"/>
    </row>
    <row r="135" spans="1:1" x14ac:dyDescent="0.2">
      <c r="A135" s="65"/>
    </row>
    <row r="136" spans="1:1" x14ac:dyDescent="0.2">
      <c r="A136" s="65"/>
    </row>
    <row r="137" spans="1:1" x14ac:dyDescent="0.2">
      <c r="A137" s="65"/>
    </row>
    <row r="138" spans="1:1" x14ac:dyDescent="0.2">
      <c r="A138" s="65"/>
    </row>
    <row r="139" spans="1:1" x14ac:dyDescent="0.2">
      <c r="A139" s="65"/>
    </row>
    <row r="140" spans="1:1" x14ac:dyDescent="0.2">
      <c r="A140" s="65"/>
    </row>
    <row r="141" spans="1:1" x14ac:dyDescent="0.2">
      <c r="A141" s="65"/>
    </row>
    <row r="142" spans="1:1" x14ac:dyDescent="0.2">
      <c r="A142" s="7" t="s">
        <v>940</v>
      </c>
    </row>
    <row r="143" spans="1:1" x14ac:dyDescent="0.2">
      <c r="A143" s="64"/>
    </row>
    <row r="144" spans="1:1" x14ac:dyDescent="0.2">
      <c r="A144" s="65"/>
    </row>
    <row r="145" spans="1:1" x14ac:dyDescent="0.2">
      <c r="A145" s="64"/>
    </row>
  </sheetData>
  <mergeCells count="4">
    <mergeCell ref="A1:G1"/>
    <mergeCell ref="A97:B97"/>
    <mergeCell ref="A98:B98"/>
    <mergeCell ref="A99:B99"/>
  </mergeCells>
  <conditionalFormatting sqref="F2:F3">
    <cfRule type="cellIs" dxfId="88" priority="2" stopIfTrue="1" operator="between">
      <formula>0.009</formula>
      <formula>-0.009</formula>
    </cfRule>
  </conditionalFormatting>
  <conditionalFormatting sqref="F5:F65536">
    <cfRule type="cellIs" dxfId="87" priority="1" stopIfTrue="1" operator="between">
      <formula>0.009</formula>
      <formula>-0.009</formula>
    </cfRule>
  </conditionalFormatting>
  <hyperlinks>
    <hyperlink ref="A108" r:id="rId1" tooltip="https://www.franklintempletonindia.com/downloadsServlet/pdf/product-labels-jg9o5k7l" display="https://www.franklintempletonindia.com/downloadsServlet/pdf/product-labels-jg9o5k7l" xr:uid="{00000000-0004-0000-0A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56"/>
  <sheetViews>
    <sheetView workbookViewId="0">
      <selection sqref="A1:G1"/>
    </sheetView>
  </sheetViews>
  <sheetFormatPr defaultColWidth="9.109375" defaultRowHeight="10.199999999999999" x14ac:dyDescent="0.2"/>
  <cols>
    <col min="1" max="1" width="38.6640625" style="7" bestFit="1" customWidth="1"/>
    <col min="2" max="2" width="51.5546875" style="7" bestFit="1" customWidth="1"/>
    <col min="3" max="3" width="25.5546875" style="7" bestFit="1" customWidth="1"/>
    <col min="4" max="4" width="15.33203125" style="7" bestFit="1" customWidth="1"/>
    <col min="5" max="5" width="32.6640625" style="10" customWidth="1"/>
    <col min="6" max="6" width="13.5546875" style="11" bestFit="1" customWidth="1"/>
    <col min="7" max="7" width="4.5546875" style="10" bestFit="1" customWidth="1"/>
    <col min="8" max="16384" width="9.109375" style="7"/>
  </cols>
  <sheetData>
    <row r="1" spans="1:7" s="1" customFormat="1" ht="13.8" x14ac:dyDescent="0.2">
      <c r="A1" s="81" t="s">
        <v>1285</v>
      </c>
      <c r="B1" s="82"/>
      <c r="C1" s="82"/>
      <c r="D1" s="82"/>
      <c r="E1" s="82"/>
      <c r="F1" s="82"/>
      <c r="G1" s="82"/>
    </row>
    <row r="2" spans="1:7" s="1" customFormat="1" ht="12" x14ac:dyDescent="0.25">
      <c r="A2" s="36"/>
      <c r="E2" s="5"/>
      <c r="F2" s="9"/>
      <c r="G2" s="10"/>
    </row>
    <row r="3" spans="1:7" s="1" customFormat="1" ht="12" x14ac:dyDescent="0.2">
      <c r="A3" s="8" t="s">
        <v>7</v>
      </c>
      <c r="B3" s="2"/>
      <c r="C3" s="3"/>
      <c r="D3" s="3"/>
      <c r="E3" s="4"/>
      <c r="F3" s="9"/>
      <c r="G3" s="10"/>
    </row>
    <row r="4" spans="1:7" s="1" customFormat="1" ht="25.5" customHeight="1" x14ac:dyDescent="0.2">
      <c r="A4" s="6" t="s">
        <v>2</v>
      </c>
      <c r="B4" s="6" t="s">
        <v>0</v>
      </c>
      <c r="C4" s="13" t="s">
        <v>4</v>
      </c>
      <c r="D4" s="13" t="s">
        <v>1</v>
      </c>
      <c r="E4" s="53" t="s">
        <v>6</v>
      </c>
      <c r="F4" s="12" t="s">
        <v>3</v>
      </c>
      <c r="G4" s="12" t="s">
        <v>5</v>
      </c>
    </row>
    <row r="5" spans="1:7" x14ac:dyDescent="0.2">
      <c r="A5" s="16" t="s">
        <v>109</v>
      </c>
      <c r="B5" s="17"/>
      <c r="C5" s="17"/>
      <c r="D5" s="17"/>
      <c r="E5" s="18"/>
      <c r="F5" s="19"/>
      <c r="G5" s="18"/>
    </row>
    <row r="6" spans="1:7" x14ac:dyDescent="0.2">
      <c r="A6" s="20" t="s">
        <v>26</v>
      </c>
      <c r="B6" s="21"/>
      <c r="C6" s="21"/>
      <c r="D6" s="21"/>
      <c r="E6" s="22"/>
      <c r="F6" s="23"/>
      <c r="G6" s="22"/>
    </row>
    <row r="7" spans="1:7" x14ac:dyDescent="0.2">
      <c r="A7" s="21" t="s">
        <v>111</v>
      </c>
      <c r="B7" s="21" t="s">
        <v>110</v>
      </c>
      <c r="C7" s="21" t="s">
        <v>112</v>
      </c>
      <c r="D7" s="24">
        <v>28000</v>
      </c>
      <c r="E7" s="22">
        <v>485.072</v>
      </c>
      <c r="F7" s="23">
        <v>2.4891996617659702</v>
      </c>
      <c r="G7" s="22"/>
    </row>
    <row r="8" spans="1:7" x14ac:dyDescent="0.2">
      <c r="A8" s="21" t="s">
        <v>114</v>
      </c>
      <c r="B8" s="21" t="s">
        <v>113</v>
      </c>
      <c r="C8" s="21" t="s">
        <v>112</v>
      </c>
      <c r="D8" s="24">
        <v>34000</v>
      </c>
      <c r="E8" s="22">
        <v>409.39400000000001</v>
      </c>
      <c r="F8" s="23">
        <v>2.10084978380327</v>
      </c>
      <c r="G8" s="22"/>
    </row>
    <row r="9" spans="1:7" x14ac:dyDescent="0.2">
      <c r="A9" s="21" t="s">
        <v>116</v>
      </c>
      <c r="B9" s="21" t="s">
        <v>115</v>
      </c>
      <c r="C9" s="21" t="s">
        <v>117</v>
      </c>
      <c r="D9" s="24">
        <v>15000</v>
      </c>
      <c r="E9" s="22">
        <v>253.155</v>
      </c>
      <c r="F9" s="23">
        <v>1.2990923829335901</v>
      </c>
      <c r="G9" s="22"/>
    </row>
    <row r="10" spans="1:7" x14ac:dyDescent="0.2">
      <c r="A10" s="21" t="s">
        <v>122</v>
      </c>
      <c r="B10" s="21" t="s">
        <v>121</v>
      </c>
      <c r="C10" s="21" t="s">
        <v>112</v>
      </c>
      <c r="D10" s="24">
        <v>19500</v>
      </c>
      <c r="E10" s="22">
        <v>198.03225</v>
      </c>
      <c r="F10" s="23">
        <v>1.0162240032794201</v>
      </c>
      <c r="G10" s="22"/>
    </row>
    <row r="11" spans="1:7" x14ac:dyDescent="0.2">
      <c r="A11" s="21" t="s">
        <v>119</v>
      </c>
      <c r="B11" s="21" t="s">
        <v>118</v>
      </c>
      <c r="C11" s="21" t="s">
        <v>120</v>
      </c>
      <c r="D11" s="24">
        <v>6000</v>
      </c>
      <c r="E11" s="22">
        <v>189.83099999999999</v>
      </c>
      <c r="F11" s="23">
        <v>0.97413839799596003</v>
      </c>
      <c r="G11" s="22"/>
    </row>
    <row r="12" spans="1:7" x14ac:dyDescent="0.2">
      <c r="A12" s="21" t="s">
        <v>124</v>
      </c>
      <c r="B12" s="21" t="s">
        <v>123</v>
      </c>
      <c r="C12" s="21" t="s">
        <v>125</v>
      </c>
      <c r="D12" s="24">
        <v>11300</v>
      </c>
      <c r="E12" s="22">
        <v>177.43260000000001</v>
      </c>
      <c r="F12" s="23">
        <v>0.91051466154768101</v>
      </c>
      <c r="G12" s="22"/>
    </row>
    <row r="13" spans="1:7" x14ac:dyDescent="0.2">
      <c r="A13" s="21" t="s">
        <v>127</v>
      </c>
      <c r="B13" s="21" t="s">
        <v>126</v>
      </c>
      <c r="C13" s="21" t="s">
        <v>117</v>
      </c>
      <c r="D13" s="24">
        <v>9500</v>
      </c>
      <c r="E13" s="22">
        <v>149.62975</v>
      </c>
      <c r="F13" s="23">
        <v>0.76784131652646803</v>
      </c>
      <c r="G13" s="22"/>
    </row>
    <row r="14" spans="1:7" x14ac:dyDescent="0.2">
      <c r="A14" s="21" t="s">
        <v>129</v>
      </c>
      <c r="B14" s="21" t="s">
        <v>128</v>
      </c>
      <c r="C14" s="21" t="s">
        <v>130</v>
      </c>
      <c r="D14" s="24">
        <v>11000</v>
      </c>
      <c r="E14" s="22">
        <v>132.011</v>
      </c>
      <c r="F14" s="23">
        <v>0.677428786962323</v>
      </c>
      <c r="G14" s="22"/>
    </row>
    <row r="15" spans="1:7" x14ac:dyDescent="0.2">
      <c r="A15" s="21" t="s">
        <v>152</v>
      </c>
      <c r="B15" s="21" t="s">
        <v>151</v>
      </c>
      <c r="C15" s="21" t="s">
        <v>153</v>
      </c>
      <c r="D15" s="24">
        <v>1000</v>
      </c>
      <c r="E15" s="22">
        <v>119.4585</v>
      </c>
      <c r="F15" s="23">
        <v>0.61301426962403605</v>
      </c>
      <c r="G15" s="22"/>
    </row>
    <row r="16" spans="1:7" x14ac:dyDescent="0.2">
      <c r="A16" s="21" t="s">
        <v>138</v>
      </c>
      <c r="B16" s="21" t="s">
        <v>137</v>
      </c>
      <c r="C16" s="21" t="s">
        <v>139</v>
      </c>
      <c r="D16" s="24">
        <v>37000</v>
      </c>
      <c r="E16" s="22">
        <v>115.23650000000001</v>
      </c>
      <c r="F16" s="23">
        <v>0.59134861798474103</v>
      </c>
      <c r="G16" s="22"/>
    </row>
    <row r="17" spans="1:7" x14ac:dyDescent="0.2">
      <c r="A17" s="21" t="s">
        <v>132</v>
      </c>
      <c r="B17" s="21" t="s">
        <v>131</v>
      </c>
      <c r="C17" s="21" t="s">
        <v>133</v>
      </c>
      <c r="D17" s="24">
        <v>50000</v>
      </c>
      <c r="E17" s="22">
        <v>111.05</v>
      </c>
      <c r="F17" s="23">
        <v>0.56986513845184095</v>
      </c>
      <c r="G17" s="22"/>
    </row>
    <row r="18" spans="1:7" x14ac:dyDescent="0.2">
      <c r="A18" s="21" t="s">
        <v>157</v>
      </c>
      <c r="B18" s="21" t="s">
        <v>156</v>
      </c>
      <c r="C18" s="21" t="s">
        <v>158</v>
      </c>
      <c r="D18" s="24">
        <v>70000</v>
      </c>
      <c r="E18" s="22">
        <v>109.22799999999999</v>
      </c>
      <c r="F18" s="23">
        <v>0.56051534752649801</v>
      </c>
      <c r="G18" s="22"/>
    </row>
    <row r="19" spans="1:7" x14ac:dyDescent="0.2">
      <c r="A19" s="21" t="s">
        <v>135</v>
      </c>
      <c r="B19" s="21" t="s">
        <v>134</v>
      </c>
      <c r="C19" s="21" t="s">
        <v>136</v>
      </c>
      <c r="D19" s="24">
        <v>8200</v>
      </c>
      <c r="E19" s="22">
        <v>105.3249</v>
      </c>
      <c r="F19" s="23">
        <v>0.54048616587956999</v>
      </c>
      <c r="G19" s="22"/>
    </row>
    <row r="20" spans="1:7" x14ac:dyDescent="0.2">
      <c r="A20" s="21" t="s">
        <v>155</v>
      </c>
      <c r="B20" s="21" t="s">
        <v>154</v>
      </c>
      <c r="C20" s="21" t="s">
        <v>153</v>
      </c>
      <c r="D20" s="24">
        <v>15000</v>
      </c>
      <c r="E20" s="22">
        <v>93.097499999999997</v>
      </c>
      <c r="F20" s="23">
        <v>0.47773993450716101</v>
      </c>
      <c r="G20" s="22"/>
    </row>
    <row r="21" spans="1:7" x14ac:dyDescent="0.2">
      <c r="A21" s="21" t="s">
        <v>166</v>
      </c>
      <c r="B21" s="21" t="s">
        <v>165</v>
      </c>
      <c r="C21" s="21" t="s">
        <v>167</v>
      </c>
      <c r="D21" s="24">
        <v>15000</v>
      </c>
      <c r="E21" s="22">
        <v>91.275000000000006</v>
      </c>
      <c r="F21" s="23">
        <v>0.46838757777750301</v>
      </c>
      <c r="G21" s="22"/>
    </row>
    <row r="22" spans="1:7" x14ac:dyDescent="0.2">
      <c r="A22" s="21" t="s">
        <v>141</v>
      </c>
      <c r="B22" s="21" t="s">
        <v>140</v>
      </c>
      <c r="C22" s="21" t="s">
        <v>142</v>
      </c>
      <c r="D22" s="24">
        <v>900</v>
      </c>
      <c r="E22" s="22">
        <v>91.156049999999993</v>
      </c>
      <c r="F22" s="23">
        <v>0.46777717293086801</v>
      </c>
      <c r="G22" s="22"/>
    </row>
    <row r="23" spans="1:7" x14ac:dyDescent="0.2">
      <c r="A23" s="21" t="s">
        <v>149</v>
      </c>
      <c r="B23" s="21" t="s">
        <v>148</v>
      </c>
      <c r="C23" s="21" t="s">
        <v>150</v>
      </c>
      <c r="D23" s="24">
        <v>1500</v>
      </c>
      <c r="E23" s="22">
        <v>90.789000000000001</v>
      </c>
      <c r="F23" s="23">
        <v>0.465893615982928</v>
      </c>
      <c r="G23" s="22"/>
    </row>
    <row r="24" spans="1:7" x14ac:dyDescent="0.2">
      <c r="A24" s="21" t="s">
        <v>144</v>
      </c>
      <c r="B24" s="21" t="s">
        <v>143</v>
      </c>
      <c r="C24" s="21" t="s">
        <v>145</v>
      </c>
      <c r="D24" s="24">
        <v>5500</v>
      </c>
      <c r="E24" s="22">
        <v>87.628749999999997</v>
      </c>
      <c r="F24" s="23">
        <v>0.44967644980740001</v>
      </c>
      <c r="G24" s="22"/>
    </row>
    <row r="25" spans="1:7" x14ac:dyDescent="0.2">
      <c r="A25" s="21" t="s">
        <v>147</v>
      </c>
      <c r="B25" s="21" t="s">
        <v>146</v>
      </c>
      <c r="C25" s="21" t="s">
        <v>112</v>
      </c>
      <c r="D25" s="24">
        <v>11300</v>
      </c>
      <c r="E25" s="22">
        <v>77.834400000000002</v>
      </c>
      <c r="F25" s="23">
        <v>0.39941567881419099</v>
      </c>
      <c r="G25" s="22"/>
    </row>
    <row r="26" spans="1:7" x14ac:dyDescent="0.2">
      <c r="A26" s="21" t="s">
        <v>178</v>
      </c>
      <c r="B26" s="21" t="s">
        <v>177</v>
      </c>
      <c r="C26" s="21" t="s">
        <v>179</v>
      </c>
      <c r="D26" s="24">
        <v>3400</v>
      </c>
      <c r="E26" s="22">
        <v>74.468500000000006</v>
      </c>
      <c r="F26" s="23">
        <v>0.38214319732373597</v>
      </c>
      <c r="G26" s="22"/>
    </row>
    <row r="27" spans="1:7" x14ac:dyDescent="0.2">
      <c r="A27" s="21" t="s">
        <v>160</v>
      </c>
      <c r="B27" s="21" t="s">
        <v>159</v>
      </c>
      <c r="C27" s="21" t="s">
        <v>161</v>
      </c>
      <c r="D27" s="24">
        <v>5000</v>
      </c>
      <c r="E27" s="22">
        <v>73.180000000000007</v>
      </c>
      <c r="F27" s="23">
        <v>0.37553111960293301</v>
      </c>
      <c r="G27" s="22"/>
    </row>
    <row r="28" spans="1:7" x14ac:dyDescent="0.2">
      <c r="A28" s="21" t="s">
        <v>173</v>
      </c>
      <c r="B28" s="21" t="s">
        <v>172</v>
      </c>
      <c r="C28" s="21" t="s">
        <v>112</v>
      </c>
      <c r="D28" s="24">
        <v>7100</v>
      </c>
      <c r="E28" s="22">
        <v>70.2971</v>
      </c>
      <c r="F28" s="23">
        <v>0.36073720508116103</v>
      </c>
      <c r="G28" s="22"/>
    </row>
    <row r="29" spans="1:7" x14ac:dyDescent="0.2">
      <c r="A29" s="21" t="s">
        <v>171</v>
      </c>
      <c r="B29" s="21" t="s">
        <v>170</v>
      </c>
      <c r="C29" s="21" t="s">
        <v>145</v>
      </c>
      <c r="D29" s="24">
        <v>5700</v>
      </c>
      <c r="E29" s="22">
        <v>67.419600000000003</v>
      </c>
      <c r="F29" s="23">
        <v>0.345971001245995</v>
      </c>
      <c r="G29" s="22"/>
    </row>
    <row r="30" spans="1:7" x14ac:dyDescent="0.2">
      <c r="A30" s="21" t="s">
        <v>185</v>
      </c>
      <c r="B30" s="21" t="s">
        <v>184</v>
      </c>
      <c r="C30" s="21" t="s">
        <v>186</v>
      </c>
      <c r="D30" s="24">
        <v>6800</v>
      </c>
      <c r="E30" s="22">
        <v>66.5822</v>
      </c>
      <c r="F30" s="23">
        <v>0.34167379217855098</v>
      </c>
      <c r="G30" s="22"/>
    </row>
    <row r="31" spans="1:7" x14ac:dyDescent="0.2">
      <c r="A31" s="21" t="s">
        <v>163</v>
      </c>
      <c r="B31" s="21" t="s">
        <v>162</v>
      </c>
      <c r="C31" s="21" t="s">
        <v>164</v>
      </c>
      <c r="D31" s="24">
        <v>20000</v>
      </c>
      <c r="E31" s="22">
        <v>64.23</v>
      </c>
      <c r="F31" s="23">
        <v>0.329603222357152</v>
      </c>
      <c r="G31" s="22"/>
    </row>
    <row r="32" spans="1:7" x14ac:dyDescent="0.2">
      <c r="A32" s="21" t="s">
        <v>175</v>
      </c>
      <c r="B32" s="21" t="s">
        <v>174</v>
      </c>
      <c r="C32" s="21" t="s">
        <v>176</v>
      </c>
      <c r="D32" s="24">
        <v>10200</v>
      </c>
      <c r="E32" s="22">
        <v>63.862200000000001</v>
      </c>
      <c r="F32" s="23">
        <v>0.32771581670273903</v>
      </c>
      <c r="G32" s="22"/>
    </row>
    <row r="33" spans="1:7" x14ac:dyDescent="0.2">
      <c r="A33" s="21" t="s">
        <v>183</v>
      </c>
      <c r="B33" s="21" t="s">
        <v>182</v>
      </c>
      <c r="C33" s="21" t="s">
        <v>176</v>
      </c>
      <c r="D33" s="24">
        <v>50000</v>
      </c>
      <c r="E33" s="22">
        <v>60.854999999999997</v>
      </c>
      <c r="F33" s="23">
        <v>0.31228404322815601</v>
      </c>
      <c r="G33" s="22"/>
    </row>
    <row r="34" spans="1:7" x14ac:dyDescent="0.2">
      <c r="A34" s="21" t="s">
        <v>169</v>
      </c>
      <c r="B34" s="21" t="s">
        <v>168</v>
      </c>
      <c r="C34" s="21" t="s">
        <v>117</v>
      </c>
      <c r="D34" s="24">
        <v>4000</v>
      </c>
      <c r="E34" s="22">
        <v>59.514000000000003</v>
      </c>
      <c r="F34" s="23">
        <v>0.305402556054235</v>
      </c>
      <c r="G34" s="22"/>
    </row>
    <row r="35" spans="1:7" x14ac:dyDescent="0.2">
      <c r="A35" s="21" t="s">
        <v>181</v>
      </c>
      <c r="B35" s="21" t="s">
        <v>180</v>
      </c>
      <c r="C35" s="21" t="s">
        <v>176</v>
      </c>
      <c r="D35" s="24">
        <v>18240</v>
      </c>
      <c r="E35" s="22">
        <v>56.589599999999997</v>
      </c>
      <c r="F35" s="23">
        <v>0.29039567977428399</v>
      </c>
      <c r="G35" s="22"/>
    </row>
    <row r="36" spans="1:7" x14ac:dyDescent="0.2">
      <c r="A36" s="21" t="s">
        <v>216</v>
      </c>
      <c r="B36" s="21" t="s">
        <v>215</v>
      </c>
      <c r="C36" s="21" t="s">
        <v>217</v>
      </c>
      <c r="D36" s="24">
        <v>7000</v>
      </c>
      <c r="E36" s="22">
        <v>53.4345</v>
      </c>
      <c r="F36" s="23">
        <v>0.274204941383205</v>
      </c>
      <c r="G36" s="22"/>
    </row>
    <row r="37" spans="1:7" x14ac:dyDescent="0.2">
      <c r="A37" s="21" t="s">
        <v>194</v>
      </c>
      <c r="B37" s="21" t="s">
        <v>193</v>
      </c>
      <c r="C37" s="21" t="s">
        <v>186</v>
      </c>
      <c r="D37" s="24">
        <v>2000</v>
      </c>
      <c r="E37" s="22">
        <v>49.243000000000002</v>
      </c>
      <c r="F37" s="23">
        <v>0.25269580380715001</v>
      </c>
      <c r="G37" s="22"/>
    </row>
    <row r="38" spans="1:7" x14ac:dyDescent="0.2">
      <c r="A38" s="21" t="s">
        <v>188</v>
      </c>
      <c r="B38" s="21" t="s">
        <v>187</v>
      </c>
      <c r="C38" s="21" t="s">
        <v>189</v>
      </c>
      <c r="D38" s="24">
        <v>3500</v>
      </c>
      <c r="E38" s="22">
        <v>46.97175</v>
      </c>
      <c r="F38" s="23">
        <v>0.241040637704415</v>
      </c>
      <c r="G38" s="22"/>
    </row>
    <row r="39" spans="1:7" x14ac:dyDescent="0.2">
      <c r="A39" s="21" t="s">
        <v>214</v>
      </c>
      <c r="B39" s="21" t="s">
        <v>213</v>
      </c>
      <c r="C39" s="21" t="s">
        <v>117</v>
      </c>
      <c r="D39" s="24">
        <v>7000</v>
      </c>
      <c r="E39" s="22">
        <v>46.598999999999997</v>
      </c>
      <c r="F39" s="23">
        <v>0.23912783058727899</v>
      </c>
      <c r="G39" s="22"/>
    </row>
    <row r="40" spans="1:7" x14ac:dyDescent="0.2">
      <c r="A40" s="21" t="s">
        <v>204</v>
      </c>
      <c r="B40" s="21" t="s">
        <v>203</v>
      </c>
      <c r="C40" s="21" t="s">
        <v>125</v>
      </c>
      <c r="D40" s="24">
        <v>3500</v>
      </c>
      <c r="E40" s="22">
        <v>45.654000000000003</v>
      </c>
      <c r="F40" s="23">
        <v>0.23427846043115999</v>
      </c>
      <c r="G40" s="22"/>
    </row>
    <row r="41" spans="1:7" x14ac:dyDescent="0.2">
      <c r="A41" s="21" t="s">
        <v>199</v>
      </c>
      <c r="B41" s="21" t="s">
        <v>198</v>
      </c>
      <c r="C41" s="21" t="s">
        <v>200</v>
      </c>
      <c r="D41" s="24">
        <v>7600</v>
      </c>
      <c r="E41" s="22">
        <v>45.645600000000002</v>
      </c>
      <c r="F41" s="23">
        <v>0.23423535491866099</v>
      </c>
      <c r="G41" s="22"/>
    </row>
    <row r="42" spans="1:7" x14ac:dyDescent="0.2">
      <c r="A42" s="21" t="s">
        <v>202</v>
      </c>
      <c r="B42" s="21" t="s">
        <v>201</v>
      </c>
      <c r="C42" s="21" t="s">
        <v>164</v>
      </c>
      <c r="D42" s="24">
        <v>800</v>
      </c>
      <c r="E42" s="22">
        <v>45.029200000000003</v>
      </c>
      <c r="F42" s="23">
        <v>0.23107223135862801</v>
      </c>
      <c r="G42" s="22"/>
    </row>
    <row r="43" spans="1:7" x14ac:dyDescent="0.2">
      <c r="A43" s="21" t="s">
        <v>191</v>
      </c>
      <c r="B43" s="21" t="s">
        <v>190</v>
      </c>
      <c r="C43" s="21" t="s">
        <v>192</v>
      </c>
      <c r="D43" s="24">
        <v>18000</v>
      </c>
      <c r="E43" s="22">
        <v>44.325000000000003</v>
      </c>
      <c r="F43" s="23">
        <v>0.22745855256080899</v>
      </c>
      <c r="G43" s="22"/>
    </row>
    <row r="44" spans="1:7" x14ac:dyDescent="0.2">
      <c r="A44" s="21" t="s">
        <v>211</v>
      </c>
      <c r="B44" s="21" t="s">
        <v>210</v>
      </c>
      <c r="C44" s="21" t="s">
        <v>212</v>
      </c>
      <c r="D44" s="24">
        <v>32000</v>
      </c>
      <c r="E44" s="22">
        <v>43.904000000000003</v>
      </c>
      <c r="F44" s="23">
        <v>0.22529814532723599</v>
      </c>
      <c r="G44" s="22"/>
    </row>
    <row r="45" spans="1:7" x14ac:dyDescent="0.2">
      <c r="A45" s="21" t="s">
        <v>219</v>
      </c>
      <c r="B45" s="21" t="s">
        <v>218</v>
      </c>
      <c r="C45" s="21" t="s">
        <v>125</v>
      </c>
      <c r="D45" s="24">
        <v>13000</v>
      </c>
      <c r="E45" s="22">
        <v>42.035499999999999</v>
      </c>
      <c r="F45" s="23">
        <v>0.215709734600561</v>
      </c>
      <c r="G45" s="22"/>
    </row>
    <row r="46" spans="1:7" x14ac:dyDescent="0.2">
      <c r="A46" s="21" t="s">
        <v>196</v>
      </c>
      <c r="B46" s="21" t="s">
        <v>195</v>
      </c>
      <c r="C46" s="21" t="s">
        <v>197</v>
      </c>
      <c r="D46" s="24">
        <v>18000</v>
      </c>
      <c r="E46" s="22">
        <v>40.545000000000002</v>
      </c>
      <c r="F46" s="23">
        <v>0.208061071936334</v>
      </c>
      <c r="G46" s="22"/>
    </row>
    <row r="47" spans="1:7" x14ac:dyDescent="0.2">
      <c r="A47" s="21" t="s">
        <v>221</v>
      </c>
      <c r="B47" s="21" t="s">
        <v>220</v>
      </c>
      <c r="C47" s="21" t="s">
        <v>222</v>
      </c>
      <c r="D47" s="24">
        <v>10000</v>
      </c>
      <c r="E47" s="22">
        <v>40.46</v>
      </c>
      <c r="F47" s="23">
        <v>0.20762488520271499</v>
      </c>
      <c r="G47" s="22"/>
    </row>
    <row r="48" spans="1:7" x14ac:dyDescent="0.2">
      <c r="A48" s="21" t="s">
        <v>209</v>
      </c>
      <c r="B48" s="21" t="s">
        <v>208</v>
      </c>
      <c r="C48" s="21" t="s">
        <v>142</v>
      </c>
      <c r="D48" s="24">
        <v>6000</v>
      </c>
      <c r="E48" s="22">
        <v>40.295999999999999</v>
      </c>
      <c r="F48" s="23">
        <v>0.206783301387261</v>
      </c>
      <c r="G48" s="22"/>
    </row>
    <row r="49" spans="1:9" x14ac:dyDescent="0.2">
      <c r="A49" s="21" t="s">
        <v>206</v>
      </c>
      <c r="B49" s="21" t="s">
        <v>205</v>
      </c>
      <c r="C49" s="21" t="s">
        <v>207</v>
      </c>
      <c r="D49" s="24">
        <v>3500</v>
      </c>
      <c r="E49" s="22">
        <v>39.430999999999997</v>
      </c>
      <c r="F49" s="23">
        <v>0.20234445992160799</v>
      </c>
      <c r="G49" s="22"/>
    </row>
    <row r="50" spans="1:9" x14ac:dyDescent="0.2">
      <c r="A50" s="21" t="s">
        <v>224</v>
      </c>
      <c r="B50" s="21" t="s">
        <v>223</v>
      </c>
      <c r="C50" s="21" t="s">
        <v>225</v>
      </c>
      <c r="D50" s="24">
        <v>3657</v>
      </c>
      <c r="E50" s="22">
        <v>36.507831000000003</v>
      </c>
      <c r="F50" s="23">
        <v>0.187343900651881</v>
      </c>
      <c r="G50" s="22"/>
    </row>
    <row r="51" spans="1:9" x14ac:dyDescent="0.2">
      <c r="A51" s="21" t="s">
        <v>227</v>
      </c>
      <c r="B51" s="21" t="s">
        <v>226</v>
      </c>
      <c r="C51" s="21" t="s">
        <v>145</v>
      </c>
      <c r="D51" s="24">
        <v>18500</v>
      </c>
      <c r="E51" s="22">
        <v>35.129649999999998</v>
      </c>
      <c r="F51" s="23">
        <v>0.18027161513745801</v>
      </c>
      <c r="G51" s="22"/>
    </row>
    <row r="52" spans="1:9" x14ac:dyDescent="0.2">
      <c r="A52" s="21" t="s">
        <v>229</v>
      </c>
      <c r="B52" s="21" t="s">
        <v>228</v>
      </c>
      <c r="C52" s="21" t="s">
        <v>230</v>
      </c>
      <c r="D52" s="24">
        <v>5679</v>
      </c>
      <c r="E52" s="22">
        <v>32.716718999999998</v>
      </c>
      <c r="F52" s="23">
        <v>0.16788939759230001</v>
      </c>
      <c r="G52" s="22"/>
    </row>
    <row r="53" spans="1:9" x14ac:dyDescent="0.2">
      <c r="A53" s="21" t="s">
        <v>238</v>
      </c>
      <c r="B53" s="21" t="s">
        <v>237</v>
      </c>
      <c r="C53" s="21" t="s">
        <v>217</v>
      </c>
      <c r="D53" s="24">
        <v>2000</v>
      </c>
      <c r="E53" s="22">
        <v>28.015000000000001</v>
      </c>
      <c r="F53" s="23">
        <v>0.14376201579224099</v>
      </c>
      <c r="G53" s="22"/>
    </row>
    <row r="54" spans="1:9" x14ac:dyDescent="0.2">
      <c r="A54" s="21" t="s">
        <v>232</v>
      </c>
      <c r="B54" s="21" t="s">
        <v>231</v>
      </c>
      <c r="C54" s="21" t="s">
        <v>233</v>
      </c>
      <c r="D54" s="24">
        <v>1300</v>
      </c>
      <c r="E54" s="22">
        <v>25.337</v>
      </c>
      <c r="F54" s="23">
        <v>0.13001956787892199</v>
      </c>
      <c r="G54" s="22"/>
    </row>
    <row r="55" spans="1:9" x14ac:dyDescent="0.2">
      <c r="A55" s="21" t="s">
        <v>235</v>
      </c>
      <c r="B55" s="21" t="s">
        <v>234</v>
      </c>
      <c r="C55" s="21" t="s">
        <v>236</v>
      </c>
      <c r="D55" s="24">
        <v>5439</v>
      </c>
      <c r="E55" s="22">
        <v>22.528338000000002</v>
      </c>
      <c r="F55" s="23">
        <v>0.115606613718684</v>
      </c>
      <c r="G55" s="22"/>
    </row>
    <row r="56" spans="1:9" x14ac:dyDescent="0.2">
      <c r="A56" s="20" t="s">
        <v>32</v>
      </c>
      <c r="B56" s="20"/>
      <c r="C56" s="20"/>
      <c r="D56" s="20"/>
      <c r="E56" s="25">
        <f>SUM(E7:E55)</f>
        <v>4547.4424880000015</v>
      </c>
      <c r="F56" s="26">
        <f>SUM(F7:F55)</f>
        <v>23.335695119548877</v>
      </c>
      <c r="G56" s="25"/>
      <c r="H56" s="14"/>
      <c r="I56" s="14"/>
    </row>
    <row r="57" spans="1:9" x14ac:dyDescent="0.2">
      <c r="A57" s="21"/>
      <c r="B57" s="21"/>
      <c r="C57" s="21"/>
      <c r="D57" s="21"/>
      <c r="E57" s="22"/>
      <c r="F57" s="23"/>
      <c r="G57" s="22"/>
    </row>
    <row r="58" spans="1:9" x14ac:dyDescent="0.2">
      <c r="A58" s="20" t="s">
        <v>25</v>
      </c>
      <c r="B58" s="21"/>
      <c r="C58" s="21"/>
      <c r="D58" s="21"/>
      <c r="E58" s="22"/>
      <c r="F58" s="23"/>
      <c r="G58" s="22"/>
    </row>
    <row r="59" spans="1:9" x14ac:dyDescent="0.2">
      <c r="A59" s="20" t="s">
        <v>26</v>
      </c>
      <c r="B59" s="21"/>
      <c r="C59" s="21"/>
      <c r="D59" s="21"/>
      <c r="E59" s="22"/>
      <c r="F59" s="23"/>
      <c r="G59" s="22"/>
    </row>
    <row r="60" spans="1:9" x14ac:dyDescent="0.2">
      <c r="A60" s="21" t="s">
        <v>106</v>
      </c>
      <c r="B60" s="21" t="s">
        <v>105</v>
      </c>
      <c r="C60" s="21" t="s">
        <v>31</v>
      </c>
      <c r="D60" s="24">
        <v>2000</v>
      </c>
      <c r="E60" s="22">
        <v>2148.9934521</v>
      </c>
      <c r="F60" s="23">
        <v>11.0277933463581</v>
      </c>
      <c r="G60" s="22">
        <v>7.56</v>
      </c>
    </row>
    <row r="61" spans="1:9" x14ac:dyDescent="0.2">
      <c r="A61" s="21" t="s">
        <v>76</v>
      </c>
      <c r="B61" s="21" t="s">
        <v>75</v>
      </c>
      <c r="C61" s="21" t="s">
        <v>77</v>
      </c>
      <c r="D61" s="24">
        <v>1500</v>
      </c>
      <c r="E61" s="22">
        <v>1515.8612671000001</v>
      </c>
      <c r="F61" s="23">
        <v>7.7788067613662699</v>
      </c>
      <c r="G61" s="22">
        <v>7.53</v>
      </c>
    </row>
    <row r="62" spans="1:9" x14ac:dyDescent="0.2">
      <c r="A62" s="21" t="s">
        <v>88</v>
      </c>
      <c r="B62" s="21" t="s">
        <v>87</v>
      </c>
      <c r="C62" s="21" t="s">
        <v>31</v>
      </c>
      <c r="D62" s="24">
        <v>2000</v>
      </c>
      <c r="E62" s="22">
        <v>1088.1880000000001</v>
      </c>
      <c r="F62" s="23">
        <v>5.5841549327476896</v>
      </c>
      <c r="G62" s="22">
        <v>6.4916999999999998</v>
      </c>
    </row>
    <row r="63" spans="1:9" x14ac:dyDescent="0.2">
      <c r="A63" s="21" t="s">
        <v>240</v>
      </c>
      <c r="B63" s="21" t="s">
        <v>239</v>
      </c>
      <c r="C63" s="21" t="s">
        <v>31</v>
      </c>
      <c r="D63" s="24">
        <v>100</v>
      </c>
      <c r="E63" s="22">
        <v>1073.0145752999999</v>
      </c>
      <c r="F63" s="23">
        <v>5.5062908555981798</v>
      </c>
      <c r="G63" s="22">
        <v>7.6436999999999999</v>
      </c>
    </row>
    <row r="64" spans="1:9" x14ac:dyDescent="0.2">
      <c r="A64" s="21" t="s">
        <v>68</v>
      </c>
      <c r="B64" s="21" t="s">
        <v>67</v>
      </c>
      <c r="C64" s="21" t="s">
        <v>30</v>
      </c>
      <c r="D64" s="24">
        <v>1000</v>
      </c>
      <c r="E64" s="22">
        <v>1032.3284384000001</v>
      </c>
      <c r="F64" s="23">
        <v>5.2975055243276801</v>
      </c>
      <c r="G64" s="22">
        <v>8.0117999999999991</v>
      </c>
    </row>
    <row r="65" spans="1:9" x14ac:dyDescent="0.2">
      <c r="A65" s="21" t="s">
        <v>1286</v>
      </c>
      <c r="B65" s="21" t="s">
        <v>1287</v>
      </c>
      <c r="C65" s="21" t="s">
        <v>31</v>
      </c>
      <c r="D65" s="24">
        <v>1000</v>
      </c>
      <c r="E65" s="22">
        <v>1007.860726</v>
      </c>
      <c r="F65" s="23">
        <v>5.1719468001995699</v>
      </c>
      <c r="G65" s="22">
        <v>8.0149000000000008</v>
      </c>
    </row>
    <row r="66" spans="1:9" x14ac:dyDescent="0.2">
      <c r="A66" s="21" t="s">
        <v>1288</v>
      </c>
      <c r="B66" s="21" t="s">
        <v>1289</v>
      </c>
      <c r="C66" s="21" t="s">
        <v>1290</v>
      </c>
      <c r="D66" s="24">
        <v>500</v>
      </c>
      <c r="E66" s="22">
        <v>540.56910270000003</v>
      </c>
      <c r="F66" s="23">
        <v>2.7739890729664398</v>
      </c>
      <c r="G66" s="22">
        <v>8.2550000000000008</v>
      </c>
    </row>
    <row r="67" spans="1:9" x14ac:dyDescent="0.2">
      <c r="A67" s="21" t="s">
        <v>96</v>
      </c>
      <c r="B67" s="21" t="s">
        <v>95</v>
      </c>
      <c r="C67" s="21" t="s">
        <v>31</v>
      </c>
      <c r="D67" s="24">
        <v>500</v>
      </c>
      <c r="E67" s="22">
        <v>534.58600269999999</v>
      </c>
      <c r="F67" s="23">
        <v>2.7432861453674202</v>
      </c>
      <c r="G67" s="22">
        <v>7.8</v>
      </c>
    </row>
    <row r="68" spans="1:9" x14ac:dyDescent="0.2">
      <c r="A68" s="21" t="s">
        <v>1278</v>
      </c>
      <c r="B68" s="21" t="s">
        <v>1279</v>
      </c>
      <c r="C68" s="21" t="s">
        <v>31</v>
      </c>
      <c r="D68" s="24">
        <v>500</v>
      </c>
      <c r="E68" s="22">
        <v>532.02832880000005</v>
      </c>
      <c r="F68" s="23">
        <v>2.7301611639073702</v>
      </c>
      <c r="G68" s="22">
        <v>7.96</v>
      </c>
    </row>
    <row r="69" spans="1:9" x14ac:dyDescent="0.2">
      <c r="A69" s="20" t="s">
        <v>32</v>
      </c>
      <c r="B69" s="20"/>
      <c r="C69" s="20"/>
      <c r="D69" s="20"/>
      <c r="E69" s="25">
        <f>SUM(E59:E68)</f>
        <v>9473.4298931000012</v>
      </c>
      <c r="F69" s="26">
        <f>SUM(F59:F68)</f>
        <v>48.613934602838718</v>
      </c>
      <c r="G69" s="25"/>
      <c r="H69" s="14"/>
      <c r="I69" s="14"/>
    </row>
    <row r="70" spans="1:9" x14ac:dyDescent="0.2">
      <c r="A70" s="21"/>
      <c r="B70" s="21"/>
      <c r="C70" s="21"/>
      <c r="D70" s="21"/>
      <c r="E70" s="22"/>
      <c r="F70" s="23"/>
      <c r="G70" s="22"/>
    </row>
    <row r="71" spans="1:9" x14ac:dyDescent="0.2">
      <c r="A71" s="20" t="s">
        <v>40</v>
      </c>
      <c r="B71" s="21"/>
      <c r="C71" s="21"/>
      <c r="D71" s="21"/>
      <c r="E71" s="22"/>
      <c r="F71" s="23"/>
      <c r="G71" s="22"/>
    </row>
    <row r="72" spans="1:9" x14ac:dyDescent="0.2">
      <c r="A72" s="21" t="s">
        <v>1172</v>
      </c>
      <c r="B72" s="21" t="s">
        <v>1173</v>
      </c>
      <c r="C72" s="21" t="s">
        <v>41</v>
      </c>
      <c r="D72" s="24">
        <v>2500000</v>
      </c>
      <c r="E72" s="22">
        <v>2578.6280556000002</v>
      </c>
      <c r="F72" s="23">
        <v>13.232509985774801</v>
      </c>
      <c r="G72" s="22">
        <v>6.8359984112499896</v>
      </c>
    </row>
    <row r="73" spans="1:9" x14ac:dyDescent="0.2">
      <c r="A73" s="20" t="s">
        <v>32</v>
      </c>
      <c r="B73" s="20"/>
      <c r="C73" s="20"/>
      <c r="D73" s="20"/>
      <c r="E73" s="25">
        <f>SUM(E72:E72)</f>
        <v>2578.6280556000002</v>
      </c>
      <c r="F73" s="26">
        <f>SUM(F72:F72)</f>
        <v>13.232509985774801</v>
      </c>
      <c r="G73" s="25"/>
      <c r="H73" s="14"/>
      <c r="I73" s="14"/>
    </row>
    <row r="74" spans="1:9" x14ac:dyDescent="0.2">
      <c r="A74" s="21"/>
      <c r="B74" s="21"/>
      <c r="C74" s="21"/>
      <c r="D74" s="21"/>
      <c r="E74" s="22"/>
      <c r="F74" s="23"/>
      <c r="G74" s="22"/>
    </row>
    <row r="75" spans="1:9" x14ac:dyDescent="0.2">
      <c r="A75" s="20" t="s">
        <v>1042</v>
      </c>
      <c r="B75" s="21"/>
      <c r="C75" s="21"/>
      <c r="D75" s="21"/>
      <c r="E75" s="22"/>
      <c r="F75" s="23"/>
      <c r="G75" s="22"/>
    </row>
    <row r="76" spans="1:9" x14ac:dyDescent="0.2">
      <c r="A76" s="21" t="s">
        <v>1043</v>
      </c>
      <c r="B76" s="21" t="s">
        <v>1044</v>
      </c>
      <c r="C76" s="21" t="s">
        <v>1291</v>
      </c>
      <c r="D76" s="24">
        <v>636.86800000000005</v>
      </c>
      <c r="E76" s="22">
        <v>69.8616454</v>
      </c>
      <c r="F76" s="23">
        <v>0.358502622497473</v>
      </c>
      <c r="G76" s="22">
        <v>6.52</v>
      </c>
    </row>
    <row r="77" spans="1:9" x14ac:dyDescent="0.2">
      <c r="A77" s="20" t="s">
        <v>32</v>
      </c>
      <c r="B77" s="20"/>
      <c r="C77" s="20"/>
      <c r="D77" s="20"/>
      <c r="E77" s="25">
        <f>SUM(E76:E76)</f>
        <v>69.8616454</v>
      </c>
      <c r="F77" s="26">
        <f>SUM(F76:F76)</f>
        <v>0.358502622497473</v>
      </c>
      <c r="G77" s="25"/>
      <c r="H77" s="14"/>
      <c r="I77" s="14"/>
    </row>
    <row r="78" spans="1:9" x14ac:dyDescent="0.2">
      <c r="A78" s="21"/>
      <c r="B78" s="21"/>
      <c r="C78" s="21"/>
      <c r="D78" s="21"/>
      <c r="E78" s="22"/>
      <c r="F78" s="23"/>
      <c r="G78" s="22"/>
    </row>
    <row r="79" spans="1:9" x14ac:dyDescent="0.2">
      <c r="A79" s="20" t="s">
        <v>43</v>
      </c>
      <c r="B79" s="20"/>
      <c r="C79" s="20"/>
      <c r="D79" s="20"/>
      <c r="E79" s="25">
        <f>E56+E69+E73+E77</f>
        <v>16669.3620821</v>
      </c>
      <c r="F79" s="26">
        <f>F56+F69+F73+F77</f>
        <v>85.540642330659864</v>
      </c>
      <c r="G79" s="25"/>
      <c r="H79" s="14"/>
      <c r="I79" s="14"/>
    </row>
    <row r="80" spans="1:9" x14ac:dyDescent="0.2">
      <c r="A80" s="20"/>
      <c r="B80" s="20"/>
      <c r="C80" s="20"/>
      <c r="D80" s="20"/>
      <c r="E80" s="25"/>
      <c r="F80" s="26"/>
      <c r="G80" s="25"/>
      <c r="H80" s="14"/>
      <c r="I80" s="14"/>
    </row>
    <row r="81" spans="1:9" x14ac:dyDescent="0.2">
      <c r="A81" s="20" t="s">
        <v>45</v>
      </c>
      <c r="B81" s="20"/>
      <c r="C81" s="20"/>
      <c r="D81" s="20"/>
      <c r="E81" s="25">
        <f>E83-(E56+E69+E73+E77)</f>
        <v>2817.7046827999984</v>
      </c>
      <c r="F81" s="26">
        <f>F83-(F56+F69+F73+F77)</f>
        <v>14.459357669340136</v>
      </c>
      <c r="G81" s="25"/>
      <c r="H81" s="14"/>
      <c r="I81" s="14"/>
    </row>
    <row r="82" spans="1:9" x14ac:dyDescent="0.2">
      <c r="A82" s="20"/>
      <c r="B82" s="20"/>
      <c r="C82" s="20"/>
      <c r="D82" s="20"/>
      <c r="E82" s="25"/>
      <c r="F82" s="26"/>
      <c r="G82" s="25"/>
      <c r="H82" s="14"/>
      <c r="I82" s="14"/>
    </row>
    <row r="83" spans="1:9" x14ac:dyDescent="0.2">
      <c r="A83" s="27" t="s">
        <v>44</v>
      </c>
      <c r="B83" s="27"/>
      <c r="C83" s="27"/>
      <c r="D83" s="27"/>
      <c r="E83" s="28">
        <v>19487.066764899999</v>
      </c>
      <c r="F83" s="29">
        <v>100</v>
      </c>
      <c r="G83" s="28"/>
      <c r="H83" s="14"/>
      <c r="I83" s="14"/>
    </row>
    <row r="85" spans="1:9" x14ac:dyDescent="0.2">
      <c r="A85" s="14" t="s">
        <v>46</v>
      </c>
    </row>
    <row r="86" spans="1:9" x14ac:dyDescent="0.2">
      <c r="A86" s="14" t="s">
        <v>1047</v>
      </c>
    </row>
    <row r="88" spans="1:9" x14ac:dyDescent="0.2">
      <c r="A88" s="14" t="s">
        <v>47</v>
      </c>
    </row>
    <row r="89" spans="1:9" x14ac:dyDescent="0.2">
      <c r="A89" s="14" t="s">
        <v>48</v>
      </c>
    </row>
    <row r="90" spans="1:9" x14ac:dyDescent="0.2">
      <c r="A90" s="14" t="s">
        <v>49</v>
      </c>
      <c r="B90" s="14"/>
      <c r="C90" s="30" t="s">
        <v>51</v>
      </c>
      <c r="D90" s="14" t="s">
        <v>50</v>
      </c>
    </row>
    <row r="91" spans="1:9" x14ac:dyDescent="0.2">
      <c r="A91" s="7" t="s">
        <v>52</v>
      </c>
      <c r="C91" s="31">
        <v>86.350300000000004</v>
      </c>
      <c r="D91" s="31">
        <v>85.354299999999995</v>
      </c>
    </row>
    <row r="92" spans="1:9" x14ac:dyDescent="0.2">
      <c r="A92" s="7" t="s">
        <v>97</v>
      </c>
      <c r="C92" s="31">
        <v>13.5266</v>
      </c>
      <c r="D92" s="31">
        <v>12.867900000000001</v>
      </c>
    </row>
    <row r="93" spans="1:9" x14ac:dyDescent="0.2">
      <c r="A93" s="7" t="s">
        <v>98</v>
      </c>
      <c r="C93" s="31">
        <v>12.719799999999999</v>
      </c>
      <c r="D93" s="31">
        <v>12.0831</v>
      </c>
    </row>
    <row r="94" spans="1:9" x14ac:dyDescent="0.2">
      <c r="A94" s="7" t="s">
        <v>54</v>
      </c>
      <c r="C94" s="31">
        <v>94.318100000000001</v>
      </c>
      <c r="D94" s="31">
        <v>93.559100000000001</v>
      </c>
    </row>
    <row r="95" spans="1:9" x14ac:dyDescent="0.2">
      <c r="A95" s="7" t="s">
        <v>99</v>
      </c>
      <c r="C95" s="31">
        <v>15.321899999999999</v>
      </c>
      <c r="D95" s="31">
        <v>14.633100000000001</v>
      </c>
    </row>
    <row r="96" spans="1:9" x14ac:dyDescent="0.2">
      <c r="A96" s="7" t="s">
        <v>100</v>
      </c>
      <c r="C96" s="31">
        <v>14.526199999999999</v>
      </c>
      <c r="D96" s="31">
        <v>13.8683</v>
      </c>
    </row>
    <row r="98" spans="1:5" x14ac:dyDescent="0.2">
      <c r="A98" s="14" t="s">
        <v>57</v>
      </c>
    </row>
    <row r="99" spans="1:5" x14ac:dyDescent="0.2">
      <c r="A99" s="83" t="s">
        <v>63</v>
      </c>
      <c r="B99" s="84"/>
      <c r="C99" s="33" t="s">
        <v>64</v>
      </c>
    </row>
    <row r="100" spans="1:5" x14ac:dyDescent="0.2">
      <c r="A100" s="79" t="s">
        <v>97</v>
      </c>
      <c r="B100" s="80"/>
      <c r="C100" s="34">
        <v>0.51</v>
      </c>
    </row>
    <row r="101" spans="1:5" x14ac:dyDescent="0.2">
      <c r="A101" s="79" t="s">
        <v>98</v>
      </c>
      <c r="B101" s="80"/>
      <c r="C101" s="34">
        <v>0.5</v>
      </c>
    </row>
    <row r="102" spans="1:5" x14ac:dyDescent="0.2">
      <c r="A102" s="79" t="s">
        <v>99</v>
      </c>
      <c r="B102" s="80"/>
      <c r="C102" s="34">
        <v>0.56999999999999995</v>
      </c>
    </row>
    <row r="103" spans="1:5" x14ac:dyDescent="0.2">
      <c r="A103" s="79" t="s">
        <v>100</v>
      </c>
      <c r="B103" s="80"/>
      <c r="C103" s="34">
        <v>0.55000000000000004</v>
      </c>
    </row>
    <row r="104" spans="1:5" x14ac:dyDescent="0.2">
      <c r="A104" s="7" t="s">
        <v>65</v>
      </c>
    </row>
    <row r="105" spans="1:5" x14ac:dyDescent="0.2">
      <c r="A105" s="7" t="s">
        <v>56</v>
      </c>
    </row>
    <row r="107" spans="1:5" x14ac:dyDescent="0.2">
      <c r="A107" s="14" t="s">
        <v>1065</v>
      </c>
      <c r="D107" s="32">
        <v>4.2857410350018856</v>
      </c>
      <c r="E107" s="10" t="s">
        <v>59</v>
      </c>
    </row>
    <row r="109" spans="1:5" x14ac:dyDescent="0.2">
      <c r="A109" s="14" t="s">
        <v>60</v>
      </c>
      <c r="D109" s="30" t="s">
        <v>58</v>
      </c>
    </row>
    <row r="111" spans="1:5" x14ac:dyDescent="0.2">
      <c r="A111" s="14" t="s">
        <v>1292</v>
      </c>
    </row>
    <row r="113" spans="1:1" x14ac:dyDescent="0.2">
      <c r="A113" s="14" t="s">
        <v>1212</v>
      </c>
    </row>
    <row r="114" spans="1:1" x14ac:dyDescent="0.2">
      <c r="A114" s="56"/>
    </row>
    <row r="115" spans="1:1" x14ac:dyDescent="0.2">
      <c r="A115" s="56" t="s">
        <v>941</v>
      </c>
    </row>
    <row r="116" spans="1:1" x14ac:dyDescent="0.2">
      <c r="A116" s="64"/>
    </row>
    <row r="117" spans="1:1" x14ac:dyDescent="0.2">
      <c r="A117" s="65"/>
    </row>
    <row r="118" spans="1:1" x14ac:dyDescent="0.2">
      <c r="A118" s="65"/>
    </row>
    <row r="119" spans="1:1" x14ac:dyDescent="0.2">
      <c r="A119" s="65"/>
    </row>
    <row r="120" spans="1:1" x14ac:dyDescent="0.2">
      <c r="A120" s="65"/>
    </row>
    <row r="121" spans="1:1" x14ac:dyDescent="0.2">
      <c r="A121" s="65"/>
    </row>
    <row r="122" spans="1:1" x14ac:dyDescent="0.2">
      <c r="A122" s="65"/>
    </row>
    <row r="123" spans="1:1" x14ac:dyDescent="0.2">
      <c r="A123" s="65"/>
    </row>
    <row r="124" spans="1:1" x14ac:dyDescent="0.2">
      <c r="A124" s="65"/>
    </row>
    <row r="125" spans="1:1" x14ac:dyDescent="0.2">
      <c r="A125" s="65"/>
    </row>
    <row r="126" spans="1:1" x14ac:dyDescent="0.2">
      <c r="A126" s="65"/>
    </row>
    <row r="127" spans="1:1" x14ac:dyDescent="0.2">
      <c r="A127" s="65"/>
    </row>
    <row r="128" spans="1:1" x14ac:dyDescent="0.2">
      <c r="A128" s="65"/>
    </row>
    <row r="129" spans="1:1" x14ac:dyDescent="0.2">
      <c r="A129" s="65"/>
    </row>
    <row r="130" spans="1:1" x14ac:dyDescent="0.2">
      <c r="A130" s="65"/>
    </row>
    <row r="131" spans="1:1" x14ac:dyDescent="0.2">
      <c r="A131" s="65"/>
    </row>
    <row r="132" spans="1:1" x14ac:dyDescent="0.2">
      <c r="A132" s="65"/>
    </row>
    <row r="133" spans="1:1" x14ac:dyDescent="0.2">
      <c r="A133" s="56" t="s">
        <v>1293</v>
      </c>
    </row>
    <row r="134" spans="1:1" x14ac:dyDescent="0.2">
      <c r="A134" s="65"/>
    </row>
    <row r="135" spans="1:1" x14ac:dyDescent="0.2">
      <c r="A135" s="56" t="s">
        <v>942</v>
      </c>
    </row>
    <row r="136" spans="1:1" x14ac:dyDescent="0.2">
      <c r="A136" s="65"/>
    </row>
    <row r="137" spans="1:1" x14ac:dyDescent="0.2">
      <c r="A137" s="65"/>
    </row>
    <row r="138" spans="1:1" x14ac:dyDescent="0.2">
      <c r="A138" s="65"/>
    </row>
    <row r="139" spans="1:1" x14ac:dyDescent="0.2">
      <c r="A139" s="65"/>
    </row>
    <row r="140" spans="1:1" x14ac:dyDescent="0.2">
      <c r="A140" s="65"/>
    </row>
    <row r="141" spans="1:1" x14ac:dyDescent="0.2">
      <c r="A141" s="65"/>
    </row>
    <row r="142" spans="1:1" x14ac:dyDescent="0.2">
      <c r="A142" s="65"/>
    </row>
    <row r="143" spans="1:1" x14ac:dyDescent="0.2">
      <c r="A143" s="65"/>
    </row>
    <row r="144" spans="1:1" x14ac:dyDescent="0.2">
      <c r="A144" s="65"/>
    </row>
    <row r="145" spans="1:1" x14ac:dyDescent="0.2">
      <c r="A145" s="65"/>
    </row>
    <row r="146" spans="1:1" x14ac:dyDescent="0.2">
      <c r="A146" s="65"/>
    </row>
    <row r="147" spans="1:1" x14ac:dyDescent="0.2">
      <c r="A147" s="65"/>
    </row>
    <row r="148" spans="1:1" x14ac:dyDescent="0.2">
      <c r="A148" s="65"/>
    </row>
    <row r="149" spans="1:1" x14ac:dyDescent="0.2">
      <c r="A149" s="65"/>
    </row>
    <row r="150" spans="1:1" x14ac:dyDescent="0.2">
      <c r="A150" s="65"/>
    </row>
    <row r="151" spans="1:1" x14ac:dyDescent="0.2">
      <c r="A151" s="65"/>
    </row>
    <row r="152" spans="1:1" x14ac:dyDescent="0.2">
      <c r="A152" s="7" t="s">
        <v>940</v>
      </c>
    </row>
    <row r="153" spans="1:1" x14ac:dyDescent="0.2">
      <c r="A153" s="65"/>
    </row>
    <row r="154" spans="1:1" x14ac:dyDescent="0.2">
      <c r="A154" s="65"/>
    </row>
    <row r="155" spans="1:1" x14ac:dyDescent="0.2">
      <c r="A155" s="64"/>
    </row>
    <row r="156" spans="1:1" x14ac:dyDescent="0.2">
      <c r="A156" s="64"/>
    </row>
  </sheetData>
  <mergeCells count="6">
    <mergeCell ref="A103:B103"/>
    <mergeCell ref="A1:G1"/>
    <mergeCell ref="A99:B99"/>
    <mergeCell ref="A100:B100"/>
    <mergeCell ref="A101:B101"/>
    <mergeCell ref="A102:B102"/>
  </mergeCells>
  <conditionalFormatting sqref="F2:F3">
    <cfRule type="cellIs" dxfId="86" priority="2" stopIfTrue="1" operator="between">
      <formula>0.009</formula>
      <formula>-0.009</formula>
    </cfRule>
  </conditionalFormatting>
  <conditionalFormatting sqref="F5:F65536">
    <cfRule type="cellIs" dxfId="85" priority="1" stopIfTrue="1" operator="between">
      <formula>0.009</formula>
      <formula>-0.009</formula>
    </cfRule>
  </conditionalFormatting>
  <hyperlinks>
    <hyperlink ref="A114" r:id="rId1" tooltip="https://www.franklintempletonindia.com/downloadsServlet/pdf/product-labels-jg9o5k7l" display="https://www.franklintempletonindia.com/downloadsServlet/pdf/product-labels-jg9o5k7l" xr:uid="{00000000-0004-0000-0B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167"/>
  <sheetViews>
    <sheetView workbookViewId="0">
      <selection sqref="A1:G1"/>
    </sheetView>
  </sheetViews>
  <sheetFormatPr defaultColWidth="9.109375" defaultRowHeight="10.199999999999999" x14ac:dyDescent="0.2"/>
  <cols>
    <col min="1" max="1" width="38.6640625" style="7" bestFit="1" customWidth="1"/>
    <col min="2" max="2" width="54.109375" style="7" bestFit="1" customWidth="1"/>
    <col min="3" max="3" width="25.5546875" style="7" bestFit="1" customWidth="1"/>
    <col min="4" max="4" width="15.33203125" style="7" bestFit="1" customWidth="1"/>
    <col min="5" max="5" width="27" style="10" customWidth="1"/>
    <col min="6" max="6" width="31.33203125" style="11" bestFit="1" customWidth="1"/>
    <col min="7" max="7" width="29.6640625" style="10" customWidth="1"/>
    <col min="8" max="8" width="23.6640625" style="7" customWidth="1"/>
    <col min="9" max="16384" width="9.109375" style="7"/>
  </cols>
  <sheetData>
    <row r="1" spans="1:11" s="1" customFormat="1" ht="13.8" x14ac:dyDescent="0.2">
      <c r="A1" s="81" t="s">
        <v>8</v>
      </c>
      <c r="B1" s="82"/>
      <c r="C1" s="82"/>
      <c r="D1" s="82"/>
      <c r="E1" s="82"/>
      <c r="F1" s="82"/>
      <c r="G1" s="82"/>
    </row>
    <row r="2" spans="1:11" s="1" customFormat="1" ht="11.4" x14ac:dyDescent="0.2">
      <c r="E2" s="5"/>
      <c r="F2" s="9"/>
      <c r="G2" s="10"/>
    </row>
    <row r="3" spans="1:11" s="1" customFormat="1" ht="12" x14ac:dyDescent="0.2">
      <c r="A3" s="8" t="s">
        <v>7</v>
      </c>
      <c r="B3" s="2"/>
      <c r="C3" s="3"/>
      <c r="D3" s="3"/>
      <c r="E3" s="4"/>
      <c r="F3" s="9"/>
      <c r="G3" s="10"/>
    </row>
    <row r="4" spans="1:11" s="1" customFormat="1" ht="22.5" customHeight="1" x14ac:dyDescent="0.25">
      <c r="A4" s="37" t="s">
        <v>2</v>
      </c>
      <c r="B4" s="37" t="s">
        <v>0</v>
      </c>
      <c r="C4" s="38" t="s">
        <v>4</v>
      </c>
      <c r="D4" s="38" t="s">
        <v>1</v>
      </c>
      <c r="E4" s="54" t="s">
        <v>6</v>
      </c>
      <c r="F4" s="39" t="s">
        <v>245</v>
      </c>
      <c r="G4" s="54" t="s">
        <v>246</v>
      </c>
      <c r="H4" s="55" t="s">
        <v>247</v>
      </c>
      <c r="I4" s="40" t="s">
        <v>5</v>
      </c>
      <c r="J4" s="36"/>
      <c r="K4" s="36"/>
    </row>
    <row r="5" spans="1:11" x14ac:dyDescent="0.2">
      <c r="A5" s="41" t="s">
        <v>109</v>
      </c>
      <c r="B5" s="42"/>
      <c r="C5" s="42"/>
      <c r="D5" s="42"/>
      <c r="E5" s="43"/>
      <c r="F5" s="44"/>
      <c r="G5" s="43"/>
      <c r="H5" s="42"/>
      <c r="I5" s="42"/>
    </row>
    <row r="6" spans="1:11" x14ac:dyDescent="0.2">
      <c r="A6" s="41" t="s">
        <v>26</v>
      </c>
      <c r="B6" s="42"/>
      <c r="C6" s="42"/>
      <c r="D6" s="42"/>
      <c r="E6" s="43"/>
      <c r="F6" s="44"/>
      <c r="G6" s="43"/>
      <c r="H6" s="42"/>
      <c r="I6" s="42"/>
    </row>
    <row r="7" spans="1:11" x14ac:dyDescent="0.2">
      <c r="A7" s="42" t="s">
        <v>124</v>
      </c>
      <c r="B7" s="42" t="s">
        <v>123</v>
      </c>
      <c r="C7" s="42" t="s">
        <v>125</v>
      </c>
      <c r="D7" s="45">
        <v>168225</v>
      </c>
      <c r="E7" s="43">
        <v>2641.4689499999999</v>
      </c>
      <c r="F7" s="44">
        <v>4.0992685715642496</v>
      </c>
      <c r="G7" s="43">
        <v>-2152.9807249999999</v>
      </c>
      <c r="H7" s="43">
        <v>-3.3411887053134199</v>
      </c>
      <c r="I7" s="46"/>
    </row>
    <row r="8" spans="1:11" x14ac:dyDescent="0.2">
      <c r="A8" s="42" t="s">
        <v>111</v>
      </c>
      <c r="B8" s="42" t="s">
        <v>110</v>
      </c>
      <c r="C8" s="42" t="s">
        <v>112</v>
      </c>
      <c r="D8" s="45">
        <v>151200</v>
      </c>
      <c r="E8" s="43">
        <v>2619.3888000000002</v>
      </c>
      <c r="F8" s="44">
        <v>4.0650026132419201</v>
      </c>
      <c r="G8" s="43">
        <v>-1242.67</v>
      </c>
      <c r="H8" s="43">
        <v>-1.92848682768947</v>
      </c>
      <c r="I8" s="46"/>
    </row>
    <row r="9" spans="1:11" x14ac:dyDescent="0.2">
      <c r="A9" s="42" t="s">
        <v>116</v>
      </c>
      <c r="B9" s="42" t="s">
        <v>115</v>
      </c>
      <c r="C9" s="42" t="s">
        <v>117</v>
      </c>
      <c r="D9" s="45">
        <v>154000</v>
      </c>
      <c r="E9" s="43">
        <v>2599.058</v>
      </c>
      <c r="F9" s="44">
        <v>4.03345145324257</v>
      </c>
      <c r="G9" s="43">
        <v>-1630.32</v>
      </c>
      <c r="H9" s="43">
        <v>-2.5300768867991499</v>
      </c>
      <c r="I9" s="46"/>
    </row>
    <row r="10" spans="1:11" x14ac:dyDescent="0.2">
      <c r="A10" s="42" t="s">
        <v>119</v>
      </c>
      <c r="B10" s="42" t="s">
        <v>118</v>
      </c>
      <c r="C10" s="42" t="s">
        <v>120</v>
      </c>
      <c r="D10" s="45">
        <v>73200</v>
      </c>
      <c r="E10" s="43">
        <v>2315.9382000000001</v>
      </c>
      <c r="F10" s="44">
        <v>3.5940807394102001</v>
      </c>
      <c r="G10" s="43">
        <v>-1202.607</v>
      </c>
      <c r="H10" s="43">
        <v>-1.8663134688912999</v>
      </c>
      <c r="I10" s="46"/>
    </row>
    <row r="11" spans="1:11" x14ac:dyDescent="0.2">
      <c r="A11" s="42" t="s">
        <v>122</v>
      </c>
      <c r="B11" s="42" t="s">
        <v>121</v>
      </c>
      <c r="C11" s="42" t="s">
        <v>112</v>
      </c>
      <c r="D11" s="45">
        <v>227500</v>
      </c>
      <c r="E11" s="43">
        <v>2310.3762499999998</v>
      </c>
      <c r="F11" s="44">
        <v>3.5854492062507402</v>
      </c>
      <c r="G11" s="43">
        <v>-2323.6849999999999</v>
      </c>
      <c r="H11" s="43">
        <v>-3.6061029188759801</v>
      </c>
      <c r="I11" s="46"/>
    </row>
    <row r="12" spans="1:11" x14ac:dyDescent="0.2">
      <c r="A12" s="42" t="s">
        <v>129</v>
      </c>
      <c r="B12" s="42" t="s">
        <v>128</v>
      </c>
      <c r="C12" s="42" t="s">
        <v>130</v>
      </c>
      <c r="D12" s="45">
        <v>166000</v>
      </c>
      <c r="E12" s="43">
        <v>1992.1659999999999</v>
      </c>
      <c r="F12" s="44">
        <v>3.09162198296477</v>
      </c>
      <c r="G12" s="43">
        <v>-2002.79</v>
      </c>
      <c r="H12" s="43">
        <v>-3.1081092596008602</v>
      </c>
      <c r="I12" s="46"/>
    </row>
    <row r="13" spans="1:11" x14ac:dyDescent="0.2">
      <c r="A13" s="42" t="s">
        <v>249</v>
      </c>
      <c r="B13" s="42" t="s">
        <v>248</v>
      </c>
      <c r="C13" s="42" t="s">
        <v>112</v>
      </c>
      <c r="D13" s="45">
        <v>104400</v>
      </c>
      <c r="E13" s="43">
        <v>1986.6797999999999</v>
      </c>
      <c r="F13" s="44">
        <v>3.0831080054533899</v>
      </c>
      <c r="G13" s="43">
        <v>-1998.5291999999999</v>
      </c>
      <c r="H13" s="43">
        <v>-3.1014969677813</v>
      </c>
      <c r="I13" s="46"/>
    </row>
    <row r="14" spans="1:11" x14ac:dyDescent="0.2">
      <c r="A14" s="42" t="s">
        <v>114</v>
      </c>
      <c r="B14" s="42" t="s">
        <v>113</v>
      </c>
      <c r="C14" s="42" t="s">
        <v>112</v>
      </c>
      <c r="D14" s="45">
        <v>160100</v>
      </c>
      <c r="E14" s="43">
        <v>1927.7641000000001</v>
      </c>
      <c r="F14" s="44">
        <v>2.9916773348858898</v>
      </c>
      <c r="G14" s="43">
        <v>-1254.9068</v>
      </c>
      <c r="H14" s="43">
        <v>-1.94747699210406</v>
      </c>
      <c r="I14" s="46"/>
    </row>
    <row r="15" spans="1:11" x14ac:dyDescent="0.2">
      <c r="A15" s="42" t="s">
        <v>147</v>
      </c>
      <c r="B15" s="42" t="s">
        <v>146</v>
      </c>
      <c r="C15" s="42" t="s">
        <v>112</v>
      </c>
      <c r="D15" s="45">
        <v>274450</v>
      </c>
      <c r="E15" s="43">
        <v>1890.4115999999999</v>
      </c>
      <c r="F15" s="44">
        <v>2.9337103732377701</v>
      </c>
      <c r="G15" s="43">
        <v>-1605.79575</v>
      </c>
      <c r="H15" s="43">
        <v>-2.4920179547544699</v>
      </c>
      <c r="I15" s="46"/>
    </row>
    <row r="16" spans="1:11" x14ac:dyDescent="0.2">
      <c r="A16" s="42" t="s">
        <v>173</v>
      </c>
      <c r="B16" s="42" t="s">
        <v>172</v>
      </c>
      <c r="C16" s="42" t="s">
        <v>112</v>
      </c>
      <c r="D16" s="45">
        <v>134000</v>
      </c>
      <c r="E16" s="43">
        <v>1326.7339999999999</v>
      </c>
      <c r="F16" s="44">
        <v>2.05894488709614</v>
      </c>
      <c r="G16" s="43">
        <v>-919.95875000000001</v>
      </c>
      <c r="H16" s="43">
        <v>-1.42767454866753</v>
      </c>
      <c r="I16" s="46"/>
    </row>
    <row r="17" spans="1:9" x14ac:dyDescent="0.2">
      <c r="A17" s="42" t="s">
        <v>127</v>
      </c>
      <c r="B17" s="42" t="s">
        <v>126</v>
      </c>
      <c r="C17" s="42" t="s">
        <v>117</v>
      </c>
      <c r="D17" s="45">
        <v>83650</v>
      </c>
      <c r="E17" s="43">
        <v>1317.529325</v>
      </c>
      <c r="F17" s="44">
        <v>2.0446602463704</v>
      </c>
      <c r="G17" s="43">
        <v>-769.81327499999998</v>
      </c>
      <c r="H17" s="43">
        <v>-1.1946653259658599</v>
      </c>
      <c r="I17" s="46"/>
    </row>
    <row r="18" spans="1:9" x14ac:dyDescent="0.2">
      <c r="A18" s="42" t="s">
        <v>251</v>
      </c>
      <c r="B18" s="42" t="s">
        <v>250</v>
      </c>
      <c r="C18" s="42" t="s">
        <v>153</v>
      </c>
      <c r="D18" s="45">
        <v>48825</v>
      </c>
      <c r="E18" s="43">
        <v>1262.1750750000001</v>
      </c>
      <c r="F18" s="44">
        <v>1.95875655353028</v>
      </c>
      <c r="G18" s="43">
        <v>-1269.8894250000001</v>
      </c>
      <c r="H18" s="43">
        <v>-1.9707283741738799</v>
      </c>
      <c r="I18" s="46"/>
    </row>
    <row r="19" spans="1:9" x14ac:dyDescent="0.2">
      <c r="A19" s="42" t="s">
        <v>138</v>
      </c>
      <c r="B19" s="42" t="s">
        <v>137</v>
      </c>
      <c r="C19" s="42" t="s">
        <v>139</v>
      </c>
      <c r="D19" s="45">
        <v>380000</v>
      </c>
      <c r="E19" s="43">
        <v>1183.51</v>
      </c>
      <c r="F19" s="44">
        <v>1.8366770304576201</v>
      </c>
      <c r="G19" s="43">
        <v>-459.66899999999998</v>
      </c>
      <c r="H19" s="43">
        <v>-0.71335560655458996</v>
      </c>
      <c r="I19" s="46"/>
    </row>
    <row r="20" spans="1:9" x14ac:dyDescent="0.2">
      <c r="A20" s="42" t="s">
        <v>253</v>
      </c>
      <c r="B20" s="42" t="s">
        <v>252</v>
      </c>
      <c r="C20" s="42" t="s">
        <v>130</v>
      </c>
      <c r="D20" s="45">
        <v>437400</v>
      </c>
      <c r="E20" s="43">
        <v>1037.9502</v>
      </c>
      <c r="F20" s="44">
        <v>1.61078426975597</v>
      </c>
      <c r="G20" s="43">
        <v>-1044.2925</v>
      </c>
      <c r="H20" s="43">
        <v>-1.6206268200768601</v>
      </c>
      <c r="I20" s="46"/>
    </row>
    <row r="21" spans="1:9" x14ac:dyDescent="0.2">
      <c r="A21" s="42" t="s">
        <v>255</v>
      </c>
      <c r="B21" s="42" t="s">
        <v>254</v>
      </c>
      <c r="C21" s="42" t="s">
        <v>130</v>
      </c>
      <c r="D21" s="45">
        <v>319950</v>
      </c>
      <c r="E21" s="43">
        <v>939.85312499999998</v>
      </c>
      <c r="F21" s="44">
        <v>1.4585484251855201</v>
      </c>
      <c r="G21" s="43">
        <v>-945.7722</v>
      </c>
      <c r="H21" s="43">
        <v>-1.4677341769696699</v>
      </c>
      <c r="I21" s="46"/>
    </row>
    <row r="22" spans="1:9" x14ac:dyDescent="0.2">
      <c r="A22" s="42" t="s">
        <v>257</v>
      </c>
      <c r="B22" s="42" t="s">
        <v>256</v>
      </c>
      <c r="C22" s="42" t="s">
        <v>192</v>
      </c>
      <c r="D22" s="45">
        <v>29700</v>
      </c>
      <c r="E22" s="43">
        <v>917.19539999999995</v>
      </c>
      <c r="F22" s="44">
        <v>1.42338613414453</v>
      </c>
      <c r="G22" s="43">
        <v>-922.80870000000004</v>
      </c>
      <c r="H22" s="43">
        <v>-1.4320973568423201</v>
      </c>
      <c r="I22" s="46"/>
    </row>
    <row r="23" spans="1:9" x14ac:dyDescent="0.2">
      <c r="A23" s="42" t="s">
        <v>178</v>
      </c>
      <c r="B23" s="42" t="s">
        <v>177</v>
      </c>
      <c r="C23" s="42" t="s">
        <v>179</v>
      </c>
      <c r="D23" s="45">
        <v>36300</v>
      </c>
      <c r="E23" s="43">
        <v>795.06074999999998</v>
      </c>
      <c r="F23" s="44">
        <v>1.23384662347036</v>
      </c>
      <c r="G23" s="43">
        <v>-535.42619999999999</v>
      </c>
      <c r="H23" s="43">
        <v>-0.83092242823905804</v>
      </c>
      <c r="I23" s="46"/>
    </row>
    <row r="24" spans="1:9" x14ac:dyDescent="0.2">
      <c r="A24" s="42" t="s">
        <v>259</v>
      </c>
      <c r="B24" s="42" t="s">
        <v>258</v>
      </c>
      <c r="C24" s="42" t="s">
        <v>260</v>
      </c>
      <c r="D24" s="45">
        <v>17700</v>
      </c>
      <c r="E24" s="43">
        <v>792.48209999999995</v>
      </c>
      <c r="F24" s="44">
        <v>1.22984484298301</v>
      </c>
      <c r="G24" s="43">
        <v>-793.82730000000004</v>
      </c>
      <c r="H24" s="43">
        <v>-1.23193244506611</v>
      </c>
      <c r="I24" s="46"/>
    </row>
    <row r="25" spans="1:9" x14ac:dyDescent="0.2">
      <c r="A25" s="42" t="s">
        <v>262</v>
      </c>
      <c r="B25" s="42" t="s">
        <v>261</v>
      </c>
      <c r="C25" s="42" t="s">
        <v>139</v>
      </c>
      <c r="D25" s="45">
        <v>225450</v>
      </c>
      <c r="E25" s="43">
        <v>764.72640000000001</v>
      </c>
      <c r="F25" s="44">
        <v>1.1867710568263401</v>
      </c>
      <c r="G25" s="43">
        <v>-766.98090000000002</v>
      </c>
      <c r="H25" s="43">
        <v>-1.1902697922533101</v>
      </c>
      <c r="I25" s="46"/>
    </row>
    <row r="26" spans="1:9" x14ac:dyDescent="0.2">
      <c r="A26" s="42" t="s">
        <v>149</v>
      </c>
      <c r="B26" s="42" t="s">
        <v>148</v>
      </c>
      <c r="C26" s="42" t="s">
        <v>150</v>
      </c>
      <c r="D26" s="45">
        <v>12375</v>
      </c>
      <c r="E26" s="43">
        <v>749.00924999999995</v>
      </c>
      <c r="F26" s="44">
        <v>1.16237977294259</v>
      </c>
      <c r="G26" s="43">
        <v>-418.69093750000002</v>
      </c>
      <c r="H26" s="43">
        <v>-0.64976217164790895</v>
      </c>
      <c r="I26" s="46"/>
    </row>
    <row r="27" spans="1:9" x14ac:dyDescent="0.2">
      <c r="A27" s="42" t="s">
        <v>166</v>
      </c>
      <c r="B27" s="42" t="s">
        <v>165</v>
      </c>
      <c r="C27" s="42" t="s">
        <v>167</v>
      </c>
      <c r="D27" s="45">
        <v>122300</v>
      </c>
      <c r="E27" s="43">
        <v>744.19550000000004</v>
      </c>
      <c r="F27" s="44">
        <v>1.1549093636893</v>
      </c>
      <c r="G27" s="43">
        <v>-498.08659999999998</v>
      </c>
      <c r="H27" s="43">
        <v>-0.77297548596862897</v>
      </c>
      <c r="I27" s="46"/>
    </row>
    <row r="28" spans="1:9" x14ac:dyDescent="0.2">
      <c r="A28" s="42" t="s">
        <v>219</v>
      </c>
      <c r="B28" s="42" t="s">
        <v>218</v>
      </c>
      <c r="C28" s="42" t="s">
        <v>125</v>
      </c>
      <c r="D28" s="45">
        <v>217302</v>
      </c>
      <c r="E28" s="43">
        <v>702.64601700000003</v>
      </c>
      <c r="F28" s="44">
        <v>1.0904291471693801</v>
      </c>
      <c r="G28" s="43">
        <v>-486.49919999999997</v>
      </c>
      <c r="H28" s="43">
        <v>-0.75499311875354402</v>
      </c>
      <c r="I28" s="46"/>
    </row>
    <row r="29" spans="1:9" x14ac:dyDescent="0.2">
      <c r="A29" s="42" t="s">
        <v>264</v>
      </c>
      <c r="B29" s="42" t="s">
        <v>263</v>
      </c>
      <c r="C29" s="42" t="s">
        <v>164</v>
      </c>
      <c r="D29" s="45">
        <v>21175</v>
      </c>
      <c r="E29" s="43">
        <v>651.6076875</v>
      </c>
      <c r="F29" s="44">
        <v>1.01122328708744</v>
      </c>
      <c r="G29" s="43">
        <v>-655.38742500000001</v>
      </c>
      <c r="H29" s="43">
        <v>-1.01708902294722</v>
      </c>
      <c r="I29" s="46"/>
    </row>
    <row r="30" spans="1:9" x14ac:dyDescent="0.2">
      <c r="A30" s="42" t="s">
        <v>155</v>
      </c>
      <c r="B30" s="42" t="s">
        <v>154</v>
      </c>
      <c r="C30" s="42" t="s">
        <v>153</v>
      </c>
      <c r="D30" s="45">
        <v>87000</v>
      </c>
      <c r="E30" s="43">
        <v>539.96550000000002</v>
      </c>
      <c r="F30" s="44">
        <v>0.83796692135221795</v>
      </c>
      <c r="G30" s="43">
        <v>-322.71140000000003</v>
      </c>
      <c r="H30" s="43">
        <v>-0.50081251180540998</v>
      </c>
      <c r="I30" s="46"/>
    </row>
    <row r="31" spans="1:9" x14ac:dyDescent="0.2">
      <c r="A31" s="42" t="s">
        <v>266</v>
      </c>
      <c r="B31" s="42" t="s">
        <v>265</v>
      </c>
      <c r="C31" s="42" t="s">
        <v>112</v>
      </c>
      <c r="D31" s="45">
        <v>263250</v>
      </c>
      <c r="E31" s="43">
        <v>518.78677500000003</v>
      </c>
      <c r="F31" s="44">
        <v>0.80509987524202198</v>
      </c>
      <c r="G31" s="43">
        <v>-521.156025</v>
      </c>
      <c r="H31" s="43">
        <v>-0.80877669001706498</v>
      </c>
      <c r="I31" s="46"/>
    </row>
    <row r="32" spans="1:9" x14ac:dyDescent="0.2">
      <c r="A32" s="42" t="s">
        <v>132</v>
      </c>
      <c r="B32" s="42" t="s">
        <v>131</v>
      </c>
      <c r="C32" s="42" t="s">
        <v>133</v>
      </c>
      <c r="D32" s="45">
        <v>220000</v>
      </c>
      <c r="E32" s="43">
        <v>488.62</v>
      </c>
      <c r="F32" s="44">
        <v>0.75828436652178799</v>
      </c>
      <c r="G32" s="43"/>
      <c r="H32" s="43"/>
      <c r="I32" s="46"/>
    </row>
    <row r="33" spans="1:9" x14ac:dyDescent="0.2">
      <c r="A33" s="42" t="s">
        <v>268</v>
      </c>
      <c r="B33" s="42" t="s">
        <v>267</v>
      </c>
      <c r="C33" s="42" t="s">
        <v>217</v>
      </c>
      <c r="D33" s="45">
        <v>123500</v>
      </c>
      <c r="E33" s="43">
        <v>449.91050000000001</v>
      </c>
      <c r="F33" s="44">
        <v>0.69821149049159104</v>
      </c>
      <c r="G33" s="43">
        <v>-452.44225</v>
      </c>
      <c r="H33" s="43">
        <v>-0.70214048734997003</v>
      </c>
      <c r="I33" s="46"/>
    </row>
    <row r="34" spans="1:9" x14ac:dyDescent="0.2">
      <c r="A34" s="42" t="s">
        <v>270</v>
      </c>
      <c r="B34" s="42" t="s">
        <v>269</v>
      </c>
      <c r="C34" s="42" t="s">
        <v>153</v>
      </c>
      <c r="D34" s="45">
        <v>12150</v>
      </c>
      <c r="E34" s="43">
        <v>447.25364999999999</v>
      </c>
      <c r="F34" s="44">
        <v>0.69408835222628595</v>
      </c>
      <c r="G34" s="43">
        <v>-449.0883</v>
      </c>
      <c r="H34" s="43">
        <v>-0.69693552674439596</v>
      </c>
      <c r="I34" s="46"/>
    </row>
    <row r="35" spans="1:9" x14ac:dyDescent="0.2">
      <c r="A35" s="42" t="s">
        <v>160</v>
      </c>
      <c r="B35" s="42" t="s">
        <v>159</v>
      </c>
      <c r="C35" s="42" t="s">
        <v>161</v>
      </c>
      <c r="D35" s="45">
        <v>30000</v>
      </c>
      <c r="E35" s="43">
        <v>439.08</v>
      </c>
      <c r="F35" s="44">
        <v>0.681403748623443</v>
      </c>
      <c r="G35" s="43"/>
      <c r="H35" s="43"/>
      <c r="I35" s="46"/>
    </row>
    <row r="36" spans="1:9" x14ac:dyDescent="0.2">
      <c r="A36" s="42" t="s">
        <v>272</v>
      </c>
      <c r="B36" s="42" t="s">
        <v>271</v>
      </c>
      <c r="C36" s="42" t="s">
        <v>145</v>
      </c>
      <c r="D36" s="45">
        <v>29250</v>
      </c>
      <c r="E36" s="43">
        <v>411.69375000000002</v>
      </c>
      <c r="F36" s="44">
        <v>0.63890330813255602</v>
      </c>
      <c r="G36" s="43">
        <v>-413.94600000000003</v>
      </c>
      <c r="H36" s="43">
        <v>-0.64239855180759697</v>
      </c>
      <c r="I36" s="46"/>
    </row>
    <row r="37" spans="1:9" x14ac:dyDescent="0.2">
      <c r="A37" s="42" t="s">
        <v>274</v>
      </c>
      <c r="B37" s="42" t="s">
        <v>273</v>
      </c>
      <c r="C37" s="42" t="s">
        <v>142</v>
      </c>
      <c r="D37" s="45">
        <v>76500</v>
      </c>
      <c r="E37" s="43">
        <v>355.68675000000002</v>
      </c>
      <c r="F37" s="44">
        <v>0.55198661926229697</v>
      </c>
      <c r="G37" s="43">
        <v>-356.75774999999999</v>
      </c>
      <c r="H37" s="43">
        <v>-0.55364869317770105</v>
      </c>
      <c r="I37" s="46"/>
    </row>
    <row r="38" spans="1:9" x14ac:dyDescent="0.2">
      <c r="A38" s="42" t="s">
        <v>276</v>
      </c>
      <c r="B38" s="42" t="s">
        <v>275</v>
      </c>
      <c r="C38" s="42" t="s">
        <v>217</v>
      </c>
      <c r="D38" s="45">
        <v>165000</v>
      </c>
      <c r="E38" s="43">
        <v>342.55650000000003</v>
      </c>
      <c r="F38" s="44">
        <v>0.53160991895628695</v>
      </c>
      <c r="G38" s="43">
        <v>-344.60250000000002</v>
      </c>
      <c r="H38" s="43">
        <v>-0.53478508537170899</v>
      </c>
      <c r="I38" s="46"/>
    </row>
    <row r="39" spans="1:9" x14ac:dyDescent="0.2">
      <c r="A39" s="42" t="s">
        <v>169</v>
      </c>
      <c r="B39" s="42" t="s">
        <v>168</v>
      </c>
      <c r="C39" s="42" t="s">
        <v>117</v>
      </c>
      <c r="D39" s="45">
        <v>22600</v>
      </c>
      <c r="E39" s="43">
        <v>336.25409999999999</v>
      </c>
      <c r="F39" s="44">
        <v>0.52182928903617098</v>
      </c>
      <c r="G39" s="43"/>
      <c r="H39" s="43"/>
      <c r="I39" s="46"/>
    </row>
    <row r="40" spans="1:9" x14ac:dyDescent="0.2">
      <c r="A40" s="42" t="s">
        <v>278</v>
      </c>
      <c r="B40" s="42" t="s">
        <v>277</v>
      </c>
      <c r="C40" s="42" t="s">
        <v>139</v>
      </c>
      <c r="D40" s="45">
        <v>133200</v>
      </c>
      <c r="E40" s="43">
        <v>334.13220000000001</v>
      </c>
      <c r="F40" s="44">
        <v>0.51853633418920897</v>
      </c>
      <c r="G40" s="43">
        <v>-336.26339999999999</v>
      </c>
      <c r="H40" s="43">
        <v>-0.52184372161078696</v>
      </c>
      <c r="I40" s="46"/>
    </row>
    <row r="41" spans="1:9" x14ac:dyDescent="0.2">
      <c r="A41" s="42" t="s">
        <v>280</v>
      </c>
      <c r="B41" s="42" t="s">
        <v>279</v>
      </c>
      <c r="C41" s="42" t="s">
        <v>136</v>
      </c>
      <c r="D41" s="45">
        <v>76125</v>
      </c>
      <c r="E41" s="43">
        <v>331.9430625</v>
      </c>
      <c r="F41" s="44">
        <v>0.51513903415561102</v>
      </c>
      <c r="G41" s="43">
        <v>-333.503625</v>
      </c>
      <c r="H41" s="43">
        <v>-0.51756085509362104</v>
      </c>
      <c r="I41" s="46"/>
    </row>
    <row r="42" spans="1:9" x14ac:dyDescent="0.2">
      <c r="A42" s="42" t="s">
        <v>238</v>
      </c>
      <c r="B42" s="42" t="s">
        <v>237</v>
      </c>
      <c r="C42" s="42" t="s">
        <v>217</v>
      </c>
      <c r="D42" s="45">
        <v>23000</v>
      </c>
      <c r="E42" s="43">
        <v>322.17250000000001</v>
      </c>
      <c r="F42" s="44">
        <v>0.49997619842258001</v>
      </c>
      <c r="G42" s="43"/>
      <c r="H42" s="43"/>
      <c r="I42" s="46"/>
    </row>
    <row r="43" spans="1:9" x14ac:dyDescent="0.2">
      <c r="A43" s="42" t="s">
        <v>163</v>
      </c>
      <c r="B43" s="42" t="s">
        <v>162</v>
      </c>
      <c r="C43" s="42" t="s">
        <v>164</v>
      </c>
      <c r="D43" s="45">
        <v>88000</v>
      </c>
      <c r="E43" s="43">
        <v>282.61200000000002</v>
      </c>
      <c r="F43" s="44">
        <v>0.43858266422057102</v>
      </c>
      <c r="G43" s="43"/>
      <c r="H43" s="43"/>
      <c r="I43" s="46"/>
    </row>
    <row r="44" spans="1:9" x14ac:dyDescent="0.2">
      <c r="A44" s="42" t="s">
        <v>152</v>
      </c>
      <c r="B44" s="42" t="s">
        <v>151</v>
      </c>
      <c r="C44" s="42" t="s">
        <v>153</v>
      </c>
      <c r="D44" s="45">
        <v>2200</v>
      </c>
      <c r="E44" s="43">
        <v>262.80869999999999</v>
      </c>
      <c r="F44" s="44">
        <v>0.40785012606097698</v>
      </c>
      <c r="G44" s="43"/>
      <c r="H44" s="43"/>
      <c r="I44" s="46"/>
    </row>
    <row r="45" spans="1:9" x14ac:dyDescent="0.2">
      <c r="A45" s="42" t="s">
        <v>135</v>
      </c>
      <c r="B45" s="42" t="s">
        <v>134</v>
      </c>
      <c r="C45" s="42" t="s">
        <v>136</v>
      </c>
      <c r="D45" s="45">
        <v>19500</v>
      </c>
      <c r="E45" s="43">
        <v>250.46775</v>
      </c>
      <c r="F45" s="44">
        <v>0.388698332329597</v>
      </c>
      <c r="G45" s="43"/>
      <c r="H45" s="43"/>
      <c r="I45" s="46"/>
    </row>
    <row r="46" spans="1:9" x14ac:dyDescent="0.2">
      <c r="A46" s="42" t="s">
        <v>282</v>
      </c>
      <c r="B46" s="42" t="s">
        <v>281</v>
      </c>
      <c r="C46" s="42" t="s">
        <v>217</v>
      </c>
      <c r="D46" s="45">
        <v>12500</v>
      </c>
      <c r="E46" s="43">
        <v>234.03749999999999</v>
      </c>
      <c r="F46" s="44">
        <v>0.36320039586968</v>
      </c>
      <c r="G46" s="43">
        <v>-235.42500000000001</v>
      </c>
      <c r="H46" s="43">
        <v>-0.36535364288893601</v>
      </c>
      <c r="I46" s="46"/>
    </row>
    <row r="47" spans="1:9" x14ac:dyDescent="0.2">
      <c r="A47" s="42" t="s">
        <v>284</v>
      </c>
      <c r="B47" s="42" t="s">
        <v>283</v>
      </c>
      <c r="C47" s="42" t="s">
        <v>112</v>
      </c>
      <c r="D47" s="45">
        <v>137200</v>
      </c>
      <c r="E47" s="43">
        <v>193.71268000000001</v>
      </c>
      <c r="F47" s="44">
        <v>0.30062072129883699</v>
      </c>
      <c r="G47" s="43">
        <v>-194.50844000000001</v>
      </c>
      <c r="H47" s="43">
        <v>-0.30185565308121098</v>
      </c>
      <c r="I47" s="46"/>
    </row>
    <row r="48" spans="1:9" x14ac:dyDescent="0.2">
      <c r="A48" s="42" t="s">
        <v>286</v>
      </c>
      <c r="B48" s="42" t="s">
        <v>285</v>
      </c>
      <c r="C48" s="42" t="s">
        <v>130</v>
      </c>
      <c r="D48" s="45">
        <v>165750</v>
      </c>
      <c r="E48" s="43">
        <v>188.10967500000001</v>
      </c>
      <c r="F48" s="44">
        <v>0.29192547530595198</v>
      </c>
      <c r="G48" s="43">
        <v>-189.25335000000001</v>
      </c>
      <c r="H48" s="43">
        <v>-0.29370033280847302</v>
      </c>
      <c r="I48" s="46"/>
    </row>
    <row r="49" spans="1:9" x14ac:dyDescent="0.2">
      <c r="A49" s="42" t="s">
        <v>288</v>
      </c>
      <c r="B49" s="42" t="s">
        <v>287</v>
      </c>
      <c r="C49" s="42" t="s">
        <v>112</v>
      </c>
      <c r="D49" s="45">
        <v>222750</v>
      </c>
      <c r="E49" s="43">
        <v>180.20474999999999</v>
      </c>
      <c r="F49" s="44">
        <v>0.27965790327446099</v>
      </c>
      <c r="G49" s="43">
        <v>-181.34077500000001</v>
      </c>
      <c r="H49" s="43">
        <v>-0.28142088882044403</v>
      </c>
      <c r="I49" s="46"/>
    </row>
    <row r="50" spans="1:9" x14ac:dyDescent="0.2">
      <c r="A50" s="42" t="s">
        <v>290</v>
      </c>
      <c r="B50" s="42" t="s">
        <v>289</v>
      </c>
      <c r="C50" s="42" t="s">
        <v>217</v>
      </c>
      <c r="D50" s="45">
        <v>50000</v>
      </c>
      <c r="E50" s="43">
        <v>180.15</v>
      </c>
      <c r="F50" s="44">
        <v>0.27957293731099903</v>
      </c>
      <c r="G50" s="43">
        <v>-181.27500000000001</v>
      </c>
      <c r="H50" s="43">
        <v>-0.28131881327255798</v>
      </c>
      <c r="I50" s="46"/>
    </row>
    <row r="51" spans="1:9" x14ac:dyDescent="0.2">
      <c r="A51" s="42" t="s">
        <v>292</v>
      </c>
      <c r="B51" s="42" t="s">
        <v>291</v>
      </c>
      <c r="C51" s="42" t="s">
        <v>145</v>
      </c>
      <c r="D51" s="45">
        <v>55000</v>
      </c>
      <c r="E51" s="43">
        <v>166.3475</v>
      </c>
      <c r="F51" s="44">
        <v>0.25815297912484803</v>
      </c>
      <c r="G51" s="43">
        <v>-166.89750000000001</v>
      </c>
      <c r="H51" s="43">
        <v>-0.25900651848383199</v>
      </c>
      <c r="I51" s="46"/>
    </row>
    <row r="52" spans="1:9" x14ac:dyDescent="0.2">
      <c r="A52" s="42" t="s">
        <v>141</v>
      </c>
      <c r="B52" s="42" t="s">
        <v>140</v>
      </c>
      <c r="C52" s="42" t="s">
        <v>142</v>
      </c>
      <c r="D52" s="45">
        <v>1500</v>
      </c>
      <c r="E52" s="43">
        <v>151.92675</v>
      </c>
      <c r="F52" s="44">
        <v>0.23577356510471101</v>
      </c>
      <c r="G52" s="43"/>
      <c r="H52" s="43"/>
      <c r="I52" s="46"/>
    </row>
    <row r="53" spans="1:9" x14ac:dyDescent="0.2">
      <c r="A53" s="42" t="s">
        <v>294</v>
      </c>
      <c r="B53" s="42" t="s">
        <v>293</v>
      </c>
      <c r="C53" s="42" t="s">
        <v>164</v>
      </c>
      <c r="D53" s="45">
        <v>8000</v>
      </c>
      <c r="E53" s="43">
        <v>113.744</v>
      </c>
      <c r="F53" s="44">
        <v>0.176518146996959</v>
      </c>
      <c r="G53" s="43">
        <v>-114.44799999999999</v>
      </c>
      <c r="H53" s="43">
        <v>-0.177610677376459</v>
      </c>
      <c r="I53" s="46"/>
    </row>
    <row r="54" spans="1:9" x14ac:dyDescent="0.2">
      <c r="A54" s="42" t="s">
        <v>296</v>
      </c>
      <c r="B54" s="42" t="s">
        <v>295</v>
      </c>
      <c r="C54" s="42" t="s">
        <v>297</v>
      </c>
      <c r="D54" s="45">
        <v>16800</v>
      </c>
      <c r="E54" s="43">
        <v>106.57080000000001</v>
      </c>
      <c r="F54" s="44">
        <v>0.16538613148810999</v>
      </c>
      <c r="G54" s="43">
        <v>-106.85639999999999</v>
      </c>
      <c r="H54" s="43">
        <v>-0.16582935119888401</v>
      </c>
      <c r="I54" s="46"/>
    </row>
    <row r="55" spans="1:9" x14ac:dyDescent="0.2">
      <c r="A55" s="42" t="s">
        <v>175</v>
      </c>
      <c r="B55" s="42" t="s">
        <v>174</v>
      </c>
      <c r="C55" s="42" t="s">
        <v>176</v>
      </c>
      <c r="D55" s="45">
        <v>14500</v>
      </c>
      <c r="E55" s="43">
        <v>90.784499999999994</v>
      </c>
      <c r="F55" s="44">
        <v>0.14088753442858901</v>
      </c>
      <c r="G55" s="43"/>
      <c r="H55" s="43"/>
      <c r="I55" s="46"/>
    </row>
    <row r="56" spans="1:9" x14ac:dyDescent="0.2">
      <c r="A56" s="42" t="s">
        <v>199</v>
      </c>
      <c r="B56" s="42" t="s">
        <v>198</v>
      </c>
      <c r="C56" s="42" t="s">
        <v>200</v>
      </c>
      <c r="D56" s="45">
        <v>14000</v>
      </c>
      <c r="E56" s="43">
        <v>84.084000000000003</v>
      </c>
      <c r="F56" s="44">
        <v>0.130489097201543</v>
      </c>
      <c r="G56" s="43"/>
      <c r="H56" s="43"/>
      <c r="I56" s="46"/>
    </row>
    <row r="57" spans="1:9" x14ac:dyDescent="0.2">
      <c r="A57" s="42" t="s">
        <v>299</v>
      </c>
      <c r="B57" s="42" t="s">
        <v>298</v>
      </c>
      <c r="C57" s="42" t="s">
        <v>142</v>
      </c>
      <c r="D57" s="45">
        <v>4500</v>
      </c>
      <c r="E57" s="43">
        <v>81.83475</v>
      </c>
      <c r="F57" s="44">
        <v>0.12699850919573299</v>
      </c>
      <c r="G57" s="43">
        <v>-82.086749999999995</v>
      </c>
      <c r="H57" s="43">
        <v>-0.127389585411122</v>
      </c>
      <c r="I57" s="46"/>
    </row>
    <row r="58" spans="1:9" x14ac:dyDescent="0.2">
      <c r="A58" s="42" t="s">
        <v>191</v>
      </c>
      <c r="B58" s="42" t="s">
        <v>190</v>
      </c>
      <c r="C58" s="42" t="s">
        <v>192</v>
      </c>
      <c r="D58" s="45">
        <v>31000</v>
      </c>
      <c r="E58" s="43">
        <v>76.337500000000006</v>
      </c>
      <c r="F58" s="44">
        <v>0.118467383302683</v>
      </c>
      <c r="G58" s="43"/>
      <c r="H58" s="43"/>
      <c r="I58" s="46"/>
    </row>
    <row r="59" spans="1:9" x14ac:dyDescent="0.2">
      <c r="A59" s="42" t="s">
        <v>211</v>
      </c>
      <c r="B59" s="42" t="s">
        <v>210</v>
      </c>
      <c r="C59" s="42" t="s">
        <v>212</v>
      </c>
      <c r="D59" s="45">
        <v>55000</v>
      </c>
      <c r="E59" s="43">
        <v>75.459999999999994</v>
      </c>
      <c r="F59" s="44">
        <v>0.117105600052667</v>
      </c>
      <c r="G59" s="43">
        <v>-75.701999999999998</v>
      </c>
      <c r="H59" s="43">
        <v>-0.11748115737062</v>
      </c>
      <c r="I59" s="46"/>
    </row>
    <row r="60" spans="1:9" x14ac:dyDescent="0.2">
      <c r="A60" s="42" t="s">
        <v>301</v>
      </c>
      <c r="B60" s="42" t="s">
        <v>300</v>
      </c>
      <c r="C60" s="42" t="s">
        <v>302</v>
      </c>
      <c r="D60" s="45">
        <v>6400</v>
      </c>
      <c r="E60" s="43">
        <v>68.441599999999994</v>
      </c>
      <c r="F60" s="44">
        <v>0.10621381707612799</v>
      </c>
      <c r="G60" s="43">
        <v>-68.681600000000003</v>
      </c>
      <c r="H60" s="43">
        <v>-0.106586270614594</v>
      </c>
      <c r="I60" s="46"/>
    </row>
    <row r="61" spans="1:9" x14ac:dyDescent="0.2">
      <c r="A61" s="42" t="s">
        <v>181</v>
      </c>
      <c r="B61" s="42" t="s">
        <v>180</v>
      </c>
      <c r="C61" s="42" t="s">
        <v>176</v>
      </c>
      <c r="D61" s="45">
        <v>22000</v>
      </c>
      <c r="E61" s="43">
        <v>68.254999999999995</v>
      </c>
      <c r="F61" s="44">
        <v>0.105924234449971</v>
      </c>
      <c r="G61" s="43"/>
      <c r="H61" s="43"/>
      <c r="I61" s="46"/>
    </row>
    <row r="62" spans="1:9" x14ac:dyDescent="0.2">
      <c r="A62" s="42" t="s">
        <v>196</v>
      </c>
      <c r="B62" s="42" t="s">
        <v>195</v>
      </c>
      <c r="C62" s="42" t="s">
        <v>197</v>
      </c>
      <c r="D62" s="45">
        <v>28400</v>
      </c>
      <c r="E62" s="43">
        <v>63.970999999999997</v>
      </c>
      <c r="F62" s="44">
        <v>9.9275938788353599E-2</v>
      </c>
      <c r="G62" s="43"/>
      <c r="H62" s="43"/>
      <c r="I62" s="46"/>
    </row>
    <row r="63" spans="1:9" x14ac:dyDescent="0.2">
      <c r="A63" s="42" t="s">
        <v>232</v>
      </c>
      <c r="B63" s="42" t="s">
        <v>231</v>
      </c>
      <c r="C63" s="42" t="s">
        <v>233</v>
      </c>
      <c r="D63" s="45">
        <v>2499</v>
      </c>
      <c r="E63" s="43">
        <v>48.705509999999997</v>
      </c>
      <c r="F63" s="44">
        <v>7.5585581426201601E-2</v>
      </c>
      <c r="G63" s="43"/>
      <c r="H63" s="43"/>
      <c r="I63" s="46"/>
    </row>
    <row r="64" spans="1:9" x14ac:dyDescent="0.2">
      <c r="A64" s="42" t="s">
        <v>304</v>
      </c>
      <c r="B64" s="42" t="s">
        <v>303</v>
      </c>
      <c r="C64" s="42" t="s">
        <v>117</v>
      </c>
      <c r="D64" s="45">
        <v>15000</v>
      </c>
      <c r="E64" s="43">
        <v>41.647500000000001</v>
      </c>
      <c r="F64" s="44">
        <v>6.4632328096918198E-2</v>
      </c>
      <c r="G64" s="43">
        <v>-41.857500000000002</v>
      </c>
      <c r="H64" s="43">
        <v>-6.4958224943075904E-2</v>
      </c>
      <c r="I64" s="46"/>
    </row>
    <row r="65" spans="1:9" x14ac:dyDescent="0.2">
      <c r="A65" s="42" t="s">
        <v>306</v>
      </c>
      <c r="B65" s="42" t="s">
        <v>305</v>
      </c>
      <c r="C65" s="42" t="s">
        <v>212</v>
      </c>
      <c r="D65" s="45">
        <v>1350</v>
      </c>
      <c r="E65" s="43">
        <v>12.83445</v>
      </c>
      <c r="F65" s="44">
        <v>1.9917651319850901E-2</v>
      </c>
      <c r="G65" s="43">
        <v>-12.9087</v>
      </c>
      <c r="H65" s="43">
        <v>-2.0032879133313801E-2</v>
      </c>
      <c r="I65" s="46"/>
    </row>
    <row r="66" spans="1:9" x14ac:dyDescent="0.2">
      <c r="A66" s="41" t="s">
        <v>32</v>
      </c>
      <c r="B66" s="41"/>
      <c r="C66" s="41"/>
      <c r="D66" s="41"/>
      <c r="E66" s="47">
        <f>SUM(E7:E65)</f>
        <v>41809.029732000003</v>
      </c>
      <c r="F66" s="48">
        <f>SUM(F7:F65)</f>
        <v>64.883004431296769</v>
      </c>
      <c r="G66" s="47">
        <f>SUM(G7:G65)</f>
        <v>-31083.099152500006</v>
      </c>
      <c r="H66" s="47">
        <f>SUM(H7:H65)</f>
        <v>-48.23754277431825</v>
      </c>
      <c r="I66" s="41"/>
    </row>
    <row r="67" spans="1:9" x14ac:dyDescent="0.2">
      <c r="A67" s="42"/>
      <c r="B67" s="42"/>
      <c r="C67" s="42"/>
      <c r="D67" s="42"/>
      <c r="E67" s="43"/>
      <c r="F67" s="44"/>
      <c r="G67" s="43"/>
      <c r="H67" s="42"/>
      <c r="I67" s="42"/>
    </row>
    <row r="68" spans="1:9" x14ac:dyDescent="0.2">
      <c r="A68" s="41" t="s">
        <v>25</v>
      </c>
      <c r="B68" s="42"/>
      <c r="C68" s="42"/>
      <c r="D68" s="42"/>
      <c r="E68" s="43"/>
      <c r="F68" s="44"/>
      <c r="G68" s="43"/>
      <c r="H68" s="42"/>
      <c r="I68" s="42"/>
    </row>
    <row r="69" spans="1:9" x14ac:dyDescent="0.2">
      <c r="A69" s="41" t="s">
        <v>26</v>
      </c>
      <c r="B69" s="42"/>
      <c r="C69" s="42"/>
      <c r="D69" s="42"/>
      <c r="E69" s="43"/>
      <c r="F69" s="44"/>
      <c r="G69" s="43"/>
      <c r="H69" s="42"/>
      <c r="I69" s="42"/>
    </row>
    <row r="70" spans="1:9" x14ac:dyDescent="0.2">
      <c r="A70" s="42" t="s">
        <v>76</v>
      </c>
      <c r="B70" s="42" t="s">
        <v>75</v>
      </c>
      <c r="C70" s="42" t="s">
        <v>77</v>
      </c>
      <c r="D70" s="45">
        <v>3000</v>
      </c>
      <c r="E70" s="43">
        <v>3031.7225342000002</v>
      </c>
      <c r="F70" s="44">
        <v>4.7048991062905303</v>
      </c>
      <c r="G70" s="46"/>
      <c r="H70" s="46"/>
      <c r="I70" s="46">
        <v>7.53</v>
      </c>
    </row>
    <row r="71" spans="1:9" x14ac:dyDescent="0.2">
      <c r="A71" s="42" t="s">
        <v>307</v>
      </c>
      <c r="B71" s="42" t="s">
        <v>1319</v>
      </c>
      <c r="C71" s="42" t="s">
        <v>31</v>
      </c>
      <c r="D71" s="45">
        <v>2500</v>
      </c>
      <c r="E71" s="43">
        <v>2661.2507876999998</v>
      </c>
      <c r="F71" s="44">
        <v>4.1299678026005999</v>
      </c>
      <c r="G71" s="46"/>
      <c r="H71" s="46"/>
      <c r="I71" s="46">
        <v>7.74</v>
      </c>
    </row>
    <row r="72" spans="1:9" x14ac:dyDescent="0.2">
      <c r="A72" s="42" t="s">
        <v>309</v>
      </c>
      <c r="B72" s="42" t="s">
        <v>308</v>
      </c>
      <c r="C72" s="42" t="s">
        <v>30</v>
      </c>
      <c r="D72" s="45">
        <v>2500</v>
      </c>
      <c r="E72" s="43">
        <v>2581.6135273999998</v>
      </c>
      <c r="F72" s="44">
        <v>4.0063795551319803</v>
      </c>
      <c r="G72" s="46"/>
      <c r="H72" s="46"/>
      <c r="I72" s="46">
        <v>8.3949999999999996</v>
      </c>
    </row>
    <row r="73" spans="1:9" x14ac:dyDescent="0.2">
      <c r="A73" s="42" t="s">
        <v>68</v>
      </c>
      <c r="B73" s="42" t="s">
        <v>67</v>
      </c>
      <c r="C73" s="42" t="s">
        <v>30</v>
      </c>
      <c r="D73" s="45">
        <v>2500</v>
      </c>
      <c r="E73" s="43">
        <v>2580.8210958999998</v>
      </c>
      <c r="F73" s="44">
        <v>4.0051497888146201</v>
      </c>
      <c r="G73" s="46"/>
      <c r="H73" s="46"/>
      <c r="I73" s="46">
        <v>8.0117999999999991</v>
      </c>
    </row>
    <row r="74" spans="1:9" x14ac:dyDescent="0.2">
      <c r="A74" s="42" t="s">
        <v>70</v>
      </c>
      <c r="B74" s="42" t="s">
        <v>69</v>
      </c>
      <c r="C74" s="42" t="s">
        <v>66</v>
      </c>
      <c r="D74" s="45">
        <v>100</v>
      </c>
      <c r="E74" s="43">
        <v>1012.2504932000001</v>
      </c>
      <c r="F74" s="44">
        <v>1.57090115835932</v>
      </c>
      <c r="G74" s="46"/>
      <c r="H74" s="46"/>
      <c r="I74" s="46">
        <v>7.6224999999999996</v>
      </c>
    </row>
    <row r="75" spans="1:9" x14ac:dyDescent="0.2">
      <c r="A75" s="42" t="s">
        <v>311</v>
      </c>
      <c r="B75" s="42" t="s">
        <v>310</v>
      </c>
      <c r="C75" s="42" t="s">
        <v>77</v>
      </c>
      <c r="D75" s="45">
        <v>500</v>
      </c>
      <c r="E75" s="43">
        <v>517.05337669999994</v>
      </c>
      <c r="F75" s="44">
        <v>0.80240983219866402</v>
      </c>
      <c r="G75" s="46"/>
      <c r="H75" s="46"/>
      <c r="I75" s="46">
        <v>7.58</v>
      </c>
    </row>
    <row r="76" spans="1:9" x14ac:dyDescent="0.2">
      <c r="A76" s="42" t="s">
        <v>88</v>
      </c>
      <c r="B76" s="42" t="s">
        <v>87</v>
      </c>
      <c r="C76" s="42" t="s">
        <v>31</v>
      </c>
      <c r="D76" s="45">
        <v>500</v>
      </c>
      <c r="E76" s="43">
        <v>272.04700000000003</v>
      </c>
      <c r="F76" s="44">
        <v>0.422186949079352</v>
      </c>
      <c r="G76" s="46"/>
      <c r="H76" s="46"/>
      <c r="I76" s="46">
        <v>6.4916999999999998</v>
      </c>
    </row>
    <row r="77" spans="1:9" x14ac:dyDescent="0.2">
      <c r="A77" s="41" t="s">
        <v>32</v>
      </c>
      <c r="B77" s="41"/>
      <c r="C77" s="41"/>
      <c r="D77" s="41"/>
      <c r="E77" s="47">
        <f>SUM(E69:E76)</f>
        <v>12656.7588151</v>
      </c>
      <c r="F77" s="48">
        <f>SUM(F69:F76)</f>
        <v>19.641894192475064</v>
      </c>
      <c r="G77" s="47"/>
      <c r="H77" s="41"/>
      <c r="I77" s="41"/>
    </row>
    <row r="78" spans="1:9" x14ac:dyDescent="0.2">
      <c r="A78" s="42"/>
      <c r="B78" s="42"/>
      <c r="C78" s="42"/>
      <c r="D78" s="42"/>
      <c r="E78" s="43"/>
      <c r="F78" s="44"/>
      <c r="G78" s="43"/>
      <c r="H78" s="42"/>
      <c r="I78" s="42"/>
    </row>
    <row r="79" spans="1:9" x14ac:dyDescent="0.2">
      <c r="A79" s="41" t="s">
        <v>33</v>
      </c>
      <c r="B79" s="42"/>
      <c r="C79" s="42"/>
      <c r="D79" s="42"/>
      <c r="E79" s="43"/>
      <c r="F79" s="44"/>
      <c r="G79" s="43"/>
      <c r="H79" s="42"/>
      <c r="I79" s="42"/>
    </row>
    <row r="80" spans="1:9" x14ac:dyDescent="0.2">
      <c r="A80" s="41" t="s">
        <v>39</v>
      </c>
      <c r="B80" s="42"/>
      <c r="C80" s="42"/>
      <c r="D80" s="42"/>
      <c r="E80" s="43"/>
      <c r="F80" s="44"/>
      <c r="G80" s="43"/>
      <c r="H80" s="42"/>
      <c r="I80" s="42"/>
    </row>
    <row r="81" spans="1:9" x14ac:dyDescent="0.2">
      <c r="A81" s="42" t="s">
        <v>313</v>
      </c>
      <c r="B81" s="42" t="s">
        <v>312</v>
      </c>
      <c r="C81" s="42" t="s">
        <v>41</v>
      </c>
      <c r="D81" s="45">
        <v>1000000</v>
      </c>
      <c r="E81" s="43">
        <v>983.40700000000004</v>
      </c>
      <c r="F81" s="44">
        <v>1.5261392370924101</v>
      </c>
      <c r="G81" s="46"/>
      <c r="H81" s="46"/>
      <c r="I81" s="46">
        <v>6.4154</v>
      </c>
    </row>
    <row r="82" spans="1:9" x14ac:dyDescent="0.2">
      <c r="A82" s="41" t="s">
        <v>32</v>
      </c>
      <c r="B82" s="41"/>
      <c r="C82" s="41"/>
      <c r="D82" s="41"/>
      <c r="E82" s="47">
        <f>SUM(E80:E81)</f>
        <v>983.40700000000004</v>
      </c>
      <c r="F82" s="48">
        <f>SUM(F80:F81)</f>
        <v>1.5261392370924101</v>
      </c>
      <c r="G82" s="47"/>
      <c r="H82" s="41"/>
      <c r="I82" s="41"/>
    </row>
    <row r="83" spans="1:9" x14ac:dyDescent="0.2">
      <c r="A83" s="42"/>
      <c r="B83" s="42"/>
      <c r="C83" s="42"/>
      <c r="D83" s="42"/>
      <c r="E83" s="43"/>
      <c r="F83" s="44"/>
      <c r="G83" s="43"/>
      <c r="H83" s="42"/>
      <c r="I83" s="42"/>
    </row>
    <row r="84" spans="1:9" x14ac:dyDescent="0.2">
      <c r="A84" s="41" t="s">
        <v>40</v>
      </c>
      <c r="B84" s="42"/>
      <c r="C84" s="42"/>
      <c r="D84" s="42"/>
      <c r="E84" s="43"/>
      <c r="F84" s="44"/>
      <c r="G84" s="43"/>
      <c r="H84" s="42"/>
      <c r="I84" s="42"/>
    </row>
    <row r="85" spans="1:9" x14ac:dyDescent="0.2">
      <c r="A85" s="42" t="s">
        <v>315</v>
      </c>
      <c r="B85" s="42" t="s">
        <v>314</v>
      </c>
      <c r="C85" s="42" t="s">
        <v>41</v>
      </c>
      <c r="D85" s="45">
        <v>2500000</v>
      </c>
      <c r="E85" s="43">
        <v>2627.0236110999999</v>
      </c>
      <c r="F85" s="44">
        <v>4.0768509982824002</v>
      </c>
      <c r="G85" s="46"/>
      <c r="H85" s="46"/>
      <c r="I85" s="46">
        <v>6.7043774241999996</v>
      </c>
    </row>
    <row r="86" spans="1:9" x14ac:dyDescent="0.2">
      <c r="A86" s="42" t="s">
        <v>317</v>
      </c>
      <c r="B86" s="42" t="s">
        <v>316</v>
      </c>
      <c r="C86" s="42" t="s">
        <v>41</v>
      </c>
      <c r="D86" s="45">
        <v>1000000</v>
      </c>
      <c r="E86" s="43">
        <v>1040.7116667</v>
      </c>
      <c r="F86" s="44">
        <v>1.61506976160502</v>
      </c>
      <c r="G86" s="46"/>
      <c r="H86" s="46"/>
      <c r="I86" s="46">
        <v>6.6934027812500103</v>
      </c>
    </row>
    <row r="87" spans="1:9" x14ac:dyDescent="0.2">
      <c r="A87" s="41" t="s">
        <v>32</v>
      </c>
      <c r="B87" s="41"/>
      <c r="C87" s="41"/>
      <c r="D87" s="41"/>
      <c r="E87" s="47">
        <f>SUM(E85:E86)</f>
        <v>3667.7352777999999</v>
      </c>
      <c r="F87" s="48">
        <f>SUM(F85:F86)</f>
        <v>5.6919207598874202</v>
      </c>
      <c r="G87" s="47"/>
      <c r="H87" s="41"/>
      <c r="I87" s="41"/>
    </row>
    <row r="88" spans="1:9" x14ac:dyDescent="0.2">
      <c r="A88" s="42"/>
      <c r="B88" s="42"/>
      <c r="C88" s="42"/>
      <c r="D88" s="42"/>
      <c r="E88" s="43"/>
      <c r="F88" s="44"/>
      <c r="G88" s="43"/>
      <c r="H88" s="42"/>
      <c r="I88" s="42"/>
    </row>
    <row r="89" spans="1:9" x14ac:dyDescent="0.2">
      <c r="A89" s="41" t="s">
        <v>43</v>
      </c>
      <c r="B89" s="41"/>
      <c r="C89" s="41"/>
      <c r="D89" s="41"/>
      <c r="E89" s="47">
        <f>E66+E77+E82+E87</f>
        <v>59116.930824900002</v>
      </c>
      <c r="F89" s="48">
        <f>F66+F77+F82+F87</f>
        <v>91.742958620751665</v>
      </c>
      <c r="G89" s="47"/>
      <c r="H89" s="41"/>
      <c r="I89" s="41"/>
    </row>
    <row r="90" spans="1:9" x14ac:dyDescent="0.2">
      <c r="A90" s="41"/>
      <c r="B90" s="41"/>
      <c r="C90" s="41"/>
      <c r="D90" s="41"/>
      <c r="E90" s="47"/>
      <c r="F90" s="48"/>
      <c r="G90" s="47"/>
      <c r="H90" s="41"/>
      <c r="I90" s="41"/>
    </row>
    <row r="91" spans="1:9" x14ac:dyDescent="0.2">
      <c r="A91" s="41" t="s">
        <v>318</v>
      </c>
      <c r="B91" s="41"/>
      <c r="C91" s="41"/>
      <c r="D91" s="41"/>
      <c r="E91" s="61">
        <v>3294.7073400999998</v>
      </c>
      <c r="F91" s="61">
        <f>E91/E95*100</f>
        <v>5.1130225292915039</v>
      </c>
      <c r="G91" s="47"/>
      <c r="H91" s="41"/>
      <c r="I91" s="41"/>
    </row>
    <row r="92" spans="1:9" x14ac:dyDescent="0.2">
      <c r="A92" s="41"/>
      <c r="B92" s="41"/>
      <c r="C92" s="41"/>
      <c r="D92" s="41"/>
      <c r="E92" s="47"/>
      <c r="F92" s="48"/>
      <c r="G92" s="47"/>
      <c r="H92" s="41"/>
      <c r="I92" s="41"/>
    </row>
    <row r="93" spans="1:9" x14ac:dyDescent="0.2">
      <c r="A93" s="41" t="s">
        <v>45</v>
      </c>
      <c r="B93" s="41"/>
      <c r="C93" s="41"/>
      <c r="D93" s="41"/>
      <c r="E93" s="47">
        <f>E95-(E66+E77+E82+E87+E91)</f>
        <v>2025.9292664999957</v>
      </c>
      <c r="F93" s="48">
        <f>F95-(F66+F77+F82+F87+F91)</f>
        <v>3.1440188499568364</v>
      </c>
      <c r="G93" s="47"/>
      <c r="H93" s="41"/>
      <c r="I93" s="41"/>
    </row>
    <row r="94" spans="1:9" x14ac:dyDescent="0.2">
      <c r="A94" s="42"/>
      <c r="B94" s="42"/>
      <c r="C94" s="42"/>
      <c r="D94" s="42"/>
      <c r="E94" s="43"/>
      <c r="F94" s="44"/>
      <c r="G94" s="43"/>
      <c r="H94" s="42"/>
      <c r="I94" s="42"/>
    </row>
    <row r="95" spans="1:9" x14ac:dyDescent="0.2">
      <c r="A95" s="49" t="s">
        <v>44</v>
      </c>
      <c r="B95" s="49"/>
      <c r="C95" s="49"/>
      <c r="D95" s="49"/>
      <c r="E95" s="50">
        <v>64437.5674315</v>
      </c>
      <c r="F95" s="51">
        <v>100</v>
      </c>
      <c r="G95" s="50"/>
      <c r="H95" s="49"/>
      <c r="I95" s="49"/>
    </row>
    <row r="97" spans="1:4" x14ac:dyDescent="0.2">
      <c r="A97" s="14" t="s">
        <v>46</v>
      </c>
    </row>
    <row r="99" spans="1:4" x14ac:dyDescent="0.2">
      <c r="A99" s="14" t="s">
        <v>47</v>
      </c>
    </row>
    <row r="100" spans="1:4" x14ac:dyDescent="0.2">
      <c r="A100" s="14" t="s">
        <v>48</v>
      </c>
    </row>
    <row r="101" spans="1:4" x14ac:dyDescent="0.2">
      <c r="A101" s="14" t="s">
        <v>49</v>
      </c>
      <c r="B101" s="14"/>
      <c r="C101" s="30" t="s">
        <v>51</v>
      </c>
      <c r="D101" s="14" t="s">
        <v>50</v>
      </c>
    </row>
    <row r="102" spans="1:4" x14ac:dyDescent="0.2">
      <c r="A102" s="7" t="s">
        <v>52</v>
      </c>
      <c r="C102" s="31">
        <v>15.6968</v>
      </c>
      <c r="D102" s="31">
        <v>15.696300000000001</v>
      </c>
    </row>
    <row r="103" spans="1:4" x14ac:dyDescent="0.2">
      <c r="A103" s="7" t="s">
        <v>53</v>
      </c>
      <c r="C103" s="31">
        <v>13.5806</v>
      </c>
      <c r="D103" s="31">
        <v>13.5802</v>
      </c>
    </row>
    <row r="104" spans="1:4" x14ac:dyDescent="0.2">
      <c r="A104" s="7" t="s">
        <v>97</v>
      </c>
      <c r="C104" s="31">
        <v>13.3741</v>
      </c>
      <c r="D104" s="31">
        <v>13.080299999999999</v>
      </c>
    </row>
    <row r="105" spans="1:4" x14ac:dyDescent="0.2">
      <c r="A105" s="7" t="s">
        <v>98</v>
      </c>
      <c r="C105" s="31">
        <v>12.5008</v>
      </c>
      <c r="D105" s="31">
        <v>12.1225</v>
      </c>
    </row>
    <row r="106" spans="1:4" x14ac:dyDescent="0.2">
      <c r="A106" s="7" t="s">
        <v>54</v>
      </c>
      <c r="C106" s="31">
        <v>17.0365</v>
      </c>
      <c r="D106" s="31">
        <v>17.1038</v>
      </c>
    </row>
    <row r="107" spans="1:4" x14ac:dyDescent="0.2">
      <c r="A107" s="7" t="s">
        <v>55</v>
      </c>
      <c r="C107" s="31">
        <v>14.8071</v>
      </c>
      <c r="D107" s="31">
        <v>14.8653</v>
      </c>
    </row>
    <row r="108" spans="1:4" x14ac:dyDescent="0.2">
      <c r="A108" s="7" t="s">
        <v>99</v>
      </c>
      <c r="C108" s="31">
        <v>14.0242</v>
      </c>
      <c r="D108" s="31">
        <v>13.6463</v>
      </c>
    </row>
    <row r="109" spans="1:4" x14ac:dyDescent="0.2">
      <c r="A109" s="7" t="s">
        <v>100</v>
      </c>
      <c r="C109" s="31">
        <v>13.728400000000001</v>
      </c>
      <c r="D109" s="31">
        <v>13.5136</v>
      </c>
    </row>
    <row r="111" spans="1:4" x14ac:dyDescent="0.2">
      <c r="A111" s="14" t="s">
        <v>57</v>
      </c>
    </row>
    <row r="112" spans="1:4" x14ac:dyDescent="0.2">
      <c r="A112" s="83" t="s">
        <v>63</v>
      </c>
      <c r="B112" s="84"/>
      <c r="C112" s="33" t="s">
        <v>64</v>
      </c>
    </row>
    <row r="113" spans="1:5" x14ac:dyDescent="0.2">
      <c r="A113" s="79" t="s">
        <v>97</v>
      </c>
      <c r="B113" s="80"/>
      <c r="C113" s="34">
        <v>0.29499999999999998</v>
      </c>
    </row>
    <row r="114" spans="1:5" x14ac:dyDescent="0.2">
      <c r="A114" s="79" t="s">
        <v>98</v>
      </c>
      <c r="B114" s="80"/>
      <c r="C114" s="34">
        <v>0.38</v>
      </c>
    </row>
    <row r="115" spans="1:5" x14ac:dyDescent="0.2">
      <c r="A115" s="79" t="s">
        <v>99</v>
      </c>
      <c r="B115" s="80"/>
      <c r="C115" s="34">
        <v>0.435</v>
      </c>
    </row>
    <row r="116" spans="1:5" x14ac:dyDescent="0.2">
      <c r="A116" s="79" t="s">
        <v>100</v>
      </c>
      <c r="B116" s="80"/>
      <c r="C116" s="34">
        <v>0.27</v>
      </c>
    </row>
    <row r="117" spans="1:5" x14ac:dyDescent="0.2">
      <c r="A117" s="7" t="s">
        <v>65</v>
      </c>
    </row>
    <row r="118" spans="1:5" x14ac:dyDescent="0.2">
      <c r="A118" s="7" t="s">
        <v>56</v>
      </c>
    </row>
    <row r="120" spans="1:5" x14ac:dyDescent="0.2">
      <c r="A120" s="14" t="s">
        <v>319</v>
      </c>
      <c r="D120" s="32" t="s">
        <v>320</v>
      </c>
    </row>
    <row r="122" spans="1:5" x14ac:dyDescent="0.2">
      <c r="A122" s="14" t="s">
        <v>321</v>
      </c>
      <c r="D122" s="32">
        <f>ABS(+H66)</f>
        <v>48.23754277431825</v>
      </c>
    </row>
    <row r="124" spans="1:5" x14ac:dyDescent="0.2">
      <c r="A124" s="14" t="s">
        <v>322</v>
      </c>
      <c r="D124" s="52">
        <v>3.3090000000000002</v>
      </c>
    </row>
    <row r="126" spans="1:5" x14ac:dyDescent="0.2">
      <c r="A126" s="14" t="s">
        <v>323</v>
      </c>
      <c r="D126" s="32">
        <v>3.3285912947749101</v>
      </c>
      <c r="E126" s="10" t="s">
        <v>59</v>
      </c>
    </row>
    <row r="128" spans="1:5" x14ac:dyDescent="0.2">
      <c r="A128" s="14" t="s">
        <v>324</v>
      </c>
      <c r="D128" s="30" t="s">
        <v>58</v>
      </c>
    </row>
    <row r="130" spans="1:9" x14ac:dyDescent="0.2">
      <c r="A130" s="14" t="s">
        <v>938</v>
      </c>
      <c r="F130" s="10"/>
      <c r="H130" s="10"/>
      <c r="I130" s="10"/>
    </row>
    <row r="131" spans="1:9" x14ac:dyDescent="0.2">
      <c r="A131" s="63"/>
      <c r="F131" s="10"/>
      <c r="H131" s="10"/>
      <c r="I131" s="10"/>
    </row>
    <row r="132" spans="1:9" x14ac:dyDescent="0.2">
      <c r="A132" s="56" t="s">
        <v>941</v>
      </c>
      <c r="F132" s="10"/>
      <c r="H132" s="10"/>
      <c r="I132" s="10"/>
    </row>
    <row r="133" spans="1:9" x14ac:dyDescent="0.2">
      <c r="A133" s="64"/>
      <c r="F133" s="10"/>
      <c r="H133" s="10"/>
      <c r="I133" s="10"/>
    </row>
    <row r="134" spans="1:9" x14ac:dyDescent="0.2">
      <c r="A134" s="65"/>
      <c r="F134" s="10"/>
      <c r="H134" s="10"/>
      <c r="I134" s="10"/>
    </row>
    <row r="135" spans="1:9" x14ac:dyDescent="0.2">
      <c r="A135" s="65"/>
      <c r="F135" s="10"/>
      <c r="H135" s="10"/>
      <c r="I135" s="10"/>
    </row>
    <row r="136" spans="1:9" x14ac:dyDescent="0.2">
      <c r="A136" s="65"/>
      <c r="F136" s="10"/>
      <c r="H136" s="10"/>
      <c r="I136" s="10"/>
    </row>
    <row r="137" spans="1:9" x14ac:dyDescent="0.2">
      <c r="A137" s="65"/>
      <c r="F137" s="10"/>
      <c r="H137" s="10"/>
      <c r="I137" s="10"/>
    </row>
    <row r="138" spans="1:9" x14ac:dyDescent="0.2">
      <c r="A138" s="65"/>
      <c r="F138" s="10"/>
      <c r="H138" s="10"/>
      <c r="I138" s="10"/>
    </row>
    <row r="139" spans="1:9" x14ac:dyDescent="0.2">
      <c r="A139" s="65"/>
      <c r="F139" s="10"/>
      <c r="H139" s="10"/>
      <c r="I139" s="10"/>
    </row>
    <row r="140" spans="1:9" x14ac:dyDescent="0.2">
      <c r="A140" s="65"/>
      <c r="F140" s="10"/>
      <c r="H140" s="10"/>
      <c r="I140" s="10"/>
    </row>
    <row r="141" spans="1:9" x14ac:dyDescent="0.2">
      <c r="A141" s="65"/>
      <c r="F141" s="10"/>
      <c r="H141" s="10"/>
      <c r="I141" s="10"/>
    </row>
    <row r="142" spans="1:9" x14ac:dyDescent="0.2">
      <c r="A142" s="65"/>
      <c r="F142" s="10"/>
      <c r="H142" s="10"/>
      <c r="I142" s="10"/>
    </row>
    <row r="143" spans="1:9" x14ac:dyDescent="0.2">
      <c r="A143" s="65"/>
      <c r="F143" s="10"/>
      <c r="H143" s="10"/>
      <c r="I143" s="10"/>
    </row>
    <row r="144" spans="1:9" x14ac:dyDescent="0.2">
      <c r="A144" s="65"/>
      <c r="F144" s="10"/>
      <c r="H144" s="10"/>
      <c r="I144" s="10"/>
    </row>
    <row r="145" spans="1:9" x14ac:dyDescent="0.2">
      <c r="A145" s="65"/>
      <c r="F145" s="10"/>
      <c r="H145" s="10"/>
      <c r="I145" s="10"/>
    </row>
    <row r="146" spans="1:9" x14ac:dyDescent="0.2">
      <c r="A146" s="65"/>
      <c r="F146" s="10"/>
      <c r="H146" s="10"/>
      <c r="I146" s="10"/>
    </row>
    <row r="147" spans="1:9" x14ac:dyDescent="0.2">
      <c r="A147" s="65"/>
      <c r="F147" s="10"/>
      <c r="H147" s="10"/>
      <c r="I147" s="10"/>
    </row>
    <row r="148" spans="1:9" x14ac:dyDescent="0.2">
      <c r="A148" s="65"/>
      <c r="F148" s="10"/>
      <c r="H148" s="10"/>
      <c r="I148" s="10"/>
    </row>
    <row r="149" spans="1:9" x14ac:dyDescent="0.2">
      <c r="A149" s="56" t="s">
        <v>939</v>
      </c>
      <c r="F149" s="10"/>
      <c r="H149" s="10"/>
      <c r="I149" s="10"/>
    </row>
    <row r="150" spans="1:9" x14ac:dyDescent="0.2">
      <c r="A150" s="65"/>
      <c r="F150" s="10"/>
      <c r="H150" s="10"/>
      <c r="I150" s="10"/>
    </row>
    <row r="151" spans="1:9" x14ac:dyDescent="0.2">
      <c r="A151" s="56" t="s">
        <v>942</v>
      </c>
      <c r="F151" s="10"/>
      <c r="H151" s="10"/>
      <c r="I151" s="10"/>
    </row>
    <row r="152" spans="1:9" x14ac:dyDescent="0.2">
      <c r="A152" s="65"/>
      <c r="F152" s="10"/>
      <c r="H152" s="10"/>
      <c r="I152" s="10"/>
    </row>
    <row r="153" spans="1:9" x14ac:dyDescent="0.2">
      <c r="A153" s="65"/>
      <c r="F153" s="10"/>
      <c r="H153" s="10"/>
      <c r="I153" s="10"/>
    </row>
    <row r="154" spans="1:9" x14ac:dyDescent="0.2">
      <c r="A154" s="65"/>
      <c r="F154" s="10"/>
      <c r="H154" s="10"/>
      <c r="I154" s="10"/>
    </row>
    <row r="155" spans="1:9" x14ac:dyDescent="0.2">
      <c r="A155" s="65"/>
      <c r="F155" s="10"/>
      <c r="H155" s="10"/>
      <c r="I155" s="10"/>
    </row>
    <row r="156" spans="1:9" x14ac:dyDescent="0.2">
      <c r="A156" s="65"/>
      <c r="F156" s="10"/>
      <c r="H156" s="10"/>
      <c r="I156" s="10"/>
    </row>
    <row r="157" spans="1:9" x14ac:dyDescent="0.2">
      <c r="A157" s="65"/>
      <c r="F157" s="10"/>
      <c r="H157" s="10"/>
      <c r="I157" s="10"/>
    </row>
    <row r="158" spans="1:9" x14ac:dyDescent="0.2">
      <c r="A158" s="65"/>
      <c r="F158" s="10"/>
      <c r="H158" s="10"/>
      <c r="I158" s="10"/>
    </row>
    <row r="159" spans="1:9" x14ac:dyDescent="0.2">
      <c r="A159" s="65"/>
      <c r="F159" s="10"/>
      <c r="H159" s="10"/>
      <c r="I159" s="10"/>
    </row>
    <row r="160" spans="1:9" x14ac:dyDescent="0.2">
      <c r="A160" s="65"/>
      <c r="F160" s="10"/>
      <c r="H160" s="10"/>
      <c r="I160" s="10"/>
    </row>
    <row r="161" spans="1:9" x14ac:dyDescent="0.2">
      <c r="A161" s="65"/>
      <c r="F161" s="10"/>
      <c r="H161" s="10"/>
      <c r="I161" s="10"/>
    </row>
    <row r="162" spans="1:9" x14ac:dyDescent="0.2">
      <c r="A162" s="65"/>
      <c r="F162" s="10"/>
      <c r="H162" s="10"/>
      <c r="I162" s="10"/>
    </row>
    <row r="163" spans="1:9" x14ac:dyDescent="0.2">
      <c r="A163" s="65"/>
      <c r="F163" s="10"/>
      <c r="H163" s="10"/>
      <c r="I163" s="10"/>
    </row>
    <row r="164" spans="1:9" x14ac:dyDescent="0.2">
      <c r="A164" s="65"/>
      <c r="F164" s="10"/>
      <c r="H164" s="10"/>
      <c r="I164" s="10"/>
    </row>
    <row r="165" spans="1:9" x14ac:dyDescent="0.2">
      <c r="F165" s="10"/>
      <c r="H165" s="10"/>
      <c r="I165" s="10"/>
    </row>
    <row r="166" spans="1:9" x14ac:dyDescent="0.2">
      <c r="F166" s="10"/>
      <c r="H166" s="10"/>
      <c r="I166" s="10"/>
    </row>
    <row r="167" spans="1:9" x14ac:dyDescent="0.2">
      <c r="A167" s="7" t="s">
        <v>940</v>
      </c>
    </row>
  </sheetData>
  <mergeCells count="6">
    <mergeCell ref="A116:B116"/>
    <mergeCell ref="A1:G1"/>
    <mergeCell ref="A112:B112"/>
    <mergeCell ref="A113:B113"/>
    <mergeCell ref="A114:B114"/>
    <mergeCell ref="A115:B115"/>
  </mergeCells>
  <conditionalFormatting sqref="F2:F3 F5:F129">
    <cfRule type="cellIs" dxfId="84" priority="2" stopIfTrue="1" operator="between">
      <formula>0.009</formula>
      <formula>-0.009</formula>
    </cfRule>
  </conditionalFormatting>
  <conditionalFormatting sqref="F269:F65536">
    <cfRule type="cellIs" dxfId="83"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169"/>
  <sheetViews>
    <sheetView workbookViewId="0">
      <selection sqref="A1:G1"/>
    </sheetView>
  </sheetViews>
  <sheetFormatPr defaultColWidth="9.109375" defaultRowHeight="10.199999999999999" x14ac:dyDescent="0.2"/>
  <cols>
    <col min="1" max="1" width="38.6640625" style="7" bestFit="1" customWidth="1"/>
    <col min="2" max="2" width="54.33203125" style="7" bestFit="1" customWidth="1"/>
    <col min="3" max="3" width="25.5546875" style="7" bestFit="1" customWidth="1"/>
    <col min="4" max="4" width="15.33203125" style="7" bestFit="1" customWidth="1"/>
    <col min="5" max="5" width="27" style="10" customWidth="1"/>
    <col min="6" max="6" width="13.5546875" style="11" bestFit="1" customWidth="1"/>
    <col min="7" max="7" width="4.5546875" style="10" bestFit="1" customWidth="1"/>
    <col min="8" max="16384" width="9.109375" style="7"/>
  </cols>
  <sheetData>
    <row r="1" spans="1:7" s="1" customFormat="1" ht="13.8" x14ac:dyDescent="0.2">
      <c r="A1" s="81" t="s">
        <v>9</v>
      </c>
      <c r="B1" s="82"/>
      <c r="C1" s="82"/>
      <c r="D1" s="82"/>
      <c r="E1" s="82"/>
      <c r="F1" s="82"/>
      <c r="G1" s="82"/>
    </row>
    <row r="2" spans="1:7" s="1" customFormat="1" ht="11.4" x14ac:dyDescent="0.2">
      <c r="E2" s="5"/>
      <c r="F2" s="9"/>
      <c r="G2" s="10"/>
    </row>
    <row r="3" spans="1:7" s="1" customFormat="1" ht="12" x14ac:dyDescent="0.2">
      <c r="A3" s="8" t="s">
        <v>7</v>
      </c>
      <c r="B3" s="2"/>
      <c r="C3" s="3"/>
      <c r="D3" s="3"/>
      <c r="E3" s="4"/>
      <c r="F3" s="9"/>
      <c r="G3" s="10"/>
    </row>
    <row r="4" spans="1:7" s="1" customFormat="1" ht="21.75" customHeight="1" x14ac:dyDescent="0.2">
      <c r="A4" s="6" t="s">
        <v>2</v>
      </c>
      <c r="B4" s="6" t="s">
        <v>0</v>
      </c>
      <c r="C4" s="13" t="s">
        <v>4</v>
      </c>
      <c r="D4" s="13" t="s">
        <v>1</v>
      </c>
      <c r="E4" s="53" t="s">
        <v>6</v>
      </c>
      <c r="F4" s="12" t="s">
        <v>3</v>
      </c>
      <c r="G4" s="12" t="s">
        <v>5</v>
      </c>
    </row>
    <row r="5" spans="1:7" x14ac:dyDescent="0.2">
      <c r="A5" s="16" t="s">
        <v>109</v>
      </c>
      <c r="B5" s="17"/>
      <c r="C5" s="17"/>
      <c r="D5" s="17"/>
      <c r="E5" s="18"/>
      <c r="F5" s="19"/>
      <c r="G5" s="18"/>
    </row>
    <row r="6" spans="1:7" x14ac:dyDescent="0.2">
      <c r="A6" s="20" t="s">
        <v>26</v>
      </c>
      <c r="B6" s="21"/>
      <c r="C6" s="21"/>
      <c r="D6" s="21"/>
      <c r="E6" s="22"/>
      <c r="F6" s="23"/>
      <c r="G6" s="22"/>
    </row>
    <row r="7" spans="1:7" x14ac:dyDescent="0.2">
      <c r="A7" s="21" t="s">
        <v>111</v>
      </c>
      <c r="B7" s="21" t="s">
        <v>110</v>
      </c>
      <c r="C7" s="21" t="s">
        <v>112</v>
      </c>
      <c r="D7" s="24">
        <v>827500</v>
      </c>
      <c r="E7" s="22">
        <v>14335.61</v>
      </c>
      <c r="F7" s="23">
        <v>7.3703631642757497</v>
      </c>
      <c r="G7" s="22"/>
    </row>
    <row r="8" spans="1:7" x14ac:dyDescent="0.2">
      <c r="A8" s="21" t="s">
        <v>114</v>
      </c>
      <c r="B8" s="21" t="s">
        <v>113</v>
      </c>
      <c r="C8" s="21" t="s">
        <v>112</v>
      </c>
      <c r="D8" s="24">
        <v>900000</v>
      </c>
      <c r="E8" s="22">
        <v>10836.9</v>
      </c>
      <c r="F8" s="23">
        <v>5.5715723694310801</v>
      </c>
      <c r="G8" s="22"/>
    </row>
    <row r="9" spans="1:7" x14ac:dyDescent="0.2">
      <c r="A9" s="21" t="s">
        <v>119</v>
      </c>
      <c r="B9" s="21" t="s">
        <v>118</v>
      </c>
      <c r="C9" s="21" t="s">
        <v>120</v>
      </c>
      <c r="D9" s="24">
        <v>210000</v>
      </c>
      <c r="E9" s="22">
        <v>6644.085</v>
      </c>
      <c r="F9" s="23">
        <v>3.41592156485263</v>
      </c>
      <c r="G9" s="22"/>
    </row>
    <row r="10" spans="1:7" x14ac:dyDescent="0.2">
      <c r="A10" s="21" t="s">
        <v>116</v>
      </c>
      <c r="B10" s="21" t="s">
        <v>115</v>
      </c>
      <c r="C10" s="21" t="s">
        <v>117</v>
      </c>
      <c r="D10" s="24">
        <v>392900</v>
      </c>
      <c r="E10" s="22">
        <v>6630.9732999999997</v>
      </c>
      <c r="F10" s="23">
        <v>3.4091804501947198</v>
      </c>
      <c r="G10" s="22"/>
    </row>
    <row r="11" spans="1:7" x14ac:dyDescent="0.2">
      <c r="A11" s="21" t="s">
        <v>122</v>
      </c>
      <c r="B11" s="21" t="s">
        <v>121</v>
      </c>
      <c r="C11" s="21" t="s">
        <v>112</v>
      </c>
      <c r="D11" s="24">
        <v>550000</v>
      </c>
      <c r="E11" s="22">
        <v>5585.5249999999996</v>
      </c>
      <c r="F11" s="23">
        <v>2.87168440778881</v>
      </c>
      <c r="G11" s="22"/>
    </row>
    <row r="12" spans="1:7" x14ac:dyDescent="0.2">
      <c r="A12" s="21" t="s">
        <v>124</v>
      </c>
      <c r="B12" s="21" t="s">
        <v>123</v>
      </c>
      <c r="C12" s="21" t="s">
        <v>125</v>
      </c>
      <c r="D12" s="24">
        <v>353000</v>
      </c>
      <c r="E12" s="22">
        <v>5542.8059999999996</v>
      </c>
      <c r="F12" s="23">
        <v>2.8497213002534698</v>
      </c>
      <c r="G12" s="22"/>
    </row>
    <row r="13" spans="1:7" x14ac:dyDescent="0.2">
      <c r="A13" s="21" t="s">
        <v>127</v>
      </c>
      <c r="B13" s="21" t="s">
        <v>126</v>
      </c>
      <c r="C13" s="21" t="s">
        <v>117</v>
      </c>
      <c r="D13" s="24">
        <v>285000</v>
      </c>
      <c r="E13" s="22">
        <v>4488.8924999999999</v>
      </c>
      <c r="F13" s="23">
        <v>2.3078730469365198</v>
      </c>
      <c r="G13" s="22"/>
    </row>
    <row r="14" spans="1:7" x14ac:dyDescent="0.2">
      <c r="A14" s="21" t="s">
        <v>129</v>
      </c>
      <c r="B14" s="21" t="s">
        <v>128</v>
      </c>
      <c r="C14" s="21" t="s">
        <v>130</v>
      </c>
      <c r="D14" s="24">
        <v>370000</v>
      </c>
      <c r="E14" s="22">
        <v>4440.37</v>
      </c>
      <c r="F14" s="23">
        <v>2.28292618756754</v>
      </c>
      <c r="G14" s="22"/>
    </row>
    <row r="15" spans="1:7" x14ac:dyDescent="0.2">
      <c r="A15" s="21" t="s">
        <v>132</v>
      </c>
      <c r="B15" s="21" t="s">
        <v>131</v>
      </c>
      <c r="C15" s="21" t="s">
        <v>133</v>
      </c>
      <c r="D15" s="24">
        <v>1600000</v>
      </c>
      <c r="E15" s="22">
        <v>3553.6</v>
      </c>
      <c r="F15" s="23">
        <v>1.8270113752097299</v>
      </c>
      <c r="G15" s="22"/>
    </row>
    <row r="16" spans="1:7" x14ac:dyDescent="0.2">
      <c r="A16" s="21" t="s">
        <v>135</v>
      </c>
      <c r="B16" s="21" t="s">
        <v>134</v>
      </c>
      <c r="C16" s="21" t="s">
        <v>136</v>
      </c>
      <c r="D16" s="24">
        <v>235000</v>
      </c>
      <c r="E16" s="22">
        <v>3018.4575</v>
      </c>
      <c r="F16" s="23">
        <v>1.55187871119065</v>
      </c>
      <c r="G16" s="22"/>
    </row>
    <row r="17" spans="1:7" x14ac:dyDescent="0.2">
      <c r="A17" s="21" t="s">
        <v>152</v>
      </c>
      <c r="B17" s="21" t="s">
        <v>151</v>
      </c>
      <c r="C17" s="21" t="s">
        <v>153</v>
      </c>
      <c r="D17" s="24">
        <v>25000</v>
      </c>
      <c r="E17" s="22">
        <v>2986.4625000000001</v>
      </c>
      <c r="F17" s="23">
        <v>1.53542913077929</v>
      </c>
      <c r="G17" s="22"/>
    </row>
    <row r="18" spans="1:7" x14ac:dyDescent="0.2">
      <c r="A18" s="21" t="s">
        <v>138</v>
      </c>
      <c r="B18" s="21" t="s">
        <v>137</v>
      </c>
      <c r="C18" s="21" t="s">
        <v>139</v>
      </c>
      <c r="D18" s="24">
        <v>950000</v>
      </c>
      <c r="E18" s="22">
        <v>2958.7750000000001</v>
      </c>
      <c r="F18" s="23">
        <v>1.5211941641395099</v>
      </c>
      <c r="G18" s="22"/>
    </row>
    <row r="19" spans="1:7" x14ac:dyDescent="0.2">
      <c r="A19" s="21" t="s">
        <v>141</v>
      </c>
      <c r="B19" s="21" t="s">
        <v>140</v>
      </c>
      <c r="C19" s="21" t="s">
        <v>142</v>
      </c>
      <c r="D19" s="24">
        <v>28000</v>
      </c>
      <c r="E19" s="22">
        <v>2835.9659999999999</v>
      </c>
      <c r="F19" s="23">
        <v>1.45805440727939</v>
      </c>
      <c r="G19" s="22"/>
    </row>
    <row r="20" spans="1:7" x14ac:dyDescent="0.2">
      <c r="A20" s="21" t="s">
        <v>144</v>
      </c>
      <c r="B20" s="21" t="s">
        <v>143</v>
      </c>
      <c r="C20" s="21" t="s">
        <v>145</v>
      </c>
      <c r="D20" s="24">
        <v>172000</v>
      </c>
      <c r="E20" s="22">
        <v>2740.39</v>
      </c>
      <c r="F20" s="23">
        <v>1.40891594510102</v>
      </c>
      <c r="G20" s="22"/>
    </row>
    <row r="21" spans="1:7" x14ac:dyDescent="0.2">
      <c r="A21" s="21" t="s">
        <v>149</v>
      </c>
      <c r="B21" s="21" t="s">
        <v>148</v>
      </c>
      <c r="C21" s="21" t="s">
        <v>150</v>
      </c>
      <c r="D21" s="24">
        <v>44000</v>
      </c>
      <c r="E21" s="22">
        <v>2663.1439999999998</v>
      </c>
      <c r="F21" s="23">
        <v>1.3692014807016899</v>
      </c>
      <c r="G21" s="22"/>
    </row>
    <row r="22" spans="1:7" x14ac:dyDescent="0.2">
      <c r="A22" s="21" t="s">
        <v>157</v>
      </c>
      <c r="B22" s="21" t="s">
        <v>156</v>
      </c>
      <c r="C22" s="21" t="s">
        <v>158</v>
      </c>
      <c r="D22" s="24">
        <v>1680000</v>
      </c>
      <c r="E22" s="22">
        <v>2621.4720000000002</v>
      </c>
      <c r="F22" s="23">
        <v>1.34777666698384</v>
      </c>
      <c r="G22" s="22"/>
    </row>
    <row r="23" spans="1:7" x14ac:dyDescent="0.2">
      <c r="A23" s="21" t="s">
        <v>147</v>
      </c>
      <c r="B23" s="21" t="s">
        <v>146</v>
      </c>
      <c r="C23" s="21" t="s">
        <v>112</v>
      </c>
      <c r="D23" s="24">
        <v>373000</v>
      </c>
      <c r="E23" s="22">
        <v>2569.2240000000002</v>
      </c>
      <c r="F23" s="23">
        <v>1.3209144173406799</v>
      </c>
      <c r="G23" s="22"/>
    </row>
    <row r="24" spans="1:7" x14ac:dyDescent="0.2">
      <c r="A24" s="21" t="s">
        <v>155</v>
      </c>
      <c r="B24" s="21" t="s">
        <v>154</v>
      </c>
      <c r="C24" s="21" t="s">
        <v>153</v>
      </c>
      <c r="D24" s="24">
        <v>410000</v>
      </c>
      <c r="E24" s="22">
        <v>2544.665</v>
      </c>
      <c r="F24" s="23">
        <v>1.3082879055318699</v>
      </c>
      <c r="G24" s="22"/>
    </row>
    <row r="25" spans="1:7" x14ac:dyDescent="0.2">
      <c r="A25" s="21" t="s">
        <v>160</v>
      </c>
      <c r="B25" s="21" t="s">
        <v>159</v>
      </c>
      <c r="C25" s="21" t="s">
        <v>161</v>
      </c>
      <c r="D25" s="24">
        <v>150000</v>
      </c>
      <c r="E25" s="22">
        <v>2195.4</v>
      </c>
      <c r="F25" s="23">
        <v>1.1287203886581001</v>
      </c>
      <c r="G25" s="22"/>
    </row>
    <row r="26" spans="1:7" x14ac:dyDescent="0.2">
      <c r="A26" s="21" t="s">
        <v>163</v>
      </c>
      <c r="B26" s="21" t="s">
        <v>162</v>
      </c>
      <c r="C26" s="21" t="s">
        <v>164</v>
      </c>
      <c r="D26" s="24">
        <v>670000</v>
      </c>
      <c r="E26" s="22">
        <v>2151.7049999999999</v>
      </c>
      <c r="F26" s="23">
        <v>1.10625549051543</v>
      </c>
      <c r="G26" s="22"/>
    </row>
    <row r="27" spans="1:7" x14ac:dyDescent="0.2">
      <c r="A27" s="21" t="s">
        <v>166</v>
      </c>
      <c r="B27" s="21" t="s">
        <v>165</v>
      </c>
      <c r="C27" s="21" t="s">
        <v>167</v>
      </c>
      <c r="D27" s="24">
        <v>340000</v>
      </c>
      <c r="E27" s="22">
        <v>2068.9</v>
      </c>
      <c r="F27" s="23">
        <v>1.06368297899916</v>
      </c>
      <c r="G27" s="22"/>
    </row>
    <row r="28" spans="1:7" x14ac:dyDescent="0.2">
      <c r="A28" s="21" t="s">
        <v>178</v>
      </c>
      <c r="B28" s="21" t="s">
        <v>177</v>
      </c>
      <c r="C28" s="21" t="s">
        <v>179</v>
      </c>
      <c r="D28" s="24">
        <v>92500</v>
      </c>
      <c r="E28" s="22">
        <v>2025.98125</v>
      </c>
      <c r="F28" s="23">
        <v>1.0416171740521201</v>
      </c>
      <c r="G28" s="22"/>
    </row>
    <row r="29" spans="1:7" x14ac:dyDescent="0.2">
      <c r="A29" s="21" t="s">
        <v>173</v>
      </c>
      <c r="B29" s="21" t="s">
        <v>172</v>
      </c>
      <c r="C29" s="21" t="s">
        <v>112</v>
      </c>
      <c r="D29" s="24">
        <v>197400</v>
      </c>
      <c r="E29" s="22">
        <v>1954.4574</v>
      </c>
      <c r="F29" s="23">
        <v>1.0048446370336599</v>
      </c>
      <c r="G29" s="22"/>
    </row>
    <row r="30" spans="1:7" x14ac:dyDescent="0.2">
      <c r="A30" s="21" t="s">
        <v>169</v>
      </c>
      <c r="B30" s="21" t="s">
        <v>168</v>
      </c>
      <c r="C30" s="21" t="s">
        <v>117</v>
      </c>
      <c r="D30" s="24">
        <v>130000</v>
      </c>
      <c r="E30" s="22">
        <v>1934.2049999999999</v>
      </c>
      <c r="F30" s="23">
        <v>0.99443227627969599</v>
      </c>
      <c r="G30" s="22"/>
    </row>
    <row r="31" spans="1:7" x14ac:dyDescent="0.2">
      <c r="A31" s="21" t="s">
        <v>175</v>
      </c>
      <c r="B31" s="21" t="s">
        <v>174</v>
      </c>
      <c r="C31" s="21" t="s">
        <v>176</v>
      </c>
      <c r="D31" s="24">
        <v>305000</v>
      </c>
      <c r="E31" s="22">
        <v>1909.605</v>
      </c>
      <c r="F31" s="23">
        <v>0.98178468515234296</v>
      </c>
      <c r="G31" s="22"/>
    </row>
    <row r="32" spans="1:7" x14ac:dyDescent="0.2">
      <c r="A32" s="21" t="s">
        <v>183</v>
      </c>
      <c r="B32" s="21" t="s">
        <v>182</v>
      </c>
      <c r="C32" s="21" t="s">
        <v>176</v>
      </c>
      <c r="D32" s="24">
        <v>1483000</v>
      </c>
      <c r="E32" s="22">
        <v>1804.9593</v>
      </c>
      <c r="F32" s="23">
        <v>0.92798322064683203</v>
      </c>
      <c r="G32" s="22"/>
    </row>
    <row r="33" spans="1:7" x14ac:dyDescent="0.2">
      <c r="A33" s="21" t="s">
        <v>171</v>
      </c>
      <c r="B33" s="21" t="s">
        <v>170</v>
      </c>
      <c r="C33" s="21" t="s">
        <v>145</v>
      </c>
      <c r="D33" s="24">
        <v>149913</v>
      </c>
      <c r="E33" s="22">
        <v>1773.1709639999999</v>
      </c>
      <c r="F33" s="23">
        <v>0.91163989234004805</v>
      </c>
      <c r="G33" s="22"/>
    </row>
    <row r="34" spans="1:7" x14ac:dyDescent="0.2">
      <c r="A34" s="21" t="s">
        <v>185</v>
      </c>
      <c r="B34" s="21" t="s">
        <v>184</v>
      </c>
      <c r="C34" s="21" t="s">
        <v>186</v>
      </c>
      <c r="D34" s="24">
        <v>170100</v>
      </c>
      <c r="E34" s="22">
        <v>1665.53415</v>
      </c>
      <c r="F34" s="23">
        <v>0.85630060722936197</v>
      </c>
      <c r="G34" s="22"/>
    </row>
    <row r="35" spans="1:7" x14ac:dyDescent="0.2">
      <c r="A35" s="21" t="s">
        <v>181</v>
      </c>
      <c r="B35" s="21" t="s">
        <v>180</v>
      </c>
      <c r="C35" s="21" t="s">
        <v>176</v>
      </c>
      <c r="D35" s="24">
        <v>530990</v>
      </c>
      <c r="E35" s="22">
        <v>1647.396475</v>
      </c>
      <c r="F35" s="23">
        <v>0.84697548944884204</v>
      </c>
      <c r="G35" s="22"/>
    </row>
    <row r="36" spans="1:7" x14ac:dyDescent="0.2">
      <c r="A36" s="21" t="s">
        <v>202</v>
      </c>
      <c r="B36" s="21" t="s">
        <v>201</v>
      </c>
      <c r="C36" s="21" t="s">
        <v>164</v>
      </c>
      <c r="D36" s="24">
        <v>27300</v>
      </c>
      <c r="E36" s="22">
        <v>1536.6214500000001</v>
      </c>
      <c r="F36" s="23">
        <v>0.79002275679346601</v>
      </c>
      <c r="G36" s="22"/>
    </row>
    <row r="37" spans="1:7" x14ac:dyDescent="0.2">
      <c r="A37" s="21" t="s">
        <v>194</v>
      </c>
      <c r="B37" s="21" t="s">
        <v>193</v>
      </c>
      <c r="C37" s="21" t="s">
        <v>186</v>
      </c>
      <c r="D37" s="24">
        <v>60000</v>
      </c>
      <c r="E37" s="22">
        <v>1477.29</v>
      </c>
      <c r="F37" s="23">
        <v>0.75951869498074498</v>
      </c>
      <c r="G37" s="22"/>
    </row>
    <row r="38" spans="1:7" x14ac:dyDescent="0.2">
      <c r="A38" s="21" t="s">
        <v>216</v>
      </c>
      <c r="B38" s="21" t="s">
        <v>215</v>
      </c>
      <c r="C38" s="21" t="s">
        <v>217</v>
      </c>
      <c r="D38" s="24">
        <v>180000</v>
      </c>
      <c r="E38" s="22">
        <v>1374.03</v>
      </c>
      <c r="F38" s="23">
        <v>0.70642966002910301</v>
      </c>
      <c r="G38" s="22"/>
    </row>
    <row r="39" spans="1:7" x14ac:dyDescent="0.2">
      <c r="A39" s="21" t="s">
        <v>204</v>
      </c>
      <c r="B39" s="21" t="s">
        <v>203</v>
      </c>
      <c r="C39" s="21" t="s">
        <v>125</v>
      </c>
      <c r="D39" s="24">
        <v>105000</v>
      </c>
      <c r="E39" s="22">
        <v>1369.62</v>
      </c>
      <c r="F39" s="23">
        <v>0.70416234796114996</v>
      </c>
      <c r="G39" s="22"/>
    </row>
    <row r="40" spans="1:7" x14ac:dyDescent="0.2">
      <c r="A40" s="21" t="s">
        <v>191</v>
      </c>
      <c r="B40" s="21" t="s">
        <v>190</v>
      </c>
      <c r="C40" s="21" t="s">
        <v>192</v>
      </c>
      <c r="D40" s="24">
        <v>550000</v>
      </c>
      <c r="E40" s="22">
        <v>1354.375</v>
      </c>
      <c r="F40" s="23">
        <v>0.696324440370236</v>
      </c>
      <c r="G40" s="22"/>
    </row>
    <row r="41" spans="1:7" x14ac:dyDescent="0.2">
      <c r="A41" s="21" t="s">
        <v>196</v>
      </c>
      <c r="B41" s="21" t="s">
        <v>195</v>
      </c>
      <c r="C41" s="21" t="s">
        <v>197</v>
      </c>
      <c r="D41" s="24">
        <v>600000</v>
      </c>
      <c r="E41" s="22">
        <v>1351.5</v>
      </c>
      <c r="F41" s="23">
        <v>0.69484631742344205</v>
      </c>
      <c r="G41" s="22"/>
    </row>
    <row r="42" spans="1:7" x14ac:dyDescent="0.2">
      <c r="A42" s="21" t="s">
        <v>188</v>
      </c>
      <c r="B42" s="21" t="s">
        <v>187</v>
      </c>
      <c r="C42" s="21" t="s">
        <v>189</v>
      </c>
      <c r="D42" s="24">
        <v>100000</v>
      </c>
      <c r="E42" s="22">
        <v>1342.05</v>
      </c>
      <c r="F42" s="23">
        <v>0.68998779156354495</v>
      </c>
      <c r="G42" s="22"/>
    </row>
    <row r="43" spans="1:7" x14ac:dyDescent="0.2">
      <c r="A43" s="21" t="s">
        <v>219</v>
      </c>
      <c r="B43" s="21" t="s">
        <v>218</v>
      </c>
      <c r="C43" s="21" t="s">
        <v>125</v>
      </c>
      <c r="D43" s="24">
        <v>415000</v>
      </c>
      <c r="E43" s="22">
        <v>1341.9024999999999</v>
      </c>
      <c r="F43" s="23">
        <v>0.68991195742975298</v>
      </c>
      <c r="G43" s="22"/>
    </row>
    <row r="44" spans="1:7" x14ac:dyDescent="0.2">
      <c r="A44" s="21" t="s">
        <v>199</v>
      </c>
      <c r="B44" s="21" t="s">
        <v>198</v>
      </c>
      <c r="C44" s="21" t="s">
        <v>200</v>
      </c>
      <c r="D44" s="24">
        <v>209400</v>
      </c>
      <c r="E44" s="22">
        <v>1257.6564000000001</v>
      </c>
      <c r="F44" s="23">
        <v>0.64659853357308394</v>
      </c>
      <c r="G44" s="22"/>
    </row>
    <row r="45" spans="1:7" x14ac:dyDescent="0.2">
      <c r="A45" s="21" t="s">
        <v>206</v>
      </c>
      <c r="B45" s="21" t="s">
        <v>205</v>
      </c>
      <c r="C45" s="21" t="s">
        <v>207</v>
      </c>
      <c r="D45" s="24">
        <v>110000</v>
      </c>
      <c r="E45" s="22">
        <v>1239.26</v>
      </c>
      <c r="F45" s="23">
        <v>0.63714039758059504</v>
      </c>
      <c r="G45" s="22"/>
    </row>
    <row r="46" spans="1:7" x14ac:dyDescent="0.2">
      <c r="A46" s="21" t="s">
        <v>209</v>
      </c>
      <c r="B46" s="21" t="s">
        <v>208</v>
      </c>
      <c r="C46" s="21" t="s">
        <v>142</v>
      </c>
      <c r="D46" s="24">
        <v>182000</v>
      </c>
      <c r="E46" s="22">
        <v>1222.3119999999999</v>
      </c>
      <c r="F46" s="23">
        <v>0.628426927075459</v>
      </c>
      <c r="G46" s="22"/>
    </row>
    <row r="47" spans="1:7" x14ac:dyDescent="0.2">
      <c r="A47" s="21" t="s">
        <v>214</v>
      </c>
      <c r="B47" s="21" t="s">
        <v>213</v>
      </c>
      <c r="C47" s="21" t="s">
        <v>117</v>
      </c>
      <c r="D47" s="24">
        <v>175000</v>
      </c>
      <c r="E47" s="22">
        <v>1164.9749999999999</v>
      </c>
      <c r="F47" s="23">
        <v>0.59894827128403605</v>
      </c>
      <c r="G47" s="22"/>
    </row>
    <row r="48" spans="1:7" x14ac:dyDescent="0.2">
      <c r="A48" s="21" t="s">
        <v>211</v>
      </c>
      <c r="B48" s="21" t="s">
        <v>210</v>
      </c>
      <c r="C48" s="21" t="s">
        <v>212</v>
      </c>
      <c r="D48" s="24">
        <v>787000</v>
      </c>
      <c r="E48" s="22">
        <v>1079.7639999999999</v>
      </c>
      <c r="F48" s="23">
        <v>0.55513876365993697</v>
      </c>
      <c r="G48" s="22"/>
    </row>
    <row r="49" spans="1:9" x14ac:dyDescent="0.2">
      <c r="A49" s="21" t="s">
        <v>221</v>
      </c>
      <c r="B49" s="21" t="s">
        <v>220</v>
      </c>
      <c r="C49" s="21" t="s">
        <v>222</v>
      </c>
      <c r="D49" s="24">
        <v>250027</v>
      </c>
      <c r="E49" s="22">
        <v>1011.609242</v>
      </c>
      <c r="F49" s="23">
        <v>0.52009837697019601</v>
      </c>
      <c r="G49" s="22"/>
    </row>
    <row r="50" spans="1:9" x14ac:dyDescent="0.2">
      <c r="A50" s="21" t="s">
        <v>229</v>
      </c>
      <c r="B50" s="21" t="s">
        <v>228</v>
      </c>
      <c r="C50" s="21" t="s">
        <v>230</v>
      </c>
      <c r="D50" s="24">
        <v>161776</v>
      </c>
      <c r="E50" s="22">
        <v>931.991536</v>
      </c>
      <c r="F50" s="23">
        <v>0.47916454802768599</v>
      </c>
      <c r="G50" s="22"/>
    </row>
    <row r="51" spans="1:9" x14ac:dyDescent="0.2">
      <c r="A51" s="21" t="s">
        <v>224</v>
      </c>
      <c r="B51" s="21" t="s">
        <v>223</v>
      </c>
      <c r="C51" s="21" t="s">
        <v>225</v>
      </c>
      <c r="D51" s="24">
        <v>90000</v>
      </c>
      <c r="E51" s="22">
        <v>898.47</v>
      </c>
      <c r="F51" s="23">
        <v>0.46193013008911599</v>
      </c>
      <c r="G51" s="22"/>
    </row>
    <row r="52" spans="1:9" x14ac:dyDescent="0.2">
      <c r="A52" s="21" t="s">
        <v>227</v>
      </c>
      <c r="B52" s="21" t="s">
        <v>226</v>
      </c>
      <c r="C52" s="21" t="s">
        <v>145</v>
      </c>
      <c r="D52" s="24">
        <v>450000</v>
      </c>
      <c r="E52" s="22">
        <v>854.505</v>
      </c>
      <c r="F52" s="23">
        <v>0.43932641692187802</v>
      </c>
      <c r="G52" s="22"/>
    </row>
    <row r="53" spans="1:9" x14ac:dyDescent="0.2">
      <c r="A53" s="21" t="s">
        <v>232</v>
      </c>
      <c r="B53" s="21" t="s">
        <v>231</v>
      </c>
      <c r="C53" s="21" t="s">
        <v>233</v>
      </c>
      <c r="D53" s="24">
        <v>37400</v>
      </c>
      <c r="E53" s="22">
        <v>728.92600000000004</v>
      </c>
      <c r="F53" s="23">
        <v>0.37476252073562699</v>
      </c>
      <c r="G53" s="22"/>
    </row>
    <row r="54" spans="1:9" x14ac:dyDescent="0.2">
      <c r="A54" s="21" t="s">
        <v>238</v>
      </c>
      <c r="B54" s="21" t="s">
        <v>237</v>
      </c>
      <c r="C54" s="21" t="s">
        <v>217</v>
      </c>
      <c r="D54" s="24">
        <v>45000</v>
      </c>
      <c r="E54" s="22">
        <v>630.33749999999998</v>
      </c>
      <c r="F54" s="23">
        <v>0.32407524277388</v>
      </c>
      <c r="G54" s="22"/>
    </row>
    <row r="55" spans="1:9" x14ac:dyDescent="0.2">
      <c r="A55" s="21" t="s">
        <v>235</v>
      </c>
      <c r="B55" s="21" t="s">
        <v>234</v>
      </c>
      <c r="C55" s="21" t="s">
        <v>236</v>
      </c>
      <c r="D55" s="24">
        <v>120000</v>
      </c>
      <c r="E55" s="22">
        <v>497.04</v>
      </c>
      <c r="F55" s="23">
        <v>0.255543036338992</v>
      </c>
      <c r="G55" s="22"/>
    </row>
    <row r="56" spans="1:9" x14ac:dyDescent="0.2">
      <c r="A56" s="20" t="s">
        <v>32</v>
      </c>
      <c r="B56" s="20"/>
      <c r="C56" s="20"/>
      <c r="D56" s="20"/>
      <c r="E56" s="25">
        <f>SUM(E7:E55)</f>
        <v>130792.86796699998</v>
      </c>
      <c r="F56" s="26">
        <f>SUM(F7:F55)</f>
        <v>67.244500667495714</v>
      </c>
      <c r="G56" s="25"/>
      <c r="H56" s="14"/>
      <c r="I56" s="14"/>
    </row>
    <row r="57" spans="1:9" x14ac:dyDescent="0.2">
      <c r="A57" s="21"/>
      <c r="B57" s="21"/>
      <c r="C57" s="21"/>
      <c r="D57" s="21"/>
      <c r="E57" s="22"/>
      <c r="F57" s="23"/>
      <c r="G57" s="22"/>
    </row>
    <row r="58" spans="1:9" x14ac:dyDescent="0.2">
      <c r="A58" s="20" t="s">
        <v>325</v>
      </c>
      <c r="B58" s="21"/>
      <c r="C58" s="21"/>
      <c r="D58" s="21"/>
      <c r="E58" s="22"/>
      <c r="F58" s="23"/>
      <c r="G58" s="22"/>
    </row>
    <row r="59" spans="1:9" x14ac:dyDescent="0.2">
      <c r="A59" s="21"/>
      <c r="B59" s="21" t="s">
        <v>326</v>
      </c>
      <c r="C59" s="21" t="s">
        <v>217</v>
      </c>
      <c r="D59" s="24">
        <v>27500</v>
      </c>
      <c r="E59" s="22">
        <v>2.7499999999999998E-3</v>
      </c>
      <c r="F59" s="23">
        <v>1.4138567317162199E-6</v>
      </c>
      <c r="G59" s="22"/>
    </row>
    <row r="60" spans="1:9" x14ac:dyDescent="0.2">
      <c r="A60" s="21" t="s">
        <v>328</v>
      </c>
      <c r="B60" s="21" t="s">
        <v>327</v>
      </c>
      <c r="C60" s="21" t="s">
        <v>329</v>
      </c>
      <c r="D60" s="24">
        <v>27000</v>
      </c>
      <c r="E60" s="22">
        <v>2.7000000000000001E-3</v>
      </c>
      <c r="F60" s="23">
        <v>1.3881502456850101E-6</v>
      </c>
      <c r="G60" s="22"/>
    </row>
    <row r="61" spans="1:9" x14ac:dyDescent="0.2">
      <c r="A61" s="20" t="s">
        <v>32</v>
      </c>
      <c r="B61" s="20"/>
      <c r="C61" s="20"/>
      <c r="D61" s="20"/>
      <c r="E61" s="25">
        <f>SUM(E58:E60)</f>
        <v>5.45E-3</v>
      </c>
      <c r="F61" s="26">
        <f>SUM(F58:F60)</f>
        <v>2.80200697740123E-6</v>
      </c>
      <c r="G61" s="25"/>
      <c r="H61" s="14"/>
      <c r="I61" s="14"/>
    </row>
    <row r="62" spans="1:9" x14ac:dyDescent="0.2">
      <c r="A62" s="21"/>
      <c r="B62" s="21"/>
      <c r="C62" s="21"/>
      <c r="D62" s="21"/>
      <c r="E62" s="22"/>
      <c r="F62" s="23"/>
      <c r="G62" s="22"/>
    </row>
    <row r="63" spans="1:9" x14ac:dyDescent="0.2">
      <c r="A63" s="20" t="s">
        <v>25</v>
      </c>
      <c r="B63" s="21"/>
      <c r="C63" s="21"/>
      <c r="D63" s="21"/>
      <c r="E63" s="22"/>
      <c r="F63" s="23"/>
      <c r="G63" s="22"/>
    </row>
    <row r="64" spans="1:9" x14ac:dyDescent="0.2">
      <c r="A64" s="20" t="s">
        <v>26</v>
      </c>
      <c r="B64" s="21"/>
      <c r="C64" s="21"/>
      <c r="D64" s="21"/>
      <c r="E64" s="22"/>
      <c r="F64" s="23"/>
      <c r="G64" s="22"/>
    </row>
    <row r="65" spans="1:7" x14ac:dyDescent="0.2">
      <c r="A65" s="21" t="s">
        <v>82</v>
      </c>
      <c r="B65" s="21" t="s">
        <v>81</v>
      </c>
      <c r="C65" s="21" t="s">
        <v>66</v>
      </c>
      <c r="D65" s="24">
        <v>5000</v>
      </c>
      <c r="E65" s="22">
        <v>5422.1820547999996</v>
      </c>
      <c r="F65" s="23">
        <v>2.7877049450072202</v>
      </c>
      <c r="G65" s="22">
        <v>7.8449999999999998</v>
      </c>
    </row>
    <row r="66" spans="1:7" x14ac:dyDescent="0.2">
      <c r="A66" s="21" t="s">
        <v>309</v>
      </c>
      <c r="B66" s="21" t="s">
        <v>308</v>
      </c>
      <c r="C66" s="21" t="s">
        <v>30</v>
      </c>
      <c r="D66" s="24">
        <v>5000</v>
      </c>
      <c r="E66" s="22">
        <v>5163.2270547999997</v>
      </c>
      <c r="F66" s="23">
        <v>2.6545684832030099</v>
      </c>
      <c r="G66" s="22">
        <v>8.3949999999999996</v>
      </c>
    </row>
    <row r="67" spans="1:7" x14ac:dyDescent="0.2">
      <c r="A67" s="21" t="s">
        <v>68</v>
      </c>
      <c r="B67" s="21" t="s">
        <v>67</v>
      </c>
      <c r="C67" s="21" t="s">
        <v>30</v>
      </c>
      <c r="D67" s="24">
        <v>5000</v>
      </c>
      <c r="E67" s="22">
        <v>5161.6421917999996</v>
      </c>
      <c r="F67" s="23">
        <v>2.6537536580315901</v>
      </c>
      <c r="G67" s="22">
        <v>8.0117999999999991</v>
      </c>
    </row>
    <row r="68" spans="1:7" x14ac:dyDescent="0.2">
      <c r="A68" s="21" t="s">
        <v>76</v>
      </c>
      <c r="B68" s="21" t="s">
        <v>75</v>
      </c>
      <c r="C68" s="21" t="s">
        <v>77</v>
      </c>
      <c r="D68" s="24">
        <v>5000</v>
      </c>
      <c r="E68" s="22">
        <v>5052.8708903999996</v>
      </c>
      <c r="F68" s="23">
        <v>2.59783109923089</v>
      </c>
      <c r="G68" s="22">
        <v>7.53</v>
      </c>
    </row>
    <row r="69" spans="1:7" x14ac:dyDescent="0.2">
      <c r="A69" s="21" t="s">
        <v>29</v>
      </c>
      <c r="B69" s="21" t="s">
        <v>28</v>
      </c>
      <c r="C69" s="21" t="s">
        <v>30</v>
      </c>
      <c r="D69" s="24">
        <v>350</v>
      </c>
      <c r="E69" s="22">
        <v>3590.5890616000002</v>
      </c>
      <c r="F69" s="23">
        <v>1.8460285511162799</v>
      </c>
      <c r="G69" s="22">
        <v>8.3399000000000001</v>
      </c>
    </row>
    <row r="70" spans="1:7" x14ac:dyDescent="0.2">
      <c r="A70" s="21" t="s">
        <v>240</v>
      </c>
      <c r="B70" s="21" t="s">
        <v>239</v>
      </c>
      <c r="C70" s="21" t="s">
        <v>31</v>
      </c>
      <c r="D70" s="24">
        <v>300</v>
      </c>
      <c r="E70" s="22">
        <v>3219.0437259999999</v>
      </c>
      <c r="F70" s="23">
        <v>1.65500605152507</v>
      </c>
      <c r="G70" s="22">
        <v>7.6436999999999999</v>
      </c>
    </row>
    <row r="71" spans="1:7" x14ac:dyDescent="0.2">
      <c r="A71" s="21" t="s">
        <v>331</v>
      </c>
      <c r="B71" s="21" t="s">
        <v>330</v>
      </c>
      <c r="C71" s="21" t="s">
        <v>332</v>
      </c>
      <c r="D71" s="24">
        <v>2500</v>
      </c>
      <c r="E71" s="22">
        <v>2620.8842807999999</v>
      </c>
      <c r="F71" s="23">
        <v>1.34747450307574</v>
      </c>
      <c r="G71" s="22">
        <v>8.5649999999999995</v>
      </c>
    </row>
    <row r="72" spans="1:7" x14ac:dyDescent="0.2">
      <c r="A72" s="21" t="s">
        <v>102</v>
      </c>
      <c r="B72" s="21" t="s">
        <v>101</v>
      </c>
      <c r="C72" s="21" t="s">
        <v>31</v>
      </c>
      <c r="D72" s="24">
        <v>2500</v>
      </c>
      <c r="E72" s="22">
        <v>2607.2699315</v>
      </c>
      <c r="F72" s="23">
        <v>1.34047496147366</v>
      </c>
      <c r="G72" s="22">
        <v>7.63</v>
      </c>
    </row>
    <row r="73" spans="1:7" x14ac:dyDescent="0.2">
      <c r="A73" s="21" t="s">
        <v>74</v>
      </c>
      <c r="B73" s="21" t="s">
        <v>73</v>
      </c>
      <c r="C73" s="21" t="s">
        <v>30</v>
      </c>
      <c r="D73" s="24">
        <v>2500</v>
      </c>
      <c r="E73" s="22">
        <v>2606.0705478999998</v>
      </c>
      <c r="F73" s="23">
        <v>1.3398583227184699</v>
      </c>
      <c r="G73" s="22">
        <v>8.34</v>
      </c>
    </row>
    <row r="74" spans="1:7" x14ac:dyDescent="0.2">
      <c r="A74" s="21" t="s">
        <v>84</v>
      </c>
      <c r="B74" s="21" t="s">
        <v>83</v>
      </c>
      <c r="C74" s="21" t="s">
        <v>31</v>
      </c>
      <c r="D74" s="24">
        <v>2500</v>
      </c>
      <c r="E74" s="22">
        <v>2568.2748287999998</v>
      </c>
      <c r="F74" s="23">
        <v>1.3204264202167999</v>
      </c>
      <c r="G74" s="22">
        <v>7.7549999999999999</v>
      </c>
    </row>
    <row r="75" spans="1:7" x14ac:dyDescent="0.2">
      <c r="A75" s="21" t="s">
        <v>86</v>
      </c>
      <c r="B75" s="21" t="s">
        <v>85</v>
      </c>
      <c r="C75" s="21" t="s">
        <v>31</v>
      </c>
      <c r="D75" s="24">
        <v>2500</v>
      </c>
      <c r="E75" s="22">
        <v>2557.2609247</v>
      </c>
      <c r="F75" s="23">
        <v>1.3147638447788801</v>
      </c>
      <c r="G75" s="22">
        <v>7.84</v>
      </c>
    </row>
    <row r="76" spans="1:7" x14ac:dyDescent="0.2">
      <c r="A76" s="21" t="s">
        <v>92</v>
      </c>
      <c r="B76" s="21" t="s">
        <v>91</v>
      </c>
      <c r="C76" s="21" t="s">
        <v>31</v>
      </c>
      <c r="D76" s="24">
        <v>250</v>
      </c>
      <c r="E76" s="22">
        <v>2517.5034931999999</v>
      </c>
      <c r="F76" s="23">
        <v>1.29432336762906</v>
      </c>
      <c r="G76" s="22">
        <v>7.74</v>
      </c>
    </row>
    <row r="77" spans="1:7" x14ac:dyDescent="0.2">
      <c r="A77" s="21" t="s">
        <v>94</v>
      </c>
      <c r="B77" s="21" t="s">
        <v>93</v>
      </c>
      <c r="C77" s="21" t="s">
        <v>66</v>
      </c>
      <c r="D77" s="24">
        <v>2500</v>
      </c>
      <c r="E77" s="22">
        <v>2500.9330137000002</v>
      </c>
      <c r="F77" s="23">
        <v>1.2858039916331201</v>
      </c>
      <c r="G77" s="22">
        <v>7.5000999999999998</v>
      </c>
    </row>
    <row r="78" spans="1:7" x14ac:dyDescent="0.2">
      <c r="A78" s="21" t="s">
        <v>334</v>
      </c>
      <c r="B78" s="21" t="s">
        <v>333</v>
      </c>
      <c r="C78" s="21" t="s">
        <v>31</v>
      </c>
      <c r="D78" s="24">
        <v>250</v>
      </c>
      <c r="E78" s="22">
        <v>2486.6029109999999</v>
      </c>
      <c r="F78" s="23">
        <v>1.2784364599354501</v>
      </c>
      <c r="G78" s="22">
        <v>7.72</v>
      </c>
    </row>
    <row r="79" spans="1:7" x14ac:dyDescent="0.2">
      <c r="A79" s="21" t="s">
        <v>336</v>
      </c>
      <c r="B79" s="21" t="s">
        <v>335</v>
      </c>
      <c r="C79" s="21" t="s">
        <v>31</v>
      </c>
      <c r="D79" s="24">
        <v>2000</v>
      </c>
      <c r="E79" s="22">
        <v>2067.2524383999998</v>
      </c>
      <c r="F79" s="23">
        <v>1.0628359186140399</v>
      </c>
      <c r="G79" s="22">
        <v>7.63</v>
      </c>
    </row>
    <row r="80" spans="1:7" x14ac:dyDescent="0.2">
      <c r="A80" s="21" t="s">
        <v>79</v>
      </c>
      <c r="B80" s="21" t="s">
        <v>78</v>
      </c>
      <c r="C80" s="21" t="s">
        <v>80</v>
      </c>
      <c r="D80" s="24">
        <v>2000</v>
      </c>
      <c r="E80" s="22">
        <v>2023.0011233</v>
      </c>
      <c r="F80" s="23">
        <v>1.0400850023444299</v>
      </c>
      <c r="G80" s="22">
        <v>8.09</v>
      </c>
    </row>
    <row r="81" spans="1:9" x14ac:dyDescent="0.2">
      <c r="A81" s="21" t="s">
        <v>88</v>
      </c>
      <c r="B81" s="21" t="s">
        <v>87</v>
      </c>
      <c r="C81" s="21" t="s">
        <v>31</v>
      </c>
      <c r="D81" s="24">
        <v>3500</v>
      </c>
      <c r="E81" s="22">
        <v>1904.329</v>
      </c>
      <c r="F81" s="23">
        <v>0.97907213674633098</v>
      </c>
      <c r="G81" s="22">
        <v>6.4916999999999998</v>
      </c>
    </row>
    <row r="82" spans="1:9" x14ac:dyDescent="0.2">
      <c r="A82" s="21" t="s">
        <v>96</v>
      </c>
      <c r="B82" s="21" t="s">
        <v>95</v>
      </c>
      <c r="C82" s="21" t="s">
        <v>31</v>
      </c>
      <c r="D82" s="24">
        <v>1000</v>
      </c>
      <c r="E82" s="22">
        <v>1069.1720055000001</v>
      </c>
      <c r="F82" s="23">
        <v>0.54969310448680098</v>
      </c>
      <c r="G82" s="22">
        <v>7.8</v>
      </c>
    </row>
    <row r="83" spans="1:9" x14ac:dyDescent="0.2">
      <c r="A83" s="21" t="s">
        <v>338</v>
      </c>
      <c r="B83" s="21" t="s">
        <v>337</v>
      </c>
      <c r="C83" s="21" t="s">
        <v>31</v>
      </c>
      <c r="D83" s="24">
        <v>100</v>
      </c>
      <c r="E83" s="22">
        <v>1042.6075341999999</v>
      </c>
      <c r="F83" s="23">
        <v>0.53603552027880497</v>
      </c>
      <c r="G83" s="22">
        <v>7.7649999999999997</v>
      </c>
    </row>
    <row r="84" spans="1:9" x14ac:dyDescent="0.2">
      <c r="A84" s="21" t="s">
        <v>242</v>
      </c>
      <c r="B84" s="21" t="s">
        <v>241</v>
      </c>
      <c r="C84" s="21" t="s">
        <v>31</v>
      </c>
      <c r="D84" s="24">
        <v>1000</v>
      </c>
      <c r="E84" s="22">
        <v>1034.9272602999999</v>
      </c>
      <c r="F84" s="23">
        <v>0.532086863204282</v>
      </c>
      <c r="G84" s="22">
        <v>7.63</v>
      </c>
    </row>
    <row r="85" spans="1:9" x14ac:dyDescent="0.2">
      <c r="A85" s="21" t="s">
        <v>340</v>
      </c>
      <c r="B85" s="21" t="s">
        <v>339</v>
      </c>
      <c r="C85" s="21" t="s">
        <v>66</v>
      </c>
      <c r="D85" s="24">
        <v>100</v>
      </c>
      <c r="E85" s="22">
        <v>1016.2262055</v>
      </c>
      <c r="F85" s="23">
        <v>0.52247209512458204</v>
      </c>
      <c r="G85" s="22">
        <v>7.7750000000000004</v>
      </c>
    </row>
    <row r="86" spans="1:9" x14ac:dyDescent="0.2">
      <c r="A86" s="21" t="s">
        <v>106</v>
      </c>
      <c r="B86" s="21" t="s">
        <v>105</v>
      </c>
      <c r="C86" s="21" t="s">
        <v>31</v>
      </c>
      <c r="D86" s="24">
        <v>500</v>
      </c>
      <c r="E86" s="22">
        <v>537.24836300000004</v>
      </c>
      <c r="F86" s="23">
        <v>0.27621535077493298</v>
      </c>
      <c r="G86" s="22">
        <v>7.56</v>
      </c>
    </row>
    <row r="87" spans="1:9" x14ac:dyDescent="0.2">
      <c r="A87" s="21" t="s">
        <v>342</v>
      </c>
      <c r="B87" s="21" t="s">
        <v>341</v>
      </c>
      <c r="C87" s="21" t="s">
        <v>31</v>
      </c>
      <c r="D87" s="24">
        <v>50</v>
      </c>
      <c r="E87" s="22">
        <v>526.43060270000001</v>
      </c>
      <c r="F87" s="23">
        <v>0.27065361869411603</v>
      </c>
      <c r="G87" s="22">
        <v>7.8799000000000001</v>
      </c>
    </row>
    <row r="88" spans="1:9" x14ac:dyDescent="0.2">
      <c r="A88" s="20" t="s">
        <v>32</v>
      </c>
      <c r="B88" s="20"/>
      <c r="C88" s="20"/>
      <c r="D88" s="20"/>
      <c r="E88" s="25">
        <f>SUM(E64:E87)</f>
        <v>59295.549443899989</v>
      </c>
      <c r="F88" s="26">
        <f>SUM(F64:F87)</f>
        <v>30.485604269843556</v>
      </c>
      <c r="G88" s="25"/>
      <c r="H88" s="14"/>
      <c r="I88" s="14"/>
    </row>
    <row r="89" spans="1:9" x14ac:dyDescent="0.2">
      <c r="A89" s="21"/>
      <c r="B89" s="21"/>
      <c r="C89" s="21"/>
      <c r="D89" s="21"/>
      <c r="E89" s="22"/>
      <c r="F89" s="23"/>
      <c r="G89" s="22"/>
    </row>
    <row r="90" spans="1:9" x14ac:dyDescent="0.2">
      <c r="A90" s="20" t="s">
        <v>33</v>
      </c>
      <c r="B90" s="21"/>
      <c r="C90" s="21"/>
      <c r="D90" s="21"/>
      <c r="E90" s="22"/>
      <c r="F90" s="23"/>
      <c r="G90" s="22"/>
    </row>
    <row r="91" spans="1:9" x14ac:dyDescent="0.2">
      <c r="A91" s="20" t="s">
        <v>34</v>
      </c>
      <c r="B91" s="21"/>
      <c r="C91" s="21"/>
      <c r="D91" s="21"/>
      <c r="E91" s="22"/>
      <c r="F91" s="23"/>
      <c r="G91" s="22"/>
    </row>
    <row r="92" spans="1:9" x14ac:dyDescent="0.2">
      <c r="A92" s="21" t="s">
        <v>62</v>
      </c>
      <c r="B92" s="21" t="s">
        <v>61</v>
      </c>
      <c r="C92" s="21" t="s">
        <v>35</v>
      </c>
      <c r="D92" s="24">
        <v>500</v>
      </c>
      <c r="E92" s="22">
        <v>2334.1824999999999</v>
      </c>
      <c r="F92" s="23">
        <v>1.2000725966106101</v>
      </c>
      <c r="G92" s="22">
        <v>7.6262999999999996</v>
      </c>
    </row>
    <row r="93" spans="1:9" x14ac:dyDescent="0.2">
      <c r="A93" s="20" t="s">
        <v>32</v>
      </c>
      <c r="B93" s="20"/>
      <c r="C93" s="20"/>
      <c r="D93" s="20"/>
      <c r="E93" s="25">
        <f>SUM(E91:E92)</f>
        <v>2334.1824999999999</v>
      </c>
      <c r="F93" s="26">
        <f>SUM(F91:F92)</f>
        <v>1.2000725966106101</v>
      </c>
      <c r="G93" s="25"/>
      <c r="H93" s="14"/>
      <c r="I93" s="14"/>
    </row>
    <row r="94" spans="1:9" x14ac:dyDescent="0.2">
      <c r="A94" s="21"/>
      <c r="B94" s="21"/>
      <c r="C94" s="21"/>
      <c r="D94" s="21"/>
      <c r="E94" s="22"/>
      <c r="F94" s="23"/>
      <c r="G94" s="22"/>
    </row>
    <row r="95" spans="1:9" x14ac:dyDescent="0.2">
      <c r="A95" s="20" t="s">
        <v>40</v>
      </c>
      <c r="B95" s="21"/>
      <c r="C95" s="21"/>
      <c r="D95" s="21"/>
      <c r="E95" s="22"/>
      <c r="F95" s="23"/>
      <c r="G95" s="22"/>
    </row>
    <row r="96" spans="1:9" x14ac:dyDescent="0.2">
      <c r="A96" s="21" t="s">
        <v>244</v>
      </c>
      <c r="B96" s="21" t="s">
        <v>243</v>
      </c>
      <c r="C96" s="21" t="s">
        <v>41</v>
      </c>
      <c r="D96" s="24">
        <v>1000000</v>
      </c>
      <c r="E96" s="22">
        <v>1011.6950556</v>
      </c>
      <c r="F96" s="23">
        <v>0.52014249629238996</v>
      </c>
      <c r="G96" s="22">
        <v>6.6801922660499997</v>
      </c>
    </row>
    <row r="97" spans="1:9" x14ac:dyDescent="0.2">
      <c r="A97" s="21" t="s">
        <v>344</v>
      </c>
      <c r="B97" s="21" t="s">
        <v>343</v>
      </c>
      <c r="C97" s="21" t="s">
        <v>41</v>
      </c>
      <c r="D97" s="24">
        <v>20000</v>
      </c>
      <c r="E97" s="22">
        <v>20.630099999999999</v>
      </c>
      <c r="F97" s="23">
        <v>1.06065475494468E-2</v>
      </c>
      <c r="G97" s="22">
        <v>6.6759249220125101</v>
      </c>
    </row>
    <row r="98" spans="1:9" x14ac:dyDescent="0.2">
      <c r="A98" s="20" t="s">
        <v>32</v>
      </c>
      <c r="B98" s="20"/>
      <c r="C98" s="20"/>
      <c r="D98" s="20"/>
      <c r="E98" s="25">
        <f>SUM(E96:E97)</f>
        <v>1032.3251556</v>
      </c>
      <c r="F98" s="26">
        <f>SUM(F96:F97)</f>
        <v>0.53074904384183674</v>
      </c>
      <c r="G98" s="25"/>
      <c r="H98" s="14"/>
      <c r="I98" s="14"/>
    </row>
    <row r="99" spans="1:9" x14ac:dyDescent="0.2">
      <c r="A99" s="21"/>
      <c r="B99" s="21"/>
      <c r="C99" s="21"/>
      <c r="D99" s="21"/>
      <c r="E99" s="22"/>
      <c r="F99" s="23"/>
      <c r="G99" s="22"/>
    </row>
    <row r="100" spans="1:9" x14ac:dyDescent="0.2">
      <c r="A100" s="20" t="s">
        <v>43</v>
      </c>
      <c r="B100" s="20"/>
      <c r="C100" s="20"/>
      <c r="D100" s="20"/>
      <c r="E100" s="25">
        <f>E56+E61+E88+E93+E98</f>
        <v>193454.93051649997</v>
      </c>
      <c r="F100" s="26">
        <f>F56+F61+F88+F93+F98</f>
        <v>99.460929379798685</v>
      </c>
      <c r="G100" s="25"/>
      <c r="H100" s="14"/>
      <c r="I100" s="14"/>
    </row>
    <row r="101" spans="1:9" x14ac:dyDescent="0.2">
      <c r="A101" s="20"/>
      <c r="B101" s="20"/>
      <c r="C101" s="20"/>
      <c r="D101" s="20"/>
      <c r="E101" s="25"/>
      <c r="F101" s="26"/>
      <c r="G101" s="25"/>
      <c r="H101" s="14"/>
      <c r="I101" s="14"/>
    </row>
    <row r="102" spans="1:9" x14ac:dyDescent="0.2">
      <c r="A102" s="20" t="s">
        <v>45</v>
      </c>
      <c r="B102" s="20"/>
      <c r="C102" s="20"/>
      <c r="D102" s="20"/>
      <c r="E102" s="25">
        <f>E104-(E56+E61+E88+E93+E98)</f>
        <v>1048.5109080000257</v>
      </c>
      <c r="F102" s="26">
        <f>F104-(F56+F61+F88+F93+F98)</f>
        <v>0.53907062020131491</v>
      </c>
      <c r="G102" s="25"/>
      <c r="H102" s="14"/>
      <c r="I102" s="14"/>
    </row>
    <row r="103" spans="1:9" x14ac:dyDescent="0.2">
      <c r="A103" s="20"/>
      <c r="B103" s="20"/>
      <c r="C103" s="20"/>
      <c r="D103" s="20"/>
      <c r="E103" s="25"/>
      <c r="F103" s="26"/>
      <c r="G103" s="25"/>
      <c r="H103" s="14"/>
      <c r="I103" s="14"/>
    </row>
    <row r="104" spans="1:9" x14ac:dyDescent="0.2">
      <c r="A104" s="27" t="s">
        <v>44</v>
      </c>
      <c r="B104" s="27"/>
      <c r="C104" s="27"/>
      <c r="D104" s="27"/>
      <c r="E104" s="28">
        <v>194503.44142449999</v>
      </c>
      <c r="F104" s="29">
        <v>100</v>
      </c>
      <c r="G104" s="28"/>
      <c r="H104" s="14"/>
      <c r="I104" s="14"/>
    </row>
    <row r="105" spans="1:9" x14ac:dyDescent="0.2">
      <c r="F105" s="15" t="s">
        <v>771</v>
      </c>
    </row>
    <row r="106" spans="1:9" x14ac:dyDescent="0.2">
      <c r="A106" s="14" t="s">
        <v>46</v>
      </c>
    </row>
    <row r="107" spans="1:9" x14ac:dyDescent="0.2">
      <c r="A107" s="14" t="s">
        <v>345</v>
      </c>
    </row>
    <row r="109" spans="1:9" x14ac:dyDescent="0.2">
      <c r="A109" s="14" t="s">
        <v>47</v>
      </c>
    </row>
    <row r="110" spans="1:9" x14ac:dyDescent="0.2">
      <c r="A110" s="14" t="s">
        <v>48</v>
      </c>
    </row>
    <row r="111" spans="1:9" x14ac:dyDescent="0.2">
      <c r="A111" s="14" t="s">
        <v>49</v>
      </c>
      <c r="B111" s="14"/>
      <c r="C111" s="30" t="s">
        <v>51</v>
      </c>
      <c r="D111" s="14" t="s">
        <v>50</v>
      </c>
    </row>
    <row r="112" spans="1:9" x14ac:dyDescent="0.2">
      <c r="A112" s="7" t="s">
        <v>52</v>
      </c>
      <c r="C112" s="31">
        <v>268.447</v>
      </c>
      <c r="D112" s="31">
        <v>243.95959999999999</v>
      </c>
    </row>
    <row r="113" spans="1:5" x14ac:dyDescent="0.2">
      <c r="A113" s="7" t="s">
        <v>53</v>
      </c>
      <c r="C113" s="31">
        <v>31.316199999999998</v>
      </c>
      <c r="D113" s="31">
        <v>28.459599999999998</v>
      </c>
    </row>
    <row r="114" spans="1:5" x14ac:dyDescent="0.2">
      <c r="A114" s="7" t="s">
        <v>54</v>
      </c>
      <c r="C114" s="31">
        <v>303.89620000000002</v>
      </c>
      <c r="D114" s="31">
        <v>277.66930000000002</v>
      </c>
    </row>
    <row r="115" spans="1:5" x14ac:dyDescent="0.2">
      <c r="A115" s="7" t="s">
        <v>55</v>
      </c>
      <c r="C115" s="31">
        <v>36.843699999999998</v>
      </c>
      <c r="D115" s="31">
        <v>33.660899999999998</v>
      </c>
    </row>
    <row r="117" spans="1:5" x14ac:dyDescent="0.2">
      <c r="A117" s="7" t="s">
        <v>56</v>
      </c>
    </row>
    <row r="119" spans="1:5" x14ac:dyDescent="0.2">
      <c r="A119" s="14" t="s">
        <v>57</v>
      </c>
      <c r="D119" s="30" t="s">
        <v>58</v>
      </c>
    </row>
    <row r="121" spans="1:5" x14ac:dyDescent="0.2">
      <c r="A121" s="14" t="s">
        <v>346</v>
      </c>
      <c r="D121" s="52">
        <v>0.22470000000000001</v>
      </c>
    </row>
    <row r="123" spans="1:5" x14ac:dyDescent="0.2">
      <c r="A123" s="14" t="s">
        <v>347</v>
      </c>
      <c r="D123" s="32">
        <v>3.0121202593554401</v>
      </c>
      <c r="E123" s="10" t="s">
        <v>59</v>
      </c>
    </row>
    <row r="125" spans="1:5" x14ac:dyDescent="0.2">
      <c r="A125" s="87" t="s">
        <v>60</v>
      </c>
      <c r="B125" s="87"/>
      <c r="C125" s="87"/>
      <c r="D125" s="30" t="s">
        <v>58</v>
      </c>
    </row>
    <row r="126" spans="1:5" x14ac:dyDescent="0.2">
      <c r="A126" s="57" t="s">
        <v>930</v>
      </c>
    </row>
    <row r="127" spans="1:5" ht="14.4" x14ac:dyDescent="0.3">
      <c r="A127" s="35" t="s">
        <v>931</v>
      </c>
    </row>
    <row r="129" spans="1:1" x14ac:dyDescent="0.2">
      <c r="A129" s="14" t="s">
        <v>943</v>
      </c>
    </row>
    <row r="130" spans="1:1" x14ac:dyDescent="0.2">
      <c r="A130" s="14"/>
    </row>
    <row r="131" spans="1:1" x14ac:dyDescent="0.2">
      <c r="A131" s="56" t="s">
        <v>941</v>
      </c>
    </row>
    <row r="132" spans="1:1" x14ac:dyDescent="0.2">
      <c r="A132" s="64"/>
    </row>
    <row r="133" spans="1:1" x14ac:dyDescent="0.2">
      <c r="A133" s="65"/>
    </row>
    <row r="134" spans="1:1" x14ac:dyDescent="0.2">
      <c r="A134" s="65"/>
    </row>
    <row r="135" spans="1:1" x14ac:dyDescent="0.2">
      <c r="A135" s="65"/>
    </row>
    <row r="136" spans="1:1" x14ac:dyDescent="0.2">
      <c r="A136" s="65"/>
    </row>
    <row r="137" spans="1:1" x14ac:dyDescent="0.2">
      <c r="A137" s="65"/>
    </row>
    <row r="138" spans="1:1" x14ac:dyDescent="0.2">
      <c r="A138" s="65"/>
    </row>
    <row r="139" spans="1:1" x14ac:dyDescent="0.2">
      <c r="A139" s="65"/>
    </row>
    <row r="140" spans="1:1" x14ac:dyDescent="0.2">
      <c r="A140" s="65"/>
    </row>
    <row r="141" spans="1:1" x14ac:dyDescent="0.2">
      <c r="A141" s="65"/>
    </row>
    <row r="142" spans="1:1" x14ac:dyDescent="0.2">
      <c r="A142" s="65"/>
    </row>
    <row r="143" spans="1:1" x14ac:dyDescent="0.2">
      <c r="A143" s="65"/>
    </row>
    <row r="144" spans="1:1" x14ac:dyDescent="0.2">
      <c r="A144" s="65"/>
    </row>
    <row r="145" spans="1:1" x14ac:dyDescent="0.2">
      <c r="A145" s="65"/>
    </row>
    <row r="146" spans="1:1" x14ac:dyDescent="0.2">
      <c r="A146" s="65"/>
    </row>
    <row r="147" spans="1:1" x14ac:dyDescent="0.2">
      <c r="A147" s="65"/>
    </row>
    <row r="148" spans="1:1" x14ac:dyDescent="0.2">
      <c r="A148" s="65"/>
    </row>
    <row r="149" spans="1:1" x14ac:dyDescent="0.2">
      <c r="A149" s="56" t="s">
        <v>944</v>
      </c>
    </row>
    <row r="150" spans="1:1" x14ac:dyDescent="0.2">
      <c r="A150" s="65"/>
    </row>
    <row r="151" spans="1:1" x14ac:dyDescent="0.2">
      <c r="A151" s="56" t="s">
        <v>942</v>
      </c>
    </row>
    <row r="152" spans="1:1" x14ac:dyDescent="0.2">
      <c r="A152" s="65"/>
    </row>
    <row r="153" spans="1:1" x14ac:dyDescent="0.2">
      <c r="A153" s="65"/>
    </row>
    <row r="154" spans="1:1" x14ac:dyDescent="0.2">
      <c r="A154" s="65"/>
    </row>
    <row r="155" spans="1:1" x14ac:dyDescent="0.2">
      <c r="A155" s="65"/>
    </row>
    <row r="156" spans="1:1" x14ac:dyDescent="0.2">
      <c r="A156" s="65"/>
    </row>
    <row r="157" spans="1:1" x14ac:dyDescent="0.2">
      <c r="A157" s="65"/>
    </row>
    <row r="158" spans="1:1" x14ac:dyDescent="0.2">
      <c r="A158" s="65"/>
    </row>
    <row r="159" spans="1:1" x14ac:dyDescent="0.2">
      <c r="A159" s="65"/>
    </row>
    <row r="160" spans="1:1" x14ac:dyDescent="0.2">
      <c r="A160" s="65"/>
    </row>
    <row r="161" spans="1:1" x14ac:dyDescent="0.2">
      <c r="A161" s="65"/>
    </row>
    <row r="162" spans="1:1" x14ac:dyDescent="0.2">
      <c r="A162" s="65"/>
    </row>
    <row r="163" spans="1:1" x14ac:dyDescent="0.2">
      <c r="A163" s="65"/>
    </row>
    <row r="169" spans="1:1" x14ac:dyDescent="0.2">
      <c r="A169" s="7" t="s">
        <v>940</v>
      </c>
    </row>
  </sheetData>
  <mergeCells count="2">
    <mergeCell ref="A1:G1"/>
    <mergeCell ref="A125:C125"/>
  </mergeCells>
  <conditionalFormatting sqref="F2:F3">
    <cfRule type="cellIs" dxfId="82" priority="5" stopIfTrue="1" operator="between">
      <formula>0.009</formula>
      <formula>-0.009</formula>
    </cfRule>
  </conditionalFormatting>
  <conditionalFormatting sqref="F5:F104 F106:F163">
    <cfRule type="cellIs" dxfId="81" priority="3" stopIfTrue="1" operator="between">
      <formula>0.009</formula>
      <formula>-0.009</formula>
    </cfRule>
  </conditionalFormatting>
  <conditionalFormatting sqref="F263:F264">
    <cfRule type="cellIs" dxfId="80" priority="2" stopIfTrue="1" operator="between">
      <formula>0.009</formula>
      <formula>-0.009</formula>
    </cfRule>
  </conditionalFormatting>
  <conditionalFormatting sqref="F268:F65538">
    <cfRule type="cellIs" dxfId="79" priority="4" stopIfTrue="1" operator="between">
      <formula>0.009</formula>
      <formula>-0.009</formula>
    </cfRule>
  </conditionalFormatting>
  <conditionalFormatting sqref="F105">
    <cfRule type="cellIs" dxfId="0" priority="1" stopIfTrue="1" operator="between">
      <formula>0.009</formula>
      <formula>-0.009</formula>
    </cfRule>
  </conditionalFormatting>
  <hyperlinks>
    <hyperlink ref="A127" r:id="rId1" xr:uid="{00000000-0004-0000-0D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68"/>
  <sheetViews>
    <sheetView workbookViewId="0">
      <selection sqref="A1:G1"/>
    </sheetView>
  </sheetViews>
  <sheetFormatPr defaultColWidth="9.109375" defaultRowHeight="10.199999999999999" x14ac:dyDescent="0.2"/>
  <cols>
    <col min="1" max="1" width="38.6640625" style="7" bestFit="1" customWidth="1"/>
    <col min="2" max="2" width="49" style="7" bestFit="1" customWidth="1"/>
    <col min="3" max="3" width="25.5546875" style="7" bestFit="1" customWidth="1"/>
    <col min="4" max="4" width="15.33203125" style="7" bestFit="1" customWidth="1"/>
    <col min="5" max="5" width="27" style="10" customWidth="1"/>
    <col min="6" max="6" width="31.33203125" style="11" bestFit="1" customWidth="1"/>
    <col min="7" max="7" width="34" style="10" customWidth="1"/>
    <col min="8" max="8" width="27" style="7" customWidth="1"/>
    <col min="9" max="16384" width="9.109375" style="7"/>
  </cols>
  <sheetData>
    <row r="1" spans="1:11" s="1" customFormat="1" ht="13.8" x14ac:dyDescent="0.2">
      <c r="A1" s="81" t="s">
        <v>10</v>
      </c>
      <c r="B1" s="82"/>
      <c r="C1" s="82"/>
      <c r="D1" s="82"/>
      <c r="E1" s="82"/>
      <c r="F1" s="82"/>
      <c r="G1" s="82"/>
    </row>
    <row r="2" spans="1:11" s="1" customFormat="1" ht="11.4" x14ac:dyDescent="0.2">
      <c r="E2" s="5"/>
      <c r="F2" s="9"/>
      <c r="G2" s="10"/>
    </row>
    <row r="3" spans="1:11" s="1" customFormat="1" ht="12" x14ac:dyDescent="0.2">
      <c r="A3" s="8" t="s">
        <v>7</v>
      </c>
      <c r="B3" s="2"/>
      <c r="C3" s="3"/>
      <c r="D3" s="3"/>
      <c r="E3" s="4"/>
      <c r="F3" s="9"/>
      <c r="G3" s="10"/>
    </row>
    <row r="4" spans="1:11" s="1" customFormat="1" ht="25.5" customHeight="1" x14ac:dyDescent="0.25">
      <c r="A4" s="37" t="s">
        <v>2</v>
      </c>
      <c r="B4" s="37" t="s">
        <v>0</v>
      </c>
      <c r="C4" s="38" t="s">
        <v>4</v>
      </c>
      <c r="D4" s="38" t="s">
        <v>1</v>
      </c>
      <c r="E4" s="54" t="s">
        <v>6</v>
      </c>
      <c r="F4" s="39" t="s">
        <v>245</v>
      </c>
      <c r="G4" s="54" t="s">
        <v>246</v>
      </c>
      <c r="H4" s="55" t="s">
        <v>247</v>
      </c>
      <c r="I4" s="40" t="s">
        <v>5</v>
      </c>
      <c r="J4" s="36"/>
      <c r="K4" s="36"/>
    </row>
    <row r="5" spans="1:11" x14ac:dyDescent="0.2">
      <c r="A5" s="41" t="s">
        <v>109</v>
      </c>
      <c r="B5" s="42"/>
      <c r="C5" s="42"/>
      <c r="D5" s="42"/>
      <c r="E5" s="43"/>
      <c r="F5" s="44"/>
      <c r="G5" s="43"/>
      <c r="H5" s="42"/>
      <c r="I5" s="42"/>
    </row>
    <row r="6" spans="1:11" x14ac:dyDescent="0.2">
      <c r="A6" s="41" t="s">
        <v>26</v>
      </c>
      <c r="B6" s="42"/>
      <c r="C6" s="42"/>
      <c r="D6" s="42"/>
      <c r="E6" s="43"/>
      <c r="F6" s="44"/>
      <c r="G6" s="43"/>
      <c r="H6" s="42"/>
      <c r="I6" s="42"/>
    </row>
    <row r="7" spans="1:11" x14ac:dyDescent="0.2">
      <c r="A7" s="42" t="s">
        <v>111</v>
      </c>
      <c r="B7" s="42" t="s">
        <v>110</v>
      </c>
      <c r="C7" s="42" t="s">
        <v>112</v>
      </c>
      <c r="D7" s="45">
        <v>920050</v>
      </c>
      <c r="E7" s="43">
        <v>15938.9462</v>
      </c>
      <c r="F7" s="44">
        <v>6.6856982325590302</v>
      </c>
      <c r="G7" s="43">
        <v>-2418.4270000000001</v>
      </c>
      <c r="H7" s="43">
        <v>-1.01442547810802</v>
      </c>
      <c r="I7" s="46"/>
    </row>
    <row r="8" spans="1:11" x14ac:dyDescent="0.2">
      <c r="A8" s="42" t="s">
        <v>114</v>
      </c>
      <c r="B8" s="42" t="s">
        <v>113</v>
      </c>
      <c r="C8" s="42" t="s">
        <v>112</v>
      </c>
      <c r="D8" s="45">
        <v>927500</v>
      </c>
      <c r="E8" s="43">
        <v>11168.0275</v>
      </c>
      <c r="F8" s="44">
        <v>4.6845042815892404</v>
      </c>
      <c r="G8" s="43">
        <v>-983.57560000000001</v>
      </c>
      <c r="H8" s="43">
        <v>-0.412567403641038</v>
      </c>
      <c r="I8" s="46"/>
    </row>
    <row r="9" spans="1:11" x14ac:dyDescent="0.2">
      <c r="A9" s="42" t="s">
        <v>116</v>
      </c>
      <c r="B9" s="42" t="s">
        <v>115</v>
      </c>
      <c r="C9" s="42" t="s">
        <v>117</v>
      </c>
      <c r="D9" s="45">
        <v>501800</v>
      </c>
      <c r="E9" s="43">
        <v>8468.8786</v>
      </c>
      <c r="F9" s="44">
        <v>3.5523281136225302</v>
      </c>
      <c r="G9" s="43">
        <v>-1929.212</v>
      </c>
      <c r="H9" s="43">
        <v>-0.80922095455919596</v>
      </c>
      <c r="I9" s="46"/>
    </row>
    <row r="10" spans="1:11" x14ac:dyDescent="0.2">
      <c r="A10" s="42" t="s">
        <v>124</v>
      </c>
      <c r="B10" s="42" t="s">
        <v>123</v>
      </c>
      <c r="C10" s="42" t="s">
        <v>125</v>
      </c>
      <c r="D10" s="45">
        <v>485725</v>
      </c>
      <c r="E10" s="43">
        <v>7626.8539499999997</v>
      </c>
      <c r="F10" s="44">
        <v>3.19913520841803</v>
      </c>
      <c r="G10" s="43">
        <v>-2498.0577750000002</v>
      </c>
      <c r="H10" s="43">
        <v>-1.04782714249627</v>
      </c>
      <c r="I10" s="46"/>
    </row>
    <row r="11" spans="1:11" x14ac:dyDescent="0.2">
      <c r="A11" s="42" t="s">
        <v>119</v>
      </c>
      <c r="B11" s="42" t="s">
        <v>118</v>
      </c>
      <c r="C11" s="42" t="s">
        <v>120</v>
      </c>
      <c r="D11" s="45">
        <v>228300</v>
      </c>
      <c r="E11" s="43">
        <v>7223.0695500000002</v>
      </c>
      <c r="F11" s="44">
        <v>3.0297651248792001</v>
      </c>
      <c r="G11" s="43">
        <v>-997.40025000000003</v>
      </c>
      <c r="H11" s="43">
        <v>-0.41836624610596501</v>
      </c>
      <c r="I11" s="46"/>
    </row>
    <row r="12" spans="1:11" x14ac:dyDescent="0.2">
      <c r="A12" s="42" t="s">
        <v>129</v>
      </c>
      <c r="B12" s="42" t="s">
        <v>128</v>
      </c>
      <c r="C12" s="42" t="s">
        <v>130</v>
      </c>
      <c r="D12" s="45">
        <v>593000</v>
      </c>
      <c r="E12" s="43">
        <v>7116.5929999999998</v>
      </c>
      <c r="F12" s="44">
        <v>2.9851028195290601</v>
      </c>
      <c r="G12" s="43">
        <v>-2213.9274999999998</v>
      </c>
      <c r="H12" s="43">
        <v>-0.92864678680977197</v>
      </c>
      <c r="I12" s="46"/>
    </row>
    <row r="13" spans="1:11" x14ac:dyDescent="0.2">
      <c r="A13" s="42" t="s">
        <v>122</v>
      </c>
      <c r="B13" s="42" t="s">
        <v>121</v>
      </c>
      <c r="C13" s="42" t="s">
        <v>112</v>
      </c>
      <c r="D13" s="45">
        <v>615900</v>
      </c>
      <c r="E13" s="43">
        <v>6254.7724500000004</v>
      </c>
      <c r="F13" s="44">
        <v>2.6236063908681699</v>
      </c>
      <c r="G13" s="43">
        <v>-1149.075</v>
      </c>
      <c r="H13" s="43">
        <v>-0.481987240572891</v>
      </c>
      <c r="I13" s="46"/>
    </row>
    <row r="14" spans="1:11" x14ac:dyDescent="0.2">
      <c r="A14" s="42" t="s">
        <v>127</v>
      </c>
      <c r="B14" s="42" t="s">
        <v>126</v>
      </c>
      <c r="C14" s="42" t="s">
        <v>117</v>
      </c>
      <c r="D14" s="45">
        <v>380000</v>
      </c>
      <c r="E14" s="43">
        <v>5985.19</v>
      </c>
      <c r="F14" s="44">
        <v>2.5105282182663999</v>
      </c>
      <c r="G14" s="43">
        <v>-1622.6999249999999</v>
      </c>
      <c r="H14" s="43">
        <v>-0.68065240226145995</v>
      </c>
      <c r="I14" s="46"/>
    </row>
    <row r="15" spans="1:11" x14ac:dyDescent="0.2">
      <c r="A15" s="42" t="s">
        <v>157</v>
      </c>
      <c r="B15" s="42" t="s">
        <v>156</v>
      </c>
      <c r="C15" s="42" t="s">
        <v>158</v>
      </c>
      <c r="D15" s="45">
        <v>2919500</v>
      </c>
      <c r="E15" s="43">
        <v>4555.5878000000002</v>
      </c>
      <c r="F15" s="44">
        <v>1.9108719560598999</v>
      </c>
      <c r="G15" s="43">
        <v>-2185.2814499999999</v>
      </c>
      <c r="H15" s="43">
        <v>-0.91663100838555001</v>
      </c>
      <c r="I15" s="46"/>
    </row>
    <row r="16" spans="1:11" x14ac:dyDescent="0.2">
      <c r="A16" s="42" t="s">
        <v>155</v>
      </c>
      <c r="B16" s="42" t="s">
        <v>154</v>
      </c>
      <c r="C16" s="42" t="s">
        <v>153</v>
      </c>
      <c r="D16" s="45">
        <v>712150</v>
      </c>
      <c r="E16" s="43">
        <v>4419.9589749999996</v>
      </c>
      <c r="F16" s="44">
        <v>1.85398153280302</v>
      </c>
      <c r="G16" s="43">
        <v>-2135.3881999999999</v>
      </c>
      <c r="H16" s="43">
        <v>-0.89570294895451796</v>
      </c>
      <c r="I16" s="46"/>
    </row>
    <row r="17" spans="1:9" x14ac:dyDescent="0.2">
      <c r="A17" s="42" t="s">
        <v>147</v>
      </c>
      <c r="B17" s="42" t="s">
        <v>146</v>
      </c>
      <c r="C17" s="42" t="s">
        <v>112</v>
      </c>
      <c r="D17" s="45">
        <v>632250</v>
      </c>
      <c r="E17" s="43">
        <v>4354.9380000000001</v>
      </c>
      <c r="F17" s="44">
        <v>1.8267080473302599</v>
      </c>
      <c r="G17" s="43">
        <v>-1865.6332500000001</v>
      </c>
      <c r="H17" s="43">
        <v>-0.78255242006703996</v>
      </c>
      <c r="I17" s="46"/>
    </row>
    <row r="18" spans="1:9" x14ac:dyDescent="0.2">
      <c r="A18" s="42" t="s">
        <v>141</v>
      </c>
      <c r="B18" s="42" t="s">
        <v>140</v>
      </c>
      <c r="C18" s="42" t="s">
        <v>142</v>
      </c>
      <c r="D18" s="45">
        <v>36850</v>
      </c>
      <c r="E18" s="43">
        <v>3732.3338250000002</v>
      </c>
      <c r="F18" s="44">
        <v>1.56555253678708</v>
      </c>
      <c r="G18" s="43">
        <v>-1034.5641250000001</v>
      </c>
      <c r="H18" s="43">
        <v>-0.43395488354063699</v>
      </c>
      <c r="I18" s="46"/>
    </row>
    <row r="19" spans="1:9" x14ac:dyDescent="0.2">
      <c r="A19" s="42" t="s">
        <v>135</v>
      </c>
      <c r="B19" s="42" t="s">
        <v>134</v>
      </c>
      <c r="C19" s="42" t="s">
        <v>136</v>
      </c>
      <c r="D19" s="45">
        <v>290000</v>
      </c>
      <c r="E19" s="43">
        <v>3724.9050000000002</v>
      </c>
      <c r="F19" s="44">
        <v>1.56243646615422</v>
      </c>
      <c r="G19" s="43">
        <v>-839.20410000000004</v>
      </c>
      <c r="H19" s="43">
        <v>-0.35200980652825598</v>
      </c>
      <c r="I19" s="46"/>
    </row>
    <row r="20" spans="1:9" x14ac:dyDescent="0.2">
      <c r="A20" s="42" t="s">
        <v>138</v>
      </c>
      <c r="B20" s="42" t="s">
        <v>137</v>
      </c>
      <c r="C20" s="42" t="s">
        <v>139</v>
      </c>
      <c r="D20" s="45">
        <v>1126000</v>
      </c>
      <c r="E20" s="43">
        <v>3506.9270000000001</v>
      </c>
      <c r="F20" s="44">
        <v>1.4710041273376999</v>
      </c>
      <c r="G20" s="43">
        <v>-539.40750000000003</v>
      </c>
      <c r="H20" s="43">
        <v>-0.226258105405932</v>
      </c>
      <c r="I20" s="46"/>
    </row>
    <row r="21" spans="1:9" x14ac:dyDescent="0.2">
      <c r="A21" s="42" t="s">
        <v>144</v>
      </c>
      <c r="B21" s="42" t="s">
        <v>143</v>
      </c>
      <c r="C21" s="42" t="s">
        <v>145</v>
      </c>
      <c r="D21" s="45">
        <v>220000</v>
      </c>
      <c r="E21" s="43">
        <v>3505.15</v>
      </c>
      <c r="F21" s="44">
        <v>1.47025875273073</v>
      </c>
      <c r="G21" s="43">
        <v>-880.65617499999996</v>
      </c>
      <c r="H21" s="43">
        <v>-0.36939715830709602</v>
      </c>
      <c r="I21" s="46"/>
    </row>
    <row r="22" spans="1:9" x14ac:dyDescent="0.2">
      <c r="A22" s="42" t="s">
        <v>149</v>
      </c>
      <c r="B22" s="42" t="s">
        <v>148</v>
      </c>
      <c r="C22" s="42" t="s">
        <v>150</v>
      </c>
      <c r="D22" s="45">
        <v>51000</v>
      </c>
      <c r="E22" s="43">
        <v>3086.826</v>
      </c>
      <c r="F22" s="44">
        <v>1.29478993613877</v>
      </c>
      <c r="G22" s="43">
        <v>-639.45524999999998</v>
      </c>
      <c r="H22" s="43">
        <v>-0.26822380733837897</v>
      </c>
      <c r="I22" s="46"/>
    </row>
    <row r="23" spans="1:9" x14ac:dyDescent="0.2">
      <c r="A23" s="42" t="s">
        <v>163</v>
      </c>
      <c r="B23" s="42" t="s">
        <v>162</v>
      </c>
      <c r="C23" s="42" t="s">
        <v>164</v>
      </c>
      <c r="D23" s="45">
        <v>950000</v>
      </c>
      <c r="E23" s="43">
        <v>3050.9250000000002</v>
      </c>
      <c r="F23" s="44">
        <v>1.2797310201204</v>
      </c>
      <c r="G23" s="43">
        <v>-1250.9775</v>
      </c>
      <c r="H23" s="43">
        <v>-0.52473092987296199</v>
      </c>
      <c r="I23" s="46"/>
    </row>
    <row r="24" spans="1:9" x14ac:dyDescent="0.2">
      <c r="A24" s="42" t="s">
        <v>132</v>
      </c>
      <c r="B24" s="42" t="s">
        <v>131</v>
      </c>
      <c r="C24" s="42" t="s">
        <v>133</v>
      </c>
      <c r="D24" s="45">
        <v>1370000</v>
      </c>
      <c r="E24" s="43">
        <v>3042.77</v>
      </c>
      <c r="F24" s="44">
        <v>1.2763103504975499</v>
      </c>
      <c r="G24" s="43"/>
      <c r="H24" s="43"/>
      <c r="I24" s="46"/>
    </row>
    <row r="25" spans="1:9" x14ac:dyDescent="0.2">
      <c r="A25" s="42" t="s">
        <v>211</v>
      </c>
      <c r="B25" s="42" t="s">
        <v>210</v>
      </c>
      <c r="C25" s="42" t="s">
        <v>212</v>
      </c>
      <c r="D25" s="45">
        <v>2085100</v>
      </c>
      <c r="E25" s="43">
        <v>2860.7572</v>
      </c>
      <c r="F25" s="44">
        <v>1.19996385682138</v>
      </c>
      <c r="G25" s="43">
        <v>-1930.4010000000001</v>
      </c>
      <c r="H25" s="43">
        <v>-0.80971968860966304</v>
      </c>
      <c r="I25" s="46"/>
    </row>
    <row r="26" spans="1:9" x14ac:dyDescent="0.2">
      <c r="A26" s="42" t="s">
        <v>173</v>
      </c>
      <c r="B26" s="42" t="s">
        <v>172</v>
      </c>
      <c r="C26" s="42" t="s">
        <v>112</v>
      </c>
      <c r="D26" s="45">
        <v>279000</v>
      </c>
      <c r="E26" s="43">
        <v>2762.3789999999999</v>
      </c>
      <c r="F26" s="44">
        <v>1.1586984588703999</v>
      </c>
      <c r="G26" s="43">
        <v>-750.88525000000004</v>
      </c>
      <c r="H26" s="43">
        <v>-0.31496387062148701</v>
      </c>
      <c r="I26" s="46"/>
    </row>
    <row r="27" spans="1:9" x14ac:dyDescent="0.2">
      <c r="A27" s="42" t="s">
        <v>152</v>
      </c>
      <c r="B27" s="42" t="s">
        <v>151</v>
      </c>
      <c r="C27" s="42" t="s">
        <v>153</v>
      </c>
      <c r="D27" s="45">
        <v>23000</v>
      </c>
      <c r="E27" s="43">
        <v>2747.5455000000002</v>
      </c>
      <c r="F27" s="44">
        <v>1.15247644748468</v>
      </c>
      <c r="G27" s="43"/>
      <c r="H27" s="43"/>
      <c r="I27" s="46"/>
    </row>
    <row r="28" spans="1:9" x14ac:dyDescent="0.2">
      <c r="A28" s="42" t="s">
        <v>166</v>
      </c>
      <c r="B28" s="42" t="s">
        <v>165</v>
      </c>
      <c r="C28" s="42" t="s">
        <v>167</v>
      </c>
      <c r="D28" s="45">
        <v>404500</v>
      </c>
      <c r="E28" s="43">
        <v>2461.3825000000002</v>
      </c>
      <c r="F28" s="44">
        <v>1.03244345161926</v>
      </c>
      <c r="G28" s="43">
        <v>-511.54840000000002</v>
      </c>
      <c r="H28" s="43">
        <v>-0.21457241845438901</v>
      </c>
      <c r="I28" s="46"/>
    </row>
    <row r="29" spans="1:9" x14ac:dyDescent="0.2">
      <c r="A29" s="42" t="s">
        <v>175</v>
      </c>
      <c r="B29" s="42" t="s">
        <v>174</v>
      </c>
      <c r="C29" s="42" t="s">
        <v>176</v>
      </c>
      <c r="D29" s="45">
        <v>380000</v>
      </c>
      <c r="E29" s="43">
        <v>2379.1799999999998</v>
      </c>
      <c r="F29" s="44">
        <v>0.99796305987529998</v>
      </c>
      <c r="G29" s="43">
        <v>-707.79375000000005</v>
      </c>
      <c r="H29" s="43">
        <v>-0.29688885099513801</v>
      </c>
      <c r="I29" s="46"/>
    </row>
    <row r="30" spans="1:9" x14ac:dyDescent="0.2">
      <c r="A30" s="42" t="s">
        <v>191</v>
      </c>
      <c r="B30" s="42" t="s">
        <v>190</v>
      </c>
      <c r="C30" s="42" t="s">
        <v>192</v>
      </c>
      <c r="D30" s="45">
        <v>850000</v>
      </c>
      <c r="E30" s="43">
        <v>2093.125</v>
      </c>
      <c r="F30" s="44">
        <v>0.87797536533658105</v>
      </c>
      <c r="G30" s="43">
        <v>-1158.9311250000001</v>
      </c>
      <c r="H30" s="43">
        <v>-0.48612145852340899</v>
      </c>
      <c r="I30" s="46"/>
    </row>
    <row r="31" spans="1:9" x14ac:dyDescent="0.2">
      <c r="A31" s="42" t="s">
        <v>178</v>
      </c>
      <c r="B31" s="42" t="s">
        <v>177</v>
      </c>
      <c r="C31" s="42" t="s">
        <v>179</v>
      </c>
      <c r="D31" s="45">
        <v>95000</v>
      </c>
      <c r="E31" s="43">
        <v>2080.7375000000002</v>
      </c>
      <c r="F31" s="44">
        <v>0.87277934510935795</v>
      </c>
      <c r="G31" s="43"/>
      <c r="H31" s="43"/>
      <c r="I31" s="46"/>
    </row>
    <row r="32" spans="1:9" x14ac:dyDescent="0.2">
      <c r="A32" s="42" t="s">
        <v>160</v>
      </c>
      <c r="B32" s="42" t="s">
        <v>159</v>
      </c>
      <c r="C32" s="42" t="s">
        <v>161</v>
      </c>
      <c r="D32" s="45">
        <v>140000</v>
      </c>
      <c r="E32" s="43">
        <v>2049.04</v>
      </c>
      <c r="F32" s="44">
        <v>0.859483615450233</v>
      </c>
      <c r="G32" s="43">
        <v>-310.59031249999998</v>
      </c>
      <c r="H32" s="43">
        <v>-0.130279196458496</v>
      </c>
      <c r="I32" s="46"/>
    </row>
    <row r="33" spans="1:9" x14ac:dyDescent="0.2">
      <c r="A33" s="42" t="s">
        <v>169</v>
      </c>
      <c r="B33" s="42" t="s">
        <v>168</v>
      </c>
      <c r="C33" s="42" t="s">
        <v>117</v>
      </c>
      <c r="D33" s="45">
        <v>125000</v>
      </c>
      <c r="E33" s="43">
        <v>1859.8125</v>
      </c>
      <c r="F33" s="44">
        <v>0.78011086731324697</v>
      </c>
      <c r="G33" s="43"/>
      <c r="H33" s="43"/>
      <c r="I33" s="46"/>
    </row>
    <row r="34" spans="1:9" x14ac:dyDescent="0.2">
      <c r="A34" s="42" t="s">
        <v>183</v>
      </c>
      <c r="B34" s="42" t="s">
        <v>182</v>
      </c>
      <c r="C34" s="42" t="s">
        <v>176</v>
      </c>
      <c r="D34" s="45">
        <v>1500000</v>
      </c>
      <c r="E34" s="43">
        <v>1825.65</v>
      </c>
      <c r="F34" s="44">
        <v>0.76578117681778601</v>
      </c>
      <c r="G34" s="43"/>
      <c r="H34" s="43"/>
      <c r="I34" s="46"/>
    </row>
    <row r="35" spans="1:9" x14ac:dyDescent="0.2">
      <c r="A35" s="42" t="s">
        <v>171</v>
      </c>
      <c r="B35" s="42" t="s">
        <v>170</v>
      </c>
      <c r="C35" s="42" t="s">
        <v>145</v>
      </c>
      <c r="D35" s="45">
        <v>150000</v>
      </c>
      <c r="E35" s="43">
        <v>1774.2</v>
      </c>
      <c r="F35" s="44">
        <v>0.74420012812429404</v>
      </c>
      <c r="G35" s="43"/>
      <c r="H35" s="43"/>
      <c r="I35" s="46"/>
    </row>
    <row r="36" spans="1:9" x14ac:dyDescent="0.2">
      <c r="A36" s="42" t="s">
        <v>185</v>
      </c>
      <c r="B36" s="42" t="s">
        <v>184</v>
      </c>
      <c r="C36" s="42" t="s">
        <v>186</v>
      </c>
      <c r="D36" s="45">
        <v>170000</v>
      </c>
      <c r="E36" s="43">
        <v>1664.5550000000001</v>
      </c>
      <c r="F36" s="44">
        <v>0.69820879510197997</v>
      </c>
      <c r="G36" s="43"/>
      <c r="H36" s="43"/>
      <c r="I36" s="46"/>
    </row>
    <row r="37" spans="1:9" x14ac:dyDescent="0.2">
      <c r="A37" s="42" t="s">
        <v>202</v>
      </c>
      <c r="B37" s="42" t="s">
        <v>201</v>
      </c>
      <c r="C37" s="42" t="s">
        <v>164</v>
      </c>
      <c r="D37" s="45">
        <v>29500</v>
      </c>
      <c r="E37" s="43">
        <v>1660.4517499999999</v>
      </c>
      <c r="F37" s="44">
        <v>0.69648765927979195</v>
      </c>
      <c r="G37" s="43"/>
      <c r="H37" s="43"/>
      <c r="I37" s="46"/>
    </row>
    <row r="38" spans="1:9" x14ac:dyDescent="0.2">
      <c r="A38" s="42" t="s">
        <v>206</v>
      </c>
      <c r="B38" s="42" t="s">
        <v>205</v>
      </c>
      <c r="C38" s="42" t="s">
        <v>207</v>
      </c>
      <c r="D38" s="45">
        <v>135000</v>
      </c>
      <c r="E38" s="43">
        <v>1520.91</v>
      </c>
      <c r="F38" s="44">
        <v>0.63795593330262601</v>
      </c>
      <c r="G38" s="43"/>
      <c r="H38" s="43"/>
      <c r="I38" s="46"/>
    </row>
    <row r="39" spans="1:9" x14ac:dyDescent="0.2">
      <c r="A39" s="42" t="s">
        <v>216</v>
      </c>
      <c r="B39" s="42" t="s">
        <v>215</v>
      </c>
      <c r="C39" s="42" t="s">
        <v>217</v>
      </c>
      <c r="D39" s="45">
        <v>197000</v>
      </c>
      <c r="E39" s="43">
        <v>1503.7995000000001</v>
      </c>
      <c r="F39" s="44">
        <v>0.63077881894557997</v>
      </c>
      <c r="G39" s="43"/>
      <c r="H39" s="43"/>
      <c r="I39" s="46"/>
    </row>
    <row r="40" spans="1:9" x14ac:dyDescent="0.2">
      <c r="A40" s="42" t="s">
        <v>199</v>
      </c>
      <c r="B40" s="42" t="s">
        <v>198</v>
      </c>
      <c r="C40" s="42" t="s">
        <v>200</v>
      </c>
      <c r="D40" s="45">
        <v>250000</v>
      </c>
      <c r="E40" s="43">
        <v>1501.5</v>
      </c>
      <c r="F40" s="44">
        <v>0.62981427819785096</v>
      </c>
      <c r="G40" s="43"/>
      <c r="H40" s="43"/>
      <c r="I40" s="46"/>
    </row>
    <row r="41" spans="1:9" x14ac:dyDescent="0.2">
      <c r="A41" s="42" t="s">
        <v>181</v>
      </c>
      <c r="B41" s="42" t="s">
        <v>180</v>
      </c>
      <c r="C41" s="42" t="s">
        <v>176</v>
      </c>
      <c r="D41" s="45">
        <v>474792</v>
      </c>
      <c r="E41" s="43">
        <v>1473.0421799999999</v>
      </c>
      <c r="F41" s="44">
        <v>0.617877454113679</v>
      </c>
      <c r="G41" s="43"/>
      <c r="H41" s="43"/>
      <c r="I41" s="46"/>
    </row>
    <row r="42" spans="1:9" x14ac:dyDescent="0.2">
      <c r="A42" s="42" t="s">
        <v>194</v>
      </c>
      <c r="B42" s="42" t="s">
        <v>193</v>
      </c>
      <c r="C42" s="42" t="s">
        <v>186</v>
      </c>
      <c r="D42" s="45">
        <v>57000</v>
      </c>
      <c r="E42" s="43">
        <v>1403.4255000000001</v>
      </c>
      <c r="F42" s="44">
        <v>0.58867626925538297</v>
      </c>
      <c r="G42" s="43"/>
      <c r="H42" s="43"/>
      <c r="I42" s="46"/>
    </row>
    <row r="43" spans="1:9" x14ac:dyDescent="0.2">
      <c r="A43" s="42" t="s">
        <v>196</v>
      </c>
      <c r="B43" s="42" t="s">
        <v>195</v>
      </c>
      <c r="C43" s="42" t="s">
        <v>197</v>
      </c>
      <c r="D43" s="45">
        <v>600000</v>
      </c>
      <c r="E43" s="43">
        <v>1351.5</v>
      </c>
      <c r="F43" s="44">
        <v>0.56689576888737603</v>
      </c>
      <c r="G43" s="43">
        <v>-139.5856</v>
      </c>
      <c r="H43" s="43">
        <v>-5.8550119154721199E-2</v>
      </c>
      <c r="I43" s="46"/>
    </row>
    <row r="44" spans="1:9" x14ac:dyDescent="0.2">
      <c r="A44" s="42" t="s">
        <v>188</v>
      </c>
      <c r="B44" s="42" t="s">
        <v>187</v>
      </c>
      <c r="C44" s="42" t="s">
        <v>189</v>
      </c>
      <c r="D44" s="45">
        <v>100000</v>
      </c>
      <c r="E44" s="43">
        <v>1342.05</v>
      </c>
      <c r="F44" s="44">
        <v>0.56293190280081595</v>
      </c>
      <c r="G44" s="43"/>
      <c r="H44" s="43"/>
      <c r="I44" s="46"/>
    </row>
    <row r="45" spans="1:9" x14ac:dyDescent="0.2">
      <c r="A45" s="42" t="s">
        <v>214</v>
      </c>
      <c r="B45" s="42" t="s">
        <v>213</v>
      </c>
      <c r="C45" s="42" t="s">
        <v>117</v>
      </c>
      <c r="D45" s="45">
        <v>185000</v>
      </c>
      <c r="E45" s="43">
        <v>1231.5450000000001</v>
      </c>
      <c r="F45" s="44">
        <v>0.51657983699179</v>
      </c>
      <c r="G45" s="43"/>
      <c r="H45" s="43"/>
      <c r="I45" s="46"/>
    </row>
    <row r="46" spans="1:9" x14ac:dyDescent="0.2">
      <c r="A46" s="42" t="s">
        <v>204</v>
      </c>
      <c r="B46" s="42" t="s">
        <v>203</v>
      </c>
      <c r="C46" s="42" t="s">
        <v>125</v>
      </c>
      <c r="D46" s="45">
        <v>94000</v>
      </c>
      <c r="E46" s="43">
        <v>1226.136</v>
      </c>
      <c r="F46" s="44">
        <v>0.51431099554605397</v>
      </c>
      <c r="G46" s="43"/>
      <c r="H46" s="43"/>
      <c r="I46" s="46"/>
    </row>
    <row r="47" spans="1:9" x14ac:dyDescent="0.2">
      <c r="A47" s="42" t="s">
        <v>219</v>
      </c>
      <c r="B47" s="42" t="s">
        <v>218</v>
      </c>
      <c r="C47" s="42" t="s">
        <v>125</v>
      </c>
      <c r="D47" s="45">
        <v>375000</v>
      </c>
      <c r="E47" s="43">
        <v>1212.5625</v>
      </c>
      <c r="F47" s="44">
        <v>0.50861749963854896</v>
      </c>
      <c r="G47" s="43"/>
      <c r="H47" s="43"/>
      <c r="I47" s="46"/>
    </row>
    <row r="48" spans="1:9" x14ac:dyDescent="0.2">
      <c r="A48" s="42" t="s">
        <v>209</v>
      </c>
      <c r="B48" s="42" t="s">
        <v>208</v>
      </c>
      <c r="C48" s="42" t="s">
        <v>142</v>
      </c>
      <c r="D48" s="45">
        <v>164930</v>
      </c>
      <c r="E48" s="43">
        <v>1107.6698799999999</v>
      </c>
      <c r="F48" s="44">
        <v>0.46461958438474898</v>
      </c>
      <c r="G48" s="43"/>
      <c r="H48" s="43"/>
      <c r="I48" s="46"/>
    </row>
    <row r="49" spans="1:9" x14ac:dyDescent="0.2">
      <c r="A49" s="42" t="s">
        <v>227</v>
      </c>
      <c r="B49" s="42" t="s">
        <v>226</v>
      </c>
      <c r="C49" s="42" t="s">
        <v>145</v>
      </c>
      <c r="D49" s="45">
        <v>550000</v>
      </c>
      <c r="E49" s="43">
        <v>1044.395</v>
      </c>
      <c r="F49" s="44">
        <v>0.43807851020875399</v>
      </c>
      <c r="G49" s="43"/>
      <c r="H49" s="43"/>
      <c r="I49" s="46"/>
    </row>
    <row r="50" spans="1:9" x14ac:dyDescent="0.2">
      <c r="A50" s="42" t="s">
        <v>221</v>
      </c>
      <c r="B50" s="42" t="s">
        <v>220</v>
      </c>
      <c r="C50" s="42" t="s">
        <v>222</v>
      </c>
      <c r="D50" s="45">
        <v>250055</v>
      </c>
      <c r="E50" s="43">
        <v>1011.72253</v>
      </c>
      <c r="F50" s="44">
        <v>0.424373822822813</v>
      </c>
      <c r="G50" s="43"/>
      <c r="H50" s="43"/>
      <c r="I50" s="46"/>
    </row>
    <row r="51" spans="1:9" x14ac:dyDescent="0.2">
      <c r="A51" s="42" t="s">
        <v>232</v>
      </c>
      <c r="B51" s="42" t="s">
        <v>231</v>
      </c>
      <c r="C51" s="42" t="s">
        <v>233</v>
      </c>
      <c r="D51" s="45">
        <v>50318</v>
      </c>
      <c r="E51" s="43">
        <v>980.69781999999998</v>
      </c>
      <c r="F51" s="44">
        <v>0.411360299456214</v>
      </c>
      <c r="G51" s="43"/>
      <c r="H51" s="43"/>
      <c r="I51" s="46"/>
    </row>
    <row r="52" spans="1:9" x14ac:dyDescent="0.2">
      <c r="A52" s="42" t="s">
        <v>224</v>
      </c>
      <c r="B52" s="42" t="s">
        <v>223</v>
      </c>
      <c r="C52" s="42" t="s">
        <v>225</v>
      </c>
      <c r="D52" s="45">
        <v>96572</v>
      </c>
      <c r="E52" s="43">
        <v>964.07827599999996</v>
      </c>
      <c r="F52" s="44">
        <v>0.40438911989688198</v>
      </c>
      <c r="G52" s="43"/>
      <c r="H52" s="43"/>
      <c r="I52" s="46"/>
    </row>
    <row r="53" spans="1:9" x14ac:dyDescent="0.2">
      <c r="A53" s="42" t="s">
        <v>238</v>
      </c>
      <c r="B53" s="42" t="s">
        <v>237</v>
      </c>
      <c r="C53" s="42" t="s">
        <v>217</v>
      </c>
      <c r="D53" s="45">
        <v>50000</v>
      </c>
      <c r="E53" s="43">
        <v>700.375</v>
      </c>
      <c r="F53" s="44">
        <v>0.29377700638882398</v>
      </c>
      <c r="G53" s="43"/>
      <c r="H53" s="43"/>
      <c r="I53" s="46"/>
    </row>
    <row r="54" spans="1:9" x14ac:dyDescent="0.2">
      <c r="A54" s="42" t="s">
        <v>229</v>
      </c>
      <c r="B54" s="42" t="s">
        <v>228</v>
      </c>
      <c r="C54" s="42" t="s">
        <v>230</v>
      </c>
      <c r="D54" s="45">
        <v>115012</v>
      </c>
      <c r="E54" s="43">
        <v>662.58413199999995</v>
      </c>
      <c r="F54" s="44">
        <v>0.27792537252143201</v>
      </c>
      <c r="G54" s="43"/>
      <c r="H54" s="43"/>
      <c r="I54" s="46"/>
    </row>
    <row r="55" spans="1:9" x14ac:dyDescent="0.2">
      <c r="A55" s="42" t="s">
        <v>235</v>
      </c>
      <c r="B55" s="42" t="s">
        <v>234</v>
      </c>
      <c r="C55" s="42" t="s">
        <v>236</v>
      </c>
      <c r="D55" s="45">
        <v>130000</v>
      </c>
      <c r="E55" s="43">
        <v>538.46</v>
      </c>
      <c r="F55" s="44">
        <v>0.225860670155454</v>
      </c>
      <c r="G55" s="43"/>
      <c r="H55" s="43"/>
      <c r="I55" s="46"/>
    </row>
    <row r="56" spans="1:9" x14ac:dyDescent="0.2">
      <c r="A56" s="41" t="s">
        <v>32</v>
      </c>
      <c r="B56" s="41"/>
      <c r="C56" s="41"/>
      <c r="D56" s="41"/>
      <c r="E56" s="47">
        <f>SUM(E7:E55)</f>
        <v>155757.92211799993</v>
      </c>
      <c r="F56" s="48">
        <f>SUM(F7:F55)</f>
        <v>65.333708486410401</v>
      </c>
      <c r="G56" s="47">
        <f>SUM(G7:G55)</f>
        <v>-30692.678037500002</v>
      </c>
      <c r="H56" s="47">
        <f>SUM(H7:H55)</f>
        <v>-12.874250325772286</v>
      </c>
      <c r="I56" s="41"/>
    </row>
    <row r="57" spans="1:9" x14ac:dyDescent="0.2">
      <c r="A57" s="42"/>
      <c r="B57" s="42"/>
      <c r="C57" s="42"/>
      <c r="D57" s="42"/>
      <c r="E57" s="43"/>
      <c r="F57" s="44"/>
      <c r="G57" s="43"/>
      <c r="H57" s="42"/>
      <c r="I57" s="42"/>
    </row>
    <row r="58" spans="1:9" x14ac:dyDescent="0.2">
      <c r="A58" s="41" t="s">
        <v>348</v>
      </c>
      <c r="B58" s="42"/>
      <c r="C58" s="42"/>
      <c r="D58" s="42"/>
      <c r="E58" s="43"/>
      <c r="F58" s="44"/>
      <c r="G58" s="43"/>
      <c r="H58" s="42"/>
      <c r="I58" s="42"/>
    </row>
    <row r="59" spans="1:9" x14ac:dyDescent="0.2">
      <c r="A59" s="42"/>
      <c r="B59" s="42" t="s">
        <v>933</v>
      </c>
      <c r="C59" s="42"/>
      <c r="D59" s="42"/>
      <c r="E59" s="43"/>
      <c r="F59" s="44"/>
      <c r="G59" s="43">
        <v>-7519.5168750000003</v>
      </c>
      <c r="H59" s="43">
        <v>-3.1541119500663899</v>
      </c>
      <c r="I59" s="46"/>
    </row>
    <row r="60" spans="1:9" x14ac:dyDescent="0.2">
      <c r="A60" s="41" t="s">
        <v>32</v>
      </c>
      <c r="B60" s="41"/>
      <c r="C60" s="41"/>
      <c r="D60" s="41"/>
      <c r="E60" s="47"/>
      <c r="F60" s="48"/>
      <c r="G60" s="47">
        <f>SUM(G58:G59)</f>
        <v>-7519.5168750000003</v>
      </c>
      <c r="H60" s="47">
        <f>SUM(H58:H59)</f>
        <v>-3.1541119500663899</v>
      </c>
      <c r="I60" s="41"/>
    </row>
    <row r="61" spans="1:9" x14ac:dyDescent="0.2">
      <c r="A61" s="42"/>
      <c r="B61" s="42"/>
      <c r="C61" s="42"/>
      <c r="D61" s="42"/>
      <c r="E61" s="43"/>
      <c r="F61" s="44"/>
      <c r="G61" s="43"/>
      <c r="H61" s="42"/>
      <c r="I61" s="42"/>
    </row>
    <row r="62" spans="1:9" x14ac:dyDescent="0.2">
      <c r="A62" s="41" t="s">
        <v>25</v>
      </c>
      <c r="B62" s="42"/>
      <c r="C62" s="42"/>
      <c r="D62" s="42"/>
      <c r="E62" s="43"/>
      <c r="F62" s="44"/>
      <c r="G62" s="43"/>
      <c r="H62" s="42"/>
      <c r="I62" s="42"/>
    </row>
    <row r="63" spans="1:9" x14ac:dyDescent="0.2">
      <c r="A63" s="41" t="s">
        <v>26</v>
      </c>
      <c r="B63" s="42"/>
      <c r="C63" s="42"/>
      <c r="D63" s="42"/>
      <c r="E63" s="43"/>
      <c r="F63" s="44"/>
      <c r="G63" s="43"/>
      <c r="H63" s="42"/>
      <c r="I63" s="42"/>
    </row>
    <row r="64" spans="1:9" x14ac:dyDescent="0.2">
      <c r="A64" s="42" t="s">
        <v>82</v>
      </c>
      <c r="B64" s="42" t="s">
        <v>81</v>
      </c>
      <c r="C64" s="42" t="s">
        <v>66</v>
      </c>
      <c r="D64" s="45">
        <v>5000</v>
      </c>
      <c r="E64" s="43">
        <v>5422.1820547999996</v>
      </c>
      <c r="F64" s="44">
        <v>2.27437074732015</v>
      </c>
      <c r="G64" s="46"/>
      <c r="H64" s="46"/>
      <c r="I64" s="46">
        <v>7.8449999999999998</v>
      </c>
    </row>
    <row r="65" spans="1:9" x14ac:dyDescent="0.2">
      <c r="A65" s="42" t="s">
        <v>309</v>
      </c>
      <c r="B65" s="42" t="s">
        <v>308</v>
      </c>
      <c r="C65" s="42" t="s">
        <v>30</v>
      </c>
      <c r="D65" s="45">
        <v>5000</v>
      </c>
      <c r="E65" s="43">
        <v>5163.2270547999997</v>
      </c>
      <c r="F65" s="44">
        <v>2.1657503301301899</v>
      </c>
      <c r="G65" s="46"/>
      <c r="H65" s="46"/>
      <c r="I65" s="46">
        <v>8.3949999999999996</v>
      </c>
    </row>
    <row r="66" spans="1:9" x14ac:dyDescent="0.2">
      <c r="A66" s="42" t="s">
        <v>68</v>
      </c>
      <c r="B66" s="42" t="s">
        <v>67</v>
      </c>
      <c r="C66" s="42" t="s">
        <v>30</v>
      </c>
      <c r="D66" s="45">
        <v>5000</v>
      </c>
      <c r="E66" s="43">
        <v>5161.6421917999996</v>
      </c>
      <c r="F66" s="44">
        <v>2.1650855486807101</v>
      </c>
      <c r="G66" s="46"/>
      <c r="H66" s="46"/>
      <c r="I66" s="46">
        <v>8.0117999999999991</v>
      </c>
    </row>
    <row r="67" spans="1:9" x14ac:dyDescent="0.2">
      <c r="A67" s="42" t="s">
        <v>86</v>
      </c>
      <c r="B67" s="42" t="s">
        <v>85</v>
      </c>
      <c r="C67" s="42" t="s">
        <v>31</v>
      </c>
      <c r="D67" s="45">
        <v>5000</v>
      </c>
      <c r="E67" s="43">
        <v>5114.5218493000002</v>
      </c>
      <c r="F67" s="44">
        <v>2.1453206039587198</v>
      </c>
      <c r="G67" s="46"/>
      <c r="H67" s="46"/>
      <c r="I67" s="46">
        <v>7.84</v>
      </c>
    </row>
    <row r="68" spans="1:9" x14ac:dyDescent="0.2">
      <c r="A68" s="42" t="s">
        <v>88</v>
      </c>
      <c r="B68" s="42" t="s">
        <v>87</v>
      </c>
      <c r="C68" s="42" t="s">
        <v>31</v>
      </c>
      <c r="D68" s="45">
        <v>7000</v>
      </c>
      <c r="E68" s="43">
        <v>3808.6579999999999</v>
      </c>
      <c r="F68" s="44">
        <v>1.59756722555609</v>
      </c>
      <c r="G68" s="46"/>
      <c r="H68" s="46"/>
      <c r="I68" s="46">
        <v>6.4916999999999998</v>
      </c>
    </row>
    <row r="69" spans="1:9" x14ac:dyDescent="0.2">
      <c r="A69" s="42" t="s">
        <v>94</v>
      </c>
      <c r="B69" s="42" t="s">
        <v>93</v>
      </c>
      <c r="C69" s="42" t="s">
        <v>66</v>
      </c>
      <c r="D69" s="45">
        <v>3000</v>
      </c>
      <c r="E69" s="43">
        <v>3001.1196163999998</v>
      </c>
      <c r="F69" s="44">
        <v>1.25883981684208</v>
      </c>
      <c r="G69" s="46"/>
      <c r="H69" s="46"/>
      <c r="I69" s="46">
        <v>7.5000999999999998</v>
      </c>
    </row>
    <row r="70" spans="1:9" x14ac:dyDescent="0.2">
      <c r="A70" s="42" t="s">
        <v>307</v>
      </c>
      <c r="B70" s="42" t="s">
        <v>1319</v>
      </c>
      <c r="C70" s="42" t="s">
        <v>31</v>
      </c>
      <c r="D70" s="45">
        <v>2500</v>
      </c>
      <c r="E70" s="43">
        <v>2661.2507876999998</v>
      </c>
      <c r="F70" s="44">
        <v>1.11627954975607</v>
      </c>
      <c r="G70" s="46"/>
      <c r="H70" s="46"/>
      <c r="I70" s="46">
        <v>7.74</v>
      </c>
    </row>
    <row r="71" spans="1:9" x14ac:dyDescent="0.2">
      <c r="A71" s="42" t="s">
        <v>90</v>
      </c>
      <c r="B71" s="42" t="s">
        <v>89</v>
      </c>
      <c r="C71" s="42" t="s">
        <v>80</v>
      </c>
      <c r="D71" s="45">
        <v>2500</v>
      </c>
      <c r="E71" s="43">
        <v>2655.4729109999998</v>
      </c>
      <c r="F71" s="44">
        <v>1.1138559804964401</v>
      </c>
      <c r="G71" s="46"/>
      <c r="H71" s="46"/>
      <c r="I71" s="46">
        <v>8.09</v>
      </c>
    </row>
    <row r="72" spans="1:9" x14ac:dyDescent="0.2">
      <c r="A72" s="42" t="s">
        <v>331</v>
      </c>
      <c r="B72" s="42" t="s">
        <v>330</v>
      </c>
      <c r="C72" s="42" t="s">
        <v>332</v>
      </c>
      <c r="D72" s="45">
        <v>2500</v>
      </c>
      <c r="E72" s="43">
        <v>2620.8842807999999</v>
      </c>
      <c r="F72" s="44">
        <v>1.0993475468212801</v>
      </c>
      <c r="G72" s="46"/>
      <c r="H72" s="46"/>
      <c r="I72" s="46">
        <v>8.5649999999999995</v>
      </c>
    </row>
    <row r="73" spans="1:9" x14ac:dyDescent="0.2">
      <c r="A73" s="42" t="s">
        <v>74</v>
      </c>
      <c r="B73" s="42" t="s">
        <v>73</v>
      </c>
      <c r="C73" s="42" t="s">
        <v>30</v>
      </c>
      <c r="D73" s="45">
        <v>2500</v>
      </c>
      <c r="E73" s="43">
        <v>2606.0705478999998</v>
      </c>
      <c r="F73" s="44">
        <v>1.0931338268786699</v>
      </c>
      <c r="G73" s="46"/>
      <c r="H73" s="46"/>
      <c r="I73" s="46">
        <v>8.34</v>
      </c>
    </row>
    <row r="74" spans="1:9" x14ac:dyDescent="0.2">
      <c r="A74" s="42" t="s">
        <v>336</v>
      </c>
      <c r="B74" s="42" t="s">
        <v>335</v>
      </c>
      <c r="C74" s="42" t="s">
        <v>31</v>
      </c>
      <c r="D74" s="45">
        <v>2500</v>
      </c>
      <c r="E74" s="43">
        <v>2584.0655479000002</v>
      </c>
      <c r="F74" s="44">
        <v>1.08390368156282</v>
      </c>
      <c r="G74" s="46"/>
      <c r="H74" s="46"/>
      <c r="I74" s="46">
        <v>7.63</v>
      </c>
    </row>
    <row r="75" spans="1:9" x14ac:dyDescent="0.2">
      <c r="A75" s="42" t="s">
        <v>350</v>
      </c>
      <c r="B75" s="42" t="s">
        <v>349</v>
      </c>
      <c r="C75" s="42" t="s">
        <v>31</v>
      </c>
      <c r="D75" s="45">
        <v>2500</v>
      </c>
      <c r="E75" s="43">
        <v>2569.4302739999998</v>
      </c>
      <c r="F75" s="44">
        <v>1.0777648174485599</v>
      </c>
      <c r="G75" s="46"/>
      <c r="H75" s="46"/>
      <c r="I75" s="46">
        <v>7.8550000000000004</v>
      </c>
    </row>
    <row r="76" spans="1:9" x14ac:dyDescent="0.2">
      <c r="A76" s="42" t="s">
        <v>84</v>
      </c>
      <c r="B76" s="42" t="s">
        <v>83</v>
      </c>
      <c r="C76" s="42" t="s">
        <v>31</v>
      </c>
      <c r="D76" s="45">
        <v>2500</v>
      </c>
      <c r="E76" s="43">
        <v>2568.2748287999998</v>
      </c>
      <c r="F76" s="44">
        <v>1.07728015818474</v>
      </c>
      <c r="G76" s="46"/>
      <c r="H76" s="46"/>
      <c r="I76" s="46">
        <v>7.7549999999999999</v>
      </c>
    </row>
    <row r="77" spans="1:9" x14ac:dyDescent="0.2">
      <c r="A77" s="42" t="s">
        <v>29</v>
      </c>
      <c r="B77" s="42" t="s">
        <v>28</v>
      </c>
      <c r="C77" s="42" t="s">
        <v>30</v>
      </c>
      <c r="D77" s="45">
        <v>250</v>
      </c>
      <c r="E77" s="43">
        <v>2564.7064725999999</v>
      </c>
      <c r="F77" s="44">
        <v>1.07578338716612</v>
      </c>
      <c r="G77" s="46"/>
      <c r="H77" s="46"/>
      <c r="I77" s="46">
        <v>8.3399000000000001</v>
      </c>
    </row>
    <row r="78" spans="1:9" x14ac:dyDescent="0.2">
      <c r="A78" s="42" t="s">
        <v>340</v>
      </c>
      <c r="B78" s="42" t="s">
        <v>339</v>
      </c>
      <c r="C78" s="42" t="s">
        <v>66</v>
      </c>
      <c r="D78" s="45">
        <v>250</v>
      </c>
      <c r="E78" s="43">
        <v>2540.5655136999999</v>
      </c>
      <c r="F78" s="44">
        <v>1.0656572995173601</v>
      </c>
      <c r="G78" s="46"/>
      <c r="H78" s="46"/>
      <c r="I78" s="46">
        <v>7.7750000000000004</v>
      </c>
    </row>
    <row r="79" spans="1:9" x14ac:dyDescent="0.2">
      <c r="A79" s="42" t="s">
        <v>240</v>
      </c>
      <c r="B79" s="42" t="s">
        <v>239</v>
      </c>
      <c r="C79" s="42" t="s">
        <v>31</v>
      </c>
      <c r="D79" s="45">
        <v>200</v>
      </c>
      <c r="E79" s="43">
        <v>2146.0291507000002</v>
      </c>
      <c r="F79" s="44">
        <v>0.90016636732578603</v>
      </c>
      <c r="G79" s="46"/>
      <c r="H79" s="46"/>
      <c r="I79" s="46">
        <v>7.6436999999999999</v>
      </c>
    </row>
    <row r="80" spans="1:9" x14ac:dyDescent="0.2">
      <c r="A80" s="42" t="s">
        <v>70</v>
      </c>
      <c r="B80" s="42" t="s">
        <v>69</v>
      </c>
      <c r="C80" s="42" t="s">
        <v>66</v>
      </c>
      <c r="D80" s="45">
        <v>200</v>
      </c>
      <c r="E80" s="43">
        <v>2024.5009863</v>
      </c>
      <c r="F80" s="44">
        <v>0.84919056103721002</v>
      </c>
      <c r="G80" s="46"/>
      <c r="H80" s="46"/>
      <c r="I80" s="46">
        <v>7.6224999999999996</v>
      </c>
    </row>
    <row r="81" spans="1:9" x14ac:dyDescent="0.2">
      <c r="A81" s="42" t="s">
        <v>104</v>
      </c>
      <c r="B81" s="42" t="s">
        <v>103</v>
      </c>
      <c r="C81" s="42" t="s">
        <v>27</v>
      </c>
      <c r="D81" s="45">
        <v>1500</v>
      </c>
      <c r="E81" s="43">
        <v>1588.3249521</v>
      </c>
      <c r="F81" s="44">
        <v>0.66623358857841997</v>
      </c>
      <c r="G81" s="46"/>
      <c r="H81" s="46"/>
      <c r="I81" s="46">
        <v>7.5549999999999997</v>
      </c>
    </row>
    <row r="82" spans="1:9" x14ac:dyDescent="0.2">
      <c r="A82" s="42" t="s">
        <v>352</v>
      </c>
      <c r="B82" s="42" t="s">
        <v>351</v>
      </c>
      <c r="C82" s="42" t="s">
        <v>66</v>
      </c>
      <c r="D82" s="45">
        <v>1000</v>
      </c>
      <c r="E82" s="43">
        <v>1032.9787397</v>
      </c>
      <c r="F82" s="44">
        <v>0.43328988300891202</v>
      </c>
      <c r="G82" s="46"/>
      <c r="H82" s="46"/>
      <c r="I82" s="46">
        <v>7.63</v>
      </c>
    </row>
    <row r="83" spans="1:9" x14ac:dyDescent="0.2">
      <c r="A83" s="41" t="s">
        <v>32</v>
      </c>
      <c r="B83" s="41"/>
      <c r="C83" s="41"/>
      <c r="D83" s="41"/>
      <c r="E83" s="47">
        <f>SUM(E63:E82)</f>
        <v>57833.905760299996</v>
      </c>
      <c r="F83" s="48">
        <f>SUM(F63:F82)</f>
        <v>24.258820920270328</v>
      </c>
      <c r="G83" s="47"/>
      <c r="H83" s="41"/>
      <c r="I83" s="41"/>
    </row>
    <row r="84" spans="1:9" x14ac:dyDescent="0.2">
      <c r="A84" s="42"/>
      <c r="B84" s="42"/>
      <c r="C84" s="42"/>
      <c r="D84" s="42"/>
      <c r="E84" s="43"/>
      <c r="F84" s="44"/>
      <c r="G84" s="43"/>
      <c r="H84" s="42"/>
      <c r="I84" s="42"/>
    </row>
    <row r="85" spans="1:9" x14ac:dyDescent="0.2">
      <c r="A85" s="41" t="s">
        <v>33</v>
      </c>
      <c r="B85" s="42"/>
      <c r="C85" s="42"/>
      <c r="D85" s="42"/>
      <c r="E85" s="43"/>
      <c r="F85" s="44"/>
      <c r="G85" s="43"/>
      <c r="H85" s="42"/>
      <c r="I85" s="42"/>
    </row>
    <row r="86" spans="1:9" x14ac:dyDescent="0.2">
      <c r="A86" s="41" t="s">
        <v>34</v>
      </c>
      <c r="B86" s="42"/>
      <c r="C86" s="42"/>
      <c r="D86" s="42"/>
      <c r="E86" s="43"/>
      <c r="F86" s="44"/>
      <c r="G86" s="43"/>
      <c r="H86" s="42"/>
      <c r="I86" s="42"/>
    </row>
    <row r="87" spans="1:9" x14ac:dyDescent="0.2">
      <c r="A87" s="42" t="s">
        <v>62</v>
      </c>
      <c r="B87" s="42" t="s">
        <v>61</v>
      </c>
      <c r="C87" s="42" t="s">
        <v>35</v>
      </c>
      <c r="D87" s="45">
        <v>1000</v>
      </c>
      <c r="E87" s="43">
        <v>4668.3649999999998</v>
      </c>
      <c r="F87" s="44">
        <v>1.95817711144796</v>
      </c>
      <c r="G87" s="46"/>
      <c r="H87" s="46"/>
      <c r="I87" s="46">
        <v>7.6262999999999996</v>
      </c>
    </row>
    <row r="88" spans="1:9" x14ac:dyDescent="0.2">
      <c r="A88" s="41" t="s">
        <v>32</v>
      </c>
      <c r="B88" s="41"/>
      <c r="C88" s="41"/>
      <c r="D88" s="41"/>
      <c r="E88" s="47">
        <f>SUM(E86:E87)</f>
        <v>4668.3649999999998</v>
      </c>
      <c r="F88" s="48">
        <f>SUM(F86:F87)</f>
        <v>1.95817711144796</v>
      </c>
      <c r="G88" s="47"/>
      <c r="H88" s="41"/>
      <c r="I88" s="41"/>
    </row>
    <row r="89" spans="1:9" x14ac:dyDescent="0.2">
      <c r="A89" s="42"/>
      <c r="B89" s="42"/>
      <c r="C89" s="42"/>
      <c r="D89" s="42"/>
      <c r="E89" s="43"/>
      <c r="F89" s="44"/>
      <c r="G89" s="43"/>
      <c r="H89" s="42"/>
      <c r="I89" s="42"/>
    </row>
    <row r="90" spans="1:9" x14ac:dyDescent="0.2">
      <c r="A90" s="41" t="s">
        <v>40</v>
      </c>
      <c r="B90" s="42"/>
      <c r="C90" s="42"/>
      <c r="D90" s="42"/>
      <c r="E90" s="43"/>
      <c r="F90" s="44"/>
      <c r="G90" s="43"/>
      <c r="H90" s="42"/>
      <c r="I90" s="42"/>
    </row>
    <row r="91" spans="1:9" x14ac:dyDescent="0.2">
      <c r="A91" s="42" t="s">
        <v>317</v>
      </c>
      <c r="B91" s="42" t="s">
        <v>316</v>
      </c>
      <c r="C91" s="42" t="s">
        <v>41</v>
      </c>
      <c r="D91" s="45">
        <v>2000000</v>
      </c>
      <c r="E91" s="43">
        <v>2081.4233333000002</v>
      </c>
      <c r="F91" s="44">
        <v>0.87306702250183399</v>
      </c>
      <c r="G91" s="46"/>
      <c r="H91" s="46"/>
      <c r="I91" s="46">
        <v>6.6934027812500103</v>
      </c>
    </row>
    <row r="92" spans="1:9" x14ac:dyDescent="0.2">
      <c r="A92" s="42" t="s">
        <v>344</v>
      </c>
      <c r="B92" s="42" t="s">
        <v>343</v>
      </c>
      <c r="C92" s="42" t="s">
        <v>41</v>
      </c>
      <c r="D92" s="45">
        <v>480000</v>
      </c>
      <c r="E92" s="43">
        <v>495.12240000000003</v>
      </c>
      <c r="F92" s="44">
        <v>0.20768242222816399</v>
      </c>
      <c r="G92" s="46"/>
      <c r="H92" s="46"/>
      <c r="I92" s="46">
        <v>6.6759249220125101</v>
      </c>
    </row>
    <row r="93" spans="1:9" x14ac:dyDescent="0.2">
      <c r="A93" s="41" t="s">
        <v>32</v>
      </c>
      <c r="B93" s="41"/>
      <c r="C93" s="41"/>
      <c r="D93" s="41"/>
      <c r="E93" s="47">
        <f>SUM(E91:E92)</f>
        <v>2576.5457333000004</v>
      </c>
      <c r="F93" s="48">
        <f>SUM(F91:F92)</f>
        <v>1.0807494447299979</v>
      </c>
      <c r="G93" s="47"/>
      <c r="H93" s="41"/>
      <c r="I93" s="41"/>
    </row>
    <row r="94" spans="1:9" x14ac:dyDescent="0.2">
      <c r="A94" s="42"/>
      <c r="B94" s="42"/>
      <c r="C94" s="42"/>
      <c r="D94" s="42"/>
      <c r="E94" s="43"/>
      <c r="F94" s="44"/>
      <c r="G94" s="43"/>
      <c r="H94" s="42"/>
      <c r="I94" s="42"/>
    </row>
    <row r="95" spans="1:9" x14ac:dyDescent="0.2">
      <c r="A95" s="41" t="s">
        <v>43</v>
      </c>
      <c r="B95" s="41"/>
      <c r="C95" s="41"/>
      <c r="D95" s="41"/>
      <c r="E95" s="47">
        <f>E56+E60+E83+E88+E93</f>
        <v>220836.73861159993</v>
      </c>
      <c r="F95" s="48">
        <f>F56+F60+F83+F88+F93</f>
        <v>92.631455962858695</v>
      </c>
      <c r="G95" s="47"/>
      <c r="H95" s="41"/>
      <c r="I95" s="41"/>
    </row>
    <row r="96" spans="1:9" x14ac:dyDescent="0.2">
      <c r="A96" s="41"/>
      <c r="B96" s="41"/>
      <c r="C96" s="41"/>
      <c r="D96" s="41"/>
      <c r="E96" s="47"/>
      <c r="F96" s="48"/>
      <c r="G96" s="47"/>
      <c r="H96" s="41"/>
      <c r="I96" s="41"/>
    </row>
    <row r="97" spans="1:9" x14ac:dyDescent="0.2">
      <c r="A97" s="41" t="s">
        <v>318</v>
      </c>
      <c r="B97" s="41"/>
      <c r="C97" s="41"/>
      <c r="D97" s="41"/>
      <c r="E97" s="61">
        <v>8581.8237497999999</v>
      </c>
      <c r="F97" s="61">
        <f>E97/E101*100</f>
        <v>3.5997037166842882</v>
      </c>
      <c r="G97" s="47"/>
      <c r="H97" s="41"/>
      <c r="I97" s="41"/>
    </row>
    <row r="98" spans="1:9" x14ac:dyDescent="0.2">
      <c r="A98" s="41"/>
      <c r="B98" s="41"/>
      <c r="C98" s="41"/>
      <c r="D98" s="41"/>
      <c r="E98" s="47"/>
      <c r="F98" s="48"/>
      <c r="G98" s="47"/>
      <c r="H98" s="41"/>
      <c r="I98" s="41"/>
    </row>
    <row r="99" spans="1:9" x14ac:dyDescent="0.2">
      <c r="A99" s="41" t="s">
        <v>45</v>
      </c>
      <c r="B99" s="41"/>
      <c r="C99" s="41"/>
      <c r="D99" s="41"/>
      <c r="E99" s="47">
        <f>E101-(E56+E60+E83+E88+E93+E97)</f>
        <v>8985.0515256000799</v>
      </c>
      <c r="F99" s="48">
        <f>F101-(F56+F60+F83+F88+F93+F97)</f>
        <v>3.7688403204570164</v>
      </c>
      <c r="G99" s="47"/>
      <c r="H99" s="41"/>
      <c r="I99" s="41"/>
    </row>
    <row r="100" spans="1:9" x14ac:dyDescent="0.2">
      <c r="A100" s="42"/>
      <c r="B100" s="42"/>
      <c r="C100" s="42"/>
      <c r="D100" s="42"/>
      <c r="E100" s="43"/>
      <c r="F100" s="44"/>
      <c r="G100" s="43"/>
      <c r="H100" s="42"/>
      <c r="I100" s="42"/>
    </row>
    <row r="101" spans="1:9" x14ac:dyDescent="0.2">
      <c r="A101" s="49" t="s">
        <v>44</v>
      </c>
      <c r="B101" s="49"/>
      <c r="C101" s="49"/>
      <c r="D101" s="49"/>
      <c r="E101" s="50">
        <v>238403.61388700001</v>
      </c>
      <c r="F101" s="51">
        <v>100</v>
      </c>
      <c r="G101" s="50"/>
      <c r="H101" s="49"/>
      <c r="I101" s="49"/>
    </row>
    <row r="103" spans="1:9" x14ac:dyDescent="0.2">
      <c r="A103" s="14" t="s">
        <v>46</v>
      </c>
    </row>
    <row r="105" spans="1:9" x14ac:dyDescent="0.2">
      <c r="A105" s="14" t="s">
        <v>47</v>
      </c>
    </row>
    <row r="106" spans="1:9" x14ac:dyDescent="0.2">
      <c r="A106" s="14" t="s">
        <v>48</v>
      </c>
    </row>
    <row r="107" spans="1:9" x14ac:dyDescent="0.2">
      <c r="A107" s="14" t="s">
        <v>49</v>
      </c>
      <c r="B107" s="14"/>
      <c r="C107" s="30" t="s">
        <v>51</v>
      </c>
      <c r="D107" s="14" t="s">
        <v>50</v>
      </c>
    </row>
    <row r="108" spans="1:9" x14ac:dyDescent="0.2">
      <c r="A108" s="7" t="s">
        <v>52</v>
      </c>
      <c r="C108" s="31">
        <v>13.9558</v>
      </c>
      <c r="D108" s="31">
        <v>13.207800000000001</v>
      </c>
    </row>
    <row r="109" spans="1:9" x14ac:dyDescent="0.2">
      <c r="A109" s="7" t="s">
        <v>53</v>
      </c>
      <c r="C109" s="31">
        <v>13.9558</v>
      </c>
      <c r="D109" s="31">
        <v>12.786300000000001</v>
      </c>
    </row>
    <row r="110" spans="1:9" x14ac:dyDescent="0.2">
      <c r="A110" s="7" t="s">
        <v>54</v>
      </c>
      <c r="C110" s="31">
        <v>14.4476</v>
      </c>
      <c r="D110" s="31">
        <v>13.776899999999999</v>
      </c>
    </row>
    <row r="111" spans="1:9" x14ac:dyDescent="0.2">
      <c r="A111" s="7" t="s">
        <v>55</v>
      </c>
      <c r="C111" s="31">
        <v>14.4476</v>
      </c>
      <c r="D111" s="31">
        <v>13.0694</v>
      </c>
    </row>
    <row r="113" spans="1:5" x14ac:dyDescent="0.2">
      <c r="A113" s="14" t="s">
        <v>57</v>
      </c>
    </row>
    <row r="114" spans="1:5" x14ac:dyDescent="0.2">
      <c r="A114" s="83" t="s">
        <v>63</v>
      </c>
      <c r="B114" s="84"/>
      <c r="C114" s="33" t="s">
        <v>64</v>
      </c>
    </row>
    <row r="115" spans="1:5" x14ac:dyDescent="0.2">
      <c r="A115" s="79" t="s">
        <v>53</v>
      </c>
      <c r="B115" s="80"/>
      <c r="C115" s="34">
        <v>0.45</v>
      </c>
    </row>
    <row r="116" spans="1:5" x14ac:dyDescent="0.2">
      <c r="A116" s="79" t="s">
        <v>55</v>
      </c>
      <c r="B116" s="80"/>
      <c r="C116" s="34">
        <v>0.75</v>
      </c>
    </row>
    <row r="117" spans="1:5" x14ac:dyDescent="0.2">
      <c r="A117" s="7" t="s">
        <v>65</v>
      </c>
    </row>
    <row r="118" spans="1:5" x14ac:dyDescent="0.2">
      <c r="A118" s="7" t="s">
        <v>56</v>
      </c>
    </row>
    <row r="120" spans="1:5" x14ac:dyDescent="0.2">
      <c r="A120" s="14" t="s">
        <v>319</v>
      </c>
      <c r="D120" s="32" t="s">
        <v>353</v>
      </c>
    </row>
    <row r="122" spans="1:5" x14ac:dyDescent="0.2">
      <c r="A122" s="14" t="s">
        <v>321</v>
      </c>
      <c r="D122" s="32">
        <f>ABS(+H56+H60)</f>
        <v>16.028362275838674</v>
      </c>
    </row>
    <row r="124" spans="1:5" x14ac:dyDescent="0.2">
      <c r="A124" s="14" t="s">
        <v>322</v>
      </c>
      <c r="D124" s="52">
        <v>1.3653</v>
      </c>
    </row>
    <row r="126" spans="1:5" x14ac:dyDescent="0.2">
      <c r="A126" s="14" t="s">
        <v>323</v>
      </c>
      <c r="D126" s="32">
        <v>2.5053644016019301</v>
      </c>
      <c r="E126" s="10" t="s">
        <v>59</v>
      </c>
    </row>
    <row r="128" spans="1:5" x14ac:dyDescent="0.2">
      <c r="A128" s="14" t="s">
        <v>324</v>
      </c>
      <c r="D128" s="30" t="s">
        <v>58</v>
      </c>
    </row>
    <row r="130" spans="1:9" x14ac:dyDescent="0.2">
      <c r="A130" s="14" t="s">
        <v>938</v>
      </c>
      <c r="G130" s="11"/>
      <c r="H130" s="11"/>
      <c r="I130" s="11"/>
    </row>
    <row r="131" spans="1:9" x14ac:dyDescent="0.2">
      <c r="G131" s="11"/>
      <c r="H131" s="11"/>
      <c r="I131" s="11"/>
    </row>
    <row r="132" spans="1:9" x14ac:dyDescent="0.2">
      <c r="A132" s="56" t="s">
        <v>941</v>
      </c>
      <c r="G132" s="11"/>
      <c r="H132" s="11"/>
      <c r="I132" s="11"/>
    </row>
    <row r="133" spans="1:9" x14ac:dyDescent="0.2">
      <c r="G133" s="11"/>
      <c r="H133" s="11"/>
      <c r="I133" s="11"/>
    </row>
    <row r="134" spans="1:9" x14ac:dyDescent="0.2">
      <c r="G134" s="11"/>
      <c r="H134" s="11"/>
      <c r="I134" s="11"/>
    </row>
    <row r="135" spans="1:9" x14ac:dyDescent="0.2">
      <c r="G135" s="11"/>
      <c r="H135" s="11"/>
      <c r="I135" s="11"/>
    </row>
    <row r="136" spans="1:9" x14ac:dyDescent="0.2">
      <c r="G136" s="11"/>
      <c r="H136" s="11"/>
      <c r="I136" s="11"/>
    </row>
    <row r="137" spans="1:9" x14ac:dyDescent="0.2">
      <c r="G137" s="11"/>
      <c r="H137" s="11"/>
      <c r="I137" s="11"/>
    </row>
    <row r="138" spans="1:9" x14ac:dyDescent="0.2">
      <c r="G138" s="11"/>
      <c r="H138" s="11"/>
      <c r="I138" s="11"/>
    </row>
    <row r="139" spans="1:9" x14ac:dyDescent="0.2">
      <c r="G139" s="11"/>
      <c r="H139" s="11"/>
      <c r="I139" s="11"/>
    </row>
    <row r="140" spans="1:9" x14ac:dyDescent="0.2">
      <c r="G140" s="11"/>
      <c r="H140" s="11"/>
      <c r="I140" s="11"/>
    </row>
    <row r="141" spans="1:9" x14ac:dyDescent="0.2">
      <c r="G141" s="11"/>
      <c r="H141" s="11"/>
      <c r="I141" s="11"/>
    </row>
    <row r="142" spans="1:9" x14ac:dyDescent="0.2">
      <c r="G142" s="11"/>
      <c r="H142" s="11"/>
      <c r="I142" s="11"/>
    </row>
    <row r="143" spans="1:9" x14ac:dyDescent="0.2">
      <c r="G143" s="11"/>
      <c r="H143" s="11"/>
      <c r="I143" s="11"/>
    </row>
    <row r="144" spans="1:9" x14ac:dyDescent="0.2">
      <c r="G144" s="11"/>
      <c r="H144" s="11"/>
      <c r="I144" s="11"/>
    </row>
    <row r="145" spans="1:9" x14ac:dyDescent="0.2">
      <c r="G145" s="11"/>
      <c r="H145" s="11"/>
      <c r="I145" s="11"/>
    </row>
    <row r="146" spans="1:9" x14ac:dyDescent="0.2">
      <c r="G146" s="11"/>
      <c r="H146" s="11"/>
      <c r="I146" s="11"/>
    </row>
    <row r="147" spans="1:9" x14ac:dyDescent="0.2">
      <c r="G147" s="11"/>
      <c r="H147" s="11"/>
      <c r="I147" s="11"/>
    </row>
    <row r="148" spans="1:9" x14ac:dyDescent="0.2">
      <c r="G148" s="11"/>
      <c r="H148" s="11"/>
      <c r="I148" s="11"/>
    </row>
    <row r="149" spans="1:9" x14ac:dyDescent="0.2">
      <c r="G149" s="11"/>
      <c r="H149" s="11"/>
      <c r="I149" s="11"/>
    </row>
    <row r="150" spans="1:9" x14ac:dyDescent="0.2">
      <c r="A150" s="56" t="s">
        <v>945</v>
      </c>
      <c r="G150" s="11"/>
      <c r="H150" s="11"/>
      <c r="I150" s="11"/>
    </row>
    <row r="151" spans="1:9" x14ac:dyDescent="0.2">
      <c r="G151" s="11"/>
      <c r="H151" s="11"/>
      <c r="I151" s="11"/>
    </row>
    <row r="152" spans="1:9" x14ac:dyDescent="0.2">
      <c r="A152" s="56" t="s">
        <v>942</v>
      </c>
      <c r="G152" s="11"/>
      <c r="H152" s="11"/>
      <c r="I152" s="11"/>
    </row>
    <row r="153" spans="1:9" x14ac:dyDescent="0.2">
      <c r="G153" s="11"/>
      <c r="H153" s="11"/>
      <c r="I153" s="11"/>
    </row>
    <row r="154" spans="1:9" x14ac:dyDescent="0.2">
      <c r="G154" s="11"/>
      <c r="H154" s="11"/>
      <c r="I154" s="11"/>
    </row>
    <row r="155" spans="1:9" x14ac:dyDescent="0.2">
      <c r="G155" s="11"/>
      <c r="H155" s="11"/>
      <c r="I155" s="11"/>
    </row>
    <row r="156" spans="1:9" x14ac:dyDescent="0.2">
      <c r="G156" s="11"/>
      <c r="H156" s="11"/>
      <c r="I156" s="11"/>
    </row>
    <row r="157" spans="1:9" x14ac:dyDescent="0.2">
      <c r="G157" s="11"/>
      <c r="H157" s="11"/>
      <c r="I157" s="11"/>
    </row>
    <row r="158" spans="1:9" x14ac:dyDescent="0.2">
      <c r="G158" s="11"/>
      <c r="H158" s="11"/>
      <c r="I158" s="11"/>
    </row>
    <row r="159" spans="1:9" x14ac:dyDescent="0.2">
      <c r="G159" s="11"/>
      <c r="H159" s="11"/>
      <c r="I159" s="11"/>
    </row>
    <row r="160" spans="1:9" x14ac:dyDescent="0.2">
      <c r="G160" s="11"/>
      <c r="H160" s="11"/>
      <c r="I160" s="11"/>
    </row>
    <row r="161" spans="1:9" x14ac:dyDescent="0.2">
      <c r="G161" s="11"/>
      <c r="H161" s="11"/>
      <c r="I161" s="11"/>
    </row>
    <row r="162" spans="1:9" x14ac:dyDescent="0.2">
      <c r="G162" s="11"/>
      <c r="H162" s="11"/>
      <c r="I162" s="11"/>
    </row>
    <row r="163" spans="1:9" x14ac:dyDescent="0.2">
      <c r="G163" s="11"/>
      <c r="H163" s="11"/>
      <c r="I163" s="11"/>
    </row>
    <row r="164" spans="1:9" x14ac:dyDescent="0.2">
      <c r="G164" s="11"/>
      <c r="H164" s="11"/>
      <c r="I164" s="11"/>
    </row>
    <row r="165" spans="1:9" x14ac:dyDescent="0.2">
      <c r="G165" s="11"/>
      <c r="H165" s="11"/>
      <c r="I165" s="11"/>
    </row>
    <row r="168" spans="1:9" x14ac:dyDescent="0.2">
      <c r="A168" s="7" t="s">
        <v>940</v>
      </c>
    </row>
  </sheetData>
  <mergeCells count="4">
    <mergeCell ref="A1:G1"/>
    <mergeCell ref="A114:B114"/>
    <mergeCell ref="A115:B115"/>
    <mergeCell ref="A116:B116"/>
  </mergeCells>
  <conditionalFormatting sqref="F2:F3 F5:F129">
    <cfRule type="cellIs" dxfId="78" priority="3" stopIfTrue="1" operator="between">
      <formula>0.009</formula>
      <formula>-0.009</formula>
    </cfRule>
  </conditionalFormatting>
  <conditionalFormatting sqref="F268:F65536">
    <cfRule type="cellIs" dxfId="77" priority="2" stopIfTrue="1" operator="between">
      <formula>0.009</formula>
      <formula>-0.009</formula>
    </cfRule>
  </conditionalFormatting>
  <conditionalFormatting sqref="F130:I165">
    <cfRule type="cellIs" dxfId="76"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72"/>
  <sheetViews>
    <sheetView workbookViewId="0">
      <selection sqref="A1:G1"/>
    </sheetView>
  </sheetViews>
  <sheetFormatPr defaultColWidth="9.109375" defaultRowHeight="10.199999999999999" x14ac:dyDescent="0.2"/>
  <cols>
    <col min="1" max="1" width="38.6640625" style="7" bestFit="1" customWidth="1"/>
    <col min="2" max="2" width="34.109375" style="7" bestFit="1" customWidth="1"/>
    <col min="3" max="3" width="25.5546875" style="7" bestFit="1" customWidth="1"/>
    <col min="4" max="4" width="15.33203125" style="7" bestFit="1" customWidth="1"/>
    <col min="5" max="5" width="27" style="10" customWidth="1"/>
    <col min="6" max="6" width="31.33203125" style="11" bestFit="1" customWidth="1"/>
    <col min="7" max="7" width="33.5546875" style="10" customWidth="1"/>
    <col min="8" max="8" width="20" style="7" customWidth="1"/>
    <col min="9" max="16384" width="9.109375" style="7"/>
  </cols>
  <sheetData>
    <row r="1" spans="1:11" s="1" customFormat="1" ht="13.8" x14ac:dyDescent="0.2">
      <c r="A1" s="81" t="s">
        <v>11</v>
      </c>
      <c r="B1" s="82"/>
      <c r="C1" s="82"/>
      <c r="D1" s="82"/>
      <c r="E1" s="82"/>
      <c r="F1" s="82"/>
      <c r="G1" s="82"/>
    </row>
    <row r="2" spans="1:11" s="1" customFormat="1" ht="11.4" x14ac:dyDescent="0.2">
      <c r="E2" s="5"/>
      <c r="F2" s="9"/>
      <c r="G2" s="10"/>
    </row>
    <row r="3" spans="1:11" s="1" customFormat="1" ht="12" x14ac:dyDescent="0.2">
      <c r="A3" s="8" t="s">
        <v>7</v>
      </c>
      <c r="B3" s="2"/>
      <c r="C3" s="3"/>
      <c r="D3" s="3"/>
      <c r="E3" s="4"/>
      <c r="F3" s="9"/>
      <c r="G3" s="10"/>
    </row>
    <row r="4" spans="1:11" s="1" customFormat="1" ht="24.75" customHeight="1" x14ac:dyDescent="0.25">
      <c r="A4" s="37" t="s">
        <v>2</v>
      </c>
      <c r="B4" s="37" t="s">
        <v>0</v>
      </c>
      <c r="C4" s="38" t="s">
        <v>4</v>
      </c>
      <c r="D4" s="38" t="s">
        <v>1</v>
      </c>
      <c r="E4" s="54" t="s">
        <v>6</v>
      </c>
      <c r="F4" s="39" t="s">
        <v>245</v>
      </c>
      <c r="G4" s="54" t="s">
        <v>246</v>
      </c>
      <c r="H4" s="55" t="s">
        <v>247</v>
      </c>
      <c r="I4" s="40" t="s">
        <v>5</v>
      </c>
      <c r="J4" s="36"/>
      <c r="K4" s="36"/>
    </row>
    <row r="5" spans="1:11" x14ac:dyDescent="0.2">
      <c r="A5" s="41" t="s">
        <v>109</v>
      </c>
      <c r="B5" s="42"/>
      <c r="C5" s="42"/>
      <c r="D5" s="42"/>
      <c r="E5" s="43"/>
      <c r="F5" s="44"/>
      <c r="G5" s="43"/>
      <c r="H5" s="42"/>
      <c r="I5" s="42"/>
    </row>
    <row r="6" spans="1:11" x14ac:dyDescent="0.2">
      <c r="A6" s="41" t="s">
        <v>26</v>
      </c>
      <c r="B6" s="42"/>
      <c r="C6" s="42"/>
      <c r="D6" s="42"/>
      <c r="E6" s="43"/>
      <c r="F6" s="44"/>
      <c r="G6" s="43"/>
      <c r="H6" s="42"/>
      <c r="I6" s="42"/>
    </row>
    <row r="7" spans="1:11" x14ac:dyDescent="0.2">
      <c r="A7" s="42" t="s">
        <v>114</v>
      </c>
      <c r="B7" s="42" t="s">
        <v>113</v>
      </c>
      <c r="C7" s="42" t="s">
        <v>112</v>
      </c>
      <c r="D7" s="45">
        <v>58100</v>
      </c>
      <c r="E7" s="43">
        <v>699.58209999999997</v>
      </c>
      <c r="F7" s="44">
        <v>3.6452509267964599</v>
      </c>
      <c r="G7" s="43">
        <v>-703.76530000000002</v>
      </c>
      <c r="H7" s="43">
        <v>-3.66704795916332</v>
      </c>
      <c r="I7" s="46"/>
    </row>
    <row r="8" spans="1:11" x14ac:dyDescent="0.2">
      <c r="A8" s="42" t="s">
        <v>355</v>
      </c>
      <c r="B8" s="42" t="s">
        <v>354</v>
      </c>
      <c r="C8" s="42" t="s">
        <v>356</v>
      </c>
      <c r="D8" s="45">
        <v>999000</v>
      </c>
      <c r="E8" s="43">
        <v>624.17520000000002</v>
      </c>
      <c r="F8" s="44">
        <v>3.2523348242949099</v>
      </c>
      <c r="G8" s="43">
        <v>-627.67169999999999</v>
      </c>
      <c r="H8" s="43">
        <v>-3.27055372936058</v>
      </c>
      <c r="I8" s="46"/>
    </row>
    <row r="9" spans="1:11" x14ac:dyDescent="0.2">
      <c r="A9" s="42" t="s">
        <v>129</v>
      </c>
      <c r="B9" s="42" t="s">
        <v>128</v>
      </c>
      <c r="C9" s="42" t="s">
        <v>130</v>
      </c>
      <c r="D9" s="45">
        <v>49500</v>
      </c>
      <c r="E9" s="43">
        <v>594.04949999999997</v>
      </c>
      <c r="F9" s="44">
        <v>3.0953614885772098</v>
      </c>
      <c r="G9" s="43">
        <v>-597.21749999999997</v>
      </c>
      <c r="H9" s="43">
        <v>-3.1118687075813698</v>
      </c>
      <c r="I9" s="46"/>
    </row>
    <row r="10" spans="1:11" x14ac:dyDescent="0.2">
      <c r="A10" s="42" t="s">
        <v>358</v>
      </c>
      <c r="B10" s="42" t="s">
        <v>357</v>
      </c>
      <c r="C10" s="42" t="s">
        <v>207</v>
      </c>
      <c r="D10" s="45">
        <v>30375</v>
      </c>
      <c r="E10" s="43">
        <v>588.15112499999998</v>
      </c>
      <c r="F10" s="44">
        <v>3.0646273446713801</v>
      </c>
      <c r="G10" s="43">
        <v>-589.94325000000003</v>
      </c>
      <c r="H10" s="43">
        <v>-3.0739654128083198</v>
      </c>
      <c r="I10" s="46"/>
    </row>
    <row r="11" spans="1:11" x14ac:dyDescent="0.2">
      <c r="A11" s="42" t="s">
        <v>122</v>
      </c>
      <c r="B11" s="42" t="s">
        <v>121</v>
      </c>
      <c r="C11" s="42" t="s">
        <v>112</v>
      </c>
      <c r="D11" s="45">
        <v>56250</v>
      </c>
      <c r="E11" s="43">
        <v>571.24687500000005</v>
      </c>
      <c r="F11" s="44">
        <v>2.9765458557663602</v>
      </c>
      <c r="G11" s="43">
        <v>-574.53750000000002</v>
      </c>
      <c r="H11" s="43">
        <v>-2.9936920260743101</v>
      </c>
      <c r="I11" s="46"/>
    </row>
    <row r="12" spans="1:11" x14ac:dyDescent="0.2">
      <c r="A12" s="42" t="s">
        <v>264</v>
      </c>
      <c r="B12" s="42" t="s">
        <v>263</v>
      </c>
      <c r="C12" s="42" t="s">
        <v>164</v>
      </c>
      <c r="D12" s="45">
        <v>14525</v>
      </c>
      <c r="E12" s="43">
        <v>446.97056250000003</v>
      </c>
      <c r="F12" s="44">
        <v>2.3289902031567999</v>
      </c>
      <c r="G12" s="43">
        <v>-449.56327499999998</v>
      </c>
      <c r="H12" s="43">
        <v>-2.34249982217584</v>
      </c>
      <c r="I12" s="46"/>
    </row>
    <row r="13" spans="1:11" x14ac:dyDescent="0.2">
      <c r="A13" s="42" t="s">
        <v>360</v>
      </c>
      <c r="B13" s="42" t="s">
        <v>359</v>
      </c>
      <c r="C13" s="42" t="s">
        <v>125</v>
      </c>
      <c r="D13" s="45">
        <v>5520000</v>
      </c>
      <c r="E13" s="43">
        <v>416.76</v>
      </c>
      <c r="F13" s="44">
        <v>2.17157468187321</v>
      </c>
      <c r="G13" s="43">
        <v>-418.416</v>
      </c>
      <c r="H13" s="43">
        <v>-2.1802034554435701</v>
      </c>
      <c r="I13" s="46"/>
    </row>
    <row r="14" spans="1:11" x14ac:dyDescent="0.2">
      <c r="A14" s="42" t="s">
        <v>362</v>
      </c>
      <c r="B14" s="42" t="s">
        <v>361</v>
      </c>
      <c r="C14" s="42" t="s">
        <v>363</v>
      </c>
      <c r="D14" s="45">
        <v>8250</v>
      </c>
      <c r="E14" s="43">
        <v>407.1705</v>
      </c>
      <c r="F14" s="44">
        <v>2.1216075175296498</v>
      </c>
      <c r="G14" s="43">
        <v>-409.74037499999997</v>
      </c>
      <c r="H14" s="43">
        <v>-2.1349981391957802</v>
      </c>
      <c r="I14" s="46"/>
    </row>
    <row r="15" spans="1:11" x14ac:dyDescent="0.2">
      <c r="A15" s="42" t="s">
        <v>365</v>
      </c>
      <c r="B15" s="42" t="s">
        <v>364</v>
      </c>
      <c r="C15" s="42" t="s">
        <v>179</v>
      </c>
      <c r="D15" s="45">
        <v>99200</v>
      </c>
      <c r="E15" s="43">
        <v>391.84</v>
      </c>
      <c r="F15" s="44">
        <v>2.0417262293531002</v>
      </c>
      <c r="G15" s="43">
        <v>-393.62560000000002</v>
      </c>
      <c r="H15" s="43">
        <v>-2.05103029824636</v>
      </c>
      <c r="I15" s="46"/>
    </row>
    <row r="16" spans="1:11" x14ac:dyDescent="0.2">
      <c r="A16" s="42" t="s">
        <v>367</v>
      </c>
      <c r="B16" s="42" t="s">
        <v>366</v>
      </c>
      <c r="C16" s="42" t="s">
        <v>117</v>
      </c>
      <c r="D16" s="45">
        <v>10675</v>
      </c>
      <c r="E16" s="43">
        <v>371.83693749999998</v>
      </c>
      <c r="F16" s="44">
        <v>1.9374980306657801</v>
      </c>
      <c r="G16" s="43">
        <v>-374.04666250000002</v>
      </c>
      <c r="H16" s="43">
        <v>-1.94901205039873</v>
      </c>
      <c r="I16" s="46"/>
    </row>
    <row r="17" spans="1:9" x14ac:dyDescent="0.2">
      <c r="A17" s="42" t="s">
        <v>141</v>
      </c>
      <c r="B17" s="42" t="s">
        <v>140</v>
      </c>
      <c r="C17" s="42" t="s">
        <v>142</v>
      </c>
      <c r="D17" s="45">
        <v>3650</v>
      </c>
      <c r="E17" s="43">
        <v>369.688425</v>
      </c>
      <c r="F17" s="44">
        <v>1.92630296552352</v>
      </c>
      <c r="G17" s="43">
        <v>-372.03537499999999</v>
      </c>
      <c r="H17" s="43">
        <v>-1.93853201149632</v>
      </c>
      <c r="I17" s="46"/>
    </row>
    <row r="18" spans="1:9" x14ac:dyDescent="0.2">
      <c r="A18" s="42" t="s">
        <v>111</v>
      </c>
      <c r="B18" s="42" t="s">
        <v>110</v>
      </c>
      <c r="C18" s="42" t="s">
        <v>112</v>
      </c>
      <c r="D18" s="45">
        <v>20900</v>
      </c>
      <c r="E18" s="43">
        <v>362.07159999999999</v>
      </c>
      <c r="F18" s="44">
        <v>1.8866146453242201</v>
      </c>
      <c r="G18" s="43">
        <v>-363.24200000000002</v>
      </c>
      <c r="H18" s="43">
        <v>-1.89271314567854</v>
      </c>
      <c r="I18" s="46"/>
    </row>
    <row r="19" spans="1:9" x14ac:dyDescent="0.2">
      <c r="A19" s="42" t="s">
        <v>173</v>
      </c>
      <c r="B19" s="42" t="s">
        <v>172</v>
      </c>
      <c r="C19" s="42" t="s">
        <v>112</v>
      </c>
      <c r="D19" s="45">
        <v>32000</v>
      </c>
      <c r="E19" s="43">
        <v>316.83199999999999</v>
      </c>
      <c r="F19" s="44">
        <v>1.6508886400020499</v>
      </c>
      <c r="G19" s="43">
        <v>-318.25599999999997</v>
      </c>
      <c r="H19" s="43">
        <v>-1.6583085515746201</v>
      </c>
      <c r="I19" s="46"/>
    </row>
    <row r="20" spans="1:9" x14ac:dyDescent="0.2">
      <c r="A20" s="42" t="s">
        <v>369</v>
      </c>
      <c r="B20" s="42" t="s">
        <v>368</v>
      </c>
      <c r="C20" s="42" t="s">
        <v>112</v>
      </c>
      <c r="D20" s="45">
        <v>1794000</v>
      </c>
      <c r="E20" s="43">
        <v>300.495</v>
      </c>
      <c r="F20" s="44">
        <v>1.56576287078772</v>
      </c>
      <c r="G20" s="43">
        <v>-302.46839999999997</v>
      </c>
      <c r="H20" s="43">
        <v>-1.5760454926257299</v>
      </c>
      <c r="I20" s="46"/>
    </row>
    <row r="21" spans="1:9" x14ac:dyDescent="0.2">
      <c r="A21" s="42" t="s">
        <v>371</v>
      </c>
      <c r="B21" s="42" t="s">
        <v>370</v>
      </c>
      <c r="C21" s="42" t="s">
        <v>112</v>
      </c>
      <c r="D21" s="45">
        <v>336000</v>
      </c>
      <c r="E21" s="43">
        <v>293.63040000000001</v>
      </c>
      <c r="F21" s="44">
        <v>1.5299941032447999</v>
      </c>
      <c r="G21" s="43">
        <v>-295.10879999999997</v>
      </c>
      <c r="H21" s="43">
        <v>-1.53769747211341</v>
      </c>
      <c r="I21" s="46"/>
    </row>
    <row r="22" spans="1:9" x14ac:dyDescent="0.2">
      <c r="A22" s="42" t="s">
        <v>373</v>
      </c>
      <c r="B22" s="42" t="s">
        <v>372</v>
      </c>
      <c r="C22" s="42" t="s">
        <v>222</v>
      </c>
      <c r="D22" s="45">
        <v>10125</v>
      </c>
      <c r="E22" s="43">
        <v>283.03424999999999</v>
      </c>
      <c r="F22" s="44">
        <v>1.4747816762716499</v>
      </c>
      <c r="G22" s="43">
        <v>-284.78587499999998</v>
      </c>
      <c r="H22" s="43">
        <v>-1.4839087146201899</v>
      </c>
      <c r="I22" s="46"/>
    </row>
    <row r="23" spans="1:9" x14ac:dyDescent="0.2">
      <c r="A23" s="42" t="s">
        <v>375</v>
      </c>
      <c r="B23" s="42" t="s">
        <v>374</v>
      </c>
      <c r="C23" s="42" t="s">
        <v>222</v>
      </c>
      <c r="D23" s="45">
        <v>10500</v>
      </c>
      <c r="E23" s="43">
        <v>279.0795</v>
      </c>
      <c r="F23" s="44">
        <v>1.45417500822976</v>
      </c>
      <c r="G23" s="43">
        <v>-280.22399999999999</v>
      </c>
      <c r="H23" s="43">
        <v>-1.46013855373174</v>
      </c>
      <c r="I23" s="46"/>
    </row>
    <row r="24" spans="1:9" x14ac:dyDescent="0.2">
      <c r="A24" s="42" t="s">
        <v>377</v>
      </c>
      <c r="B24" s="42" t="s">
        <v>376</v>
      </c>
      <c r="C24" s="42" t="s">
        <v>112</v>
      </c>
      <c r="D24" s="45">
        <v>457500</v>
      </c>
      <c r="E24" s="43">
        <v>267.13425000000001</v>
      </c>
      <c r="F24" s="44">
        <v>1.3919329445272799</v>
      </c>
      <c r="G24" s="43">
        <v>-268.91849999999999</v>
      </c>
      <c r="H24" s="43">
        <v>-1.40122997909425</v>
      </c>
      <c r="I24" s="46"/>
    </row>
    <row r="25" spans="1:9" x14ac:dyDescent="0.2">
      <c r="A25" s="42" t="s">
        <v>262</v>
      </c>
      <c r="B25" s="42" t="s">
        <v>261</v>
      </c>
      <c r="C25" s="42" t="s">
        <v>139</v>
      </c>
      <c r="D25" s="45">
        <v>76950</v>
      </c>
      <c r="E25" s="43">
        <v>261.01440000000002</v>
      </c>
      <c r="F25" s="44">
        <v>1.36004478031559</v>
      </c>
      <c r="G25" s="43">
        <v>-261.78390000000002</v>
      </c>
      <c r="H25" s="43">
        <v>-1.3640543462953001</v>
      </c>
      <c r="I25" s="46"/>
    </row>
    <row r="26" spans="1:9" x14ac:dyDescent="0.2">
      <c r="A26" s="42" t="s">
        <v>147</v>
      </c>
      <c r="B26" s="42" t="s">
        <v>146</v>
      </c>
      <c r="C26" s="42" t="s">
        <v>112</v>
      </c>
      <c r="D26" s="45">
        <v>33750</v>
      </c>
      <c r="E26" s="43">
        <v>232.47</v>
      </c>
      <c r="F26" s="44">
        <v>1.21131098544742</v>
      </c>
      <c r="G26" s="43">
        <v>-233.85374999999999</v>
      </c>
      <c r="H26" s="43">
        <v>-1.2185211698845999</v>
      </c>
      <c r="I26" s="46"/>
    </row>
    <row r="27" spans="1:9" x14ac:dyDescent="0.2">
      <c r="A27" s="42" t="s">
        <v>149</v>
      </c>
      <c r="B27" s="42" t="s">
        <v>148</v>
      </c>
      <c r="C27" s="42" t="s">
        <v>150</v>
      </c>
      <c r="D27" s="45">
        <v>3500</v>
      </c>
      <c r="E27" s="43">
        <v>211.84100000000001</v>
      </c>
      <c r="F27" s="44">
        <v>1.10382126927417</v>
      </c>
      <c r="G27" s="43">
        <v>-213.15174999999999</v>
      </c>
      <c r="H27" s="43">
        <v>-1.11065107903102</v>
      </c>
      <c r="I27" s="46"/>
    </row>
    <row r="28" spans="1:9" x14ac:dyDescent="0.2">
      <c r="A28" s="42" t="s">
        <v>155</v>
      </c>
      <c r="B28" s="42" t="s">
        <v>154</v>
      </c>
      <c r="C28" s="42" t="s">
        <v>153</v>
      </c>
      <c r="D28" s="45">
        <v>34100</v>
      </c>
      <c r="E28" s="43">
        <v>211.64165</v>
      </c>
      <c r="F28" s="44">
        <v>1.10278253376013</v>
      </c>
      <c r="G28" s="43">
        <v>-212.85220000000001</v>
      </c>
      <c r="H28" s="43">
        <v>-1.10909024018863</v>
      </c>
      <c r="I28" s="46"/>
    </row>
    <row r="29" spans="1:9" x14ac:dyDescent="0.2">
      <c r="A29" s="42" t="s">
        <v>379</v>
      </c>
      <c r="B29" s="42" t="s">
        <v>378</v>
      </c>
      <c r="C29" s="42" t="s">
        <v>139</v>
      </c>
      <c r="D29" s="45">
        <v>155025</v>
      </c>
      <c r="E29" s="43">
        <v>202.75719749999999</v>
      </c>
      <c r="F29" s="44">
        <v>1.0564890984225099</v>
      </c>
      <c r="G29" s="43">
        <v>-203.82687000000001</v>
      </c>
      <c r="H29" s="43">
        <v>-1.0620627468506101</v>
      </c>
      <c r="I29" s="46"/>
    </row>
    <row r="30" spans="1:9" x14ac:dyDescent="0.2">
      <c r="A30" s="42" t="s">
        <v>381</v>
      </c>
      <c r="B30" s="42" t="s">
        <v>380</v>
      </c>
      <c r="C30" s="42" t="s">
        <v>133</v>
      </c>
      <c r="D30" s="45">
        <v>83200</v>
      </c>
      <c r="E30" s="43">
        <v>201.46879999999999</v>
      </c>
      <c r="F30" s="44">
        <v>1.04977575887172</v>
      </c>
      <c r="G30" s="43">
        <v>-202.09280000000001</v>
      </c>
      <c r="H30" s="43">
        <v>-1.0530271807967799</v>
      </c>
      <c r="I30" s="46"/>
    </row>
    <row r="31" spans="1:9" x14ac:dyDescent="0.2">
      <c r="A31" s="42" t="s">
        <v>383</v>
      </c>
      <c r="B31" s="42" t="s">
        <v>382</v>
      </c>
      <c r="C31" s="42" t="s">
        <v>225</v>
      </c>
      <c r="D31" s="45">
        <v>4000</v>
      </c>
      <c r="E31" s="43">
        <v>199.666</v>
      </c>
      <c r="F31" s="44">
        <v>1.04038206745104</v>
      </c>
      <c r="G31" s="43">
        <v>-200.75399999999999</v>
      </c>
      <c r="H31" s="43">
        <v>-1.04605121337166</v>
      </c>
      <c r="I31" s="46"/>
    </row>
    <row r="32" spans="1:9" x14ac:dyDescent="0.2">
      <c r="A32" s="42" t="s">
        <v>276</v>
      </c>
      <c r="B32" s="42" t="s">
        <v>275</v>
      </c>
      <c r="C32" s="42" t="s">
        <v>217</v>
      </c>
      <c r="D32" s="45">
        <v>95700</v>
      </c>
      <c r="E32" s="43">
        <v>198.68277</v>
      </c>
      <c r="F32" s="44">
        <v>1.03525883735588</v>
      </c>
      <c r="G32" s="43">
        <v>-199.86945</v>
      </c>
      <c r="H32" s="43">
        <v>-1.0414421664745299</v>
      </c>
      <c r="I32" s="46"/>
    </row>
    <row r="33" spans="1:9" x14ac:dyDescent="0.2">
      <c r="A33" s="42" t="s">
        <v>124</v>
      </c>
      <c r="B33" s="42" t="s">
        <v>123</v>
      </c>
      <c r="C33" s="42" t="s">
        <v>125</v>
      </c>
      <c r="D33" s="45">
        <v>12350</v>
      </c>
      <c r="E33" s="43">
        <v>193.91970000000001</v>
      </c>
      <c r="F33" s="44">
        <v>1.01044032737414</v>
      </c>
      <c r="G33" s="43">
        <v>-195.04355000000001</v>
      </c>
      <c r="H33" s="43">
        <v>-1.01629627373709</v>
      </c>
      <c r="I33" s="46"/>
    </row>
    <row r="34" spans="1:9" x14ac:dyDescent="0.2">
      <c r="A34" s="42" t="s">
        <v>249</v>
      </c>
      <c r="B34" s="42" t="s">
        <v>248</v>
      </c>
      <c r="C34" s="42" t="s">
        <v>112</v>
      </c>
      <c r="D34" s="45">
        <v>10000</v>
      </c>
      <c r="E34" s="43">
        <v>190.29499999999999</v>
      </c>
      <c r="F34" s="44">
        <v>0.99155342184245698</v>
      </c>
      <c r="G34" s="43">
        <v>-191.43</v>
      </c>
      <c r="H34" s="43">
        <v>-0.99746746652986995</v>
      </c>
      <c r="I34" s="46"/>
    </row>
    <row r="35" spans="1:9" x14ac:dyDescent="0.2">
      <c r="A35" s="42" t="s">
        <v>278</v>
      </c>
      <c r="B35" s="42" t="s">
        <v>277</v>
      </c>
      <c r="C35" s="42" t="s">
        <v>139</v>
      </c>
      <c r="D35" s="45">
        <v>73800</v>
      </c>
      <c r="E35" s="43">
        <v>185.12729999999999</v>
      </c>
      <c r="F35" s="44">
        <v>0.96462654190312402</v>
      </c>
      <c r="G35" s="43">
        <v>-186.3081</v>
      </c>
      <c r="H35" s="43">
        <v>-0.97077923262285704</v>
      </c>
      <c r="I35" s="46"/>
    </row>
    <row r="36" spans="1:9" x14ac:dyDescent="0.2">
      <c r="A36" s="42" t="s">
        <v>385</v>
      </c>
      <c r="B36" s="42" t="s">
        <v>384</v>
      </c>
      <c r="C36" s="42" t="s">
        <v>186</v>
      </c>
      <c r="D36" s="45">
        <v>149100</v>
      </c>
      <c r="E36" s="43">
        <v>176.81769</v>
      </c>
      <c r="F36" s="44">
        <v>0.92132838782825999</v>
      </c>
      <c r="G36" s="43">
        <v>-177.47372999999999</v>
      </c>
      <c r="H36" s="43">
        <v>-0.92474675776370496</v>
      </c>
      <c r="I36" s="46"/>
    </row>
    <row r="37" spans="1:9" x14ac:dyDescent="0.2">
      <c r="A37" s="42" t="s">
        <v>280</v>
      </c>
      <c r="B37" s="42" t="s">
        <v>279</v>
      </c>
      <c r="C37" s="42" t="s">
        <v>136</v>
      </c>
      <c r="D37" s="45">
        <v>39375</v>
      </c>
      <c r="E37" s="43">
        <v>171.69468749999999</v>
      </c>
      <c r="F37" s="44">
        <v>0.89463440922145299</v>
      </c>
      <c r="G37" s="43">
        <v>-172.50187500000001</v>
      </c>
      <c r="H37" s="43">
        <v>-0.89884035014314501</v>
      </c>
      <c r="I37" s="46"/>
    </row>
    <row r="38" spans="1:9" x14ac:dyDescent="0.2">
      <c r="A38" s="42" t="s">
        <v>290</v>
      </c>
      <c r="B38" s="42" t="s">
        <v>289</v>
      </c>
      <c r="C38" s="42" t="s">
        <v>217</v>
      </c>
      <c r="D38" s="45">
        <v>45000</v>
      </c>
      <c r="E38" s="43">
        <v>162.13499999999999</v>
      </c>
      <c r="F38" s="44">
        <v>0.84482258624991102</v>
      </c>
      <c r="G38" s="43">
        <v>-163.14750000000001</v>
      </c>
      <c r="H38" s="43">
        <v>-0.85009833096004805</v>
      </c>
      <c r="I38" s="46"/>
    </row>
    <row r="39" spans="1:9" x14ac:dyDescent="0.2">
      <c r="A39" s="42" t="s">
        <v>387</v>
      </c>
      <c r="B39" s="42" t="s">
        <v>386</v>
      </c>
      <c r="C39" s="42" t="s">
        <v>117</v>
      </c>
      <c r="D39" s="45">
        <v>7150</v>
      </c>
      <c r="E39" s="43">
        <v>160.67837499999999</v>
      </c>
      <c r="F39" s="44">
        <v>0.83723267845889504</v>
      </c>
      <c r="G39" s="43">
        <v>-161.32544999999999</v>
      </c>
      <c r="H39" s="43">
        <v>-0.840604335257228</v>
      </c>
      <c r="I39" s="46"/>
    </row>
    <row r="40" spans="1:9" x14ac:dyDescent="0.2">
      <c r="A40" s="42" t="s">
        <v>389</v>
      </c>
      <c r="B40" s="42" t="s">
        <v>388</v>
      </c>
      <c r="C40" s="42" t="s">
        <v>390</v>
      </c>
      <c r="D40" s="45">
        <v>24390</v>
      </c>
      <c r="E40" s="43">
        <v>154.37650500000001</v>
      </c>
      <c r="F40" s="44">
        <v>0.80439607864016005</v>
      </c>
      <c r="G40" s="43">
        <v>-154.77894000000001</v>
      </c>
      <c r="H40" s="43">
        <v>-0.80649301130428197</v>
      </c>
      <c r="I40" s="46"/>
    </row>
    <row r="41" spans="1:9" x14ac:dyDescent="0.2">
      <c r="A41" s="42" t="s">
        <v>392</v>
      </c>
      <c r="B41" s="42" t="s">
        <v>391</v>
      </c>
      <c r="C41" s="42" t="s">
        <v>153</v>
      </c>
      <c r="D41" s="45">
        <v>1950</v>
      </c>
      <c r="E41" s="43">
        <v>154.10655</v>
      </c>
      <c r="F41" s="44">
        <v>0.80298944786166604</v>
      </c>
      <c r="G41" s="43">
        <v>-155.03767500000001</v>
      </c>
      <c r="H41" s="43">
        <v>-0.80784117901546904</v>
      </c>
      <c r="I41" s="46"/>
    </row>
    <row r="42" spans="1:9" x14ac:dyDescent="0.2">
      <c r="A42" s="42" t="s">
        <v>394</v>
      </c>
      <c r="B42" s="42" t="s">
        <v>393</v>
      </c>
      <c r="C42" s="42" t="s">
        <v>302</v>
      </c>
      <c r="D42" s="45">
        <v>208125</v>
      </c>
      <c r="E42" s="43">
        <v>144.58443750000001</v>
      </c>
      <c r="F42" s="44">
        <v>0.75337341363825605</v>
      </c>
      <c r="G42" s="43">
        <v>-144.97987499999999</v>
      </c>
      <c r="H42" s="43">
        <v>-0.75543388504449205</v>
      </c>
      <c r="I42" s="46"/>
    </row>
    <row r="43" spans="1:9" x14ac:dyDescent="0.2">
      <c r="A43" s="42" t="s">
        <v>206</v>
      </c>
      <c r="B43" s="42" t="s">
        <v>205</v>
      </c>
      <c r="C43" s="42" t="s">
        <v>207</v>
      </c>
      <c r="D43" s="45">
        <v>12675</v>
      </c>
      <c r="E43" s="43">
        <v>142.79655</v>
      </c>
      <c r="F43" s="44">
        <v>0.74405742546991505</v>
      </c>
      <c r="G43" s="43">
        <v>-143.22116249999999</v>
      </c>
      <c r="H43" s="43">
        <v>-0.74626991648298502</v>
      </c>
      <c r="I43" s="46"/>
    </row>
    <row r="44" spans="1:9" x14ac:dyDescent="0.2">
      <c r="A44" s="42" t="s">
        <v>396</v>
      </c>
      <c r="B44" s="42" t="s">
        <v>395</v>
      </c>
      <c r="C44" s="42" t="s">
        <v>230</v>
      </c>
      <c r="D44" s="45">
        <v>2875</v>
      </c>
      <c r="E44" s="43">
        <v>135.51025000000001</v>
      </c>
      <c r="F44" s="44">
        <v>0.70609134282154995</v>
      </c>
      <c r="G44" s="43">
        <v>-135.639625</v>
      </c>
      <c r="H44" s="43">
        <v>-0.70676546575673405</v>
      </c>
      <c r="I44" s="46"/>
    </row>
    <row r="45" spans="1:9" x14ac:dyDescent="0.2">
      <c r="A45" s="42" t="s">
        <v>135</v>
      </c>
      <c r="B45" s="42" t="s">
        <v>134</v>
      </c>
      <c r="C45" s="42" t="s">
        <v>136</v>
      </c>
      <c r="D45" s="45">
        <v>9800</v>
      </c>
      <c r="E45" s="43">
        <v>125.87609999999999</v>
      </c>
      <c r="F45" s="44">
        <v>0.65589152464953504</v>
      </c>
      <c r="G45" s="43">
        <v>-126.3318</v>
      </c>
      <c r="H45" s="43">
        <v>-0.65826600056500095</v>
      </c>
      <c r="I45" s="46"/>
    </row>
    <row r="46" spans="1:9" x14ac:dyDescent="0.2">
      <c r="A46" s="42" t="s">
        <v>398</v>
      </c>
      <c r="B46" s="42" t="s">
        <v>397</v>
      </c>
      <c r="C46" s="42" t="s">
        <v>112</v>
      </c>
      <c r="D46" s="45">
        <v>130275</v>
      </c>
      <c r="E46" s="43">
        <v>123.96969</v>
      </c>
      <c r="F46" s="44">
        <v>0.64595796171338504</v>
      </c>
      <c r="G46" s="43">
        <v>-124.71225750000001</v>
      </c>
      <c r="H46" s="43">
        <v>-0.64982719288379898</v>
      </c>
      <c r="I46" s="46"/>
    </row>
    <row r="47" spans="1:9" x14ac:dyDescent="0.2">
      <c r="A47" s="42" t="s">
        <v>400</v>
      </c>
      <c r="B47" s="42" t="s">
        <v>399</v>
      </c>
      <c r="C47" s="42" t="s">
        <v>125</v>
      </c>
      <c r="D47" s="45">
        <v>9000</v>
      </c>
      <c r="E47" s="43">
        <v>121.72499999999999</v>
      </c>
      <c r="F47" s="44">
        <v>0.63426175292978304</v>
      </c>
      <c r="G47" s="43">
        <v>-122.3775</v>
      </c>
      <c r="H47" s="43">
        <v>-0.63766167729853795</v>
      </c>
      <c r="I47" s="46"/>
    </row>
    <row r="48" spans="1:9" x14ac:dyDescent="0.2">
      <c r="A48" s="42" t="s">
        <v>402</v>
      </c>
      <c r="B48" s="42" t="s">
        <v>401</v>
      </c>
      <c r="C48" s="42" t="s">
        <v>145</v>
      </c>
      <c r="D48" s="45">
        <v>1900</v>
      </c>
      <c r="E48" s="43">
        <v>104.12475000000001</v>
      </c>
      <c r="F48" s="44">
        <v>0.54255367803142696</v>
      </c>
      <c r="G48" s="43">
        <v>-104.44775</v>
      </c>
      <c r="H48" s="43">
        <v>-0.54423670572661098</v>
      </c>
      <c r="I48" s="46"/>
    </row>
    <row r="49" spans="1:9" x14ac:dyDescent="0.2">
      <c r="A49" s="42" t="s">
        <v>163</v>
      </c>
      <c r="B49" s="42" t="s">
        <v>162</v>
      </c>
      <c r="C49" s="42" t="s">
        <v>164</v>
      </c>
      <c r="D49" s="45">
        <v>32400</v>
      </c>
      <c r="E49" s="43">
        <v>104.0526</v>
      </c>
      <c r="F49" s="44">
        <v>0.54217773237134204</v>
      </c>
      <c r="G49" s="43">
        <v>-104.733</v>
      </c>
      <c r="H49" s="43">
        <v>-0.54572303281655399</v>
      </c>
      <c r="I49" s="46"/>
    </row>
    <row r="50" spans="1:9" x14ac:dyDescent="0.2">
      <c r="A50" s="42" t="s">
        <v>404</v>
      </c>
      <c r="B50" s="42" t="s">
        <v>403</v>
      </c>
      <c r="C50" s="42" t="s">
        <v>158</v>
      </c>
      <c r="D50" s="45">
        <v>8000</v>
      </c>
      <c r="E50" s="43">
        <v>99</v>
      </c>
      <c r="F50" s="44">
        <v>0.51585059388004495</v>
      </c>
      <c r="G50" s="43">
        <v>-99.628</v>
      </c>
      <c r="H50" s="43">
        <v>-0.51912285825334503</v>
      </c>
      <c r="I50" s="46"/>
    </row>
    <row r="51" spans="1:9" x14ac:dyDescent="0.2">
      <c r="A51" s="42" t="s">
        <v>406</v>
      </c>
      <c r="B51" s="42" t="s">
        <v>405</v>
      </c>
      <c r="C51" s="42" t="s">
        <v>329</v>
      </c>
      <c r="D51" s="45">
        <v>2000</v>
      </c>
      <c r="E51" s="43">
        <v>90.664000000000001</v>
      </c>
      <c r="F51" s="44">
        <v>0.47241493175293398</v>
      </c>
      <c r="G51" s="43">
        <v>-90.867000000000004</v>
      </c>
      <c r="H51" s="43">
        <v>-0.47347268600099102</v>
      </c>
      <c r="I51" s="46"/>
    </row>
    <row r="52" spans="1:9" x14ac:dyDescent="0.2">
      <c r="A52" s="42" t="s">
        <v>199</v>
      </c>
      <c r="B52" s="42" t="s">
        <v>198</v>
      </c>
      <c r="C52" s="42" t="s">
        <v>200</v>
      </c>
      <c r="D52" s="45">
        <v>14400</v>
      </c>
      <c r="E52" s="43">
        <v>86.486400000000003</v>
      </c>
      <c r="F52" s="44">
        <v>0.45064707881360799</v>
      </c>
      <c r="G52" s="43">
        <v>-86.860799999999998</v>
      </c>
      <c r="H52" s="43">
        <v>-0.45259793196864501</v>
      </c>
      <c r="I52" s="46"/>
    </row>
    <row r="53" spans="1:9" x14ac:dyDescent="0.2">
      <c r="A53" s="42" t="s">
        <v>294</v>
      </c>
      <c r="B53" s="42" t="s">
        <v>293</v>
      </c>
      <c r="C53" s="42" t="s">
        <v>164</v>
      </c>
      <c r="D53" s="45">
        <v>5500</v>
      </c>
      <c r="E53" s="43">
        <v>78.198999999999998</v>
      </c>
      <c r="F53" s="44">
        <v>0.40746465243258301</v>
      </c>
      <c r="G53" s="43">
        <v>-78.683000000000007</v>
      </c>
      <c r="H53" s="43">
        <v>-0.40998658866932902</v>
      </c>
      <c r="I53" s="46"/>
    </row>
    <row r="54" spans="1:9" x14ac:dyDescent="0.2">
      <c r="A54" s="42" t="s">
        <v>408</v>
      </c>
      <c r="B54" s="42" t="s">
        <v>407</v>
      </c>
      <c r="C54" s="42" t="s">
        <v>164</v>
      </c>
      <c r="D54" s="45">
        <v>3400</v>
      </c>
      <c r="E54" s="43">
        <v>74.111500000000007</v>
      </c>
      <c r="F54" s="44">
        <v>0.38616627563980799</v>
      </c>
      <c r="G54" s="43">
        <v>-74.548400000000001</v>
      </c>
      <c r="H54" s="43">
        <v>-0.38844279204855697</v>
      </c>
      <c r="I54" s="46"/>
    </row>
    <row r="55" spans="1:9" x14ac:dyDescent="0.2">
      <c r="A55" s="42" t="s">
        <v>251</v>
      </c>
      <c r="B55" s="42" t="s">
        <v>250</v>
      </c>
      <c r="C55" s="42" t="s">
        <v>153</v>
      </c>
      <c r="D55" s="45">
        <v>2800</v>
      </c>
      <c r="E55" s="43">
        <v>72.382800000000003</v>
      </c>
      <c r="F55" s="44">
        <v>0.37715869057273299</v>
      </c>
      <c r="G55" s="43">
        <v>-72.825199999999995</v>
      </c>
      <c r="H55" s="43">
        <v>-0.37946386534780902</v>
      </c>
      <c r="I55" s="46"/>
    </row>
    <row r="56" spans="1:9" x14ac:dyDescent="0.2">
      <c r="A56" s="42" t="s">
        <v>410</v>
      </c>
      <c r="B56" s="42" t="s">
        <v>409</v>
      </c>
      <c r="C56" s="42" t="s">
        <v>217</v>
      </c>
      <c r="D56" s="45">
        <v>8250</v>
      </c>
      <c r="E56" s="43">
        <v>71.972999999999999</v>
      </c>
      <c r="F56" s="44">
        <v>0.37502338175079297</v>
      </c>
      <c r="G56" s="43">
        <v>-72.455624999999998</v>
      </c>
      <c r="H56" s="43">
        <v>-0.37753815339595798</v>
      </c>
      <c r="I56" s="46"/>
    </row>
    <row r="57" spans="1:9" x14ac:dyDescent="0.2">
      <c r="A57" s="42" t="s">
        <v>152</v>
      </c>
      <c r="B57" s="42" t="s">
        <v>151</v>
      </c>
      <c r="C57" s="42" t="s">
        <v>153</v>
      </c>
      <c r="D57" s="45">
        <v>600</v>
      </c>
      <c r="E57" s="43">
        <v>71.6751</v>
      </c>
      <c r="F57" s="44">
        <v>0.37347114041829899</v>
      </c>
      <c r="G57" s="43">
        <v>-71.998199999999997</v>
      </c>
      <c r="H57" s="43">
        <v>-0.37515468917469003</v>
      </c>
      <c r="I57" s="46"/>
    </row>
    <row r="58" spans="1:9" x14ac:dyDescent="0.2">
      <c r="A58" s="42" t="s">
        <v>412</v>
      </c>
      <c r="B58" s="42" t="s">
        <v>411</v>
      </c>
      <c r="C58" s="42" t="s">
        <v>139</v>
      </c>
      <c r="D58" s="45">
        <v>15000</v>
      </c>
      <c r="E58" s="43">
        <v>69.614999999999995</v>
      </c>
      <c r="F58" s="44">
        <v>0.36273675851474102</v>
      </c>
      <c r="G58" s="43">
        <v>-69.817499999999995</v>
      </c>
      <c r="H58" s="43">
        <v>-0.36379190745676798</v>
      </c>
      <c r="I58" s="46"/>
    </row>
    <row r="59" spans="1:9" x14ac:dyDescent="0.2">
      <c r="A59" s="42" t="s">
        <v>306</v>
      </c>
      <c r="B59" s="42" t="s">
        <v>305</v>
      </c>
      <c r="C59" s="42" t="s">
        <v>212</v>
      </c>
      <c r="D59" s="45">
        <v>6750</v>
      </c>
      <c r="E59" s="43">
        <v>64.172250000000005</v>
      </c>
      <c r="F59" s="44">
        <v>0.334376699728472</v>
      </c>
      <c r="G59" s="43">
        <v>-64.543499999999995</v>
      </c>
      <c r="H59" s="43">
        <v>-0.33631113945552199</v>
      </c>
      <c r="I59" s="46"/>
    </row>
    <row r="60" spans="1:9" x14ac:dyDescent="0.2">
      <c r="A60" s="42" t="s">
        <v>144</v>
      </c>
      <c r="B60" s="42" t="s">
        <v>143</v>
      </c>
      <c r="C60" s="42" t="s">
        <v>145</v>
      </c>
      <c r="D60" s="45">
        <v>3500</v>
      </c>
      <c r="E60" s="43">
        <v>55.763750000000002</v>
      </c>
      <c r="F60" s="44">
        <v>0.29056326822705397</v>
      </c>
      <c r="G60" s="43">
        <v>-56.092750000000002</v>
      </c>
      <c r="H60" s="43">
        <v>-0.292277559594595</v>
      </c>
      <c r="I60" s="46"/>
    </row>
    <row r="61" spans="1:9" x14ac:dyDescent="0.2">
      <c r="A61" s="42" t="s">
        <v>414</v>
      </c>
      <c r="B61" s="42" t="s">
        <v>413</v>
      </c>
      <c r="C61" s="42" t="s">
        <v>225</v>
      </c>
      <c r="D61" s="45">
        <v>1350</v>
      </c>
      <c r="E61" s="43">
        <v>48.982050000000001</v>
      </c>
      <c r="F61" s="44">
        <v>0.25522646042385899</v>
      </c>
      <c r="G61" s="43">
        <v>-49.194000000000003</v>
      </c>
      <c r="H61" s="43">
        <v>-0.25633084964984798</v>
      </c>
      <c r="I61" s="46"/>
    </row>
    <row r="62" spans="1:9" x14ac:dyDescent="0.2">
      <c r="A62" s="42" t="s">
        <v>416</v>
      </c>
      <c r="B62" s="42" t="s">
        <v>415</v>
      </c>
      <c r="C62" s="42" t="s">
        <v>150</v>
      </c>
      <c r="D62" s="45">
        <v>4725</v>
      </c>
      <c r="E62" s="43">
        <v>46.215224999999997</v>
      </c>
      <c r="F62" s="44">
        <v>0.240809608712625</v>
      </c>
      <c r="G62" s="43">
        <v>-46.4632875</v>
      </c>
      <c r="H62" s="43">
        <v>-0.24210216616660901</v>
      </c>
      <c r="I62" s="46"/>
    </row>
    <row r="63" spans="1:9" x14ac:dyDescent="0.2">
      <c r="A63" s="42" t="s">
        <v>116</v>
      </c>
      <c r="B63" s="42" t="s">
        <v>115</v>
      </c>
      <c r="C63" s="42" t="s">
        <v>117</v>
      </c>
      <c r="D63" s="45">
        <v>2000</v>
      </c>
      <c r="E63" s="43">
        <v>33.753999999999998</v>
      </c>
      <c r="F63" s="44">
        <v>0.175878999452799</v>
      </c>
      <c r="G63" s="43">
        <v>-33.965000000000003</v>
      </c>
      <c r="H63" s="43">
        <v>-0.17697843859733101</v>
      </c>
      <c r="I63" s="46"/>
    </row>
    <row r="64" spans="1:9" x14ac:dyDescent="0.2">
      <c r="A64" s="42" t="s">
        <v>138</v>
      </c>
      <c r="B64" s="42" t="s">
        <v>137</v>
      </c>
      <c r="C64" s="42" t="s">
        <v>139</v>
      </c>
      <c r="D64" s="45">
        <v>10500</v>
      </c>
      <c r="E64" s="43">
        <v>32.702249999999999</v>
      </c>
      <c r="F64" s="44">
        <v>0.17039873821932999</v>
      </c>
      <c r="G64" s="43">
        <v>-32.833500000000001</v>
      </c>
      <c r="H64" s="43">
        <v>-0.17108263105212601</v>
      </c>
      <c r="I64" s="46"/>
    </row>
    <row r="65" spans="1:9" x14ac:dyDescent="0.2">
      <c r="A65" s="42" t="s">
        <v>418</v>
      </c>
      <c r="B65" s="42" t="s">
        <v>417</v>
      </c>
      <c r="C65" s="42" t="s">
        <v>217</v>
      </c>
      <c r="D65" s="45">
        <v>6000</v>
      </c>
      <c r="E65" s="43">
        <v>29.814</v>
      </c>
      <c r="F65" s="44">
        <v>0.15534918793878499</v>
      </c>
      <c r="G65" s="43">
        <v>-29.94</v>
      </c>
      <c r="H65" s="43">
        <v>-0.15600572505826801</v>
      </c>
      <c r="I65" s="46"/>
    </row>
    <row r="66" spans="1:9" x14ac:dyDescent="0.2">
      <c r="A66" s="42" t="s">
        <v>420</v>
      </c>
      <c r="B66" s="42" t="s">
        <v>419</v>
      </c>
      <c r="C66" s="42" t="s">
        <v>117</v>
      </c>
      <c r="D66" s="45">
        <v>7000</v>
      </c>
      <c r="E66" s="43">
        <v>29.683499999999999</v>
      </c>
      <c r="F66" s="44">
        <v>0.15466920306503401</v>
      </c>
      <c r="G66" s="43">
        <v>-29.861999999999998</v>
      </c>
      <c r="H66" s="43">
        <v>-0.155599297317635</v>
      </c>
      <c r="I66" s="46"/>
    </row>
    <row r="67" spans="1:9" x14ac:dyDescent="0.2">
      <c r="A67" s="42" t="s">
        <v>422</v>
      </c>
      <c r="B67" s="42" t="s">
        <v>421</v>
      </c>
      <c r="C67" s="42" t="s">
        <v>150</v>
      </c>
      <c r="D67" s="45">
        <v>4000</v>
      </c>
      <c r="E67" s="43">
        <v>26.096</v>
      </c>
      <c r="F67" s="44">
        <v>0.13597613230195599</v>
      </c>
      <c r="G67" s="43">
        <v>-26.23</v>
      </c>
      <c r="H67" s="43">
        <v>-0.136674354317915</v>
      </c>
      <c r="I67" s="46"/>
    </row>
    <row r="68" spans="1:9" x14ac:dyDescent="0.2">
      <c r="A68" s="42" t="s">
        <v>424</v>
      </c>
      <c r="B68" s="42" t="s">
        <v>423</v>
      </c>
      <c r="C68" s="42" t="s">
        <v>133</v>
      </c>
      <c r="D68" s="45">
        <v>750</v>
      </c>
      <c r="E68" s="43">
        <v>25.529624999999999</v>
      </c>
      <c r="F68" s="44">
        <v>0.133024971896817</v>
      </c>
      <c r="G68" s="43">
        <v>-25.689374999999998</v>
      </c>
      <c r="H68" s="43">
        <v>-0.13385736717330499</v>
      </c>
      <c r="I68" s="46"/>
    </row>
    <row r="69" spans="1:9" x14ac:dyDescent="0.2">
      <c r="A69" s="42" t="s">
        <v>426</v>
      </c>
      <c r="B69" s="42" t="s">
        <v>425</v>
      </c>
      <c r="C69" s="42" t="s">
        <v>167</v>
      </c>
      <c r="D69" s="45">
        <v>1500</v>
      </c>
      <c r="E69" s="43">
        <v>25.364249999999998</v>
      </c>
      <c r="F69" s="44">
        <v>0.132163266927494</v>
      </c>
      <c r="G69" s="43">
        <v>-25.460249999999998</v>
      </c>
      <c r="H69" s="43">
        <v>-0.13266348568519601</v>
      </c>
      <c r="I69" s="46"/>
    </row>
    <row r="70" spans="1:9" x14ac:dyDescent="0.2">
      <c r="A70" s="42" t="s">
        <v>428</v>
      </c>
      <c r="B70" s="42" t="s">
        <v>427</v>
      </c>
      <c r="C70" s="42" t="s">
        <v>230</v>
      </c>
      <c r="D70" s="45">
        <v>750</v>
      </c>
      <c r="E70" s="43">
        <v>20.384625</v>
      </c>
      <c r="F70" s="44">
        <v>0.106216372851233</v>
      </c>
      <c r="G70" s="43">
        <v>-20.500499999999999</v>
      </c>
      <c r="H70" s="43">
        <v>-0.106820152523615</v>
      </c>
      <c r="I70" s="46"/>
    </row>
    <row r="71" spans="1:9" x14ac:dyDescent="0.2">
      <c r="A71" s="42" t="s">
        <v>119</v>
      </c>
      <c r="B71" s="42" t="s">
        <v>118</v>
      </c>
      <c r="C71" s="42" t="s">
        <v>120</v>
      </c>
      <c r="D71" s="45">
        <v>600</v>
      </c>
      <c r="E71" s="43">
        <v>18.9831</v>
      </c>
      <c r="F71" s="44">
        <v>9.8913569784689806E-2</v>
      </c>
      <c r="G71" s="43">
        <v>-19.088999999999999</v>
      </c>
      <c r="H71" s="43">
        <v>-9.9465373601779705E-2</v>
      </c>
      <c r="I71" s="46"/>
    </row>
    <row r="72" spans="1:9" x14ac:dyDescent="0.2">
      <c r="A72" s="42" t="s">
        <v>430</v>
      </c>
      <c r="B72" s="42" t="s">
        <v>429</v>
      </c>
      <c r="C72" s="42" t="s">
        <v>260</v>
      </c>
      <c r="D72" s="45">
        <v>3000</v>
      </c>
      <c r="E72" s="43">
        <v>18.710999999999999</v>
      </c>
      <c r="F72" s="44">
        <v>9.7495762243328593E-2</v>
      </c>
      <c r="G72" s="43">
        <v>-18.814499999999999</v>
      </c>
      <c r="H72" s="43">
        <v>-9.8035060591475903E-2</v>
      </c>
      <c r="I72" s="46"/>
    </row>
    <row r="73" spans="1:9" x14ac:dyDescent="0.2">
      <c r="A73" s="42" t="s">
        <v>432</v>
      </c>
      <c r="B73" s="42" t="s">
        <v>431</v>
      </c>
      <c r="C73" s="42" t="s">
        <v>433</v>
      </c>
      <c r="D73" s="45">
        <v>800</v>
      </c>
      <c r="E73" s="43">
        <v>17.517199999999999</v>
      </c>
      <c r="F73" s="44">
        <v>9.1275333566823505E-2</v>
      </c>
      <c r="G73" s="43">
        <v>-17.628799999999998</v>
      </c>
      <c r="H73" s="43">
        <v>-9.1856837872652003E-2</v>
      </c>
      <c r="I73" s="46"/>
    </row>
    <row r="74" spans="1:9" x14ac:dyDescent="0.2">
      <c r="A74" s="42" t="s">
        <v>435</v>
      </c>
      <c r="B74" s="42" t="s">
        <v>434</v>
      </c>
      <c r="C74" s="42" t="s">
        <v>158</v>
      </c>
      <c r="D74" s="45">
        <v>6000</v>
      </c>
      <c r="E74" s="43">
        <v>16.998000000000001</v>
      </c>
      <c r="F74" s="44">
        <v>8.8569983785586004E-2</v>
      </c>
      <c r="G74" s="43">
        <v>-17.052</v>
      </c>
      <c r="H74" s="43">
        <v>-8.8851356836793294E-2</v>
      </c>
      <c r="I74" s="46"/>
    </row>
    <row r="75" spans="1:9" x14ac:dyDescent="0.2">
      <c r="A75" s="42" t="s">
        <v>194</v>
      </c>
      <c r="B75" s="42" t="s">
        <v>193</v>
      </c>
      <c r="C75" s="42" t="s">
        <v>186</v>
      </c>
      <c r="D75" s="45">
        <v>600</v>
      </c>
      <c r="E75" s="43">
        <v>14.7729</v>
      </c>
      <c r="F75" s="44">
        <v>7.6975850892227499E-2</v>
      </c>
      <c r="G75" s="43">
        <v>-14.856299999999999</v>
      </c>
      <c r="H75" s="43">
        <v>-7.7410415937980995E-2</v>
      </c>
      <c r="I75" s="46"/>
    </row>
    <row r="76" spans="1:9" x14ac:dyDescent="0.2">
      <c r="A76" s="42" t="s">
        <v>191</v>
      </c>
      <c r="B76" s="42" t="s">
        <v>190</v>
      </c>
      <c r="C76" s="42" t="s">
        <v>192</v>
      </c>
      <c r="D76" s="45">
        <v>5700</v>
      </c>
      <c r="E76" s="43">
        <v>14.036250000000001</v>
      </c>
      <c r="F76" s="44">
        <v>7.3137453518674594E-2</v>
      </c>
      <c r="G76" s="43">
        <v>-14.047650000000001</v>
      </c>
      <c r="H76" s="43">
        <v>-7.3196854496151695E-2</v>
      </c>
      <c r="I76" s="46"/>
    </row>
    <row r="77" spans="1:9" x14ac:dyDescent="0.2">
      <c r="A77" s="42" t="s">
        <v>437</v>
      </c>
      <c r="B77" s="42" t="s">
        <v>436</v>
      </c>
      <c r="C77" s="42" t="s">
        <v>230</v>
      </c>
      <c r="D77" s="45">
        <v>700</v>
      </c>
      <c r="E77" s="43">
        <v>10.072649999999999</v>
      </c>
      <c r="F77" s="44">
        <v>5.2484671560059003E-2</v>
      </c>
      <c r="G77" s="43">
        <v>-10.100300000000001</v>
      </c>
      <c r="H77" s="43">
        <v>-5.2628744983501202E-2</v>
      </c>
      <c r="I77" s="46"/>
    </row>
    <row r="78" spans="1:9" x14ac:dyDescent="0.2">
      <c r="A78" s="42" t="s">
        <v>439</v>
      </c>
      <c r="B78" s="42" t="s">
        <v>438</v>
      </c>
      <c r="C78" s="42" t="s">
        <v>230</v>
      </c>
      <c r="D78" s="45">
        <v>734</v>
      </c>
      <c r="E78" s="43">
        <v>9.8154149999999998</v>
      </c>
      <c r="F78" s="44">
        <v>5.1144319766960697E-2</v>
      </c>
      <c r="G78" s="43">
        <v>-9.8693639999999991</v>
      </c>
      <c r="H78" s="43">
        <v>-5.1425427076952898E-2</v>
      </c>
      <c r="I78" s="46"/>
    </row>
    <row r="79" spans="1:9" x14ac:dyDescent="0.2">
      <c r="A79" s="42" t="s">
        <v>441</v>
      </c>
      <c r="B79" s="42" t="s">
        <v>440</v>
      </c>
      <c r="C79" s="42" t="s">
        <v>217</v>
      </c>
      <c r="D79" s="45">
        <v>5400</v>
      </c>
      <c r="E79" s="43">
        <v>8.4418199999999999</v>
      </c>
      <c r="F79" s="44">
        <v>4.3987049095236798E-2</v>
      </c>
      <c r="G79" s="43">
        <v>-8.4801599999999997</v>
      </c>
      <c r="H79" s="43">
        <v>-4.4186823961593999E-2</v>
      </c>
      <c r="I79" s="46"/>
    </row>
    <row r="80" spans="1:9" x14ac:dyDescent="0.2">
      <c r="A80" s="42" t="s">
        <v>443</v>
      </c>
      <c r="B80" s="42" t="s">
        <v>442</v>
      </c>
      <c r="C80" s="42" t="s">
        <v>230</v>
      </c>
      <c r="D80" s="45">
        <v>250</v>
      </c>
      <c r="E80" s="43">
        <v>8.3224999999999998</v>
      </c>
      <c r="F80" s="44">
        <v>4.3365318864309901E-2</v>
      </c>
      <c r="G80" s="43">
        <v>-8.3731249999999999</v>
      </c>
      <c r="H80" s="43">
        <v>-4.3629106099816697E-2</v>
      </c>
      <c r="I80" s="46"/>
    </row>
    <row r="81" spans="1:9" x14ac:dyDescent="0.2">
      <c r="A81" s="42" t="s">
        <v>178</v>
      </c>
      <c r="B81" s="42" t="s">
        <v>177</v>
      </c>
      <c r="C81" s="42" t="s">
        <v>179</v>
      </c>
      <c r="D81" s="45">
        <v>300</v>
      </c>
      <c r="E81" s="43">
        <v>6.5707500000000003</v>
      </c>
      <c r="F81" s="44">
        <v>3.4237629189265699E-2</v>
      </c>
      <c r="G81" s="43">
        <v>-6.6101999999999999</v>
      </c>
      <c r="H81" s="43">
        <v>-3.4443187835008798E-2</v>
      </c>
      <c r="I81" s="46"/>
    </row>
    <row r="82" spans="1:9" x14ac:dyDescent="0.2">
      <c r="A82" s="42" t="s">
        <v>445</v>
      </c>
      <c r="B82" s="42" t="s">
        <v>444</v>
      </c>
      <c r="C82" s="42" t="s">
        <v>363</v>
      </c>
      <c r="D82" s="45">
        <v>75</v>
      </c>
      <c r="E82" s="43">
        <v>3.467625</v>
      </c>
      <c r="F82" s="44">
        <v>1.8068448642457501E-2</v>
      </c>
      <c r="G82" s="43">
        <v>-3.4784250000000001</v>
      </c>
      <c r="H82" s="43">
        <v>-1.8124723252698999E-2</v>
      </c>
      <c r="I82" s="46"/>
    </row>
    <row r="83" spans="1:9" x14ac:dyDescent="0.2">
      <c r="A83" s="41" t="s">
        <v>32</v>
      </c>
      <c r="B83" s="41"/>
      <c r="C83" s="41"/>
      <c r="D83" s="41"/>
      <c r="E83" s="47">
        <f>SUM(E7:E82)</f>
        <v>13155.357762499998</v>
      </c>
      <c r="F83" s="48">
        <f>SUM(F7:F82)</f>
        <v>68.547465802930191</v>
      </c>
      <c r="G83" s="47">
        <f>SUM(G7:G82)</f>
        <v>-13222.098334</v>
      </c>
      <c r="H83" s="47">
        <f>SUM(H7:H82)</f>
        <v>-68.895225029638979</v>
      </c>
      <c r="I83" s="41"/>
    </row>
    <row r="84" spans="1:9" x14ac:dyDescent="0.2">
      <c r="A84" s="42"/>
      <c r="B84" s="42"/>
      <c r="C84" s="42"/>
      <c r="D84" s="42"/>
      <c r="E84" s="43"/>
      <c r="F84" s="44"/>
      <c r="G84" s="43"/>
      <c r="H84" s="42"/>
      <c r="I84" s="42"/>
    </row>
    <row r="85" spans="1:9" x14ac:dyDescent="0.2">
      <c r="A85" s="41" t="s">
        <v>33</v>
      </c>
      <c r="B85" s="42"/>
      <c r="C85" s="42"/>
      <c r="D85" s="42"/>
      <c r="E85" s="43"/>
      <c r="F85" s="44"/>
      <c r="G85" s="43"/>
      <c r="H85" s="42"/>
      <c r="I85" s="42"/>
    </row>
    <row r="86" spans="1:9" x14ac:dyDescent="0.2">
      <c r="A86" s="41" t="s">
        <v>34</v>
      </c>
      <c r="B86" s="42"/>
      <c r="C86" s="42"/>
      <c r="D86" s="42"/>
      <c r="E86" s="43"/>
      <c r="F86" s="44"/>
      <c r="G86" s="43"/>
      <c r="H86" s="42"/>
      <c r="I86" s="42"/>
    </row>
    <row r="87" spans="1:9" x14ac:dyDescent="0.2">
      <c r="A87" s="42" t="s">
        <v>37</v>
      </c>
      <c r="B87" s="42" t="s">
        <v>36</v>
      </c>
      <c r="C87" s="42" t="s">
        <v>35</v>
      </c>
      <c r="D87" s="45">
        <v>200</v>
      </c>
      <c r="E87" s="43">
        <v>934.875</v>
      </c>
      <c r="F87" s="44">
        <v>4.8712709490263402</v>
      </c>
      <c r="G87" s="46"/>
      <c r="H87" s="46"/>
      <c r="I87" s="46">
        <v>7.59</v>
      </c>
    </row>
    <row r="88" spans="1:9" x14ac:dyDescent="0.2">
      <c r="A88" s="42" t="s">
        <v>447</v>
      </c>
      <c r="B88" s="42" t="s">
        <v>446</v>
      </c>
      <c r="C88" s="42" t="s">
        <v>38</v>
      </c>
      <c r="D88" s="45">
        <v>200</v>
      </c>
      <c r="E88" s="43">
        <v>933.36</v>
      </c>
      <c r="F88" s="44">
        <v>4.8633768717563504</v>
      </c>
      <c r="G88" s="46"/>
      <c r="H88" s="46"/>
      <c r="I88" s="46">
        <v>7.62</v>
      </c>
    </row>
    <row r="89" spans="1:9" x14ac:dyDescent="0.2">
      <c r="A89" s="41" t="s">
        <v>32</v>
      </c>
      <c r="B89" s="41"/>
      <c r="C89" s="41"/>
      <c r="D89" s="41"/>
      <c r="E89" s="47">
        <f>SUM(E86:E88)</f>
        <v>1868.2350000000001</v>
      </c>
      <c r="F89" s="48">
        <f>SUM(F86:F88)</f>
        <v>9.7346478207826905</v>
      </c>
      <c r="G89" s="47"/>
      <c r="H89" s="41"/>
      <c r="I89" s="41"/>
    </row>
    <row r="90" spans="1:9" x14ac:dyDescent="0.2">
      <c r="A90" s="42"/>
      <c r="B90" s="42"/>
      <c r="C90" s="42"/>
      <c r="D90" s="42"/>
      <c r="E90" s="43"/>
      <c r="F90" s="44"/>
      <c r="G90" s="43"/>
      <c r="H90" s="42"/>
      <c r="I90" s="42"/>
    </row>
    <row r="91" spans="1:9" x14ac:dyDescent="0.2">
      <c r="A91" s="41" t="s">
        <v>39</v>
      </c>
      <c r="B91" s="42"/>
      <c r="C91" s="42"/>
      <c r="D91" s="42"/>
      <c r="E91" s="43"/>
      <c r="F91" s="44"/>
      <c r="G91" s="43"/>
      <c r="H91" s="42"/>
      <c r="I91" s="42"/>
    </row>
    <row r="92" spans="1:9" x14ac:dyDescent="0.2">
      <c r="A92" s="42" t="s">
        <v>313</v>
      </c>
      <c r="B92" s="42" t="s">
        <v>312</v>
      </c>
      <c r="C92" s="42" t="s">
        <v>41</v>
      </c>
      <c r="D92" s="45">
        <v>1000000</v>
      </c>
      <c r="E92" s="43">
        <v>983.40700000000004</v>
      </c>
      <c r="F92" s="44">
        <v>5.12415237349287</v>
      </c>
      <c r="G92" s="46"/>
      <c r="H92" s="46"/>
      <c r="I92" s="46">
        <v>6.4154</v>
      </c>
    </row>
    <row r="93" spans="1:9" x14ac:dyDescent="0.2">
      <c r="A93" s="42" t="s">
        <v>108</v>
      </c>
      <c r="B93" s="42" t="s">
        <v>107</v>
      </c>
      <c r="C93" s="42" t="s">
        <v>41</v>
      </c>
      <c r="D93" s="45">
        <v>500000</v>
      </c>
      <c r="E93" s="43">
        <v>498.95</v>
      </c>
      <c r="F93" s="44">
        <v>2.59983488703483</v>
      </c>
      <c r="G93" s="46"/>
      <c r="H93" s="46"/>
      <c r="I93" s="46">
        <v>6.4009</v>
      </c>
    </row>
    <row r="94" spans="1:9" x14ac:dyDescent="0.2">
      <c r="A94" s="42" t="s">
        <v>72</v>
      </c>
      <c r="B94" s="42" t="s">
        <v>71</v>
      </c>
      <c r="C94" s="42" t="s">
        <v>41</v>
      </c>
      <c r="D94" s="45">
        <v>500000</v>
      </c>
      <c r="E94" s="43">
        <v>498.35399999999998</v>
      </c>
      <c r="F94" s="44">
        <v>2.5967293622474399</v>
      </c>
      <c r="G94" s="46"/>
      <c r="H94" s="46"/>
      <c r="I94" s="46">
        <v>6.3449999999999998</v>
      </c>
    </row>
    <row r="95" spans="1:9" x14ac:dyDescent="0.2">
      <c r="A95" s="42" t="s">
        <v>449</v>
      </c>
      <c r="B95" s="42" t="s">
        <v>448</v>
      </c>
      <c r="C95" s="42" t="s">
        <v>41</v>
      </c>
      <c r="D95" s="45">
        <v>500000</v>
      </c>
      <c r="E95" s="43">
        <v>495.8655</v>
      </c>
      <c r="F95" s="44">
        <v>2.5837627541376298</v>
      </c>
      <c r="G95" s="46"/>
      <c r="H95" s="46"/>
      <c r="I95" s="46">
        <v>6.4752000000000001</v>
      </c>
    </row>
    <row r="96" spans="1:9" x14ac:dyDescent="0.2">
      <c r="A96" s="41" t="s">
        <v>32</v>
      </c>
      <c r="B96" s="41"/>
      <c r="C96" s="41"/>
      <c r="D96" s="41"/>
      <c r="E96" s="47">
        <f>SUM(E91:E95)</f>
        <v>2476.5765000000001</v>
      </c>
      <c r="F96" s="48">
        <f>SUM(F91:F95)</f>
        <v>12.904479376912771</v>
      </c>
      <c r="G96" s="47"/>
      <c r="H96" s="41"/>
      <c r="I96" s="41"/>
    </row>
    <row r="97" spans="1:9" x14ac:dyDescent="0.2">
      <c r="A97" s="42"/>
      <c r="B97" s="42"/>
      <c r="C97" s="42"/>
      <c r="D97" s="42"/>
      <c r="E97" s="43"/>
      <c r="F97" s="44"/>
      <c r="G97" s="43"/>
      <c r="H97" s="42"/>
      <c r="I97" s="42"/>
    </row>
    <row r="98" spans="1:9" x14ac:dyDescent="0.2">
      <c r="A98" s="41" t="s">
        <v>42</v>
      </c>
      <c r="B98" s="42"/>
      <c r="C98" s="42"/>
      <c r="D98" s="42"/>
      <c r="E98" s="43"/>
      <c r="F98" s="44"/>
      <c r="G98" s="43"/>
      <c r="H98" s="42"/>
      <c r="I98" s="42"/>
    </row>
    <row r="99" spans="1:9" x14ac:dyDescent="0.2">
      <c r="A99" s="42" t="s">
        <v>450</v>
      </c>
      <c r="B99" s="42" t="s">
        <v>1320</v>
      </c>
      <c r="C99" s="42" t="s">
        <v>451</v>
      </c>
      <c r="D99" s="45">
        <v>1103367.4979999999</v>
      </c>
      <c r="E99" s="43">
        <v>555.74855490000004</v>
      </c>
      <c r="F99" s="44">
        <v>2.8957901221529498</v>
      </c>
      <c r="G99" s="46"/>
      <c r="H99" s="46"/>
      <c r="I99" s="46"/>
    </row>
    <row r="100" spans="1:9" x14ac:dyDescent="0.2">
      <c r="A100" s="42" t="s">
        <v>453</v>
      </c>
      <c r="B100" s="42" t="s">
        <v>452</v>
      </c>
      <c r="C100" s="42" t="s">
        <v>451</v>
      </c>
      <c r="D100" s="45">
        <v>1306.3510000000001</v>
      </c>
      <c r="E100" s="43">
        <v>50.553159200000003</v>
      </c>
      <c r="F100" s="44">
        <v>0.26341290096800501</v>
      </c>
      <c r="G100" s="46"/>
      <c r="H100" s="46"/>
      <c r="I100" s="46"/>
    </row>
    <row r="101" spans="1:9" x14ac:dyDescent="0.2">
      <c r="A101" s="41" t="s">
        <v>32</v>
      </c>
      <c r="B101" s="41"/>
      <c r="C101" s="41"/>
      <c r="D101" s="41"/>
      <c r="E101" s="47">
        <f>SUM(E99:E100)</f>
        <v>606.30171410000003</v>
      </c>
      <c r="F101" s="48">
        <f>SUM(F99:F100)</f>
        <v>3.1592030231209547</v>
      </c>
      <c r="G101" s="47"/>
      <c r="H101" s="41"/>
      <c r="I101" s="41"/>
    </row>
    <row r="102" spans="1:9" x14ac:dyDescent="0.2">
      <c r="A102" s="42"/>
      <c r="B102" s="42"/>
      <c r="C102" s="42"/>
      <c r="D102" s="42"/>
      <c r="E102" s="43"/>
      <c r="F102" s="44"/>
      <c r="G102" s="43"/>
      <c r="H102" s="42"/>
      <c r="I102" s="42"/>
    </row>
    <row r="103" spans="1:9" x14ac:dyDescent="0.2">
      <c r="A103" s="41" t="s">
        <v>43</v>
      </c>
      <c r="B103" s="41"/>
      <c r="C103" s="41"/>
      <c r="D103" s="41"/>
      <c r="E103" s="47">
        <f>E83+E89+E96+E101</f>
        <v>18106.470976600001</v>
      </c>
      <c r="F103" s="48">
        <f>F83+F89+F96+F101</f>
        <v>94.345796023746615</v>
      </c>
      <c r="G103" s="47"/>
      <c r="H103" s="41"/>
      <c r="I103" s="41"/>
    </row>
    <row r="104" spans="1:9" x14ac:dyDescent="0.2">
      <c r="A104" s="41"/>
      <c r="B104" s="41"/>
      <c r="C104" s="41"/>
      <c r="D104" s="41"/>
      <c r="E104" s="47"/>
      <c r="F104" s="48"/>
      <c r="G104" s="47"/>
      <c r="H104" s="41"/>
      <c r="I104" s="41"/>
    </row>
    <row r="105" spans="1:9" x14ac:dyDescent="0.2">
      <c r="A105" s="41" t="s">
        <v>318</v>
      </c>
      <c r="B105" s="41"/>
      <c r="C105" s="41"/>
      <c r="D105" s="41"/>
      <c r="E105" s="61">
        <v>329.16670390000002</v>
      </c>
      <c r="F105" s="61">
        <f>E105/E109*100</f>
        <v>1.7151599968924451</v>
      </c>
      <c r="G105" s="47"/>
      <c r="H105" s="41"/>
      <c r="I105" s="41"/>
    </row>
    <row r="106" spans="1:9" x14ac:dyDescent="0.2">
      <c r="A106" s="41"/>
      <c r="B106" s="41"/>
      <c r="C106" s="41"/>
      <c r="D106" s="41"/>
      <c r="E106" s="47"/>
      <c r="F106" s="48"/>
      <c r="G106" s="47"/>
      <c r="H106" s="41"/>
      <c r="I106" s="41"/>
    </row>
    <row r="107" spans="1:9" x14ac:dyDescent="0.2">
      <c r="A107" s="41" t="s">
        <v>45</v>
      </c>
      <c r="B107" s="41"/>
      <c r="C107" s="41"/>
      <c r="D107" s="41"/>
      <c r="E107" s="47">
        <f>E109-(E83+E89+E96+E101+E105)</f>
        <v>755.96569739999904</v>
      </c>
      <c r="F107" s="48">
        <f>F109-(F83+F89+F96+F101+F105)</f>
        <v>3.939043979360946</v>
      </c>
      <c r="G107" s="47"/>
      <c r="H107" s="41"/>
      <c r="I107" s="41"/>
    </row>
    <row r="108" spans="1:9" x14ac:dyDescent="0.2">
      <c r="A108" s="42"/>
      <c r="B108" s="42"/>
      <c r="C108" s="42"/>
      <c r="D108" s="42"/>
      <c r="E108" s="43"/>
      <c r="F108" s="44"/>
      <c r="G108" s="43"/>
      <c r="H108" s="42"/>
      <c r="I108" s="42"/>
    </row>
    <row r="109" spans="1:9" x14ac:dyDescent="0.2">
      <c r="A109" s="49" t="s">
        <v>44</v>
      </c>
      <c r="B109" s="49"/>
      <c r="C109" s="49"/>
      <c r="D109" s="49"/>
      <c r="E109" s="50">
        <v>19191.603377899999</v>
      </c>
      <c r="F109" s="51">
        <v>100</v>
      </c>
      <c r="G109" s="50"/>
      <c r="H109" s="49"/>
      <c r="I109" s="49"/>
    </row>
    <row r="111" spans="1:9" x14ac:dyDescent="0.2">
      <c r="A111" s="14" t="s">
        <v>46</v>
      </c>
    </row>
    <row r="113" spans="1:4" x14ac:dyDescent="0.2">
      <c r="A113" s="14" t="s">
        <v>47</v>
      </c>
    </row>
    <row r="114" spans="1:4" x14ac:dyDescent="0.2">
      <c r="A114" s="14" t="s">
        <v>48</v>
      </c>
    </row>
    <row r="115" spans="1:4" x14ac:dyDescent="0.2">
      <c r="A115" s="14" t="s">
        <v>49</v>
      </c>
      <c r="B115" s="14"/>
      <c r="C115" s="30" t="s">
        <v>972</v>
      </c>
      <c r="D115" s="14" t="s">
        <v>50</v>
      </c>
    </row>
    <row r="116" spans="1:4" x14ac:dyDescent="0.2">
      <c r="A116" s="7" t="s">
        <v>52</v>
      </c>
      <c r="C116" s="70" t="s">
        <v>970</v>
      </c>
      <c r="D116" s="31">
        <v>10.164899999999999</v>
      </c>
    </row>
    <row r="117" spans="1:4" x14ac:dyDescent="0.2">
      <c r="A117" s="7" t="s">
        <v>53</v>
      </c>
      <c r="C117" s="70" t="s">
        <v>970</v>
      </c>
      <c r="D117" s="31">
        <v>10.164899999999999</v>
      </c>
    </row>
    <row r="118" spans="1:4" x14ac:dyDescent="0.2">
      <c r="A118" s="7" t="s">
        <v>54</v>
      </c>
      <c r="C118" s="70" t="s">
        <v>970</v>
      </c>
      <c r="D118" s="31">
        <v>10.185600000000001</v>
      </c>
    </row>
    <row r="119" spans="1:4" x14ac:dyDescent="0.2">
      <c r="A119" s="7" t="s">
        <v>55</v>
      </c>
      <c r="C119" s="70" t="s">
        <v>970</v>
      </c>
      <c r="D119" s="31">
        <v>10.185600000000001</v>
      </c>
    </row>
    <row r="121" spans="1:4" x14ac:dyDescent="0.2">
      <c r="A121" s="7" t="s">
        <v>971</v>
      </c>
    </row>
    <row r="122" spans="1:4" x14ac:dyDescent="0.2">
      <c r="A122" s="7" t="s">
        <v>56</v>
      </c>
    </row>
    <row r="124" spans="1:4" x14ac:dyDescent="0.2">
      <c r="A124" s="14" t="s">
        <v>57</v>
      </c>
      <c r="D124" s="30" t="s">
        <v>58</v>
      </c>
    </row>
    <row r="126" spans="1:4" x14ac:dyDescent="0.2">
      <c r="A126" s="14" t="s">
        <v>319</v>
      </c>
      <c r="D126" s="32" t="s">
        <v>454</v>
      </c>
    </row>
    <row r="128" spans="1:4" x14ac:dyDescent="0.2">
      <c r="A128" s="14" t="s">
        <v>321</v>
      </c>
      <c r="D128" s="32">
        <f>ABS(+H83)</f>
        <v>68.895225029638979</v>
      </c>
    </row>
    <row r="130" spans="1:5" x14ac:dyDescent="0.2">
      <c r="A130" s="14" t="s">
        <v>322</v>
      </c>
      <c r="D130" s="52">
        <v>5.3349000000000002</v>
      </c>
    </row>
    <row r="132" spans="1:5" x14ac:dyDescent="0.2">
      <c r="A132" s="14" t="s">
        <v>323</v>
      </c>
      <c r="D132" s="32">
        <v>0.40045638038661702</v>
      </c>
      <c r="E132" s="10" t="s">
        <v>59</v>
      </c>
    </row>
    <row r="134" spans="1:5" x14ac:dyDescent="0.2">
      <c r="A134" s="14" t="s">
        <v>324</v>
      </c>
      <c r="D134" s="30" t="s">
        <v>58</v>
      </c>
    </row>
    <row r="136" spans="1:5" x14ac:dyDescent="0.2">
      <c r="A136" s="14" t="s">
        <v>938</v>
      </c>
    </row>
    <row r="138" spans="1:5" x14ac:dyDescent="0.2">
      <c r="A138" s="56" t="s">
        <v>941</v>
      </c>
    </row>
    <row r="139" spans="1:5" x14ac:dyDescent="0.2">
      <c r="A139" s="64"/>
    </row>
    <row r="140" spans="1:5" x14ac:dyDescent="0.2">
      <c r="A140" s="65"/>
    </row>
    <row r="141" spans="1:5" x14ac:dyDescent="0.2">
      <c r="A141" s="65"/>
    </row>
    <row r="142" spans="1:5" x14ac:dyDescent="0.2">
      <c r="A142" s="65"/>
    </row>
    <row r="143" spans="1:5" x14ac:dyDescent="0.2">
      <c r="A143" s="65"/>
    </row>
    <row r="144" spans="1:5" x14ac:dyDescent="0.2">
      <c r="A144" s="65"/>
    </row>
    <row r="145" spans="1:1" x14ac:dyDescent="0.2">
      <c r="A145" s="65"/>
    </row>
    <row r="146" spans="1:1" x14ac:dyDescent="0.2">
      <c r="A146" s="65"/>
    </row>
    <row r="147" spans="1:1" x14ac:dyDescent="0.2">
      <c r="A147" s="65"/>
    </row>
    <row r="148" spans="1:1" x14ac:dyDescent="0.2">
      <c r="A148" s="65"/>
    </row>
    <row r="149" spans="1:1" x14ac:dyDescent="0.2">
      <c r="A149" s="65"/>
    </row>
    <row r="150" spans="1:1" x14ac:dyDescent="0.2">
      <c r="A150" s="65"/>
    </row>
    <row r="151" spans="1:1" x14ac:dyDescent="0.2">
      <c r="A151" s="65"/>
    </row>
    <row r="152" spans="1:1" x14ac:dyDescent="0.2">
      <c r="A152" s="65"/>
    </row>
    <row r="153" spans="1:1" x14ac:dyDescent="0.2">
      <c r="A153" s="65"/>
    </row>
    <row r="154" spans="1:1" x14ac:dyDescent="0.2">
      <c r="A154" s="65"/>
    </row>
    <row r="155" spans="1:1" x14ac:dyDescent="0.2">
      <c r="A155" s="65"/>
    </row>
    <row r="156" spans="1:1" x14ac:dyDescent="0.2">
      <c r="A156" s="56" t="s">
        <v>946</v>
      </c>
    </row>
    <row r="157" spans="1:1" x14ac:dyDescent="0.2">
      <c r="A157" s="65"/>
    </row>
    <row r="158" spans="1:1" x14ac:dyDescent="0.2">
      <c r="A158" s="56" t="s">
        <v>942</v>
      </c>
    </row>
    <row r="159" spans="1:1" x14ac:dyDescent="0.2">
      <c r="A159" s="65"/>
    </row>
    <row r="160" spans="1:1" x14ac:dyDescent="0.2">
      <c r="A160" s="65"/>
    </row>
    <row r="161" spans="1:1" x14ac:dyDescent="0.2">
      <c r="A161" s="65"/>
    </row>
    <row r="162" spans="1:1" x14ac:dyDescent="0.2">
      <c r="A162" s="65"/>
    </row>
    <row r="163" spans="1:1" x14ac:dyDescent="0.2">
      <c r="A163" s="65"/>
    </row>
    <row r="164" spans="1:1" x14ac:dyDescent="0.2">
      <c r="A164" s="65"/>
    </row>
    <row r="165" spans="1:1" x14ac:dyDescent="0.2">
      <c r="A165" s="65"/>
    </row>
    <row r="166" spans="1:1" x14ac:dyDescent="0.2">
      <c r="A166" s="65"/>
    </row>
    <row r="167" spans="1:1" x14ac:dyDescent="0.2">
      <c r="A167" s="65"/>
    </row>
    <row r="168" spans="1:1" x14ac:dyDescent="0.2">
      <c r="A168" s="65"/>
    </row>
    <row r="169" spans="1:1" x14ac:dyDescent="0.2">
      <c r="A169" s="65"/>
    </row>
    <row r="170" spans="1:1" x14ac:dyDescent="0.2">
      <c r="A170" s="65"/>
    </row>
    <row r="171" spans="1:1" x14ac:dyDescent="0.2">
      <c r="A171" s="65"/>
    </row>
    <row r="172" spans="1:1" x14ac:dyDescent="0.2">
      <c r="A172" s="7" t="s">
        <v>940</v>
      </c>
    </row>
  </sheetData>
  <mergeCells count="1">
    <mergeCell ref="A1:G1"/>
  </mergeCells>
  <conditionalFormatting sqref="F2:F3">
    <cfRule type="cellIs" dxfId="75" priority="2" stopIfTrue="1" operator="between">
      <formula>0.009</formula>
      <formula>-0.009</formula>
    </cfRule>
  </conditionalFormatting>
  <conditionalFormatting sqref="F5:F65537">
    <cfRule type="cellIs" dxfId="74"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149"/>
  <sheetViews>
    <sheetView workbookViewId="0">
      <selection sqref="A1:F1"/>
    </sheetView>
  </sheetViews>
  <sheetFormatPr defaultColWidth="9.109375" defaultRowHeight="10.199999999999999" x14ac:dyDescent="0.2"/>
  <cols>
    <col min="1" max="1" width="40.5546875" style="7" bestFit="1" customWidth="1"/>
    <col min="2" max="2" width="32.109375" style="7" bestFit="1" customWidth="1"/>
    <col min="3" max="3" width="24.6640625" style="7" bestFit="1" customWidth="1"/>
    <col min="4" max="4" width="15.33203125" style="7" bestFit="1" customWidth="1"/>
    <col min="5" max="5" width="27" style="10" customWidth="1"/>
    <col min="6" max="6" width="13.5546875" style="11" bestFit="1" customWidth="1"/>
    <col min="7" max="16384" width="9.109375" style="7"/>
  </cols>
  <sheetData>
    <row r="1" spans="1:6" s="1" customFormat="1" ht="13.8" x14ac:dyDescent="0.2">
      <c r="A1" s="81" t="s">
        <v>12</v>
      </c>
      <c r="B1" s="82"/>
      <c r="C1" s="82"/>
      <c r="D1" s="82"/>
      <c r="E1" s="82"/>
      <c r="F1" s="82"/>
    </row>
    <row r="2" spans="1:6" s="1" customFormat="1" ht="11.4" x14ac:dyDescent="0.2">
      <c r="E2" s="5"/>
      <c r="F2" s="9"/>
    </row>
    <row r="3" spans="1:6" s="1" customFormat="1" ht="12" x14ac:dyDescent="0.2">
      <c r="A3" s="8" t="s">
        <v>7</v>
      </c>
      <c r="B3" s="2"/>
      <c r="C3" s="3"/>
      <c r="D3" s="3"/>
      <c r="E3" s="4"/>
      <c r="F3" s="9"/>
    </row>
    <row r="4" spans="1:6" s="1" customFormat="1" ht="21.75" customHeight="1" x14ac:dyDescent="0.2">
      <c r="A4" s="6" t="s">
        <v>2</v>
      </c>
      <c r="B4" s="6" t="s">
        <v>0</v>
      </c>
      <c r="C4" s="13" t="s">
        <v>498</v>
      </c>
      <c r="D4" s="13" t="s">
        <v>1</v>
      </c>
      <c r="E4" s="53" t="s">
        <v>6</v>
      </c>
      <c r="F4" s="12" t="s">
        <v>3</v>
      </c>
    </row>
    <row r="5" spans="1:6" x14ac:dyDescent="0.2">
      <c r="A5" s="16" t="s">
        <v>109</v>
      </c>
      <c r="B5" s="17"/>
      <c r="C5" s="17"/>
      <c r="D5" s="17"/>
      <c r="E5" s="18"/>
      <c r="F5" s="19"/>
    </row>
    <row r="6" spans="1:6" x14ac:dyDescent="0.2">
      <c r="A6" s="20" t="s">
        <v>26</v>
      </c>
      <c r="B6" s="21"/>
      <c r="C6" s="21"/>
      <c r="D6" s="21"/>
      <c r="E6" s="22"/>
      <c r="F6" s="23"/>
    </row>
    <row r="7" spans="1:6" x14ac:dyDescent="0.2">
      <c r="A7" s="21" t="s">
        <v>111</v>
      </c>
      <c r="B7" s="21" t="s">
        <v>110</v>
      </c>
      <c r="C7" s="21" t="s">
        <v>112</v>
      </c>
      <c r="D7" s="24">
        <v>950000</v>
      </c>
      <c r="E7" s="22">
        <v>16457.8</v>
      </c>
      <c r="F7" s="23">
        <v>8.3170057312891501</v>
      </c>
    </row>
    <row r="8" spans="1:6" x14ac:dyDescent="0.2">
      <c r="A8" s="21" t="s">
        <v>129</v>
      </c>
      <c r="B8" s="21" t="s">
        <v>128</v>
      </c>
      <c r="C8" s="21" t="s">
        <v>130</v>
      </c>
      <c r="D8" s="24">
        <v>950000</v>
      </c>
      <c r="E8" s="22">
        <v>11400.95</v>
      </c>
      <c r="F8" s="23">
        <v>5.76150922311251</v>
      </c>
    </row>
    <row r="9" spans="1:6" x14ac:dyDescent="0.2">
      <c r="A9" s="21" t="s">
        <v>122</v>
      </c>
      <c r="B9" s="21" t="s">
        <v>121</v>
      </c>
      <c r="C9" s="21" t="s">
        <v>112</v>
      </c>
      <c r="D9" s="24">
        <v>1050000</v>
      </c>
      <c r="E9" s="22">
        <v>10663.275</v>
      </c>
      <c r="F9" s="23">
        <v>5.3887226293497497</v>
      </c>
    </row>
    <row r="10" spans="1:6" x14ac:dyDescent="0.2">
      <c r="A10" s="21" t="s">
        <v>114</v>
      </c>
      <c r="B10" s="21" t="s">
        <v>113</v>
      </c>
      <c r="C10" s="21" t="s">
        <v>112</v>
      </c>
      <c r="D10" s="24">
        <v>800000</v>
      </c>
      <c r="E10" s="22">
        <v>9632.7999999999993</v>
      </c>
      <c r="F10" s="23">
        <v>4.8679685503750303</v>
      </c>
    </row>
    <row r="11" spans="1:6" x14ac:dyDescent="0.2">
      <c r="A11" s="21" t="s">
        <v>272</v>
      </c>
      <c r="B11" s="21" t="s">
        <v>271</v>
      </c>
      <c r="C11" s="21" t="s">
        <v>145</v>
      </c>
      <c r="D11" s="24">
        <v>500000</v>
      </c>
      <c r="E11" s="22">
        <v>7037.5</v>
      </c>
      <c r="F11" s="23">
        <v>3.5564247854480802</v>
      </c>
    </row>
    <row r="12" spans="1:6" x14ac:dyDescent="0.2">
      <c r="A12" s="21" t="s">
        <v>152</v>
      </c>
      <c r="B12" s="21" t="s">
        <v>151</v>
      </c>
      <c r="C12" s="21" t="s">
        <v>153</v>
      </c>
      <c r="D12" s="24">
        <v>57000</v>
      </c>
      <c r="E12" s="22">
        <v>6809.1345000000001</v>
      </c>
      <c r="F12" s="23">
        <v>3.4410194960212599</v>
      </c>
    </row>
    <row r="13" spans="1:6" x14ac:dyDescent="0.2">
      <c r="A13" s="21" t="s">
        <v>365</v>
      </c>
      <c r="B13" s="21" t="s">
        <v>364</v>
      </c>
      <c r="C13" s="21" t="s">
        <v>179</v>
      </c>
      <c r="D13" s="24">
        <v>1600000</v>
      </c>
      <c r="E13" s="22">
        <v>6320</v>
      </c>
      <c r="F13" s="23">
        <v>3.19383369719813</v>
      </c>
    </row>
    <row r="14" spans="1:6" x14ac:dyDescent="0.2">
      <c r="A14" s="21" t="s">
        <v>249</v>
      </c>
      <c r="B14" s="21" t="s">
        <v>248</v>
      </c>
      <c r="C14" s="21" t="s">
        <v>112</v>
      </c>
      <c r="D14" s="24">
        <v>300000</v>
      </c>
      <c r="E14" s="22">
        <v>5708.85</v>
      </c>
      <c r="F14" s="23">
        <v>2.8849869465584801</v>
      </c>
    </row>
    <row r="15" spans="1:6" x14ac:dyDescent="0.2">
      <c r="A15" s="21" t="s">
        <v>127</v>
      </c>
      <c r="B15" s="21" t="s">
        <v>126</v>
      </c>
      <c r="C15" s="21" t="s">
        <v>117</v>
      </c>
      <c r="D15" s="24">
        <v>350000</v>
      </c>
      <c r="E15" s="22">
        <v>5512.6750000000002</v>
      </c>
      <c r="F15" s="23">
        <v>2.7858492368198902</v>
      </c>
    </row>
    <row r="16" spans="1:6" x14ac:dyDescent="0.2">
      <c r="A16" s="21" t="s">
        <v>116</v>
      </c>
      <c r="B16" s="21" t="s">
        <v>115</v>
      </c>
      <c r="C16" s="21" t="s">
        <v>117</v>
      </c>
      <c r="D16" s="24">
        <v>300000</v>
      </c>
      <c r="E16" s="22">
        <v>5063.1000000000004</v>
      </c>
      <c r="F16" s="23">
        <v>2.5586549671335201</v>
      </c>
    </row>
    <row r="17" spans="1:6" x14ac:dyDescent="0.2">
      <c r="A17" s="21" t="s">
        <v>147</v>
      </c>
      <c r="B17" s="21" t="s">
        <v>146</v>
      </c>
      <c r="C17" s="21" t="s">
        <v>112</v>
      </c>
      <c r="D17" s="24">
        <v>725000</v>
      </c>
      <c r="E17" s="22">
        <v>4993.8</v>
      </c>
      <c r="F17" s="23">
        <v>2.5236339742196301</v>
      </c>
    </row>
    <row r="18" spans="1:6" x14ac:dyDescent="0.2">
      <c r="A18" s="21" t="s">
        <v>173</v>
      </c>
      <c r="B18" s="21" t="s">
        <v>172</v>
      </c>
      <c r="C18" s="21" t="s">
        <v>112</v>
      </c>
      <c r="D18" s="24">
        <v>500000</v>
      </c>
      <c r="E18" s="22">
        <v>4950.5</v>
      </c>
      <c r="F18" s="23">
        <v>2.5017521705663599</v>
      </c>
    </row>
    <row r="19" spans="1:6" x14ac:dyDescent="0.2">
      <c r="A19" s="21" t="s">
        <v>456</v>
      </c>
      <c r="B19" s="21" t="s">
        <v>455</v>
      </c>
      <c r="C19" s="21" t="s">
        <v>153</v>
      </c>
      <c r="D19" s="24">
        <v>275000</v>
      </c>
      <c r="E19" s="22">
        <v>4757.2250000000004</v>
      </c>
      <c r="F19" s="23">
        <v>2.40407998578377</v>
      </c>
    </row>
    <row r="20" spans="1:6" x14ac:dyDescent="0.2">
      <c r="A20" s="21" t="s">
        <v>458</v>
      </c>
      <c r="B20" s="21" t="s">
        <v>457</v>
      </c>
      <c r="C20" s="21" t="s">
        <v>167</v>
      </c>
      <c r="D20" s="24">
        <v>850000</v>
      </c>
      <c r="E20" s="22">
        <v>4688.6000000000004</v>
      </c>
      <c r="F20" s="23">
        <v>2.3694001064372099</v>
      </c>
    </row>
    <row r="21" spans="1:6" x14ac:dyDescent="0.2">
      <c r="A21" s="21" t="s">
        <v>196</v>
      </c>
      <c r="B21" s="21" t="s">
        <v>195</v>
      </c>
      <c r="C21" s="21" t="s">
        <v>197</v>
      </c>
      <c r="D21" s="24">
        <v>2000000</v>
      </c>
      <c r="E21" s="22">
        <v>4505</v>
      </c>
      <c r="F21" s="23">
        <v>2.2766172161198699</v>
      </c>
    </row>
    <row r="22" spans="1:6" x14ac:dyDescent="0.2">
      <c r="A22" s="21" t="s">
        <v>460</v>
      </c>
      <c r="B22" s="21" t="s">
        <v>459</v>
      </c>
      <c r="C22" s="21" t="s">
        <v>112</v>
      </c>
      <c r="D22" s="24">
        <v>2500000</v>
      </c>
      <c r="E22" s="22">
        <v>3695</v>
      </c>
      <c r="F22" s="23">
        <v>1.8672809353080899</v>
      </c>
    </row>
    <row r="23" spans="1:6" x14ac:dyDescent="0.2">
      <c r="A23" s="21" t="s">
        <v>155</v>
      </c>
      <c r="B23" s="21" t="s">
        <v>154</v>
      </c>
      <c r="C23" s="21" t="s">
        <v>153</v>
      </c>
      <c r="D23" s="24">
        <v>565000</v>
      </c>
      <c r="E23" s="22">
        <v>3506.6725000000001</v>
      </c>
      <c r="F23" s="23">
        <v>1.77210898663576</v>
      </c>
    </row>
    <row r="24" spans="1:6" x14ac:dyDescent="0.2">
      <c r="A24" s="21" t="s">
        <v>211</v>
      </c>
      <c r="B24" s="21" t="s">
        <v>210</v>
      </c>
      <c r="C24" s="21" t="s">
        <v>212</v>
      </c>
      <c r="D24" s="24">
        <v>2500000</v>
      </c>
      <c r="E24" s="22">
        <v>3430</v>
      </c>
      <c r="F24" s="23">
        <v>1.73336227553633</v>
      </c>
    </row>
    <row r="25" spans="1:6" x14ac:dyDescent="0.2">
      <c r="A25" s="21" t="s">
        <v>138</v>
      </c>
      <c r="B25" s="21" t="s">
        <v>137</v>
      </c>
      <c r="C25" s="21" t="s">
        <v>139</v>
      </c>
      <c r="D25" s="24">
        <v>1100000</v>
      </c>
      <c r="E25" s="22">
        <v>3425.95</v>
      </c>
      <c r="F25" s="23">
        <v>1.73131559413227</v>
      </c>
    </row>
    <row r="26" spans="1:6" x14ac:dyDescent="0.2">
      <c r="A26" s="21" t="s">
        <v>462</v>
      </c>
      <c r="B26" s="21" t="s">
        <v>461</v>
      </c>
      <c r="C26" s="21" t="s">
        <v>145</v>
      </c>
      <c r="D26" s="24">
        <v>300000</v>
      </c>
      <c r="E26" s="22">
        <v>3349.5</v>
      </c>
      <c r="F26" s="23">
        <v>1.6926813241717</v>
      </c>
    </row>
    <row r="27" spans="1:6" x14ac:dyDescent="0.2">
      <c r="A27" s="21" t="s">
        <v>389</v>
      </c>
      <c r="B27" s="21" t="s">
        <v>388</v>
      </c>
      <c r="C27" s="21" t="s">
        <v>390</v>
      </c>
      <c r="D27" s="24">
        <v>500000</v>
      </c>
      <c r="E27" s="22">
        <v>3164.75</v>
      </c>
      <c r="F27" s="23">
        <v>1.5993172774063</v>
      </c>
    </row>
    <row r="28" spans="1:6" x14ac:dyDescent="0.2">
      <c r="A28" s="21" t="s">
        <v>219</v>
      </c>
      <c r="B28" s="21" t="s">
        <v>218</v>
      </c>
      <c r="C28" s="21" t="s">
        <v>125</v>
      </c>
      <c r="D28" s="24">
        <v>975000</v>
      </c>
      <c r="E28" s="22">
        <v>3152.6624999999999</v>
      </c>
      <c r="F28" s="23">
        <v>1.5932088177836901</v>
      </c>
    </row>
    <row r="29" spans="1:6" x14ac:dyDescent="0.2">
      <c r="A29" s="21" t="s">
        <v>181</v>
      </c>
      <c r="B29" s="21" t="s">
        <v>180</v>
      </c>
      <c r="C29" s="21" t="s">
        <v>176</v>
      </c>
      <c r="D29" s="24">
        <v>1000000</v>
      </c>
      <c r="E29" s="22">
        <v>3102.5</v>
      </c>
      <c r="F29" s="23">
        <v>1.5678590261957599</v>
      </c>
    </row>
    <row r="30" spans="1:6" x14ac:dyDescent="0.2">
      <c r="A30" s="21" t="s">
        <v>464</v>
      </c>
      <c r="B30" s="21" t="s">
        <v>463</v>
      </c>
      <c r="C30" s="21" t="s">
        <v>465</v>
      </c>
      <c r="D30" s="24">
        <v>550000</v>
      </c>
      <c r="E30" s="22">
        <v>2914.7249999999999</v>
      </c>
      <c r="F30" s="23">
        <v>1.4729662852952301</v>
      </c>
    </row>
    <row r="31" spans="1:6" x14ac:dyDescent="0.2">
      <c r="A31" s="21" t="s">
        <v>467</v>
      </c>
      <c r="B31" s="21" t="s">
        <v>466</v>
      </c>
      <c r="C31" s="21" t="s">
        <v>142</v>
      </c>
      <c r="D31" s="24">
        <v>125000</v>
      </c>
      <c r="E31" s="22">
        <v>2883.3125</v>
      </c>
      <c r="F31" s="23">
        <v>1.4570918705779401</v>
      </c>
    </row>
    <row r="32" spans="1:6" x14ac:dyDescent="0.2">
      <c r="A32" s="21" t="s">
        <v>253</v>
      </c>
      <c r="B32" s="21" t="s">
        <v>252</v>
      </c>
      <c r="C32" s="21" t="s">
        <v>130</v>
      </c>
      <c r="D32" s="24">
        <v>1200000</v>
      </c>
      <c r="E32" s="22">
        <v>2847.6</v>
      </c>
      <c r="F32" s="23">
        <v>1.4390444360983199</v>
      </c>
    </row>
    <row r="33" spans="1:6" x14ac:dyDescent="0.2">
      <c r="A33" s="21" t="s">
        <v>469</v>
      </c>
      <c r="B33" s="21" t="s">
        <v>468</v>
      </c>
      <c r="C33" s="21" t="s">
        <v>142</v>
      </c>
      <c r="D33" s="24">
        <v>830000</v>
      </c>
      <c r="E33" s="22">
        <v>2601.6350000000002</v>
      </c>
      <c r="F33" s="23">
        <v>1.3147451789256399</v>
      </c>
    </row>
    <row r="34" spans="1:6" x14ac:dyDescent="0.2">
      <c r="A34" s="21" t="s">
        <v>471</v>
      </c>
      <c r="B34" s="21" t="s">
        <v>470</v>
      </c>
      <c r="C34" s="21" t="s">
        <v>133</v>
      </c>
      <c r="D34" s="24">
        <v>125000</v>
      </c>
      <c r="E34" s="22">
        <v>2456.1875</v>
      </c>
      <c r="F34" s="23">
        <v>1.2412427854646899</v>
      </c>
    </row>
    <row r="35" spans="1:6" x14ac:dyDescent="0.2">
      <c r="A35" s="21" t="s">
        <v>209</v>
      </c>
      <c r="B35" s="21" t="s">
        <v>208</v>
      </c>
      <c r="C35" s="21" t="s">
        <v>142</v>
      </c>
      <c r="D35" s="24">
        <v>360516</v>
      </c>
      <c r="E35" s="22">
        <v>2421.2254560000001</v>
      </c>
      <c r="F35" s="23">
        <v>1.22357459650106</v>
      </c>
    </row>
    <row r="36" spans="1:6" x14ac:dyDescent="0.2">
      <c r="A36" s="21" t="s">
        <v>157</v>
      </c>
      <c r="B36" s="21" t="s">
        <v>156</v>
      </c>
      <c r="C36" s="21" t="s">
        <v>158</v>
      </c>
      <c r="D36" s="24">
        <v>1500000</v>
      </c>
      <c r="E36" s="22">
        <v>2340.6</v>
      </c>
      <c r="F36" s="23">
        <v>1.1828302455161299</v>
      </c>
    </row>
    <row r="37" spans="1:6" x14ac:dyDescent="0.2">
      <c r="A37" s="21" t="s">
        <v>169</v>
      </c>
      <c r="B37" s="21" t="s">
        <v>168</v>
      </c>
      <c r="C37" s="21" t="s">
        <v>117</v>
      </c>
      <c r="D37" s="24">
        <v>155000</v>
      </c>
      <c r="E37" s="22">
        <v>2306.1675</v>
      </c>
      <c r="F37" s="23">
        <v>1.1654296634308801</v>
      </c>
    </row>
    <row r="38" spans="1:6" x14ac:dyDescent="0.2">
      <c r="A38" s="21" t="s">
        <v>473</v>
      </c>
      <c r="B38" s="21" t="s">
        <v>472</v>
      </c>
      <c r="C38" s="21" t="s">
        <v>145</v>
      </c>
      <c r="D38" s="24">
        <v>500000</v>
      </c>
      <c r="E38" s="22">
        <v>2277.5</v>
      </c>
      <c r="F38" s="23">
        <v>1.15094244388746</v>
      </c>
    </row>
    <row r="39" spans="1:6" x14ac:dyDescent="0.2">
      <c r="A39" s="21" t="s">
        <v>229</v>
      </c>
      <c r="B39" s="21" t="s">
        <v>228</v>
      </c>
      <c r="C39" s="21" t="s">
        <v>230</v>
      </c>
      <c r="D39" s="24">
        <v>389910</v>
      </c>
      <c r="E39" s="22">
        <v>2246.27151</v>
      </c>
      <c r="F39" s="23">
        <v>1.1351610192554</v>
      </c>
    </row>
    <row r="40" spans="1:6" x14ac:dyDescent="0.2">
      <c r="A40" s="21" t="s">
        <v>475</v>
      </c>
      <c r="B40" s="21" t="s">
        <v>474</v>
      </c>
      <c r="C40" s="21" t="s">
        <v>112</v>
      </c>
      <c r="D40" s="24">
        <v>2100000</v>
      </c>
      <c r="E40" s="22">
        <v>2189.25</v>
      </c>
      <c r="F40" s="23">
        <v>1.1063450034163</v>
      </c>
    </row>
    <row r="41" spans="1:6" x14ac:dyDescent="0.2">
      <c r="A41" s="21" t="s">
        <v>284</v>
      </c>
      <c r="B41" s="21" t="s">
        <v>283</v>
      </c>
      <c r="C41" s="21" t="s">
        <v>112</v>
      </c>
      <c r="D41" s="24">
        <v>1550000</v>
      </c>
      <c r="E41" s="22">
        <v>2188.4450000000002</v>
      </c>
      <c r="F41" s="23">
        <v>1.10593819390265</v>
      </c>
    </row>
    <row r="42" spans="1:6" x14ac:dyDescent="0.2">
      <c r="A42" s="21" t="s">
        <v>232</v>
      </c>
      <c r="B42" s="21" t="s">
        <v>231</v>
      </c>
      <c r="C42" s="21" t="s">
        <v>233</v>
      </c>
      <c r="D42" s="24">
        <v>105000</v>
      </c>
      <c r="E42" s="22">
        <v>2046.45</v>
      </c>
      <c r="F42" s="23">
        <v>1.03418053316948</v>
      </c>
    </row>
    <row r="43" spans="1:6" x14ac:dyDescent="0.2">
      <c r="A43" s="21" t="s">
        <v>278</v>
      </c>
      <c r="B43" s="21" t="s">
        <v>277</v>
      </c>
      <c r="C43" s="21" t="s">
        <v>139</v>
      </c>
      <c r="D43" s="24">
        <v>775000</v>
      </c>
      <c r="E43" s="22">
        <v>1944.0875000000001</v>
      </c>
      <c r="F43" s="23">
        <v>0.98245129237368301</v>
      </c>
    </row>
    <row r="44" spans="1:6" x14ac:dyDescent="0.2">
      <c r="A44" s="21" t="s">
        <v>477</v>
      </c>
      <c r="B44" s="21" t="s">
        <v>476</v>
      </c>
      <c r="C44" s="21" t="s">
        <v>164</v>
      </c>
      <c r="D44" s="24">
        <v>60000</v>
      </c>
      <c r="E44" s="22">
        <v>1866.15</v>
      </c>
      <c r="F44" s="23">
        <v>0.94306530918137599</v>
      </c>
    </row>
    <row r="45" spans="1:6" x14ac:dyDescent="0.2">
      <c r="A45" s="21" t="s">
        <v>479</v>
      </c>
      <c r="B45" s="21" t="s">
        <v>478</v>
      </c>
      <c r="C45" s="21" t="s">
        <v>158</v>
      </c>
      <c r="D45" s="24">
        <v>600000</v>
      </c>
      <c r="E45" s="22">
        <v>1633.5</v>
      </c>
      <c r="F45" s="23">
        <v>0.82549483297043602</v>
      </c>
    </row>
    <row r="46" spans="1:6" x14ac:dyDescent="0.2">
      <c r="A46" s="21" t="s">
        <v>481</v>
      </c>
      <c r="B46" s="21" t="s">
        <v>480</v>
      </c>
      <c r="C46" s="21" t="s">
        <v>150</v>
      </c>
      <c r="D46" s="24">
        <v>100000</v>
      </c>
      <c r="E46" s="22">
        <v>1584.5</v>
      </c>
      <c r="F46" s="23">
        <v>0.80073251474848794</v>
      </c>
    </row>
    <row r="47" spans="1:6" x14ac:dyDescent="0.2">
      <c r="A47" s="21" t="s">
        <v>483</v>
      </c>
      <c r="B47" s="21" t="s">
        <v>482</v>
      </c>
      <c r="C47" s="21" t="s">
        <v>176</v>
      </c>
      <c r="D47" s="24">
        <v>2350000</v>
      </c>
      <c r="E47" s="22">
        <v>1498.83</v>
      </c>
      <c r="F47" s="23">
        <v>0.75743888613472798</v>
      </c>
    </row>
    <row r="48" spans="1:6" x14ac:dyDescent="0.2">
      <c r="A48" s="21" t="s">
        <v>485</v>
      </c>
      <c r="B48" s="21" t="s">
        <v>484</v>
      </c>
      <c r="C48" s="21" t="s">
        <v>260</v>
      </c>
      <c r="D48" s="24">
        <v>1900000</v>
      </c>
      <c r="E48" s="22">
        <v>1137.72</v>
      </c>
      <c r="F48" s="23">
        <v>0.57495070790763603</v>
      </c>
    </row>
    <row r="49" spans="1:9" x14ac:dyDescent="0.2">
      <c r="A49" s="21" t="s">
        <v>487</v>
      </c>
      <c r="B49" s="21" t="s">
        <v>486</v>
      </c>
      <c r="C49" s="21" t="s">
        <v>158</v>
      </c>
      <c r="D49" s="24">
        <v>600000</v>
      </c>
      <c r="E49" s="22">
        <v>1136.8800000000001</v>
      </c>
      <c r="F49" s="23">
        <v>0.57452621102383195</v>
      </c>
    </row>
    <row r="50" spans="1:9" x14ac:dyDescent="0.2">
      <c r="A50" s="21" t="s">
        <v>489</v>
      </c>
      <c r="B50" s="21" t="s">
        <v>488</v>
      </c>
      <c r="C50" s="21" t="s">
        <v>133</v>
      </c>
      <c r="D50" s="24">
        <v>300000</v>
      </c>
      <c r="E50" s="22">
        <v>1003.95</v>
      </c>
      <c r="F50" s="23">
        <v>0.50734957916171897</v>
      </c>
    </row>
    <row r="51" spans="1:9" x14ac:dyDescent="0.2">
      <c r="A51" s="21" t="s">
        <v>163</v>
      </c>
      <c r="B51" s="21" t="s">
        <v>162</v>
      </c>
      <c r="C51" s="21" t="s">
        <v>164</v>
      </c>
      <c r="D51" s="24">
        <v>300000</v>
      </c>
      <c r="E51" s="22">
        <v>963.45</v>
      </c>
      <c r="F51" s="23">
        <v>0.48688276512112999</v>
      </c>
    </row>
    <row r="52" spans="1:9" x14ac:dyDescent="0.2">
      <c r="A52" s="21" t="s">
        <v>235</v>
      </c>
      <c r="B52" s="21" t="s">
        <v>234</v>
      </c>
      <c r="C52" s="21" t="s">
        <v>236</v>
      </c>
      <c r="D52" s="24">
        <v>200000</v>
      </c>
      <c r="E52" s="22">
        <v>828.4</v>
      </c>
      <c r="F52" s="23">
        <v>0.41863478398084403</v>
      </c>
    </row>
    <row r="53" spans="1:9" x14ac:dyDescent="0.2">
      <c r="A53" s="21" t="s">
        <v>491</v>
      </c>
      <c r="B53" s="21" t="s">
        <v>490</v>
      </c>
      <c r="C53" s="21" t="s">
        <v>217</v>
      </c>
      <c r="D53" s="24">
        <v>10000</v>
      </c>
      <c r="E53" s="22">
        <v>818.51</v>
      </c>
      <c r="F53" s="23">
        <v>0.41363683852747501</v>
      </c>
    </row>
    <row r="54" spans="1:9" x14ac:dyDescent="0.2">
      <c r="A54" s="21" t="s">
        <v>493</v>
      </c>
      <c r="B54" s="21" t="s">
        <v>492</v>
      </c>
      <c r="C54" s="21" t="s">
        <v>176</v>
      </c>
      <c r="D54" s="24">
        <v>160000</v>
      </c>
      <c r="E54" s="22">
        <v>262.096</v>
      </c>
      <c r="F54" s="23">
        <v>0.132451113402032</v>
      </c>
    </row>
    <row r="55" spans="1:9" x14ac:dyDescent="0.2">
      <c r="A55" s="21" t="s">
        <v>494</v>
      </c>
      <c r="B55" s="21" t="s">
        <v>1317</v>
      </c>
      <c r="C55" s="21" t="s">
        <v>390</v>
      </c>
      <c r="D55" s="24">
        <v>50000</v>
      </c>
      <c r="E55" s="22">
        <v>131.6</v>
      </c>
      <c r="F55" s="23">
        <v>6.6504511796087698E-2</v>
      </c>
    </row>
    <row r="56" spans="1:9" x14ac:dyDescent="0.2">
      <c r="A56" s="20" t="s">
        <v>32</v>
      </c>
      <c r="B56" s="20"/>
      <c r="C56" s="20"/>
      <c r="D56" s="20"/>
      <c r="E56" s="25">
        <f>SUM(E7:E55)</f>
        <v>181857.2874660001</v>
      </c>
      <c r="F56" s="26">
        <f>SUM(F7:F55)</f>
        <v>91.90220455537316</v>
      </c>
      <c r="G56" s="14"/>
      <c r="H56" s="14"/>
      <c r="I56" s="14"/>
    </row>
    <row r="57" spans="1:9" x14ac:dyDescent="0.2">
      <c r="A57" s="21"/>
      <c r="B57" s="21"/>
      <c r="C57" s="21"/>
      <c r="D57" s="21"/>
      <c r="E57" s="22"/>
      <c r="F57" s="23"/>
    </row>
    <row r="58" spans="1:9" x14ac:dyDescent="0.2">
      <c r="A58" s="20" t="s">
        <v>495</v>
      </c>
      <c r="B58" s="21"/>
      <c r="C58" s="21"/>
      <c r="D58" s="21"/>
      <c r="E58" s="22"/>
      <c r="F58" s="23"/>
    </row>
    <row r="59" spans="1:9" x14ac:dyDescent="0.2">
      <c r="A59" s="21" t="s">
        <v>497</v>
      </c>
      <c r="B59" s="21" t="s">
        <v>496</v>
      </c>
      <c r="C59" s="21" t="s">
        <v>207</v>
      </c>
      <c r="D59" s="24">
        <v>1982958</v>
      </c>
      <c r="E59" s="22">
        <v>5932.4154490000001</v>
      </c>
      <c r="F59" s="23">
        <v>2.99796651373339</v>
      </c>
    </row>
    <row r="60" spans="1:9" x14ac:dyDescent="0.2">
      <c r="A60" s="20" t="s">
        <v>32</v>
      </c>
      <c r="B60" s="20"/>
      <c r="C60" s="20"/>
      <c r="D60" s="20"/>
      <c r="E60" s="25">
        <f>SUM(E58:E59)</f>
        <v>5932.4154490000001</v>
      </c>
      <c r="F60" s="26">
        <f>SUM(F58:F59)</f>
        <v>2.99796651373339</v>
      </c>
      <c r="G60" s="14"/>
      <c r="H60" s="14"/>
      <c r="I60" s="14"/>
    </row>
    <row r="61" spans="1:9" x14ac:dyDescent="0.2">
      <c r="A61" s="21"/>
      <c r="B61" s="21"/>
      <c r="C61" s="21"/>
      <c r="D61" s="21"/>
      <c r="E61" s="22"/>
      <c r="F61" s="23"/>
    </row>
    <row r="62" spans="1:9" x14ac:dyDescent="0.2">
      <c r="A62" s="20" t="s">
        <v>43</v>
      </c>
      <c r="B62" s="20"/>
      <c r="C62" s="20"/>
      <c r="D62" s="20"/>
      <c r="E62" s="25">
        <f>E56+E60</f>
        <v>187789.70291500009</v>
      </c>
      <c r="F62" s="26">
        <f>F56+F60</f>
        <v>94.900171069106548</v>
      </c>
      <c r="G62" s="14"/>
      <c r="H62" s="14"/>
      <c r="I62" s="14"/>
    </row>
    <row r="63" spans="1:9" x14ac:dyDescent="0.2">
      <c r="A63" s="20"/>
      <c r="B63" s="20"/>
      <c r="C63" s="20"/>
      <c r="D63" s="20"/>
      <c r="E63" s="25"/>
      <c r="F63" s="26"/>
      <c r="G63" s="14"/>
      <c r="H63" s="14"/>
      <c r="I63" s="14"/>
    </row>
    <row r="64" spans="1:9" x14ac:dyDescent="0.2">
      <c r="A64" s="20" t="s">
        <v>45</v>
      </c>
      <c r="B64" s="20"/>
      <c r="C64" s="20"/>
      <c r="D64" s="20"/>
      <c r="E64" s="25">
        <f>E66-(E56+E60)</f>
        <v>10091.608361299906</v>
      </c>
      <c r="F64" s="26">
        <f>F66-(F56+F60)</f>
        <v>5.0998289308934517</v>
      </c>
      <c r="G64" s="14"/>
      <c r="H64" s="14"/>
      <c r="I64" s="14"/>
    </row>
    <row r="65" spans="1:9" x14ac:dyDescent="0.2">
      <c r="A65" s="20"/>
      <c r="B65" s="20"/>
      <c r="C65" s="20"/>
      <c r="D65" s="20"/>
      <c r="E65" s="25"/>
      <c r="F65" s="26"/>
      <c r="G65" s="14"/>
      <c r="H65" s="14"/>
      <c r="I65" s="14"/>
    </row>
    <row r="66" spans="1:9" x14ac:dyDescent="0.2">
      <c r="A66" s="27" t="s">
        <v>44</v>
      </c>
      <c r="B66" s="27"/>
      <c r="C66" s="27"/>
      <c r="D66" s="27"/>
      <c r="E66" s="28">
        <v>197881.3112763</v>
      </c>
      <c r="F66" s="29">
        <v>100</v>
      </c>
      <c r="G66" s="14"/>
      <c r="H66" s="14"/>
      <c r="I66" s="14"/>
    </row>
    <row r="68" spans="1:9" x14ac:dyDescent="0.2">
      <c r="A68" s="14" t="s">
        <v>1318</v>
      </c>
    </row>
    <row r="69" spans="1:9" x14ac:dyDescent="0.2">
      <c r="A69" s="14" t="s">
        <v>47</v>
      </c>
    </row>
    <row r="70" spans="1:9" x14ac:dyDescent="0.2">
      <c r="A70" s="14" t="s">
        <v>48</v>
      </c>
    </row>
    <row r="71" spans="1:9" x14ac:dyDescent="0.2">
      <c r="A71" s="14" t="s">
        <v>49</v>
      </c>
      <c r="B71" s="14"/>
      <c r="C71" s="30" t="s">
        <v>51</v>
      </c>
      <c r="D71" s="14" t="s">
        <v>50</v>
      </c>
    </row>
    <row r="72" spans="1:9" x14ac:dyDescent="0.2">
      <c r="A72" s="7" t="s">
        <v>52</v>
      </c>
      <c r="C72" s="31">
        <v>762.53009999999995</v>
      </c>
      <c r="D72" s="31">
        <v>632.41819999999996</v>
      </c>
    </row>
    <row r="73" spans="1:9" x14ac:dyDescent="0.2">
      <c r="A73" s="7" t="s">
        <v>53</v>
      </c>
      <c r="C73" s="31">
        <v>119.0217</v>
      </c>
      <c r="D73" s="31">
        <v>90.507599999999996</v>
      </c>
    </row>
    <row r="74" spans="1:9" x14ac:dyDescent="0.2">
      <c r="A74" s="7" t="s">
        <v>54</v>
      </c>
      <c r="C74" s="31">
        <v>841.59889999999996</v>
      </c>
      <c r="D74" s="31">
        <v>702.13520000000005</v>
      </c>
    </row>
    <row r="75" spans="1:9" x14ac:dyDescent="0.2">
      <c r="A75" s="7" t="s">
        <v>55</v>
      </c>
      <c r="C75" s="31">
        <v>135.60650000000001</v>
      </c>
      <c r="D75" s="31">
        <v>103.67529999999999</v>
      </c>
    </row>
    <row r="77" spans="1:9" x14ac:dyDescent="0.2">
      <c r="A77" s="14" t="s">
        <v>57</v>
      </c>
    </row>
    <row r="78" spans="1:9" x14ac:dyDescent="0.2">
      <c r="A78" s="83" t="s">
        <v>63</v>
      </c>
      <c r="B78" s="84"/>
      <c r="C78" s="33" t="s">
        <v>64</v>
      </c>
    </row>
    <row r="79" spans="1:9" x14ac:dyDescent="0.2">
      <c r="A79" s="79" t="s">
        <v>53</v>
      </c>
      <c r="B79" s="80"/>
      <c r="C79" s="34">
        <v>9</v>
      </c>
    </row>
    <row r="80" spans="1:9" x14ac:dyDescent="0.2">
      <c r="A80" s="79" t="s">
        <v>55</v>
      </c>
      <c r="B80" s="80"/>
      <c r="C80" s="34">
        <v>10.35</v>
      </c>
    </row>
    <row r="81" spans="1:4" x14ac:dyDescent="0.2">
      <c r="A81" s="7" t="s">
        <v>65</v>
      </c>
    </row>
    <row r="82" spans="1:4" x14ac:dyDescent="0.2">
      <c r="A82" s="7" t="s">
        <v>56</v>
      </c>
    </row>
    <row r="84" spans="1:4" x14ac:dyDescent="0.2">
      <c r="A84" s="14" t="s">
        <v>346</v>
      </c>
      <c r="D84" s="52">
        <v>0.1661</v>
      </c>
    </row>
    <row r="86" spans="1:4" x14ac:dyDescent="0.2">
      <c r="A86" s="87" t="s">
        <v>60</v>
      </c>
      <c r="B86" s="87"/>
      <c r="C86" s="87"/>
      <c r="D86" s="30" t="s">
        <v>58</v>
      </c>
    </row>
    <row r="88" spans="1:4" x14ac:dyDescent="0.2">
      <c r="A88" s="14" t="s">
        <v>929</v>
      </c>
    </row>
    <row r="89" spans="1:4" x14ac:dyDescent="0.2">
      <c r="A89" s="63"/>
    </row>
    <row r="90" spans="1:4" x14ac:dyDescent="0.2">
      <c r="A90" s="56" t="s">
        <v>941</v>
      </c>
    </row>
    <row r="91" spans="1:4" x14ac:dyDescent="0.2">
      <c r="A91" s="64"/>
    </row>
    <row r="92" spans="1:4" x14ac:dyDescent="0.2">
      <c r="A92" s="65"/>
    </row>
    <row r="93" spans="1:4" x14ac:dyDescent="0.2">
      <c r="A93" s="65"/>
    </row>
    <row r="94" spans="1:4" x14ac:dyDescent="0.2">
      <c r="A94" s="65"/>
    </row>
    <row r="95" spans="1:4" x14ac:dyDescent="0.2">
      <c r="A95" s="65"/>
    </row>
    <row r="96" spans="1:4" x14ac:dyDescent="0.2">
      <c r="A96" s="65"/>
    </row>
    <row r="97" spans="1:1" x14ac:dyDescent="0.2">
      <c r="A97" s="65"/>
    </row>
    <row r="98" spans="1:1" x14ac:dyDescent="0.2">
      <c r="A98" s="65"/>
    </row>
    <row r="99" spans="1:1" x14ac:dyDescent="0.2">
      <c r="A99" s="65"/>
    </row>
    <row r="100" spans="1:1" x14ac:dyDescent="0.2">
      <c r="A100" s="65"/>
    </row>
    <row r="101" spans="1:1" x14ac:dyDescent="0.2">
      <c r="A101" s="65"/>
    </row>
    <row r="102" spans="1:1" x14ac:dyDescent="0.2">
      <c r="A102" s="65"/>
    </row>
    <row r="103" spans="1:1" x14ac:dyDescent="0.2">
      <c r="A103" s="65"/>
    </row>
    <row r="104" spans="1:1" x14ac:dyDescent="0.2">
      <c r="A104" s="65"/>
    </row>
    <row r="105" spans="1:1" x14ac:dyDescent="0.2">
      <c r="A105" s="65"/>
    </row>
    <row r="106" spans="1:1" x14ac:dyDescent="0.2">
      <c r="A106" s="65"/>
    </row>
    <row r="107" spans="1:1" x14ac:dyDescent="0.2">
      <c r="A107" s="65"/>
    </row>
    <row r="108" spans="1:1" x14ac:dyDescent="0.2">
      <c r="A108" s="65"/>
    </row>
    <row r="109" spans="1:1" x14ac:dyDescent="0.2">
      <c r="A109" s="56" t="s">
        <v>947</v>
      </c>
    </row>
    <row r="110" spans="1:1" x14ac:dyDescent="0.2">
      <c r="A110" s="65"/>
    </row>
    <row r="111" spans="1:1" x14ac:dyDescent="0.2">
      <c r="A111" s="56" t="s">
        <v>973</v>
      </c>
    </row>
    <row r="112" spans="1:1" x14ac:dyDescent="0.2">
      <c r="A112" s="65"/>
    </row>
    <row r="113" spans="1:1" x14ac:dyDescent="0.2">
      <c r="A113" s="65"/>
    </row>
    <row r="114" spans="1:1" x14ac:dyDescent="0.2">
      <c r="A114" s="65"/>
    </row>
    <row r="115" spans="1:1" x14ac:dyDescent="0.2">
      <c r="A115" s="65"/>
    </row>
    <row r="116" spans="1:1" x14ac:dyDescent="0.2">
      <c r="A116" s="65"/>
    </row>
    <row r="117" spans="1:1" x14ac:dyDescent="0.2">
      <c r="A117" s="65"/>
    </row>
    <row r="118" spans="1:1" x14ac:dyDescent="0.2">
      <c r="A118" s="65"/>
    </row>
    <row r="119" spans="1:1" x14ac:dyDescent="0.2">
      <c r="A119" s="65"/>
    </row>
    <row r="120" spans="1:1" x14ac:dyDescent="0.2">
      <c r="A120" s="65"/>
    </row>
    <row r="121" spans="1:1" x14ac:dyDescent="0.2">
      <c r="A121" s="65"/>
    </row>
    <row r="122" spans="1:1" x14ac:dyDescent="0.2">
      <c r="A122" s="65"/>
    </row>
    <row r="123" spans="1:1" x14ac:dyDescent="0.2">
      <c r="A123" s="65"/>
    </row>
    <row r="124" spans="1:1" x14ac:dyDescent="0.2">
      <c r="A124" s="65"/>
    </row>
    <row r="125" spans="1:1" x14ac:dyDescent="0.2">
      <c r="A125" s="65"/>
    </row>
    <row r="126" spans="1:1" x14ac:dyDescent="0.2">
      <c r="A126" s="65"/>
    </row>
    <row r="127" spans="1:1" x14ac:dyDescent="0.2">
      <c r="A127" s="65"/>
    </row>
    <row r="130" spans="1:1" x14ac:dyDescent="0.2">
      <c r="A130" s="14" t="s">
        <v>948</v>
      </c>
    </row>
    <row r="132" spans="1:1" x14ac:dyDescent="0.2">
      <c r="A132" s="56" t="s">
        <v>974</v>
      </c>
    </row>
    <row r="149" spans="1:1" x14ac:dyDescent="0.2">
      <c r="A149" s="7" t="s">
        <v>940</v>
      </c>
    </row>
  </sheetData>
  <mergeCells count="5">
    <mergeCell ref="A1:F1"/>
    <mergeCell ref="A78:B78"/>
    <mergeCell ref="A79:B79"/>
    <mergeCell ref="A80:B80"/>
    <mergeCell ref="A86:C86"/>
  </mergeCells>
  <conditionalFormatting sqref="F2:F3">
    <cfRule type="cellIs" dxfId="73" priority="3" stopIfTrue="1" operator="between">
      <formula>0.009</formula>
      <formula>-0.009</formula>
    </cfRule>
  </conditionalFormatting>
  <conditionalFormatting sqref="F5:F148">
    <cfRule type="cellIs" dxfId="72" priority="1" stopIfTrue="1" operator="between">
      <formula>0.009</formula>
      <formula>-0.009</formula>
    </cfRule>
  </conditionalFormatting>
  <conditionalFormatting sqref="F235:F65536">
    <cfRule type="cellIs" dxfId="71" priority="2" stopIfTrue="1" operator="between">
      <formula>0.009</formula>
      <formula>-0.009</formula>
    </cfRule>
  </conditionalFormatting>
  <hyperlinks>
    <hyperlink ref="A89" r:id="rId1" tooltip="https://www.franklintempletonindia.com/downloadsServlet/pdf/product-labels-jg9o5k7l" display="https://www.franklintempletonindia.com/downloadsServlet/pdf/product-labels-jg9o5k7l" xr:uid="{00000000-0004-0000-10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152"/>
  <sheetViews>
    <sheetView workbookViewId="0">
      <selection sqref="A1:F1"/>
    </sheetView>
  </sheetViews>
  <sheetFormatPr defaultColWidth="9.109375" defaultRowHeight="10.199999999999999" x14ac:dyDescent="0.2"/>
  <cols>
    <col min="1" max="1" width="40.5546875" style="7" bestFit="1" customWidth="1"/>
    <col min="2" max="2" width="29.88671875" style="7" bestFit="1" customWidth="1"/>
    <col min="3" max="3" width="24.6640625" style="7" bestFit="1" customWidth="1"/>
    <col min="4" max="4" width="15.33203125" style="7" bestFit="1" customWidth="1"/>
    <col min="5" max="5" width="27" style="10" customWidth="1"/>
    <col min="6" max="6" width="13.5546875" style="11" bestFit="1" customWidth="1"/>
    <col min="7" max="16384" width="9.109375" style="7"/>
  </cols>
  <sheetData>
    <row r="1" spans="1:6" s="1" customFormat="1" ht="13.8" x14ac:dyDescent="0.2">
      <c r="A1" s="81" t="s">
        <v>13</v>
      </c>
      <c r="B1" s="82"/>
      <c r="C1" s="82"/>
      <c r="D1" s="82"/>
      <c r="E1" s="82"/>
      <c r="F1" s="82"/>
    </row>
    <row r="2" spans="1:6" s="1" customFormat="1" ht="11.4" x14ac:dyDescent="0.2">
      <c r="E2" s="5"/>
      <c r="F2" s="9"/>
    </row>
    <row r="3" spans="1:6" s="1" customFormat="1" ht="12" x14ac:dyDescent="0.2">
      <c r="A3" s="8" t="s">
        <v>7</v>
      </c>
      <c r="B3" s="2"/>
      <c r="C3" s="3"/>
      <c r="D3" s="3"/>
      <c r="E3" s="4"/>
      <c r="F3" s="9"/>
    </row>
    <row r="4" spans="1:6" s="1" customFormat="1" ht="21.75" customHeight="1" x14ac:dyDescent="0.2">
      <c r="A4" s="6" t="s">
        <v>2</v>
      </c>
      <c r="B4" s="6" t="s">
        <v>0</v>
      </c>
      <c r="C4" s="13" t="s">
        <v>498</v>
      </c>
      <c r="D4" s="13" t="s">
        <v>1</v>
      </c>
      <c r="E4" s="53" t="s">
        <v>6</v>
      </c>
      <c r="F4" s="12" t="s">
        <v>3</v>
      </c>
    </row>
    <row r="5" spans="1:6" x14ac:dyDescent="0.2">
      <c r="A5" s="16" t="s">
        <v>109</v>
      </c>
      <c r="B5" s="17"/>
      <c r="C5" s="17"/>
      <c r="D5" s="17"/>
      <c r="E5" s="18"/>
      <c r="F5" s="19"/>
    </row>
    <row r="6" spans="1:6" x14ac:dyDescent="0.2">
      <c r="A6" s="20" t="s">
        <v>26</v>
      </c>
      <c r="B6" s="21"/>
      <c r="C6" s="21"/>
      <c r="D6" s="21"/>
      <c r="E6" s="22"/>
      <c r="F6" s="23"/>
    </row>
    <row r="7" spans="1:6" x14ac:dyDescent="0.2">
      <c r="A7" s="21" t="s">
        <v>138</v>
      </c>
      <c r="B7" s="21" t="s">
        <v>137</v>
      </c>
      <c r="C7" s="21" t="s">
        <v>139</v>
      </c>
      <c r="D7" s="24">
        <v>3800000</v>
      </c>
      <c r="E7" s="22">
        <v>11835.1</v>
      </c>
      <c r="F7" s="23">
        <v>5.3768863765233403</v>
      </c>
    </row>
    <row r="8" spans="1:6" x14ac:dyDescent="0.2">
      <c r="A8" s="21" t="s">
        <v>116</v>
      </c>
      <c r="B8" s="21" t="s">
        <v>115</v>
      </c>
      <c r="C8" s="21" t="s">
        <v>117</v>
      </c>
      <c r="D8" s="24">
        <v>686814</v>
      </c>
      <c r="E8" s="22">
        <v>11591.35988</v>
      </c>
      <c r="F8" s="23">
        <v>5.26615111187495</v>
      </c>
    </row>
    <row r="9" spans="1:6" x14ac:dyDescent="0.2">
      <c r="A9" s="21" t="s">
        <v>500</v>
      </c>
      <c r="B9" s="21" t="s">
        <v>499</v>
      </c>
      <c r="C9" s="21" t="s">
        <v>139</v>
      </c>
      <c r="D9" s="24">
        <v>14000000</v>
      </c>
      <c r="E9" s="22">
        <v>10206</v>
      </c>
      <c r="F9" s="23">
        <v>4.6367586550850604</v>
      </c>
    </row>
    <row r="10" spans="1:6" x14ac:dyDescent="0.2">
      <c r="A10" s="21" t="s">
        <v>127</v>
      </c>
      <c r="B10" s="21" t="s">
        <v>126</v>
      </c>
      <c r="C10" s="21" t="s">
        <v>117</v>
      </c>
      <c r="D10" s="24">
        <v>640932</v>
      </c>
      <c r="E10" s="22">
        <v>10094.999470000001</v>
      </c>
      <c r="F10" s="23">
        <v>4.5863292343328999</v>
      </c>
    </row>
    <row r="11" spans="1:6" x14ac:dyDescent="0.2">
      <c r="A11" s="21" t="s">
        <v>111</v>
      </c>
      <c r="B11" s="21" t="s">
        <v>110</v>
      </c>
      <c r="C11" s="21" t="s">
        <v>112</v>
      </c>
      <c r="D11" s="24">
        <v>570000</v>
      </c>
      <c r="E11" s="22">
        <v>9874.68</v>
      </c>
      <c r="F11" s="23">
        <v>4.4862343676460297</v>
      </c>
    </row>
    <row r="12" spans="1:6" x14ac:dyDescent="0.2">
      <c r="A12" s="21" t="s">
        <v>365</v>
      </c>
      <c r="B12" s="21" t="s">
        <v>364</v>
      </c>
      <c r="C12" s="21" t="s">
        <v>179</v>
      </c>
      <c r="D12" s="24">
        <v>2050000</v>
      </c>
      <c r="E12" s="22">
        <v>8097.5</v>
      </c>
      <c r="F12" s="23">
        <v>3.6788313942339101</v>
      </c>
    </row>
    <row r="13" spans="1:6" x14ac:dyDescent="0.2">
      <c r="A13" s="21" t="s">
        <v>196</v>
      </c>
      <c r="B13" s="21" t="s">
        <v>195</v>
      </c>
      <c r="C13" s="21" t="s">
        <v>197</v>
      </c>
      <c r="D13" s="24">
        <v>3500000</v>
      </c>
      <c r="E13" s="22">
        <v>7883.75</v>
      </c>
      <c r="F13" s="23">
        <v>3.5817211490326102</v>
      </c>
    </row>
    <row r="14" spans="1:6" x14ac:dyDescent="0.2">
      <c r="A14" s="21" t="s">
        <v>278</v>
      </c>
      <c r="B14" s="21" t="s">
        <v>277</v>
      </c>
      <c r="C14" s="21" t="s">
        <v>139</v>
      </c>
      <c r="D14" s="24">
        <v>2879000</v>
      </c>
      <c r="E14" s="22">
        <v>7221.9714999999997</v>
      </c>
      <c r="F14" s="23">
        <v>3.2810639681954399</v>
      </c>
    </row>
    <row r="15" spans="1:6" x14ac:dyDescent="0.2">
      <c r="A15" s="21" t="s">
        <v>157</v>
      </c>
      <c r="B15" s="21" t="s">
        <v>156</v>
      </c>
      <c r="C15" s="21" t="s">
        <v>158</v>
      </c>
      <c r="D15" s="24">
        <v>4330000</v>
      </c>
      <c r="E15" s="22">
        <v>6756.5320000000002</v>
      </c>
      <c r="F15" s="23">
        <v>3.0696069203761698</v>
      </c>
    </row>
    <row r="16" spans="1:6" x14ac:dyDescent="0.2">
      <c r="A16" s="21" t="s">
        <v>502</v>
      </c>
      <c r="B16" s="21" t="s">
        <v>501</v>
      </c>
      <c r="C16" s="21" t="s">
        <v>503</v>
      </c>
      <c r="D16" s="24">
        <v>1713809</v>
      </c>
      <c r="E16" s="22">
        <v>6329.9535420000002</v>
      </c>
      <c r="F16" s="23">
        <v>2.8758051021119799</v>
      </c>
    </row>
    <row r="17" spans="1:6" x14ac:dyDescent="0.2">
      <c r="A17" s="21" t="s">
        <v>169</v>
      </c>
      <c r="B17" s="21" t="s">
        <v>168</v>
      </c>
      <c r="C17" s="21" t="s">
        <v>117</v>
      </c>
      <c r="D17" s="24">
        <v>350000</v>
      </c>
      <c r="E17" s="22">
        <v>5207.4750000000004</v>
      </c>
      <c r="F17" s="23">
        <v>2.3658440894953099</v>
      </c>
    </row>
    <row r="18" spans="1:6" x14ac:dyDescent="0.2">
      <c r="A18" s="21" t="s">
        <v>379</v>
      </c>
      <c r="B18" s="21" t="s">
        <v>378</v>
      </c>
      <c r="C18" s="21" t="s">
        <v>139</v>
      </c>
      <c r="D18" s="24">
        <v>3290000</v>
      </c>
      <c r="E18" s="22">
        <v>4302.991</v>
      </c>
      <c r="F18" s="23">
        <v>1.9549216893987</v>
      </c>
    </row>
    <row r="19" spans="1:6" x14ac:dyDescent="0.2">
      <c r="A19" s="21" t="s">
        <v>505</v>
      </c>
      <c r="B19" s="21" t="s">
        <v>504</v>
      </c>
      <c r="C19" s="21" t="s">
        <v>130</v>
      </c>
      <c r="D19" s="24">
        <v>2000000</v>
      </c>
      <c r="E19" s="22">
        <v>4252.6000000000004</v>
      </c>
      <c r="F19" s="23">
        <v>1.93202820464577</v>
      </c>
    </row>
    <row r="20" spans="1:6" x14ac:dyDescent="0.2">
      <c r="A20" s="21" t="s">
        <v>435</v>
      </c>
      <c r="B20" s="21" t="s">
        <v>434</v>
      </c>
      <c r="C20" s="21" t="s">
        <v>158</v>
      </c>
      <c r="D20" s="24">
        <v>1500000</v>
      </c>
      <c r="E20" s="22">
        <v>4249.5</v>
      </c>
      <c r="F20" s="23">
        <v>1.9306198221422699</v>
      </c>
    </row>
    <row r="21" spans="1:6" x14ac:dyDescent="0.2">
      <c r="A21" s="21" t="s">
        <v>191</v>
      </c>
      <c r="B21" s="21" t="s">
        <v>190</v>
      </c>
      <c r="C21" s="21" t="s">
        <v>192</v>
      </c>
      <c r="D21" s="24">
        <v>1700000</v>
      </c>
      <c r="E21" s="22">
        <v>4186.25</v>
      </c>
      <c r="F21" s="23">
        <v>1.9018842759014201</v>
      </c>
    </row>
    <row r="22" spans="1:6" x14ac:dyDescent="0.2">
      <c r="A22" s="21" t="s">
        <v>367</v>
      </c>
      <c r="B22" s="21" t="s">
        <v>366</v>
      </c>
      <c r="C22" s="21" t="s">
        <v>117</v>
      </c>
      <c r="D22" s="24">
        <v>118847</v>
      </c>
      <c r="E22" s="22">
        <v>4139.738128</v>
      </c>
      <c r="F22" s="23">
        <v>1.88075314469818</v>
      </c>
    </row>
    <row r="23" spans="1:6" x14ac:dyDescent="0.2">
      <c r="A23" s="21" t="s">
        <v>255</v>
      </c>
      <c r="B23" s="21" t="s">
        <v>254</v>
      </c>
      <c r="C23" s="21" t="s">
        <v>130</v>
      </c>
      <c r="D23" s="24">
        <v>1291500</v>
      </c>
      <c r="E23" s="22">
        <v>3793.78125</v>
      </c>
      <c r="F23" s="23">
        <v>1.7235790756845899</v>
      </c>
    </row>
    <row r="24" spans="1:6" x14ac:dyDescent="0.2">
      <c r="A24" s="21" t="s">
        <v>477</v>
      </c>
      <c r="B24" s="21" t="s">
        <v>476</v>
      </c>
      <c r="C24" s="21" t="s">
        <v>164</v>
      </c>
      <c r="D24" s="24">
        <v>115000</v>
      </c>
      <c r="E24" s="22">
        <v>3576.7874999999999</v>
      </c>
      <c r="F24" s="23">
        <v>1.6249951399201501</v>
      </c>
    </row>
    <row r="25" spans="1:6" x14ac:dyDescent="0.2">
      <c r="A25" s="21" t="s">
        <v>152</v>
      </c>
      <c r="B25" s="21" t="s">
        <v>151</v>
      </c>
      <c r="C25" s="21" t="s">
        <v>153</v>
      </c>
      <c r="D25" s="24">
        <v>29000</v>
      </c>
      <c r="E25" s="22">
        <v>3464.2964999999999</v>
      </c>
      <c r="F25" s="23">
        <v>1.57388857340348</v>
      </c>
    </row>
    <row r="26" spans="1:6" x14ac:dyDescent="0.2">
      <c r="A26" s="21" t="s">
        <v>178</v>
      </c>
      <c r="B26" s="21" t="s">
        <v>177</v>
      </c>
      <c r="C26" s="21" t="s">
        <v>179</v>
      </c>
      <c r="D26" s="24">
        <v>150000</v>
      </c>
      <c r="E26" s="22">
        <v>3285.375</v>
      </c>
      <c r="F26" s="23">
        <v>1.49260150562905</v>
      </c>
    </row>
    <row r="27" spans="1:6" x14ac:dyDescent="0.2">
      <c r="A27" s="21" t="s">
        <v>507</v>
      </c>
      <c r="B27" s="21" t="s">
        <v>506</v>
      </c>
      <c r="C27" s="21" t="s">
        <v>390</v>
      </c>
      <c r="D27" s="24">
        <v>579157</v>
      </c>
      <c r="E27" s="22">
        <v>3090.9609089999999</v>
      </c>
      <c r="F27" s="23">
        <v>1.4042758913712901</v>
      </c>
    </row>
    <row r="28" spans="1:6" x14ac:dyDescent="0.2">
      <c r="A28" s="21" t="s">
        <v>464</v>
      </c>
      <c r="B28" s="21" t="s">
        <v>463</v>
      </c>
      <c r="C28" s="21" t="s">
        <v>465</v>
      </c>
      <c r="D28" s="24">
        <v>522050</v>
      </c>
      <c r="E28" s="22">
        <v>2766.603975</v>
      </c>
      <c r="F28" s="23">
        <v>1.2569150427468101</v>
      </c>
    </row>
    <row r="29" spans="1:6" x14ac:dyDescent="0.2">
      <c r="A29" s="21" t="s">
        <v>219</v>
      </c>
      <c r="B29" s="21" t="s">
        <v>218</v>
      </c>
      <c r="C29" s="21" t="s">
        <v>125</v>
      </c>
      <c r="D29" s="24">
        <v>840000</v>
      </c>
      <c r="E29" s="22">
        <v>2716.14</v>
      </c>
      <c r="F29" s="23">
        <v>1.2339884042154401</v>
      </c>
    </row>
    <row r="30" spans="1:6" x14ac:dyDescent="0.2">
      <c r="A30" s="21" t="s">
        <v>467</v>
      </c>
      <c r="B30" s="21" t="s">
        <v>466</v>
      </c>
      <c r="C30" s="21" t="s">
        <v>142</v>
      </c>
      <c r="D30" s="24">
        <v>103351</v>
      </c>
      <c r="E30" s="22">
        <v>2383.9458420000001</v>
      </c>
      <c r="F30" s="23">
        <v>1.0830669719917201</v>
      </c>
    </row>
    <row r="31" spans="1:6" x14ac:dyDescent="0.2">
      <c r="A31" s="21" t="s">
        <v>286</v>
      </c>
      <c r="B31" s="21" t="s">
        <v>285</v>
      </c>
      <c r="C31" s="21" t="s">
        <v>130</v>
      </c>
      <c r="D31" s="24">
        <v>2068000</v>
      </c>
      <c r="E31" s="22">
        <v>2346.9731999999999</v>
      </c>
      <c r="F31" s="23">
        <v>1.06626967453975</v>
      </c>
    </row>
    <row r="32" spans="1:6" x14ac:dyDescent="0.2">
      <c r="A32" s="21" t="s">
        <v>479</v>
      </c>
      <c r="B32" s="21" t="s">
        <v>478</v>
      </c>
      <c r="C32" s="21" t="s">
        <v>158</v>
      </c>
      <c r="D32" s="24">
        <v>840000</v>
      </c>
      <c r="E32" s="22">
        <v>2286.9</v>
      </c>
      <c r="F32" s="23">
        <v>1.03897740234313</v>
      </c>
    </row>
    <row r="33" spans="1:9" x14ac:dyDescent="0.2">
      <c r="A33" s="21" t="s">
        <v>173</v>
      </c>
      <c r="B33" s="21" t="s">
        <v>172</v>
      </c>
      <c r="C33" s="21" t="s">
        <v>112</v>
      </c>
      <c r="D33" s="24">
        <v>185000</v>
      </c>
      <c r="E33" s="22">
        <v>1831.6849999999999</v>
      </c>
      <c r="F33" s="23">
        <v>0.83216551804227701</v>
      </c>
    </row>
    <row r="34" spans="1:9" x14ac:dyDescent="0.2">
      <c r="A34" s="21" t="s">
        <v>224</v>
      </c>
      <c r="B34" s="21" t="s">
        <v>223</v>
      </c>
      <c r="C34" s="21" t="s">
        <v>225</v>
      </c>
      <c r="D34" s="24">
        <v>178783</v>
      </c>
      <c r="E34" s="22">
        <v>1784.7906889999999</v>
      </c>
      <c r="F34" s="23">
        <v>0.81086063832412103</v>
      </c>
    </row>
    <row r="35" spans="1:9" x14ac:dyDescent="0.2">
      <c r="A35" s="21" t="s">
        <v>509</v>
      </c>
      <c r="B35" s="21" t="s">
        <v>508</v>
      </c>
      <c r="C35" s="21" t="s">
        <v>465</v>
      </c>
      <c r="D35" s="24">
        <v>60000</v>
      </c>
      <c r="E35" s="22">
        <v>1478.76</v>
      </c>
      <c r="F35" s="23">
        <v>0.67182571318769202</v>
      </c>
    </row>
    <row r="36" spans="1:9" x14ac:dyDescent="0.2">
      <c r="A36" s="21" t="s">
        <v>485</v>
      </c>
      <c r="B36" s="21" t="s">
        <v>484</v>
      </c>
      <c r="C36" s="21" t="s">
        <v>260</v>
      </c>
      <c r="D36" s="24">
        <v>2260000</v>
      </c>
      <c r="E36" s="22">
        <v>1353.288</v>
      </c>
      <c r="F36" s="23">
        <v>0.61482165851682902</v>
      </c>
    </row>
    <row r="37" spans="1:9" x14ac:dyDescent="0.2">
      <c r="A37" s="21" t="s">
        <v>511</v>
      </c>
      <c r="B37" s="21" t="s">
        <v>510</v>
      </c>
      <c r="C37" s="21" t="s">
        <v>230</v>
      </c>
      <c r="D37" s="24">
        <v>500000</v>
      </c>
      <c r="E37" s="22">
        <v>853.95</v>
      </c>
      <c r="F37" s="23">
        <v>0.387963948021741</v>
      </c>
    </row>
    <row r="38" spans="1:9" x14ac:dyDescent="0.2">
      <c r="A38" s="21" t="s">
        <v>493</v>
      </c>
      <c r="B38" s="21" t="s">
        <v>492</v>
      </c>
      <c r="C38" s="21" t="s">
        <v>176</v>
      </c>
      <c r="D38" s="24">
        <v>205000</v>
      </c>
      <c r="E38" s="22">
        <v>335.81049999999999</v>
      </c>
      <c r="F38" s="23">
        <v>0.1525643976429</v>
      </c>
    </row>
    <row r="39" spans="1:9" x14ac:dyDescent="0.2">
      <c r="A39" s="20" t="s">
        <v>32</v>
      </c>
      <c r="B39" s="20"/>
      <c r="C39" s="20"/>
      <c r="D39" s="20"/>
      <c r="E39" s="25">
        <f>SUM(E7:E38)</f>
        <v>153580.44888500002</v>
      </c>
      <c r="F39" s="26">
        <f>SUM(F7:F38)</f>
        <v>69.774199061275013</v>
      </c>
      <c r="G39" s="14"/>
      <c r="H39" s="14"/>
      <c r="I39" s="14"/>
    </row>
    <row r="40" spans="1:9" x14ac:dyDescent="0.2">
      <c r="A40" s="21"/>
      <c r="B40" s="21"/>
      <c r="C40" s="21"/>
      <c r="D40" s="21"/>
      <c r="E40" s="22"/>
      <c r="F40" s="23"/>
    </row>
    <row r="41" spans="1:9" x14ac:dyDescent="0.2">
      <c r="A41" s="20" t="s">
        <v>495</v>
      </c>
      <c r="B41" s="21"/>
      <c r="C41" s="21"/>
      <c r="D41" s="21"/>
      <c r="E41" s="22"/>
      <c r="F41" s="23"/>
    </row>
    <row r="42" spans="1:9" x14ac:dyDescent="0.2">
      <c r="A42" s="21" t="s">
        <v>513</v>
      </c>
      <c r="B42" s="21" t="s">
        <v>512</v>
      </c>
      <c r="C42" s="21" t="s">
        <v>207</v>
      </c>
      <c r="D42" s="24">
        <v>2124224</v>
      </c>
      <c r="E42" s="22">
        <v>7737.2734979999996</v>
      </c>
      <c r="F42" s="23">
        <v>3.515174393358</v>
      </c>
    </row>
    <row r="43" spans="1:9" x14ac:dyDescent="0.2">
      <c r="A43" s="21" t="s">
        <v>497</v>
      </c>
      <c r="B43" s="21" t="s">
        <v>496</v>
      </c>
      <c r="C43" s="21" t="s">
        <v>207</v>
      </c>
      <c r="D43" s="24">
        <v>2480000</v>
      </c>
      <c r="E43" s="22">
        <v>7419.4160000000002</v>
      </c>
      <c r="F43" s="23">
        <v>3.3707663485867698</v>
      </c>
    </row>
    <row r="44" spans="1:9" x14ac:dyDescent="0.2">
      <c r="A44" s="21" t="s">
        <v>515</v>
      </c>
      <c r="B44" s="21" t="s">
        <v>514</v>
      </c>
      <c r="C44" s="21" t="s">
        <v>207</v>
      </c>
      <c r="D44" s="24">
        <v>1350000</v>
      </c>
      <c r="E44" s="22">
        <v>1772.55</v>
      </c>
      <c r="F44" s="23">
        <v>0.80529948599559398</v>
      </c>
    </row>
    <row r="45" spans="1:9" x14ac:dyDescent="0.2">
      <c r="A45" s="20" t="s">
        <v>32</v>
      </c>
      <c r="B45" s="20"/>
      <c r="C45" s="20"/>
      <c r="D45" s="20"/>
      <c r="E45" s="25">
        <f>SUM(E41:E44)</f>
        <v>16929.239497999999</v>
      </c>
      <c r="F45" s="26">
        <f>SUM(F41:F44)</f>
        <v>7.691240227940364</v>
      </c>
      <c r="G45" s="14"/>
      <c r="H45" s="14"/>
      <c r="I45" s="14"/>
    </row>
    <row r="46" spans="1:9" x14ac:dyDescent="0.2">
      <c r="A46" s="21"/>
      <c r="B46" s="21"/>
      <c r="C46" s="21"/>
      <c r="D46" s="21"/>
      <c r="E46" s="22"/>
      <c r="F46" s="23"/>
    </row>
    <row r="47" spans="1:9" x14ac:dyDescent="0.2">
      <c r="A47" s="20" t="s">
        <v>516</v>
      </c>
      <c r="B47" s="21"/>
      <c r="C47" s="21"/>
      <c r="D47" s="21"/>
      <c r="E47" s="22"/>
      <c r="F47" s="23"/>
    </row>
    <row r="48" spans="1:9" x14ac:dyDescent="0.2">
      <c r="A48" s="21" t="s">
        <v>518</v>
      </c>
      <c r="B48" s="21" t="s">
        <v>517</v>
      </c>
      <c r="C48" s="21" t="s">
        <v>519</v>
      </c>
      <c r="D48" s="24">
        <v>155000</v>
      </c>
      <c r="E48" s="22">
        <v>6252.7745109999996</v>
      </c>
      <c r="F48" s="23">
        <v>2.8407413611772001</v>
      </c>
    </row>
    <row r="49" spans="1:9" x14ac:dyDescent="0.2">
      <c r="A49" s="21" t="s">
        <v>521</v>
      </c>
      <c r="B49" s="21" t="s">
        <v>520</v>
      </c>
      <c r="C49" s="21" t="s">
        <v>433</v>
      </c>
      <c r="D49" s="24">
        <v>86900</v>
      </c>
      <c r="E49" s="22">
        <v>4305.9604360000003</v>
      </c>
      <c r="F49" s="23">
        <v>1.9562707544656901</v>
      </c>
    </row>
    <row r="50" spans="1:9" x14ac:dyDescent="0.2">
      <c r="A50" s="21" t="s">
        <v>523</v>
      </c>
      <c r="B50" s="21" t="s">
        <v>522</v>
      </c>
      <c r="C50" s="21" t="s">
        <v>519</v>
      </c>
      <c r="D50" s="24">
        <v>187038</v>
      </c>
      <c r="E50" s="22">
        <v>2714.2808869999999</v>
      </c>
      <c r="F50" s="23">
        <v>1.2331437776924601</v>
      </c>
    </row>
    <row r="51" spans="1:9" x14ac:dyDescent="0.2">
      <c r="A51" s="21" t="s">
        <v>525</v>
      </c>
      <c r="B51" s="21" t="s">
        <v>524</v>
      </c>
      <c r="C51" s="21" t="s">
        <v>236</v>
      </c>
      <c r="D51" s="24">
        <v>500000</v>
      </c>
      <c r="E51" s="22">
        <v>2316.5820610000001</v>
      </c>
      <c r="F51" s="23">
        <v>1.05246246536905</v>
      </c>
    </row>
    <row r="52" spans="1:9" x14ac:dyDescent="0.2">
      <c r="A52" s="21" t="s">
        <v>527</v>
      </c>
      <c r="B52" s="21" t="s">
        <v>526</v>
      </c>
      <c r="C52" s="21" t="s">
        <v>519</v>
      </c>
      <c r="D52" s="24">
        <v>858000</v>
      </c>
      <c r="E52" s="22">
        <v>1971.635004</v>
      </c>
      <c r="F52" s="23">
        <v>0.89574717513871005</v>
      </c>
    </row>
    <row r="53" spans="1:9" x14ac:dyDescent="0.2">
      <c r="A53" s="21" t="s">
        <v>529</v>
      </c>
      <c r="B53" s="21" t="s">
        <v>528</v>
      </c>
      <c r="C53" s="21" t="s">
        <v>329</v>
      </c>
      <c r="D53" s="24">
        <v>25300</v>
      </c>
      <c r="E53" s="22">
        <v>1845.677128</v>
      </c>
      <c r="F53" s="23">
        <v>0.83852237877195201</v>
      </c>
    </row>
    <row r="54" spans="1:9" x14ac:dyDescent="0.2">
      <c r="A54" s="21" t="s">
        <v>531</v>
      </c>
      <c r="B54" s="21" t="s">
        <v>530</v>
      </c>
      <c r="C54" s="21" t="s">
        <v>164</v>
      </c>
      <c r="D54" s="24">
        <v>65000</v>
      </c>
      <c r="E54" s="22">
        <v>1459.6513219999999</v>
      </c>
      <c r="F54" s="23">
        <v>0.66314431713598398</v>
      </c>
    </row>
    <row r="55" spans="1:9" x14ac:dyDescent="0.2">
      <c r="A55" s="21" t="s">
        <v>533</v>
      </c>
      <c r="B55" s="21" t="s">
        <v>532</v>
      </c>
      <c r="C55" s="21" t="s">
        <v>125</v>
      </c>
      <c r="D55" s="24">
        <v>43300</v>
      </c>
      <c r="E55" s="22">
        <v>1453.984811</v>
      </c>
      <c r="F55" s="23">
        <v>0.66056992521717295</v>
      </c>
    </row>
    <row r="56" spans="1:9" x14ac:dyDescent="0.2">
      <c r="A56" s="21" t="s">
        <v>535</v>
      </c>
      <c r="B56" s="21" t="s">
        <v>534</v>
      </c>
      <c r="C56" s="21" t="s">
        <v>153</v>
      </c>
      <c r="D56" s="24">
        <v>12220</v>
      </c>
      <c r="E56" s="22">
        <v>1414.2053020000001</v>
      </c>
      <c r="F56" s="23">
        <v>0.64249742054827397</v>
      </c>
    </row>
    <row r="57" spans="1:9" x14ac:dyDescent="0.2">
      <c r="A57" s="21" t="s">
        <v>537</v>
      </c>
      <c r="B57" s="21" t="s">
        <v>536</v>
      </c>
      <c r="C57" s="21" t="s">
        <v>136</v>
      </c>
      <c r="D57" s="24">
        <v>4177000</v>
      </c>
      <c r="E57" s="22">
        <v>1396.4920850000001</v>
      </c>
      <c r="F57" s="23">
        <v>0.63445000606325097</v>
      </c>
    </row>
    <row r="58" spans="1:9" x14ac:dyDescent="0.2">
      <c r="A58" s="21" t="s">
        <v>539</v>
      </c>
      <c r="B58" s="21" t="s">
        <v>538</v>
      </c>
      <c r="C58" s="21" t="s">
        <v>164</v>
      </c>
      <c r="D58" s="24">
        <v>2297307</v>
      </c>
      <c r="E58" s="22">
        <v>1331.6563169999999</v>
      </c>
      <c r="F58" s="23">
        <v>0.60499401856245805</v>
      </c>
    </row>
    <row r="59" spans="1:9" x14ac:dyDescent="0.2">
      <c r="A59" s="21" t="s">
        <v>541</v>
      </c>
      <c r="B59" s="21" t="s">
        <v>540</v>
      </c>
      <c r="C59" s="21" t="s">
        <v>236</v>
      </c>
      <c r="D59" s="24">
        <v>1575983</v>
      </c>
      <c r="E59" s="22">
        <v>583.59735520000004</v>
      </c>
      <c r="F59" s="23">
        <v>0.26513816263064399</v>
      </c>
    </row>
    <row r="60" spans="1:9" x14ac:dyDescent="0.2">
      <c r="A60" s="20" t="s">
        <v>32</v>
      </c>
      <c r="B60" s="20"/>
      <c r="C60" s="20"/>
      <c r="D60" s="20"/>
      <c r="E60" s="25">
        <f>SUM(E47:E59)</f>
        <v>27046.497219200002</v>
      </c>
      <c r="F60" s="26">
        <f>SUM(F47:F59)</f>
        <v>12.287681762772845</v>
      </c>
      <c r="G60" s="14"/>
      <c r="H60" s="14"/>
      <c r="I60" s="14"/>
    </row>
    <row r="61" spans="1:9" x14ac:dyDescent="0.2">
      <c r="A61" s="21"/>
      <c r="B61" s="21"/>
      <c r="C61" s="21"/>
      <c r="D61" s="21"/>
      <c r="E61" s="22"/>
      <c r="F61" s="23"/>
    </row>
    <row r="62" spans="1:9" x14ac:dyDescent="0.2">
      <c r="A62" s="20" t="s">
        <v>921</v>
      </c>
      <c r="B62" s="21"/>
      <c r="C62" s="21"/>
      <c r="D62" s="21"/>
      <c r="E62" s="22"/>
      <c r="F62" s="23"/>
    </row>
    <row r="63" spans="1:9" x14ac:dyDescent="0.2">
      <c r="A63" s="21" t="s">
        <v>543</v>
      </c>
      <c r="B63" s="21" t="s">
        <v>922</v>
      </c>
      <c r="C63" s="21" t="s">
        <v>921</v>
      </c>
      <c r="D63" s="24">
        <v>3408000</v>
      </c>
      <c r="E63" s="22">
        <v>3331.2897379999999</v>
      </c>
      <c r="F63" s="23">
        <v>1.51346134874266</v>
      </c>
    </row>
    <row r="64" spans="1:9" x14ac:dyDescent="0.2">
      <c r="A64" s="20" t="s">
        <v>32</v>
      </c>
      <c r="B64" s="20"/>
      <c r="C64" s="20"/>
      <c r="D64" s="20"/>
      <c r="E64" s="25">
        <f>SUM(E63:E63)</f>
        <v>3331.2897379999999</v>
      </c>
      <c r="F64" s="26">
        <f>SUM(F63:F63)</f>
        <v>1.51346134874266</v>
      </c>
      <c r="G64" s="14"/>
      <c r="H64" s="14"/>
      <c r="I64" s="14"/>
    </row>
    <row r="65" spans="1:9" x14ac:dyDescent="0.2">
      <c r="A65" s="21"/>
      <c r="B65" s="21"/>
      <c r="C65" s="21"/>
      <c r="D65" s="21"/>
      <c r="E65" s="22"/>
      <c r="F65" s="23"/>
    </row>
    <row r="66" spans="1:9" x14ac:dyDescent="0.2">
      <c r="A66" s="20" t="s">
        <v>43</v>
      </c>
      <c r="B66" s="20"/>
      <c r="C66" s="20"/>
      <c r="D66" s="20"/>
      <c r="E66" s="25">
        <f>E39+E45+E60+E64</f>
        <v>200887.47534020004</v>
      </c>
      <c r="F66" s="26">
        <f>F39+F45+F60+F64</f>
        <v>91.266582400730897</v>
      </c>
      <c r="G66" s="14"/>
      <c r="H66" s="14"/>
      <c r="I66" s="14"/>
    </row>
    <row r="67" spans="1:9" x14ac:dyDescent="0.2">
      <c r="A67" s="20"/>
      <c r="B67" s="20"/>
      <c r="C67" s="20"/>
      <c r="D67" s="20"/>
      <c r="E67" s="25"/>
      <c r="F67" s="26"/>
      <c r="G67" s="14"/>
      <c r="H67" s="14"/>
      <c r="I67" s="14"/>
    </row>
    <row r="68" spans="1:9" x14ac:dyDescent="0.2">
      <c r="A68" s="20" t="s">
        <v>45</v>
      </c>
      <c r="B68" s="20"/>
      <c r="C68" s="20"/>
      <c r="D68" s="20"/>
      <c r="E68" s="25">
        <f>E70-(E39+E45+E60+E64)</f>
        <v>19223.182970799971</v>
      </c>
      <c r="F68" s="26">
        <f>F70-(F39+F45+F60+F64)</f>
        <v>8.733417599269103</v>
      </c>
      <c r="G68" s="14"/>
      <c r="H68" s="14"/>
      <c r="I68" s="14"/>
    </row>
    <row r="69" spans="1:9" x14ac:dyDescent="0.2">
      <c r="A69" s="20"/>
      <c r="B69" s="20"/>
      <c r="C69" s="20"/>
      <c r="D69" s="20"/>
      <c r="E69" s="25"/>
      <c r="F69" s="26"/>
      <c r="G69" s="14"/>
      <c r="H69" s="14"/>
      <c r="I69" s="14"/>
    </row>
    <row r="70" spans="1:9" x14ac:dyDescent="0.2">
      <c r="A70" s="27" t="s">
        <v>44</v>
      </c>
      <c r="B70" s="27"/>
      <c r="C70" s="27"/>
      <c r="D70" s="27"/>
      <c r="E70" s="28">
        <v>220110.65831100001</v>
      </c>
      <c r="F70" s="29">
        <v>100</v>
      </c>
      <c r="G70" s="14"/>
      <c r="H70" s="14"/>
      <c r="I70" s="14"/>
    </row>
    <row r="72" spans="1:9" x14ac:dyDescent="0.2">
      <c r="A72" s="14" t="s">
        <v>47</v>
      </c>
    </row>
    <row r="73" spans="1:9" x14ac:dyDescent="0.2">
      <c r="A73" s="14" t="s">
        <v>48</v>
      </c>
    </row>
    <row r="74" spans="1:9" x14ac:dyDescent="0.2">
      <c r="A74" s="14" t="s">
        <v>49</v>
      </c>
      <c r="B74" s="14"/>
      <c r="C74" s="30" t="s">
        <v>51</v>
      </c>
      <c r="D74" s="14" t="s">
        <v>50</v>
      </c>
    </row>
    <row r="75" spans="1:9" x14ac:dyDescent="0.2">
      <c r="A75" s="7" t="s">
        <v>52</v>
      </c>
      <c r="C75" s="31">
        <v>150.52789999999999</v>
      </c>
      <c r="D75" s="31">
        <v>127.1806</v>
      </c>
    </row>
    <row r="76" spans="1:9" x14ac:dyDescent="0.2">
      <c r="A76" s="7" t="s">
        <v>53</v>
      </c>
      <c r="C76" s="31">
        <v>30.743099999999998</v>
      </c>
      <c r="D76" s="31">
        <v>24.906099999999999</v>
      </c>
    </row>
    <row r="77" spans="1:9" x14ac:dyDescent="0.2">
      <c r="A77" s="7" t="s">
        <v>54</v>
      </c>
      <c r="C77" s="31">
        <v>163.52209999999999</v>
      </c>
      <c r="D77" s="31">
        <v>138.7473</v>
      </c>
    </row>
    <row r="78" spans="1:9" x14ac:dyDescent="0.2">
      <c r="A78" s="7" t="s">
        <v>55</v>
      </c>
      <c r="C78" s="31">
        <v>34.472799999999999</v>
      </c>
      <c r="D78" s="31">
        <v>28.045200000000001</v>
      </c>
    </row>
    <row r="80" spans="1:9" x14ac:dyDescent="0.2">
      <c r="A80" s="14" t="s">
        <v>57</v>
      </c>
    </row>
    <row r="81" spans="1:4" x14ac:dyDescent="0.2">
      <c r="A81" s="83" t="s">
        <v>63</v>
      </c>
      <c r="B81" s="84"/>
      <c r="C81" s="33" t="s">
        <v>64</v>
      </c>
    </row>
    <row r="82" spans="1:4" x14ac:dyDescent="0.2">
      <c r="A82" s="79" t="s">
        <v>53</v>
      </c>
      <c r="B82" s="80"/>
      <c r="C82" s="34">
        <v>1.25</v>
      </c>
    </row>
    <row r="83" spans="1:4" x14ac:dyDescent="0.2">
      <c r="A83" s="79" t="s">
        <v>55</v>
      </c>
      <c r="B83" s="80"/>
      <c r="C83" s="34">
        <v>1.4</v>
      </c>
    </row>
    <row r="84" spans="1:4" x14ac:dyDescent="0.2">
      <c r="A84" s="7" t="s">
        <v>65</v>
      </c>
    </row>
    <row r="85" spans="1:4" x14ac:dyDescent="0.2">
      <c r="A85" s="7" t="s">
        <v>56</v>
      </c>
    </row>
    <row r="87" spans="1:4" x14ac:dyDescent="0.2">
      <c r="A87" s="14" t="s">
        <v>346</v>
      </c>
      <c r="D87" s="52">
        <v>1.5699999999999999E-2</v>
      </c>
    </row>
    <row r="89" spans="1:4" x14ac:dyDescent="0.2">
      <c r="A89" s="87" t="s">
        <v>60</v>
      </c>
      <c r="B89" s="87"/>
      <c r="C89" s="87"/>
      <c r="D89" s="30" t="s">
        <v>58</v>
      </c>
    </row>
    <row r="91" spans="1:4" x14ac:dyDescent="0.2">
      <c r="A91" s="14" t="s">
        <v>929</v>
      </c>
    </row>
    <row r="92" spans="1:4" x14ac:dyDescent="0.2">
      <c r="A92" s="63"/>
    </row>
    <row r="93" spans="1:4" x14ac:dyDescent="0.2">
      <c r="A93" s="56" t="s">
        <v>941</v>
      </c>
    </row>
    <row r="94" spans="1:4" x14ac:dyDescent="0.2">
      <c r="A94" s="64"/>
    </row>
    <row r="95" spans="1:4" x14ac:dyDescent="0.2">
      <c r="A95" s="65"/>
    </row>
    <row r="96" spans="1:4" x14ac:dyDescent="0.2">
      <c r="A96" s="65"/>
    </row>
    <row r="97" spans="1:1" x14ac:dyDescent="0.2">
      <c r="A97" s="65"/>
    </row>
    <row r="98" spans="1:1" x14ac:dyDescent="0.2">
      <c r="A98" s="65"/>
    </row>
    <row r="99" spans="1:1" x14ac:dyDescent="0.2">
      <c r="A99" s="65"/>
    </row>
    <row r="100" spans="1:1" x14ac:dyDescent="0.2">
      <c r="A100" s="65"/>
    </row>
    <row r="101" spans="1:1" x14ac:dyDescent="0.2">
      <c r="A101" s="65"/>
    </row>
    <row r="102" spans="1:1" x14ac:dyDescent="0.2">
      <c r="A102" s="65"/>
    </row>
    <row r="103" spans="1:1" x14ac:dyDescent="0.2">
      <c r="A103" s="65"/>
    </row>
    <row r="104" spans="1:1" x14ac:dyDescent="0.2">
      <c r="A104" s="65"/>
    </row>
    <row r="105" spans="1:1" x14ac:dyDescent="0.2">
      <c r="A105" s="65"/>
    </row>
    <row r="106" spans="1:1" x14ac:dyDescent="0.2">
      <c r="A106" s="65"/>
    </row>
    <row r="107" spans="1:1" x14ac:dyDescent="0.2">
      <c r="A107" s="65"/>
    </row>
    <row r="108" spans="1:1" x14ac:dyDescent="0.2">
      <c r="A108" s="65"/>
    </row>
    <row r="109" spans="1:1" x14ac:dyDescent="0.2">
      <c r="A109" s="65"/>
    </row>
    <row r="110" spans="1:1" x14ac:dyDescent="0.2">
      <c r="A110" s="65"/>
    </row>
    <row r="111" spans="1:1" x14ac:dyDescent="0.2">
      <c r="A111" s="56" t="s">
        <v>949</v>
      </c>
    </row>
    <row r="112" spans="1:1" x14ac:dyDescent="0.2">
      <c r="A112" s="65"/>
    </row>
    <row r="113" spans="1:1" x14ac:dyDescent="0.2">
      <c r="A113" s="56" t="s">
        <v>973</v>
      </c>
    </row>
    <row r="114" spans="1:1" x14ac:dyDescent="0.2">
      <c r="A114" s="65"/>
    </row>
    <row r="115" spans="1:1" x14ac:dyDescent="0.2">
      <c r="A115" s="65"/>
    </row>
    <row r="116" spans="1:1" x14ac:dyDescent="0.2">
      <c r="A116" s="65"/>
    </row>
    <row r="117" spans="1:1" x14ac:dyDescent="0.2">
      <c r="A117" s="65"/>
    </row>
    <row r="118" spans="1:1" x14ac:dyDescent="0.2">
      <c r="A118" s="65"/>
    </row>
    <row r="119" spans="1:1" x14ac:dyDescent="0.2">
      <c r="A119" s="65"/>
    </row>
    <row r="120" spans="1:1" x14ac:dyDescent="0.2">
      <c r="A120" s="65"/>
    </row>
    <row r="121" spans="1:1" x14ac:dyDescent="0.2">
      <c r="A121" s="65"/>
    </row>
    <row r="122" spans="1:1" x14ac:dyDescent="0.2">
      <c r="A122" s="65"/>
    </row>
    <row r="123" spans="1:1" x14ac:dyDescent="0.2">
      <c r="A123" s="65"/>
    </row>
    <row r="124" spans="1:1" x14ac:dyDescent="0.2">
      <c r="A124" s="65"/>
    </row>
    <row r="125" spans="1:1" x14ac:dyDescent="0.2">
      <c r="A125" s="65"/>
    </row>
    <row r="126" spans="1:1" x14ac:dyDescent="0.2">
      <c r="A126" s="65"/>
    </row>
    <row r="127" spans="1:1" x14ac:dyDescent="0.2">
      <c r="A127" s="65"/>
    </row>
    <row r="128" spans="1:1" x14ac:dyDescent="0.2">
      <c r="A128" s="65"/>
    </row>
    <row r="129" spans="1:1" x14ac:dyDescent="0.2">
      <c r="A129" s="65"/>
    </row>
    <row r="130" spans="1:1" x14ac:dyDescent="0.2">
      <c r="A130" s="65"/>
    </row>
    <row r="133" spans="1:1" x14ac:dyDescent="0.2">
      <c r="A133" s="14" t="s">
        <v>950</v>
      </c>
    </row>
    <row r="135" spans="1:1" x14ac:dyDescent="0.2">
      <c r="A135" s="56" t="s">
        <v>974</v>
      </c>
    </row>
    <row r="152" spans="1:1" x14ac:dyDescent="0.2">
      <c r="A152" s="7" t="s">
        <v>940</v>
      </c>
    </row>
  </sheetData>
  <mergeCells count="5">
    <mergeCell ref="A1:F1"/>
    <mergeCell ref="A81:B81"/>
    <mergeCell ref="A82:B82"/>
    <mergeCell ref="A83:B83"/>
    <mergeCell ref="A89:C89"/>
  </mergeCells>
  <conditionalFormatting sqref="F2:F3">
    <cfRule type="cellIs" dxfId="70" priority="3" stopIfTrue="1" operator="between">
      <formula>0.009</formula>
      <formula>-0.009</formula>
    </cfRule>
  </conditionalFormatting>
  <conditionalFormatting sqref="F5:F149">
    <cfRule type="cellIs" dxfId="69" priority="1" stopIfTrue="1" operator="between">
      <formula>0.009</formula>
      <formula>-0.009</formula>
    </cfRule>
  </conditionalFormatting>
  <conditionalFormatting sqref="F238:F65536">
    <cfRule type="cellIs" dxfId="68" priority="2" stopIfTrue="1" operator="between">
      <formula>0.009</formula>
      <formula>-0.009</formula>
    </cfRule>
  </conditionalFormatting>
  <hyperlinks>
    <hyperlink ref="A94" r:id="rId1" tooltip="https://www.franklintempletonindia.com/downloadsServlet/pdf/product-labels-jg9o5k7l" display="https://www.franklintempletonindia.com/downloadsServlet/pdf/product-labels-jg9o5k7l" xr:uid="{00000000-0004-0000-11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111"/>
  <sheetViews>
    <sheetView workbookViewId="0">
      <selection sqref="A1:F1"/>
    </sheetView>
  </sheetViews>
  <sheetFormatPr defaultColWidth="9.109375" defaultRowHeight="10.199999999999999" x14ac:dyDescent="0.2"/>
  <cols>
    <col min="1" max="1" width="38.6640625" style="7" bestFit="1" customWidth="1"/>
    <col min="2" max="2" width="29.88671875" style="7" bestFit="1" customWidth="1"/>
    <col min="3" max="3" width="24.6640625" style="7" bestFit="1" customWidth="1"/>
    <col min="4" max="4" width="15.33203125" style="7" bestFit="1" customWidth="1"/>
    <col min="5" max="5" width="27" style="10" customWidth="1"/>
    <col min="6" max="6" width="13.5546875" style="11" bestFit="1" customWidth="1"/>
    <col min="7" max="16384" width="9.109375" style="7"/>
  </cols>
  <sheetData>
    <row r="1" spans="1:6" s="1" customFormat="1" ht="13.8" x14ac:dyDescent="0.2">
      <c r="A1" s="81" t="s">
        <v>14</v>
      </c>
      <c r="B1" s="82"/>
      <c r="C1" s="82"/>
      <c r="D1" s="82"/>
      <c r="E1" s="82"/>
      <c r="F1" s="82"/>
    </row>
    <row r="2" spans="1:6" s="1" customFormat="1" ht="11.4" x14ac:dyDescent="0.2">
      <c r="E2" s="5"/>
      <c r="F2" s="9"/>
    </row>
    <row r="3" spans="1:6" s="1" customFormat="1" ht="12" x14ac:dyDescent="0.2">
      <c r="A3" s="8" t="s">
        <v>7</v>
      </c>
      <c r="B3" s="2"/>
      <c r="C3" s="3"/>
      <c r="D3" s="3"/>
      <c r="E3" s="4"/>
      <c r="F3" s="9"/>
    </row>
    <row r="4" spans="1:6" s="1" customFormat="1" ht="21.75" customHeight="1" x14ac:dyDescent="0.2">
      <c r="A4" s="6" t="s">
        <v>2</v>
      </c>
      <c r="B4" s="6" t="s">
        <v>0</v>
      </c>
      <c r="C4" s="13" t="s">
        <v>498</v>
      </c>
      <c r="D4" s="13" t="s">
        <v>1</v>
      </c>
      <c r="E4" s="53" t="s">
        <v>6</v>
      </c>
      <c r="F4" s="12" t="s">
        <v>3</v>
      </c>
    </row>
    <row r="5" spans="1:6" x14ac:dyDescent="0.2">
      <c r="A5" s="16" t="s">
        <v>109</v>
      </c>
      <c r="B5" s="17"/>
      <c r="C5" s="17"/>
      <c r="D5" s="17"/>
      <c r="E5" s="18"/>
      <c r="F5" s="19"/>
    </row>
    <row r="6" spans="1:6" x14ac:dyDescent="0.2">
      <c r="A6" s="20" t="s">
        <v>26</v>
      </c>
      <c r="B6" s="21"/>
      <c r="C6" s="21"/>
      <c r="D6" s="21"/>
      <c r="E6" s="22"/>
      <c r="F6" s="23"/>
    </row>
    <row r="7" spans="1:6" x14ac:dyDescent="0.2">
      <c r="A7" s="21" t="s">
        <v>116</v>
      </c>
      <c r="B7" s="21" t="s">
        <v>115</v>
      </c>
      <c r="C7" s="21" t="s">
        <v>117</v>
      </c>
      <c r="D7" s="24">
        <v>2242479</v>
      </c>
      <c r="E7" s="22">
        <v>37846.318079999997</v>
      </c>
      <c r="F7" s="23">
        <v>21.191598430132601</v>
      </c>
    </row>
    <row r="8" spans="1:6" x14ac:dyDescent="0.2">
      <c r="A8" s="21" t="s">
        <v>367</v>
      </c>
      <c r="B8" s="21" t="s">
        <v>366</v>
      </c>
      <c r="C8" s="21" t="s">
        <v>117</v>
      </c>
      <c r="D8" s="24">
        <v>764559</v>
      </c>
      <c r="E8" s="22">
        <v>26631.501370000002</v>
      </c>
      <c r="F8" s="23">
        <v>14.911994382957101</v>
      </c>
    </row>
    <row r="9" spans="1:6" x14ac:dyDescent="0.2">
      <c r="A9" s="21" t="s">
        <v>124</v>
      </c>
      <c r="B9" s="21" t="s">
        <v>123</v>
      </c>
      <c r="C9" s="21" t="s">
        <v>125</v>
      </c>
      <c r="D9" s="24">
        <v>1331730</v>
      </c>
      <c r="E9" s="22">
        <v>20910.82446</v>
      </c>
      <c r="F9" s="23">
        <v>11.708768970936999</v>
      </c>
    </row>
    <row r="10" spans="1:6" x14ac:dyDescent="0.2">
      <c r="A10" s="21" t="s">
        <v>132</v>
      </c>
      <c r="B10" s="21" t="s">
        <v>131</v>
      </c>
      <c r="C10" s="21" t="s">
        <v>133</v>
      </c>
      <c r="D10" s="24">
        <v>5067142</v>
      </c>
      <c r="E10" s="22">
        <v>11254.122380000001</v>
      </c>
      <c r="F10" s="23">
        <v>6.3016127924623797</v>
      </c>
    </row>
    <row r="11" spans="1:6" x14ac:dyDescent="0.2">
      <c r="A11" s="21" t="s">
        <v>127</v>
      </c>
      <c r="B11" s="21" t="s">
        <v>126</v>
      </c>
      <c r="C11" s="21" t="s">
        <v>117</v>
      </c>
      <c r="D11" s="24">
        <v>387170</v>
      </c>
      <c r="E11" s="22">
        <v>6098.1210849999998</v>
      </c>
      <c r="F11" s="23">
        <v>3.41457081606932</v>
      </c>
    </row>
    <row r="12" spans="1:6" x14ac:dyDescent="0.2">
      <c r="A12" s="21" t="s">
        <v>169</v>
      </c>
      <c r="B12" s="21" t="s">
        <v>168</v>
      </c>
      <c r="C12" s="21" t="s">
        <v>117</v>
      </c>
      <c r="D12" s="24">
        <v>402443</v>
      </c>
      <c r="E12" s="22">
        <v>5987.7481760000001</v>
      </c>
      <c r="F12" s="23">
        <v>3.35276881038545</v>
      </c>
    </row>
    <row r="13" spans="1:6" x14ac:dyDescent="0.2">
      <c r="A13" s="21" t="s">
        <v>160</v>
      </c>
      <c r="B13" s="21" t="s">
        <v>159</v>
      </c>
      <c r="C13" s="21" t="s">
        <v>161</v>
      </c>
      <c r="D13" s="24">
        <v>346403</v>
      </c>
      <c r="E13" s="22">
        <v>5069.9543080000003</v>
      </c>
      <c r="F13" s="23">
        <v>2.8388609831780198</v>
      </c>
    </row>
    <row r="14" spans="1:6" x14ac:dyDescent="0.2">
      <c r="A14" s="21" t="s">
        <v>546</v>
      </c>
      <c r="B14" s="21" t="s">
        <v>545</v>
      </c>
      <c r="C14" s="21" t="s">
        <v>117</v>
      </c>
      <c r="D14" s="24">
        <v>642259</v>
      </c>
      <c r="E14" s="22">
        <v>4742.7615859999996</v>
      </c>
      <c r="F14" s="23">
        <v>2.65565328621713</v>
      </c>
    </row>
    <row r="15" spans="1:6" x14ac:dyDescent="0.2">
      <c r="A15" s="21" t="s">
        <v>489</v>
      </c>
      <c r="B15" s="21" t="s">
        <v>488</v>
      </c>
      <c r="C15" s="21" t="s">
        <v>133</v>
      </c>
      <c r="D15" s="24">
        <v>1346780</v>
      </c>
      <c r="E15" s="22">
        <v>4506.9992700000003</v>
      </c>
      <c r="F15" s="23">
        <v>2.5236409643033002</v>
      </c>
    </row>
    <row r="16" spans="1:6" x14ac:dyDescent="0.2">
      <c r="A16" s="21" t="s">
        <v>548</v>
      </c>
      <c r="B16" s="21" t="s">
        <v>547</v>
      </c>
      <c r="C16" s="21" t="s">
        <v>117</v>
      </c>
      <c r="D16" s="24">
        <v>51512</v>
      </c>
      <c r="E16" s="22">
        <v>3792.3907079999999</v>
      </c>
      <c r="F16" s="23">
        <v>2.1235043473508299</v>
      </c>
    </row>
    <row r="17" spans="1:9" x14ac:dyDescent="0.2">
      <c r="A17" s="21" t="s">
        <v>214</v>
      </c>
      <c r="B17" s="21" t="s">
        <v>213</v>
      </c>
      <c r="C17" s="21" t="s">
        <v>117</v>
      </c>
      <c r="D17" s="24">
        <v>543133</v>
      </c>
      <c r="E17" s="22">
        <v>3615.6363809999998</v>
      </c>
      <c r="F17" s="23">
        <v>2.02453285134811</v>
      </c>
    </row>
    <row r="18" spans="1:9" x14ac:dyDescent="0.2">
      <c r="A18" s="21" t="s">
        <v>550</v>
      </c>
      <c r="B18" s="21" t="s">
        <v>549</v>
      </c>
      <c r="C18" s="21" t="s">
        <v>117</v>
      </c>
      <c r="D18" s="24">
        <v>391472</v>
      </c>
      <c r="E18" s="22">
        <v>3164.855384</v>
      </c>
      <c r="F18" s="23">
        <v>1.7721233607296001</v>
      </c>
    </row>
    <row r="19" spans="1:9" x14ac:dyDescent="0.2">
      <c r="A19" s="21" t="s">
        <v>552</v>
      </c>
      <c r="B19" s="21" t="s">
        <v>551</v>
      </c>
      <c r="C19" s="21" t="s">
        <v>117</v>
      </c>
      <c r="D19" s="24">
        <v>631875</v>
      </c>
      <c r="E19" s="22">
        <v>3096.1875</v>
      </c>
      <c r="F19" s="23">
        <v>1.7336735908022101</v>
      </c>
    </row>
    <row r="20" spans="1:9" x14ac:dyDescent="0.2">
      <c r="A20" s="21" t="s">
        <v>420</v>
      </c>
      <c r="B20" s="21" t="s">
        <v>419</v>
      </c>
      <c r="C20" s="21" t="s">
        <v>117</v>
      </c>
      <c r="D20" s="24">
        <v>641927</v>
      </c>
      <c r="E20" s="22">
        <v>2722.0914440000001</v>
      </c>
      <c r="F20" s="23">
        <v>1.5242029264091601</v>
      </c>
    </row>
    <row r="21" spans="1:9" x14ac:dyDescent="0.2">
      <c r="A21" s="21" t="s">
        <v>554</v>
      </c>
      <c r="B21" s="21" t="s">
        <v>553</v>
      </c>
      <c r="C21" s="21" t="s">
        <v>117</v>
      </c>
      <c r="D21" s="24">
        <v>154535</v>
      </c>
      <c r="E21" s="22">
        <v>2572.69868</v>
      </c>
      <c r="F21" s="23">
        <v>1.4405522141691001</v>
      </c>
    </row>
    <row r="22" spans="1:9" x14ac:dyDescent="0.2">
      <c r="A22" s="21" t="s">
        <v>232</v>
      </c>
      <c r="B22" s="21" t="s">
        <v>231</v>
      </c>
      <c r="C22" s="21" t="s">
        <v>233</v>
      </c>
      <c r="D22" s="24">
        <v>109389</v>
      </c>
      <c r="E22" s="22">
        <v>2131.99161</v>
      </c>
      <c r="F22" s="23">
        <v>1.1937834998910399</v>
      </c>
    </row>
    <row r="23" spans="1:9" x14ac:dyDescent="0.2">
      <c r="A23" s="21" t="s">
        <v>556</v>
      </c>
      <c r="B23" s="21" t="s">
        <v>555</v>
      </c>
      <c r="C23" s="21" t="s">
        <v>133</v>
      </c>
      <c r="D23" s="24">
        <v>25346</v>
      </c>
      <c r="E23" s="22">
        <v>1772.3570689999999</v>
      </c>
      <c r="F23" s="23">
        <v>0.99241038987364605</v>
      </c>
    </row>
    <row r="24" spans="1:9" x14ac:dyDescent="0.2">
      <c r="A24" s="21" t="s">
        <v>558</v>
      </c>
      <c r="B24" s="21" t="s">
        <v>557</v>
      </c>
      <c r="C24" s="21" t="s">
        <v>329</v>
      </c>
      <c r="D24" s="24">
        <v>113723</v>
      </c>
      <c r="E24" s="22">
        <v>1592.4063080000001</v>
      </c>
      <c r="F24" s="23">
        <v>0.89164908843745705</v>
      </c>
    </row>
    <row r="25" spans="1:9" x14ac:dyDescent="0.2">
      <c r="A25" s="21" t="s">
        <v>387</v>
      </c>
      <c r="B25" s="21" t="s">
        <v>386</v>
      </c>
      <c r="C25" s="21" t="s">
        <v>117</v>
      </c>
      <c r="D25" s="24">
        <v>70767</v>
      </c>
      <c r="E25" s="22">
        <v>1590.311408</v>
      </c>
      <c r="F25" s="23">
        <v>0.89047607394612804</v>
      </c>
    </row>
    <row r="26" spans="1:9" x14ac:dyDescent="0.2">
      <c r="A26" s="21" t="s">
        <v>560</v>
      </c>
      <c r="B26" s="21" t="s">
        <v>559</v>
      </c>
      <c r="C26" s="21" t="s">
        <v>117</v>
      </c>
      <c r="D26" s="24">
        <v>286871</v>
      </c>
      <c r="E26" s="22">
        <v>1251.6181730000001</v>
      </c>
      <c r="F26" s="23">
        <v>0.70082880067767594</v>
      </c>
    </row>
    <row r="27" spans="1:9" x14ac:dyDescent="0.2">
      <c r="A27" s="21" t="s">
        <v>562</v>
      </c>
      <c r="B27" s="21" t="s">
        <v>561</v>
      </c>
      <c r="C27" s="21" t="s">
        <v>233</v>
      </c>
      <c r="D27" s="24">
        <v>225366</v>
      </c>
      <c r="E27" s="22">
        <v>120.9990054</v>
      </c>
      <c r="F27" s="23">
        <v>6.7751962752680195E-2</v>
      </c>
    </row>
    <row r="28" spans="1:9" x14ac:dyDescent="0.2">
      <c r="A28" s="21" t="s">
        <v>564</v>
      </c>
      <c r="B28" s="21" t="s">
        <v>563</v>
      </c>
      <c r="C28" s="21" t="s">
        <v>117</v>
      </c>
      <c r="D28" s="24">
        <v>63629</v>
      </c>
      <c r="E28" s="22">
        <v>62.9545326</v>
      </c>
      <c r="F28" s="23">
        <v>3.5250646348102897E-2</v>
      </c>
    </row>
    <row r="29" spans="1:9" x14ac:dyDescent="0.2">
      <c r="A29" s="20" t="s">
        <v>32</v>
      </c>
      <c r="B29" s="20"/>
      <c r="C29" s="20"/>
      <c r="D29" s="20"/>
      <c r="E29" s="25">
        <f>SUM(E7:E28)</f>
        <v>150534.848918</v>
      </c>
      <c r="F29" s="26">
        <f>SUM(F7:F28)</f>
        <v>84.290209189378047</v>
      </c>
      <c r="G29" s="14"/>
      <c r="H29" s="14"/>
      <c r="I29" s="14"/>
    </row>
    <row r="30" spans="1:9" x14ac:dyDescent="0.2">
      <c r="A30" s="21"/>
      <c r="B30" s="21"/>
      <c r="C30" s="21"/>
      <c r="D30" s="21"/>
      <c r="E30" s="22"/>
      <c r="F30" s="23"/>
    </row>
    <row r="31" spans="1:9" x14ac:dyDescent="0.2">
      <c r="A31" s="20" t="s">
        <v>516</v>
      </c>
      <c r="B31" s="21"/>
      <c r="C31" s="21"/>
      <c r="D31" s="21"/>
      <c r="E31" s="22"/>
      <c r="F31" s="23"/>
    </row>
    <row r="32" spans="1:9" x14ac:dyDescent="0.2">
      <c r="A32" s="21" t="s">
        <v>529</v>
      </c>
      <c r="B32" s="21" t="s">
        <v>528</v>
      </c>
      <c r="C32" s="21" t="s">
        <v>329</v>
      </c>
      <c r="D32" s="24">
        <v>30839</v>
      </c>
      <c r="E32" s="22">
        <v>2249.756402</v>
      </c>
      <c r="F32" s="23">
        <v>1.2597245030818101</v>
      </c>
    </row>
    <row r="33" spans="1:9" x14ac:dyDescent="0.2">
      <c r="A33" s="21" t="s">
        <v>566</v>
      </c>
      <c r="B33" s="21" t="s">
        <v>565</v>
      </c>
      <c r="C33" s="21" t="s">
        <v>117</v>
      </c>
      <c r="D33" s="24">
        <v>3083</v>
      </c>
      <c r="E33" s="22">
        <v>1803.4903529999999</v>
      </c>
      <c r="F33" s="23">
        <v>1.009843104225</v>
      </c>
    </row>
    <row r="34" spans="1:9" x14ac:dyDescent="0.2">
      <c r="A34" s="21" t="s">
        <v>568</v>
      </c>
      <c r="B34" s="21" t="s">
        <v>567</v>
      </c>
      <c r="C34" s="21" t="s">
        <v>519</v>
      </c>
      <c r="D34" s="24">
        <v>7579</v>
      </c>
      <c r="E34" s="22">
        <v>1604.626162</v>
      </c>
      <c r="F34" s="23">
        <v>0.89849145123468999</v>
      </c>
    </row>
    <row r="35" spans="1:9" x14ac:dyDescent="0.2">
      <c r="A35" s="21" t="s">
        <v>570</v>
      </c>
      <c r="B35" s="21" t="s">
        <v>569</v>
      </c>
      <c r="C35" s="21" t="s">
        <v>133</v>
      </c>
      <c r="D35" s="24">
        <v>8181</v>
      </c>
      <c r="E35" s="22">
        <v>1520.3700269999999</v>
      </c>
      <c r="F35" s="23">
        <v>0.85131322442750701</v>
      </c>
    </row>
    <row r="36" spans="1:9" x14ac:dyDescent="0.2">
      <c r="A36" s="21" t="s">
        <v>572</v>
      </c>
      <c r="B36" s="21" t="s">
        <v>571</v>
      </c>
      <c r="C36" s="21" t="s">
        <v>117</v>
      </c>
      <c r="D36" s="24">
        <v>9122</v>
      </c>
      <c r="E36" s="22">
        <v>1359.8391389999999</v>
      </c>
      <c r="F36" s="23">
        <v>0.76142585131666396</v>
      </c>
    </row>
    <row r="37" spans="1:9" x14ac:dyDescent="0.2">
      <c r="A37" s="21" t="s">
        <v>574</v>
      </c>
      <c r="B37" s="21" t="s">
        <v>573</v>
      </c>
      <c r="C37" s="21" t="s">
        <v>117</v>
      </c>
      <c r="D37" s="24">
        <v>3802</v>
      </c>
      <c r="E37" s="22">
        <v>1321.3732399999999</v>
      </c>
      <c r="F37" s="23">
        <v>0.73988732587440198</v>
      </c>
    </row>
    <row r="38" spans="1:9" x14ac:dyDescent="0.2">
      <c r="A38" s="20" t="s">
        <v>32</v>
      </c>
      <c r="B38" s="20"/>
      <c r="C38" s="20"/>
      <c r="D38" s="20"/>
      <c r="E38" s="25">
        <f>SUM(E31:E37)</f>
        <v>9859.455323000002</v>
      </c>
      <c r="F38" s="26">
        <f>SUM(F31:F37)</f>
        <v>5.520685460160073</v>
      </c>
      <c r="G38" s="14"/>
      <c r="H38" s="14"/>
      <c r="I38" s="14"/>
    </row>
    <row r="39" spans="1:9" x14ac:dyDescent="0.2">
      <c r="A39" s="21"/>
      <c r="B39" s="21"/>
      <c r="C39" s="21"/>
      <c r="D39" s="21"/>
      <c r="E39" s="22"/>
      <c r="F39" s="23"/>
    </row>
    <row r="40" spans="1:9" x14ac:dyDescent="0.2">
      <c r="A40" s="20" t="s">
        <v>542</v>
      </c>
      <c r="B40" s="21"/>
      <c r="C40" s="21"/>
      <c r="D40" s="21"/>
      <c r="E40" s="22"/>
      <c r="F40" s="23"/>
    </row>
    <row r="41" spans="1:9" x14ac:dyDescent="0.2">
      <c r="A41" s="21" t="s">
        <v>576</v>
      </c>
      <c r="B41" s="21" t="s">
        <v>575</v>
      </c>
      <c r="C41" s="21" t="s">
        <v>544</v>
      </c>
      <c r="D41" s="24">
        <v>215810.12400000001</v>
      </c>
      <c r="E41" s="22">
        <v>13720.24562</v>
      </c>
      <c r="F41" s="23">
        <v>7.6824893488245403</v>
      </c>
    </row>
    <row r="42" spans="1:9" x14ac:dyDescent="0.2">
      <c r="A42" s="20" t="s">
        <v>32</v>
      </c>
      <c r="B42" s="20"/>
      <c r="C42" s="20"/>
      <c r="D42" s="20"/>
      <c r="E42" s="25">
        <f>SUM(E41:E41)</f>
        <v>13720.24562</v>
      </c>
      <c r="F42" s="26">
        <f>SUM(F41:F41)</f>
        <v>7.6824893488245403</v>
      </c>
      <c r="G42" s="14"/>
      <c r="H42" s="14"/>
      <c r="I42" s="14"/>
    </row>
    <row r="43" spans="1:9" x14ac:dyDescent="0.2">
      <c r="A43" s="21"/>
      <c r="B43" s="21"/>
      <c r="C43" s="21"/>
      <c r="D43" s="21"/>
      <c r="E43" s="22"/>
      <c r="F43" s="23"/>
    </row>
    <row r="44" spans="1:9" x14ac:dyDescent="0.2">
      <c r="A44" s="20" t="s">
        <v>43</v>
      </c>
      <c r="B44" s="20"/>
      <c r="C44" s="20"/>
      <c r="D44" s="20"/>
      <c r="E44" s="25">
        <f>E29+E38+E42</f>
        <v>174114.54986100001</v>
      </c>
      <c r="F44" s="26">
        <f>F29+F38+F42</f>
        <v>97.49338399836266</v>
      </c>
      <c r="G44" s="14"/>
      <c r="H44" s="14"/>
      <c r="I44" s="14"/>
    </row>
    <row r="45" spans="1:9" x14ac:dyDescent="0.2">
      <c r="A45" s="20"/>
      <c r="B45" s="20"/>
      <c r="C45" s="20"/>
      <c r="D45" s="20"/>
      <c r="E45" s="25"/>
      <c r="F45" s="26"/>
      <c r="G45" s="14"/>
      <c r="H45" s="14"/>
      <c r="I45" s="14"/>
    </row>
    <row r="46" spans="1:9" x14ac:dyDescent="0.2">
      <c r="A46" s="20" t="s">
        <v>45</v>
      </c>
      <c r="B46" s="20"/>
      <c r="C46" s="20"/>
      <c r="D46" s="20"/>
      <c r="E46" s="25">
        <f>E48-(E29+E38+E42)</f>
        <v>4476.5941943999787</v>
      </c>
      <c r="F46" s="26">
        <f>F48-(F29+F38+F42)</f>
        <v>2.5066160016373402</v>
      </c>
      <c r="G46" s="14"/>
      <c r="H46" s="14"/>
      <c r="I46" s="14"/>
    </row>
    <row r="47" spans="1:9" x14ac:dyDescent="0.2">
      <c r="A47" s="20"/>
      <c r="B47" s="20"/>
      <c r="C47" s="20"/>
      <c r="D47" s="20"/>
      <c r="E47" s="25"/>
      <c r="F47" s="26"/>
      <c r="G47" s="14"/>
      <c r="H47" s="14"/>
      <c r="I47" s="14"/>
    </row>
    <row r="48" spans="1:9" x14ac:dyDescent="0.2">
      <c r="A48" s="27" t="s">
        <v>44</v>
      </c>
      <c r="B48" s="27"/>
      <c r="C48" s="27"/>
      <c r="D48" s="27"/>
      <c r="E48" s="28">
        <v>178591.14405539999</v>
      </c>
      <c r="F48" s="29">
        <v>100</v>
      </c>
      <c r="G48" s="14"/>
      <c r="H48" s="14"/>
      <c r="I48" s="14"/>
    </row>
    <row r="50" spans="1:4" x14ac:dyDescent="0.2">
      <c r="A50" s="14" t="s">
        <v>47</v>
      </c>
    </row>
    <row r="51" spans="1:4" x14ac:dyDescent="0.2">
      <c r="A51" s="14" t="s">
        <v>48</v>
      </c>
    </row>
    <row r="52" spans="1:4" x14ac:dyDescent="0.2">
      <c r="A52" s="14" t="s">
        <v>49</v>
      </c>
      <c r="B52" s="14"/>
      <c r="C52" s="30" t="s">
        <v>51</v>
      </c>
      <c r="D52" s="14" t="s">
        <v>50</v>
      </c>
    </row>
    <row r="53" spans="1:4" x14ac:dyDescent="0.2">
      <c r="A53" s="7" t="s">
        <v>52</v>
      </c>
      <c r="C53" s="31">
        <v>552.08389999999997</v>
      </c>
      <c r="D53" s="31">
        <v>478.86989999999997</v>
      </c>
    </row>
    <row r="54" spans="1:4" x14ac:dyDescent="0.2">
      <c r="A54" s="7" t="s">
        <v>53</v>
      </c>
      <c r="C54" s="31">
        <v>56.590699999999998</v>
      </c>
      <c r="D54" s="31">
        <v>44.788200000000003</v>
      </c>
    </row>
    <row r="55" spans="1:4" x14ac:dyDescent="0.2">
      <c r="A55" s="7" t="s">
        <v>54</v>
      </c>
      <c r="C55" s="31">
        <v>602.26570000000004</v>
      </c>
      <c r="D55" s="31">
        <v>525.12750000000005</v>
      </c>
    </row>
    <row r="56" spans="1:4" x14ac:dyDescent="0.2">
      <c r="A56" s="7" t="s">
        <v>55</v>
      </c>
      <c r="C56" s="31">
        <v>62.718699999999998</v>
      </c>
      <c r="D56" s="31">
        <v>49.814300000000003</v>
      </c>
    </row>
    <row r="58" spans="1:4" x14ac:dyDescent="0.2">
      <c r="A58" s="14" t="s">
        <v>57</v>
      </c>
    </row>
    <row r="59" spans="1:4" x14ac:dyDescent="0.2">
      <c r="A59" s="83" t="s">
        <v>63</v>
      </c>
      <c r="B59" s="84"/>
      <c r="C59" s="33" t="s">
        <v>64</v>
      </c>
    </row>
    <row r="60" spans="1:4" x14ac:dyDescent="0.2">
      <c r="A60" s="79" t="s">
        <v>53</v>
      </c>
      <c r="B60" s="80"/>
      <c r="C60" s="34">
        <v>4.6500000000000004</v>
      </c>
    </row>
    <row r="61" spans="1:4" x14ac:dyDescent="0.2">
      <c r="A61" s="79" t="s">
        <v>55</v>
      </c>
      <c r="B61" s="80"/>
      <c r="C61" s="34">
        <v>5.25</v>
      </c>
    </row>
    <row r="62" spans="1:4" x14ac:dyDescent="0.2">
      <c r="A62" s="7" t="s">
        <v>65</v>
      </c>
    </row>
    <row r="63" spans="1:4" x14ac:dyDescent="0.2">
      <c r="A63" s="7" t="s">
        <v>56</v>
      </c>
    </row>
    <row r="65" spans="1:4" x14ac:dyDescent="0.2">
      <c r="A65" s="14" t="s">
        <v>346</v>
      </c>
      <c r="D65" s="52">
        <v>8.5300000000000001E-2</v>
      </c>
    </row>
    <row r="67" spans="1:4" x14ac:dyDescent="0.2">
      <c r="A67" s="87" t="s">
        <v>60</v>
      </c>
      <c r="B67" s="87"/>
      <c r="C67" s="87"/>
      <c r="D67" s="30" t="s">
        <v>58</v>
      </c>
    </row>
    <row r="69" spans="1:4" x14ac:dyDescent="0.2">
      <c r="A69" s="14" t="s">
        <v>929</v>
      </c>
    </row>
    <row r="70" spans="1:4" x14ac:dyDescent="0.2">
      <c r="A70" s="14"/>
    </row>
    <row r="71" spans="1:4" x14ac:dyDescent="0.2">
      <c r="A71" s="56" t="s">
        <v>941</v>
      </c>
    </row>
    <row r="72" spans="1:4" x14ac:dyDescent="0.2">
      <c r="A72" s="64"/>
    </row>
    <row r="73" spans="1:4" x14ac:dyDescent="0.2">
      <c r="A73" s="65"/>
    </row>
    <row r="74" spans="1:4" x14ac:dyDescent="0.2">
      <c r="A74" s="65"/>
    </row>
    <row r="75" spans="1:4" x14ac:dyDescent="0.2">
      <c r="A75" s="65"/>
    </row>
    <row r="76" spans="1:4" x14ac:dyDescent="0.2">
      <c r="A76" s="65"/>
    </row>
    <row r="77" spans="1:4" x14ac:dyDescent="0.2">
      <c r="A77" s="65"/>
    </row>
    <row r="78" spans="1:4" x14ac:dyDescent="0.2">
      <c r="A78" s="65"/>
    </row>
    <row r="79" spans="1:4" x14ac:dyDescent="0.2">
      <c r="A79" s="65"/>
    </row>
    <row r="80" spans="1:4" x14ac:dyDescent="0.2">
      <c r="A80" s="65"/>
    </row>
    <row r="81" spans="1:1" x14ac:dyDescent="0.2">
      <c r="A81" s="65"/>
    </row>
    <row r="82" spans="1:1" x14ac:dyDescent="0.2">
      <c r="A82" s="65"/>
    </row>
    <row r="83" spans="1:1" x14ac:dyDescent="0.2">
      <c r="A83" s="65"/>
    </row>
    <row r="84" spans="1:1" x14ac:dyDescent="0.2">
      <c r="A84" s="65"/>
    </row>
    <row r="85" spans="1:1" x14ac:dyDescent="0.2">
      <c r="A85" s="65"/>
    </row>
    <row r="86" spans="1:1" x14ac:dyDescent="0.2">
      <c r="A86" s="65"/>
    </row>
    <row r="87" spans="1:1" x14ac:dyDescent="0.2">
      <c r="A87" s="65"/>
    </row>
    <row r="88" spans="1:1" x14ac:dyDescent="0.2">
      <c r="A88" s="65"/>
    </row>
    <row r="89" spans="1:1" x14ac:dyDescent="0.2">
      <c r="A89" s="56" t="s">
        <v>951</v>
      </c>
    </row>
    <row r="90" spans="1:1" x14ac:dyDescent="0.2">
      <c r="A90" s="65"/>
    </row>
    <row r="91" spans="1:1" x14ac:dyDescent="0.2">
      <c r="A91" s="56" t="s">
        <v>942</v>
      </c>
    </row>
    <row r="92" spans="1:1" x14ac:dyDescent="0.2">
      <c r="A92" s="65"/>
    </row>
    <row r="93" spans="1:1" x14ac:dyDescent="0.2">
      <c r="A93" s="65"/>
    </row>
    <row r="94" spans="1:1" x14ac:dyDescent="0.2">
      <c r="A94" s="65"/>
    </row>
    <row r="95" spans="1:1" x14ac:dyDescent="0.2">
      <c r="A95" s="65"/>
    </row>
    <row r="96" spans="1:1" x14ac:dyDescent="0.2">
      <c r="A96" s="65"/>
    </row>
    <row r="97" spans="1:1" x14ac:dyDescent="0.2">
      <c r="A97" s="65"/>
    </row>
    <row r="98" spans="1:1" x14ac:dyDescent="0.2">
      <c r="A98" s="65"/>
    </row>
    <row r="99" spans="1:1" x14ac:dyDescent="0.2">
      <c r="A99" s="65"/>
    </row>
    <row r="100" spans="1:1" x14ac:dyDescent="0.2">
      <c r="A100" s="65"/>
    </row>
    <row r="101" spans="1:1" x14ac:dyDescent="0.2">
      <c r="A101" s="65"/>
    </row>
    <row r="102" spans="1:1" x14ac:dyDescent="0.2">
      <c r="A102" s="65"/>
    </row>
    <row r="103" spans="1:1" x14ac:dyDescent="0.2">
      <c r="A103" s="65"/>
    </row>
    <row r="111" spans="1:1" x14ac:dyDescent="0.2">
      <c r="A111" s="7" t="s">
        <v>940</v>
      </c>
    </row>
  </sheetData>
  <mergeCells count="5">
    <mergeCell ref="A1:F1"/>
    <mergeCell ref="A59:B59"/>
    <mergeCell ref="A60:B60"/>
    <mergeCell ref="A61:B61"/>
    <mergeCell ref="A67:C67"/>
  </mergeCells>
  <conditionalFormatting sqref="F2:F3">
    <cfRule type="cellIs" dxfId="67" priority="3" stopIfTrue="1" operator="between">
      <formula>0.009</formula>
      <formula>-0.009</formula>
    </cfRule>
  </conditionalFormatting>
  <conditionalFormatting sqref="F5:F105">
    <cfRule type="cellIs" dxfId="66" priority="1" stopIfTrue="1" operator="between">
      <formula>0.009</formula>
      <formula>-0.009</formula>
    </cfRule>
  </conditionalFormatting>
  <conditionalFormatting sqref="F206:F65536">
    <cfRule type="cellIs" dxfId="65" priority="2"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8"/>
  <sheetViews>
    <sheetView workbookViewId="0">
      <selection sqref="A1:G1"/>
    </sheetView>
  </sheetViews>
  <sheetFormatPr defaultColWidth="9.109375" defaultRowHeight="10.199999999999999" x14ac:dyDescent="0.2"/>
  <cols>
    <col min="1" max="1" width="35.6640625" style="7" bestFit="1" customWidth="1"/>
    <col min="2" max="2" width="20" style="7" bestFit="1" customWidth="1"/>
    <col min="3" max="3" width="24.6640625" style="7" bestFit="1" customWidth="1"/>
    <col min="4" max="4" width="15.33203125" style="7" bestFit="1" customWidth="1"/>
    <col min="5" max="5" width="32.6640625" style="10" customWidth="1"/>
    <col min="6" max="6" width="13.5546875" style="11" bestFit="1" customWidth="1"/>
    <col min="7" max="7" width="4.5546875" style="10" bestFit="1" customWidth="1"/>
    <col min="8" max="16384" width="9.109375" style="7"/>
  </cols>
  <sheetData>
    <row r="1" spans="1:9" s="1" customFormat="1" ht="13.8" x14ac:dyDescent="0.2">
      <c r="A1" s="81" t="s">
        <v>1068</v>
      </c>
      <c r="B1" s="82"/>
      <c r="C1" s="82"/>
      <c r="D1" s="82"/>
      <c r="E1" s="82"/>
      <c r="F1" s="82"/>
      <c r="G1" s="82"/>
    </row>
    <row r="2" spans="1:9" s="1" customFormat="1" ht="11.4" x14ac:dyDescent="0.2">
      <c r="E2" s="5"/>
      <c r="F2" s="9"/>
      <c r="G2" s="10"/>
    </row>
    <row r="3" spans="1:9" s="1" customFormat="1" ht="12" x14ac:dyDescent="0.2">
      <c r="A3" s="8" t="s">
        <v>7</v>
      </c>
      <c r="B3" s="2"/>
      <c r="C3" s="3"/>
      <c r="D3" s="3"/>
      <c r="E3" s="4"/>
      <c r="F3" s="9"/>
      <c r="G3" s="10"/>
    </row>
    <row r="4" spans="1:9" s="1" customFormat="1" ht="25.5" customHeight="1" x14ac:dyDescent="0.2">
      <c r="A4" s="6" t="s">
        <v>2</v>
      </c>
      <c r="B4" s="6" t="s">
        <v>0</v>
      </c>
      <c r="C4" s="13" t="s">
        <v>976</v>
      </c>
      <c r="D4" s="13" t="s">
        <v>1</v>
      </c>
      <c r="E4" s="53" t="s">
        <v>6</v>
      </c>
      <c r="F4" s="12" t="s">
        <v>3</v>
      </c>
      <c r="G4" s="12" t="s">
        <v>5</v>
      </c>
    </row>
    <row r="5" spans="1:9" x14ac:dyDescent="0.2">
      <c r="A5" s="16" t="s">
        <v>33</v>
      </c>
      <c r="B5" s="17"/>
      <c r="C5" s="17"/>
      <c r="D5" s="17"/>
      <c r="E5" s="18"/>
      <c r="F5" s="19"/>
      <c r="G5" s="18"/>
    </row>
    <row r="6" spans="1:9" x14ac:dyDescent="0.2">
      <c r="A6" s="20" t="s">
        <v>39</v>
      </c>
      <c r="B6" s="21"/>
      <c r="C6" s="21"/>
      <c r="D6" s="21"/>
      <c r="E6" s="22"/>
      <c r="F6" s="23"/>
      <c r="G6" s="22"/>
    </row>
    <row r="7" spans="1:9" x14ac:dyDescent="0.2">
      <c r="A7" s="21" t="s">
        <v>72</v>
      </c>
      <c r="B7" s="21" t="s">
        <v>71</v>
      </c>
      <c r="C7" s="21" t="s">
        <v>41</v>
      </c>
      <c r="D7" s="24">
        <v>1000000</v>
      </c>
      <c r="E7" s="22">
        <v>996.70799999999997</v>
      </c>
      <c r="F7" s="23">
        <v>2.2571395463076298</v>
      </c>
      <c r="G7" s="22">
        <v>6.3449999999999998</v>
      </c>
    </row>
    <row r="8" spans="1:9" x14ac:dyDescent="0.2">
      <c r="A8" s="21" t="s">
        <v>1069</v>
      </c>
      <c r="B8" s="21" t="s">
        <v>1070</v>
      </c>
      <c r="C8" s="21" t="s">
        <v>41</v>
      </c>
      <c r="D8" s="24">
        <v>500000</v>
      </c>
      <c r="E8" s="22">
        <v>499.55799999999999</v>
      </c>
      <c r="F8" s="23">
        <v>1.13129634504223</v>
      </c>
      <c r="G8" s="22">
        <v>6.4588999999999999</v>
      </c>
    </row>
    <row r="9" spans="1:9" x14ac:dyDescent="0.2">
      <c r="A9" s="21" t="s">
        <v>108</v>
      </c>
      <c r="B9" s="21" t="s">
        <v>107</v>
      </c>
      <c r="C9" s="21" t="s">
        <v>41</v>
      </c>
      <c r="D9" s="24">
        <v>500000</v>
      </c>
      <c r="E9" s="22">
        <v>498.95</v>
      </c>
      <c r="F9" s="23">
        <v>1.1299194715304699</v>
      </c>
      <c r="G9" s="22">
        <v>6.4009</v>
      </c>
    </row>
    <row r="10" spans="1:9" x14ac:dyDescent="0.2">
      <c r="A10" s="21" t="s">
        <v>1071</v>
      </c>
      <c r="B10" s="21" t="s">
        <v>1072</v>
      </c>
      <c r="C10" s="21" t="s">
        <v>41</v>
      </c>
      <c r="D10" s="24">
        <v>500000</v>
      </c>
      <c r="E10" s="22">
        <v>497.66250000000002</v>
      </c>
      <c r="F10" s="23">
        <v>1.12700380599365</v>
      </c>
      <c r="G10" s="22">
        <v>6.3495999999999997</v>
      </c>
    </row>
    <row r="11" spans="1:9" x14ac:dyDescent="0.2">
      <c r="A11" s="20" t="s">
        <v>32</v>
      </c>
      <c r="B11" s="20"/>
      <c r="C11" s="20"/>
      <c r="D11" s="20"/>
      <c r="E11" s="25">
        <f>SUM(E6:E10)</f>
        <v>2492.8785000000003</v>
      </c>
      <c r="F11" s="26">
        <f>SUM(F6:F10)</f>
        <v>5.6453591688739797</v>
      </c>
      <c r="G11" s="25"/>
      <c r="H11" s="14"/>
      <c r="I11" s="14"/>
    </row>
    <row r="12" spans="1:9" x14ac:dyDescent="0.2">
      <c r="A12" s="21"/>
      <c r="B12" s="21"/>
      <c r="C12" s="21"/>
      <c r="D12" s="21"/>
      <c r="E12" s="22"/>
      <c r="F12" s="23"/>
      <c r="G12" s="22"/>
    </row>
    <row r="13" spans="1:9" x14ac:dyDescent="0.2">
      <c r="A13" s="20" t="s">
        <v>43</v>
      </c>
      <c r="B13" s="20"/>
      <c r="C13" s="20"/>
      <c r="D13" s="20"/>
      <c r="E13" s="25">
        <f>E11</f>
        <v>2492.8785000000003</v>
      </c>
      <c r="F13" s="26">
        <f>F11</f>
        <v>5.6453591688739797</v>
      </c>
      <c r="G13" s="25"/>
      <c r="H13" s="14"/>
      <c r="I13" s="14"/>
    </row>
    <row r="14" spans="1:9" x14ac:dyDescent="0.2">
      <c r="A14" s="20"/>
      <c r="B14" s="20"/>
      <c r="C14" s="20"/>
      <c r="D14" s="20"/>
      <c r="E14" s="25"/>
      <c r="F14" s="26"/>
      <c r="G14" s="25"/>
      <c r="H14" s="14"/>
      <c r="I14" s="14"/>
    </row>
    <row r="15" spans="1:9" x14ac:dyDescent="0.2">
      <c r="A15" s="20" t="s">
        <v>45</v>
      </c>
      <c r="B15" s="20"/>
      <c r="C15" s="20"/>
      <c r="D15" s="20"/>
      <c r="E15" s="25">
        <f>E17-(E11)</f>
        <v>41665.135639200002</v>
      </c>
      <c r="F15" s="26">
        <f>F17-(F11)</f>
        <v>94.354640831126019</v>
      </c>
      <c r="G15" s="25"/>
      <c r="H15" s="14"/>
      <c r="I15" s="14"/>
    </row>
    <row r="16" spans="1:9" x14ac:dyDescent="0.2">
      <c r="A16" s="20"/>
      <c r="B16" s="20"/>
      <c r="C16" s="20"/>
      <c r="D16" s="20"/>
      <c r="E16" s="25"/>
      <c r="F16" s="26"/>
      <c r="G16" s="25"/>
      <c r="H16" s="14"/>
      <c r="I16" s="14"/>
    </row>
    <row r="17" spans="1:9" x14ac:dyDescent="0.2">
      <c r="A17" s="27" t="s">
        <v>44</v>
      </c>
      <c r="B17" s="27"/>
      <c r="C17" s="27"/>
      <c r="D17" s="27"/>
      <c r="E17" s="28">
        <v>44158.0141392</v>
      </c>
      <c r="F17" s="29">
        <v>100</v>
      </c>
      <c r="G17" s="28"/>
      <c r="H17" s="14"/>
      <c r="I17" s="14"/>
    </row>
    <row r="19" spans="1:9" x14ac:dyDescent="0.2">
      <c r="A19" s="14" t="s">
        <v>47</v>
      </c>
    </row>
    <row r="20" spans="1:9" x14ac:dyDescent="0.2">
      <c r="A20" s="14" t="s">
        <v>48</v>
      </c>
    </row>
    <row r="21" spans="1:9" x14ac:dyDescent="0.2">
      <c r="A21" s="14" t="s">
        <v>49</v>
      </c>
      <c r="B21" s="14"/>
      <c r="C21" s="30" t="s">
        <v>51</v>
      </c>
      <c r="D21" s="14" t="s">
        <v>50</v>
      </c>
    </row>
    <row r="22" spans="1:9" x14ac:dyDescent="0.2">
      <c r="A22" s="7" t="s">
        <v>52</v>
      </c>
      <c r="C22" s="31">
        <v>1279.2212999999999</v>
      </c>
      <c r="D22" s="31">
        <v>1320.3425</v>
      </c>
    </row>
    <row r="23" spans="1:9" x14ac:dyDescent="0.2">
      <c r="A23" s="7" t="s">
        <v>1073</v>
      </c>
      <c r="C23" s="31">
        <v>1000</v>
      </c>
      <c r="D23" s="31">
        <v>1000.0001</v>
      </c>
    </row>
    <row r="24" spans="1:9" x14ac:dyDescent="0.2">
      <c r="A24" s="7" t="s">
        <v>1074</v>
      </c>
      <c r="C24" s="31">
        <v>1000.8751999999999</v>
      </c>
      <c r="D24" s="31">
        <v>1000.8459</v>
      </c>
    </row>
    <row r="25" spans="1:9" x14ac:dyDescent="0.2">
      <c r="A25" s="7" t="s">
        <v>54</v>
      </c>
      <c r="C25" s="31">
        <v>1282.749</v>
      </c>
      <c r="D25" s="31">
        <v>1324.2819999999999</v>
      </c>
    </row>
    <row r="26" spans="1:9" x14ac:dyDescent="0.2">
      <c r="A26" s="7" t="s">
        <v>1075</v>
      </c>
      <c r="C26" s="31">
        <v>1000.0008</v>
      </c>
      <c r="D26" s="31">
        <v>1000.0008</v>
      </c>
    </row>
    <row r="27" spans="1:9" x14ac:dyDescent="0.2">
      <c r="A27" s="7" t="s">
        <v>1076</v>
      </c>
      <c r="C27" s="31">
        <v>1000.8726</v>
      </c>
      <c r="D27" s="31">
        <v>1000.8445</v>
      </c>
    </row>
    <row r="28" spans="1:9" x14ac:dyDescent="0.2">
      <c r="A28" s="7" t="s">
        <v>1077</v>
      </c>
      <c r="C28" s="31">
        <v>11.6424</v>
      </c>
      <c r="D28" s="31">
        <v>12.019299999999999</v>
      </c>
    </row>
    <row r="29" spans="1:9" x14ac:dyDescent="0.2">
      <c r="A29" s="7" t="s">
        <v>1078</v>
      </c>
      <c r="C29" s="31">
        <v>11.6424</v>
      </c>
      <c r="D29" s="31">
        <v>12.019299999999999</v>
      </c>
    </row>
    <row r="30" spans="1:9" x14ac:dyDescent="0.2">
      <c r="A30" s="7" t="s">
        <v>1079</v>
      </c>
      <c r="C30" s="31">
        <v>10</v>
      </c>
      <c r="D30" s="31">
        <v>10</v>
      </c>
    </row>
    <row r="31" spans="1:9" x14ac:dyDescent="0.2">
      <c r="A31" s="7" t="s">
        <v>1080</v>
      </c>
      <c r="C31" s="31">
        <v>10</v>
      </c>
      <c r="D31" s="31">
        <v>10</v>
      </c>
    </row>
    <row r="33" spans="1:5" x14ac:dyDescent="0.2">
      <c r="A33" s="14" t="s">
        <v>57</v>
      </c>
    </row>
    <row r="34" spans="1:5" x14ac:dyDescent="0.2">
      <c r="A34" s="83" t="s">
        <v>63</v>
      </c>
      <c r="B34" s="84"/>
      <c r="C34" s="33" t="s">
        <v>64</v>
      </c>
    </row>
    <row r="35" spans="1:5" x14ac:dyDescent="0.2">
      <c r="A35" s="79" t="s">
        <v>1073</v>
      </c>
      <c r="B35" s="80"/>
      <c r="C35" s="34">
        <v>31.66792779</v>
      </c>
    </row>
    <row r="36" spans="1:5" x14ac:dyDescent="0.2">
      <c r="A36" s="79" t="s">
        <v>1074</v>
      </c>
      <c r="B36" s="80"/>
      <c r="C36" s="34">
        <v>31.802321450000001</v>
      </c>
    </row>
    <row r="37" spans="1:5" x14ac:dyDescent="0.2">
      <c r="A37" s="79" t="s">
        <v>1075</v>
      </c>
      <c r="B37" s="80"/>
      <c r="C37" s="34">
        <v>31.964948660000001</v>
      </c>
    </row>
    <row r="38" spans="1:5" x14ac:dyDescent="0.2">
      <c r="A38" s="79" t="s">
        <v>1076</v>
      </c>
      <c r="B38" s="80"/>
      <c r="C38" s="34">
        <v>31.930400079999998</v>
      </c>
    </row>
    <row r="39" spans="1:5" x14ac:dyDescent="0.2">
      <c r="A39" s="7" t="s">
        <v>65</v>
      </c>
    </row>
    <row r="40" spans="1:5" x14ac:dyDescent="0.2">
      <c r="A40" s="7" t="s">
        <v>56</v>
      </c>
    </row>
    <row r="42" spans="1:5" x14ac:dyDescent="0.2">
      <c r="A42" s="14" t="s">
        <v>1065</v>
      </c>
      <c r="D42" s="71">
        <v>2.6897432518938201E-3</v>
      </c>
      <c r="E42" s="10" t="s">
        <v>59</v>
      </c>
    </row>
    <row r="44" spans="1:5" x14ac:dyDescent="0.2">
      <c r="A44" s="14" t="s">
        <v>60</v>
      </c>
      <c r="D44" s="30" t="s">
        <v>58</v>
      </c>
    </row>
    <row r="46" spans="1:5" x14ac:dyDescent="0.2">
      <c r="A46" s="14" t="s">
        <v>1066</v>
      </c>
    </row>
    <row r="48" spans="1:5" x14ac:dyDescent="0.2">
      <c r="A48" s="56" t="s">
        <v>941</v>
      </c>
    </row>
    <row r="49" spans="1:1" x14ac:dyDescent="0.2">
      <c r="A49" s="64"/>
    </row>
    <row r="50" spans="1:1" x14ac:dyDescent="0.2">
      <c r="A50" s="65"/>
    </row>
    <row r="51" spans="1:1" x14ac:dyDescent="0.2">
      <c r="A51" s="65"/>
    </row>
    <row r="52" spans="1:1" x14ac:dyDescent="0.2">
      <c r="A52" s="65"/>
    </row>
    <row r="53" spans="1:1" x14ac:dyDescent="0.2">
      <c r="A53" s="65"/>
    </row>
    <row r="54" spans="1:1" x14ac:dyDescent="0.2">
      <c r="A54" s="65"/>
    </row>
    <row r="55" spans="1:1" x14ac:dyDescent="0.2">
      <c r="A55" s="65"/>
    </row>
    <row r="56" spans="1:1" x14ac:dyDescent="0.2">
      <c r="A56" s="65"/>
    </row>
    <row r="57" spans="1:1" x14ac:dyDescent="0.2">
      <c r="A57" s="65"/>
    </row>
    <row r="58" spans="1:1" x14ac:dyDescent="0.2">
      <c r="A58" s="65"/>
    </row>
    <row r="59" spans="1:1" x14ac:dyDescent="0.2">
      <c r="A59" s="65"/>
    </row>
    <row r="60" spans="1:1" x14ac:dyDescent="0.2">
      <c r="A60" s="65"/>
    </row>
    <row r="61" spans="1:1" x14ac:dyDescent="0.2">
      <c r="A61" s="65"/>
    </row>
    <row r="62" spans="1:1" x14ac:dyDescent="0.2">
      <c r="A62" s="65"/>
    </row>
    <row r="63" spans="1:1" x14ac:dyDescent="0.2">
      <c r="A63" s="65"/>
    </row>
    <row r="64" spans="1:1" x14ac:dyDescent="0.2">
      <c r="A64" s="65"/>
    </row>
    <row r="65" spans="1:1" x14ac:dyDescent="0.2">
      <c r="A65" s="65"/>
    </row>
    <row r="66" spans="1:1" x14ac:dyDescent="0.2">
      <c r="A66" s="56" t="s">
        <v>1081</v>
      </c>
    </row>
    <row r="67" spans="1:1" x14ac:dyDescent="0.2">
      <c r="A67" s="65"/>
    </row>
    <row r="68" spans="1:1" x14ac:dyDescent="0.2">
      <c r="A68" s="56" t="s">
        <v>942</v>
      </c>
    </row>
    <row r="69" spans="1:1" x14ac:dyDescent="0.2">
      <c r="A69" s="65"/>
    </row>
    <row r="70" spans="1:1" x14ac:dyDescent="0.2">
      <c r="A70" s="65"/>
    </row>
    <row r="71" spans="1:1" x14ac:dyDescent="0.2">
      <c r="A71" s="65"/>
    </row>
    <row r="72" spans="1:1" x14ac:dyDescent="0.2">
      <c r="A72" s="65"/>
    </row>
    <row r="73" spans="1:1" x14ac:dyDescent="0.2">
      <c r="A73" s="65"/>
    </row>
    <row r="74" spans="1:1" x14ac:dyDescent="0.2">
      <c r="A74" s="65"/>
    </row>
    <row r="75" spans="1:1" x14ac:dyDescent="0.2">
      <c r="A75" s="65"/>
    </row>
    <row r="76" spans="1:1" x14ac:dyDescent="0.2">
      <c r="A76" s="65"/>
    </row>
    <row r="77" spans="1:1" x14ac:dyDescent="0.2">
      <c r="A77" s="65"/>
    </row>
    <row r="78" spans="1:1" x14ac:dyDescent="0.2">
      <c r="A78" s="65"/>
    </row>
    <row r="79" spans="1:1" x14ac:dyDescent="0.2">
      <c r="A79" s="65"/>
    </row>
    <row r="80" spans="1:1" x14ac:dyDescent="0.2">
      <c r="A80" s="65"/>
    </row>
    <row r="81" spans="1:1" x14ac:dyDescent="0.2">
      <c r="A81" s="65"/>
    </row>
    <row r="82" spans="1:1" x14ac:dyDescent="0.2">
      <c r="A82" s="65"/>
    </row>
    <row r="83" spans="1:1" x14ac:dyDescent="0.2">
      <c r="A83" s="65"/>
    </row>
    <row r="84" spans="1:1" x14ac:dyDescent="0.2">
      <c r="A84" s="65"/>
    </row>
    <row r="85" spans="1:1" x14ac:dyDescent="0.2">
      <c r="A85" s="7" t="s">
        <v>940</v>
      </c>
    </row>
    <row r="86" spans="1:1" x14ac:dyDescent="0.2">
      <c r="A86" s="64"/>
    </row>
    <row r="87" spans="1:1" x14ac:dyDescent="0.2">
      <c r="A87" s="65"/>
    </row>
    <row r="88" spans="1:1" x14ac:dyDescent="0.2">
      <c r="A88" s="64"/>
    </row>
  </sheetData>
  <mergeCells count="6">
    <mergeCell ref="A38:B38"/>
    <mergeCell ref="A1:G1"/>
    <mergeCell ref="A34:B34"/>
    <mergeCell ref="A35:B35"/>
    <mergeCell ref="A36:B36"/>
    <mergeCell ref="A37:B37"/>
  </mergeCells>
  <conditionalFormatting sqref="F2:F3">
    <cfRule type="cellIs" dxfId="107" priority="2" stopIfTrue="1" operator="between">
      <formula>0.009</formula>
      <formula>-0.009</formula>
    </cfRule>
  </conditionalFormatting>
  <conditionalFormatting sqref="F5:F65536">
    <cfRule type="cellIs" dxfId="106"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268"/>
  <sheetViews>
    <sheetView workbookViewId="0">
      <selection sqref="A1:F1"/>
    </sheetView>
  </sheetViews>
  <sheetFormatPr defaultColWidth="9.109375" defaultRowHeight="10.199999999999999" x14ac:dyDescent="0.2"/>
  <cols>
    <col min="1" max="1" width="38.6640625" style="7" bestFit="1" customWidth="1"/>
    <col min="2" max="2" width="42.88671875" style="7" bestFit="1" customWidth="1"/>
    <col min="3" max="3" width="25.5546875" style="7" bestFit="1" customWidth="1"/>
    <col min="4" max="4" width="15.33203125" style="7" bestFit="1" customWidth="1"/>
    <col min="5" max="5" width="27" style="10" customWidth="1"/>
    <col min="6" max="6" width="13.5546875" style="11" bestFit="1" customWidth="1"/>
    <col min="7" max="16384" width="9.109375" style="7"/>
  </cols>
  <sheetData>
    <row r="1" spans="1:7" s="1" customFormat="1" ht="13.8" x14ac:dyDescent="0.2">
      <c r="A1" s="81" t="s">
        <v>15</v>
      </c>
      <c r="B1" s="82"/>
      <c r="C1" s="82"/>
      <c r="D1" s="82"/>
      <c r="E1" s="82"/>
      <c r="F1" s="82"/>
    </row>
    <row r="2" spans="1:7" s="1" customFormat="1" ht="11.4" x14ac:dyDescent="0.2">
      <c r="E2" s="5"/>
      <c r="F2" s="9"/>
    </row>
    <row r="3" spans="1:7" s="1" customFormat="1" ht="12" x14ac:dyDescent="0.2">
      <c r="A3" s="8" t="s">
        <v>7</v>
      </c>
      <c r="B3" s="2"/>
      <c r="C3" s="3"/>
      <c r="D3" s="3"/>
      <c r="E3" s="4"/>
      <c r="F3" s="9"/>
    </row>
    <row r="4" spans="1:7" s="1" customFormat="1" ht="21.75" customHeight="1" x14ac:dyDescent="0.2">
      <c r="A4" s="6" t="s">
        <v>2</v>
      </c>
      <c r="B4" s="6" t="s">
        <v>0</v>
      </c>
      <c r="C4" s="13" t="s">
        <v>4</v>
      </c>
      <c r="D4" s="13" t="s">
        <v>1</v>
      </c>
      <c r="E4" s="53" t="s">
        <v>6</v>
      </c>
      <c r="F4" s="12" t="s">
        <v>3</v>
      </c>
      <c r="G4" s="12" t="s">
        <v>5</v>
      </c>
    </row>
    <row r="5" spans="1:7" x14ac:dyDescent="0.2">
      <c r="A5" s="16" t="s">
        <v>109</v>
      </c>
      <c r="B5" s="17"/>
      <c r="C5" s="17"/>
      <c r="D5" s="17"/>
      <c r="E5" s="18"/>
      <c r="F5" s="19"/>
      <c r="G5" s="18"/>
    </row>
    <row r="6" spans="1:7" x14ac:dyDescent="0.2">
      <c r="A6" s="20" t="s">
        <v>26</v>
      </c>
      <c r="B6" s="21"/>
      <c r="C6" s="21"/>
      <c r="D6" s="21"/>
      <c r="E6" s="22"/>
      <c r="F6" s="23"/>
      <c r="G6" s="22"/>
    </row>
    <row r="7" spans="1:7" x14ac:dyDescent="0.2">
      <c r="A7" s="21" t="s">
        <v>578</v>
      </c>
      <c r="B7" s="21" t="s">
        <v>577</v>
      </c>
      <c r="C7" s="21" t="s">
        <v>207</v>
      </c>
      <c r="D7" s="24">
        <v>3868691</v>
      </c>
      <c r="E7" s="22">
        <v>36638.438119999999</v>
      </c>
      <c r="F7" s="23">
        <v>3.2547003490997</v>
      </c>
      <c r="G7" s="22"/>
    </row>
    <row r="8" spans="1:7" x14ac:dyDescent="0.2">
      <c r="A8" s="21" t="s">
        <v>580</v>
      </c>
      <c r="B8" s="21" t="s">
        <v>579</v>
      </c>
      <c r="C8" s="21" t="s">
        <v>150</v>
      </c>
      <c r="D8" s="24">
        <v>8018630</v>
      </c>
      <c r="E8" s="22">
        <v>32311.069589999999</v>
      </c>
      <c r="F8" s="23">
        <v>2.87028745957792</v>
      </c>
      <c r="G8" s="22"/>
    </row>
    <row r="9" spans="1:7" x14ac:dyDescent="0.2">
      <c r="A9" s="21" t="s">
        <v>582</v>
      </c>
      <c r="B9" s="21" t="s">
        <v>581</v>
      </c>
      <c r="C9" s="21" t="s">
        <v>112</v>
      </c>
      <c r="D9" s="24">
        <v>13998917</v>
      </c>
      <c r="E9" s="22">
        <v>28153.221979999998</v>
      </c>
      <c r="F9" s="23">
        <v>2.5009336125758201</v>
      </c>
      <c r="G9" s="22"/>
    </row>
    <row r="10" spans="1:7" x14ac:dyDescent="0.2">
      <c r="A10" s="21" t="s">
        <v>584</v>
      </c>
      <c r="B10" s="21" t="s">
        <v>583</v>
      </c>
      <c r="C10" s="21" t="s">
        <v>112</v>
      </c>
      <c r="D10" s="24">
        <v>48064081</v>
      </c>
      <c r="E10" s="22">
        <v>27334.042860000001</v>
      </c>
      <c r="F10" s="23">
        <v>2.4281635190716502</v>
      </c>
      <c r="G10" s="22"/>
    </row>
    <row r="11" spans="1:7" x14ac:dyDescent="0.2">
      <c r="A11" s="21" t="s">
        <v>586</v>
      </c>
      <c r="B11" s="21" t="s">
        <v>585</v>
      </c>
      <c r="C11" s="21" t="s">
        <v>222</v>
      </c>
      <c r="D11" s="24">
        <v>1387967</v>
      </c>
      <c r="E11" s="22">
        <v>25695.433069999999</v>
      </c>
      <c r="F11" s="23">
        <v>2.2826009861360599</v>
      </c>
      <c r="G11" s="22"/>
    </row>
    <row r="12" spans="1:7" x14ac:dyDescent="0.2">
      <c r="A12" s="21" t="s">
        <v>588</v>
      </c>
      <c r="B12" s="21" t="s">
        <v>587</v>
      </c>
      <c r="C12" s="21" t="s">
        <v>145</v>
      </c>
      <c r="D12" s="24">
        <v>1448723</v>
      </c>
      <c r="E12" s="22">
        <v>23822.076649999999</v>
      </c>
      <c r="F12" s="23">
        <v>2.1161852187883299</v>
      </c>
      <c r="G12" s="22"/>
    </row>
    <row r="13" spans="1:7" x14ac:dyDescent="0.2">
      <c r="A13" s="21" t="s">
        <v>590</v>
      </c>
      <c r="B13" s="21" t="s">
        <v>589</v>
      </c>
      <c r="C13" s="21" t="s">
        <v>164</v>
      </c>
      <c r="D13" s="24">
        <v>4963469</v>
      </c>
      <c r="E13" s="22">
        <v>22943.635450000002</v>
      </c>
      <c r="F13" s="23">
        <v>2.03815070020597</v>
      </c>
      <c r="G13" s="22"/>
    </row>
    <row r="14" spans="1:7" x14ac:dyDescent="0.2">
      <c r="A14" s="21" t="s">
        <v>546</v>
      </c>
      <c r="B14" s="21" t="s">
        <v>545</v>
      </c>
      <c r="C14" s="21" t="s">
        <v>117</v>
      </c>
      <c r="D14" s="24">
        <v>3062700</v>
      </c>
      <c r="E14" s="22">
        <v>22616.508150000001</v>
      </c>
      <c r="F14" s="23">
        <v>2.0090910188401101</v>
      </c>
      <c r="G14" s="22"/>
    </row>
    <row r="15" spans="1:7" x14ac:dyDescent="0.2">
      <c r="A15" s="21" t="s">
        <v>163</v>
      </c>
      <c r="B15" s="21" t="s">
        <v>162</v>
      </c>
      <c r="C15" s="21" t="s">
        <v>164</v>
      </c>
      <c r="D15" s="24">
        <v>6900000</v>
      </c>
      <c r="E15" s="22">
        <v>22159.35</v>
      </c>
      <c r="F15" s="23">
        <v>1.9684803141609</v>
      </c>
      <c r="G15" s="22"/>
    </row>
    <row r="16" spans="1:7" x14ac:dyDescent="0.2">
      <c r="A16" s="21" t="s">
        <v>171</v>
      </c>
      <c r="B16" s="21" t="s">
        <v>170</v>
      </c>
      <c r="C16" s="21" t="s">
        <v>145</v>
      </c>
      <c r="D16" s="24">
        <v>1866828</v>
      </c>
      <c r="E16" s="22">
        <v>22080.84158</v>
      </c>
      <c r="F16" s="23">
        <v>1.96150618002493</v>
      </c>
      <c r="G16" s="22"/>
    </row>
    <row r="17" spans="1:7" x14ac:dyDescent="0.2">
      <c r="A17" s="21" t="s">
        <v>114</v>
      </c>
      <c r="B17" s="21" t="s">
        <v>113</v>
      </c>
      <c r="C17" s="21" t="s">
        <v>112</v>
      </c>
      <c r="D17" s="24">
        <v>1759945</v>
      </c>
      <c r="E17" s="22">
        <v>21191.497749999999</v>
      </c>
      <c r="F17" s="23">
        <v>1.8825031487142001</v>
      </c>
      <c r="G17" s="22"/>
    </row>
    <row r="18" spans="1:7" x14ac:dyDescent="0.2">
      <c r="A18" s="21" t="s">
        <v>183</v>
      </c>
      <c r="B18" s="21" t="s">
        <v>182</v>
      </c>
      <c r="C18" s="21" t="s">
        <v>176</v>
      </c>
      <c r="D18" s="24">
        <v>15488074</v>
      </c>
      <c r="E18" s="22">
        <v>18850.53487</v>
      </c>
      <c r="F18" s="23">
        <v>1.67454852254234</v>
      </c>
      <c r="G18" s="22"/>
    </row>
    <row r="19" spans="1:7" x14ac:dyDescent="0.2">
      <c r="A19" s="21" t="s">
        <v>111</v>
      </c>
      <c r="B19" s="21" t="s">
        <v>110</v>
      </c>
      <c r="C19" s="21" t="s">
        <v>112</v>
      </c>
      <c r="D19" s="24">
        <v>1036125</v>
      </c>
      <c r="E19" s="22">
        <v>17949.8295</v>
      </c>
      <c r="F19" s="23">
        <v>1.5945362121765601</v>
      </c>
      <c r="G19" s="22"/>
    </row>
    <row r="20" spans="1:7" x14ac:dyDescent="0.2">
      <c r="A20" s="21" t="s">
        <v>224</v>
      </c>
      <c r="B20" s="21" t="s">
        <v>223</v>
      </c>
      <c r="C20" s="21" t="s">
        <v>225</v>
      </c>
      <c r="D20" s="24">
        <v>1795285</v>
      </c>
      <c r="E20" s="22">
        <v>17922.330160000001</v>
      </c>
      <c r="F20" s="23">
        <v>1.59209336482578</v>
      </c>
      <c r="G20" s="22"/>
    </row>
    <row r="21" spans="1:7" x14ac:dyDescent="0.2">
      <c r="A21" s="21" t="s">
        <v>185</v>
      </c>
      <c r="B21" s="21" t="s">
        <v>184</v>
      </c>
      <c r="C21" s="21" t="s">
        <v>186</v>
      </c>
      <c r="D21" s="24">
        <v>1819819</v>
      </c>
      <c r="E21" s="22">
        <v>17818.757740000001</v>
      </c>
      <c r="F21" s="23">
        <v>1.5828927217627</v>
      </c>
      <c r="G21" s="22"/>
    </row>
    <row r="22" spans="1:7" x14ac:dyDescent="0.2">
      <c r="A22" s="21" t="s">
        <v>592</v>
      </c>
      <c r="B22" s="21" t="s">
        <v>591</v>
      </c>
      <c r="C22" s="21" t="s">
        <v>133</v>
      </c>
      <c r="D22" s="24">
        <v>2432539</v>
      </c>
      <c r="E22" s="22">
        <v>17382.92369</v>
      </c>
      <c r="F22" s="23">
        <v>1.5441762996805499</v>
      </c>
      <c r="G22" s="22"/>
    </row>
    <row r="23" spans="1:7" x14ac:dyDescent="0.2">
      <c r="A23" s="21" t="s">
        <v>594</v>
      </c>
      <c r="B23" s="21" t="s">
        <v>593</v>
      </c>
      <c r="C23" s="21" t="s">
        <v>200</v>
      </c>
      <c r="D23" s="24">
        <v>2987045</v>
      </c>
      <c r="E23" s="22">
        <v>17330.83509</v>
      </c>
      <c r="F23" s="23">
        <v>1.53954911595484</v>
      </c>
      <c r="G23" s="22"/>
    </row>
    <row r="24" spans="1:7" x14ac:dyDescent="0.2">
      <c r="A24" s="21" t="s">
        <v>221</v>
      </c>
      <c r="B24" s="21" t="s">
        <v>220</v>
      </c>
      <c r="C24" s="21" t="s">
        <v>222</v>
      </c>
      <c r="D24" s="24">
        <v>4214678</v>
      </c>
      <c r="E24" s="22">
        <v>17052.587189999998</v>
      </c>
      <c r="F24" s="23">
        <v>1.5148315356284101</v>
      </c>
      <c r="G24" s="22"/>
    </row>
    <row r="25" spans="1:7" x14ac:dyDescent="0.2">
      <c r="A25" s="21" t="s">
        <v>596</v>
      </c>
      <c r="B25" s="21" t="s">
        <v>595</v>
      </c>
      <c r="C25" s="21" t="s">
        <v>189</v>
      </c>
      <c r="D25" s="24">
        <v>2060963</v>
      </c>
      <c r="E25" s="22">
        <v>16520.679410000001</v>
      </c>
      <c r="F25" s="23">
        <v>1.46758060119761</v>
      </c>
      <c r="G25" s="22"/>
    </row>
    <row r="26" spans="1:7" x14ac:dyDescent="0.2">
      <c r="A26" s="21" t="s">
        <v>598</v>
      </c>
      <c r="B26" s="21" t="s">
        <v>597</v>
      </c>
      <c r="C26" s="21" t="s">
        <v>207</v>
      </c>
      <c r="D26" s="24">
        <v>1356082</v>
      </c>
      <c r="E26" s="22">
        <v>16281.120489999999</v>
      </c>
      <c r="F26" s="23">
        <v>1.4462998768938</v>
      </c>
      <c r="G26" s="22"/>
    </row>
    <row r="27" spans="1:7" x14ac:dyDescent="0.2">
      <c r="A27" s="21" t="s">
        <v>181</v>
      </c>
      <c r="B27" s="21" t="s">
        <v>180</v>
      </c>
      <c r="C27" s="21" t="s">
        <v>176</v>
      </c>
      <c r="D27" s="24">
        <v>5126290</v>
      </c>
      <c r="E27" s="22">
        <v>15904.31473</v>
      </c>
      <c r="F27" s="23">
        <v>1.4128271116356901</v>
      </c>
      <c r="G27" s="22"/>
    </row>
    <row r="28" spans="1:7" x14ac:dyDescent="0.2">
      <c r="A28" s="21" t="s">
        <v>209</v>
      </c>
      <c r="B28" s="21" t="s">
        <v>208</v>
      </c>
      <c r="C28" s="21" t="s">
        <v>142</v>
      </c>
      <c r="D28" s="24">
        <v>2286808</v>
      </c>
      <c r="E28" s="22">
        <v>15358.20253</v>
      </c>
      <c r="F28" s="23">
        <v>1.3643143567478799</v>
      </c>
      <c r="G28" s="22"/>
    </row>
    <row r="29" spans="1:7" x14ac:dyDescent="0.2">
      <c r="A29" s="21" t="s">
        <v>464</v>
      </c>
      <c r="B29" s="21" t="s">
        <v>463</v>
      </c>
      <c r="C29" s="21" t="s">
        <v>465</v>
      </c>
      <c r="D29" s="24">
        <v>2750000</v>
      </c>
      <c r="E29" s="22">
        <v>14573.625</v>
      </c>
      <c r="F29" s="23">
        <v>1.2946180243763099</v>
      </c>
      <c r="G29" s="22"/>
    </row>
    <row r="30" spans="1:7" x14ac:dyDescent="0.2">
      <c r="A30" s="21" t="s">
        <v>600</v>
      </c>
      <c r="B30" s="21" t="s">
        <v>599</v>
      </c>
      <c r="C30" s="21" t="s">
        <v>217</v>
      </c>
      <c r="D30" s="24">
        <v>875148</v>
      </c>
      <c r="E30" s="22">
        <v>14369.05501</v>
      </c>
      <c r="F30" s="23">
        <v>1.2764454697579199</v>
      </c>
      <c r="G30" s="22"/>
    </row>
    <row r="31" spans="1:7" x14ac:dyDescent="0.2">
      <c r="A31" s="21" t="s">
        <v>602</v>
      </c>
      <c r="B31" s="21" t="s">
        <v>601</v>
      </c>
      <c r="C31" s="21" t="s">
        <v>133</v>
      </c>
      <c r="D31" s="24">
        <v>450000</v>
      </c>
      <c r="E31" s="22">
        <v>13460.174999999999</v>
      </c>
      <c r="F31" s="23">
        <v>1.1957069820486901</v>
      </c>
      <c r="G31" s="22"/>
    </row>
    <row r="32" spans="1:7" x14ac:dyDescent="0.2">
      <c r="A32" s="21" t="s">
        <v>122</v>
      </c>
      <c r="B32" s="21" t="s">
        <v>121</v>
      </c>
      <c r="C32" s="21" t="s">
        <v>112</v>
      </c>
      <c r="D32" s="24">
        <v>1306287</v>
      </c>
      <c r="E32" s="22">
        <v>13265.99763</v>
      </c>
      <c r="F32" s="23">
        <v>1.17845763446853</v>
      </c>
      <c r="G32" s="22"/>
    </row>
    <row r="33" spans="1:7" x14ac:dyDescent="0.2">
      <c r="A33" s="21" t="s">
        <v>214</v>
      </c>
      <c r="B33" s="21" t="s">
        <v>213</v>
      </c>
      <c r="C33" s="21" t="s">
        <v>117</v>
      </c>
      <c r="D33" s="24">
        <v>1956444</v>
      </c>
      <c r="E33" s="22">
        <v>13024.047710000001</v>
      </c>
      <c r="F33" s="23">
        <v>1.15696451059383</v>
      </c>
      <c r="G33" s="22"/>
    </row>
    <row r="34" spans="1:7" x14ac:dyDescent="0.2">
      <c r="A34" s="21" t="s">
        <v>604</v>
      </c>
      <c r="B34" s="21" t="s">
        <v>603</v>
      </c>
      <c r="C34" s="21" t="s">
        <v>236</v>
      </c>
      <c r="D34" s="24">
        <v>3106123</v>
      </c>
      <c r="E34" s="22">
        <v>12854.690039999999</v>
      </c>
      <c r="F34" s="23">
        <v>1.1419199700523801</v>
      </c>
      <c r="G34" s="22"/>
    </row>
    <row r="35" spans="1:7" x14ac:dyDescent="0.2">
      <c r="A35" s="21" t="s">
        <v>475</v>
      </c>
      <c r="B35" s="21" t="s">
        <v>474</v>
      </c>
      <c r="C35" s="21" t="s">
        <v>112</v>
      </c>
      <c r="D35" s="24">
        <v>12199095</v>
      </c>
      <c r="E35" s="22">
        <v>12717.55654</v>
      </c>
      <c r="F35" s="23">
        <v>1.12973799742403</v>
      </c>
      <c r="G35" s="22"/>
    </row>
    <row r="36" spans="1:7" x14ac:dyDescent="0.2">
      <c r="A36" s="21" t="s">
        <v>481</v>
      </c>
      <c r="B36" s="21" t="s">
        <v>480</v>
      </c>
      <c r="C36" s="21" t="s">
        <v>150</v>
      </c>
      <c r="D36" s="24">
        <v>790459</v>
      </c>
      <c r="E36" s="22">
        <v>12524.82286</v>
      </c>
      <c r="F36" s="23">
        <v>1.11261689707787</v>
      </c>
      <c r="G36" s="22"/>
    </row>
    <row r="37" spans="1:7" x14ac:dyDescent="0.2">
      <c r="A37" s="21" t="s">
        <v>262</v>
      </c>
      <c r="B37" s="21" t="s">
        <v>261</v>
      </c>
      <c r="C37" s="21" t="s">
        <v>139</v>
      </c>
      <c r="D37" s="24">
        <v>3550000</v>
      </c>
      <c r="E37" s="22">
        <v>12041.6</v>
      </c>
      <c r="F37" s="23">
        <v>1.0696907874554</v>
      </c>
      <c r="G37" s="22"/>
    </row>
    <row r="38" spans="1:7" x14ac:dyDescent="0.2">
      <c r="A38" s="21" t="s">
        <v>606</v>
      </c>
      <c r="B38" s="21" t="s">
        <v>605</v>
      </c>
      <c r="C38" s="21" t="s">
        <v>142</v>
      </c>
      <c r="D38" s="24">
        <v>1450000</v>
      </c>
      <c r="E38" s="22">
        <v>12020.5</v>
      </c>
      <c r="F38" s="23">
        <v>1.0678164123212599</v>
      </c>
      <c r="G38" s="22"/>
    </row>
    <row r="39" spans="1:7" x14ac:dyDescent="0.2">
      <c r="A39" s="21" t="s">
        <v>383</v>
      </c>
      <c r="B39" s="21" t="s">
        <v>382</v>
      </c>
      <c r="C39" s="21" t="s">
        <v>225</v>
      </c>
      <c r="D39" s="24">
        <v>239140</v>
      </c>
      <c r="E39" s="22">
        <v>11937.03181</v>
      </c>
      <c r="F39" s="23">
        <v>1.0604016872109301</v>
      </c>
      <c r="G39" s="22"/>
    </row>
    <row r="40" spans="1:7" x14ac:dyDescent="0.2">
      <c r="A40" s="21" t="s">
        <v>608</v>
      </c>
      <c r="B40" s="21" t="s">
        <v>607</v>
      </c>
      <c r="C40" s="21" t="s">
        <v>609</v>
      </c>
      <c r="D40" s="24">
        <v>2357202</v>
      </c>
      <c r="E40" s="22">
        <v>11783.6528</v>
      </c>
      <c r="F40" s="23">
        <v>1.0467765780903799</v>
      </c>
      <c r="G40" s="22"/>
    </row>
    <row r="41" spans="1:7" x14ac:dyDescent="0.2">
      <c r="A41" s="21" t="s">
        <v>611</v>
      </c>
      <c r="B41" s="21" t="s">
        <v>610</v>
      </c>
      <c r="C41" s="21" t="s">
        <v>120</v>
      </c>
      <c r="D41" s="24">
        <v>5297684</v>
      </c>
      <c r="E41" s="22">
        <v>11676.09554</v>
      </c>
      <c r="F41" s="23">
        <v>1.03722194995575</v>
      </c>
      <c r="G41" s="22"/>
    </row>
    <row r="42" spans="1:7" x14ac:dyDescent="0.2">
      <c r="A42" s="21" t="s">
        <v>613</v>
      </c>
      <c r="B42" s="21" t="s">
        <v>612</v>
      </c>
      <c r="C42" s="21" t="s">
        <v>117</v>
      </c>
      <c r="D42" s="24">
        <v>972610</v>
      </c>
      <c r="E42" s="22">
        <v>11646.032139999999</v>
      </c>
      <c r="F42" s="23">
        <v>1.03455132960467</v>
      </c>
      <c r="G42" s="22"/>
    </row>
    <row r="43" spans="1:7" x14ac:dyDescent="0.2">
      <c r="A43" s="21" t="s">
        <v>460</v>
      </c>
      <c r="B43" s="21" t="s">
        <v>459</v>
      </c>
      <c r="C43" s="21" t="s">
        <v>112</v>
      </c>
      <c r="D43" s="24">
        <v>7833644</v>
      </c>
      <c r="E43" s="22">
        <v>11578.125830000001</v>
      </c>
      <c r="F43" s="23">
        <v>1.0285190121205201</v>
      </c>
      <c r="G43" s="22"/>
    </row>
    <row r="44" spans="1:7" x14ac:dyDescent="0.2">
      <c r="A44" s="21" t="s">
        <v>615</v>
      </c>
      <c r="B44" s="21" t="s">
        <v>614</v>
      </c>
      <c r="C44" s="21" t="s">
        <v>329</v>
      </c>
      <c r="D44" s="24">
        <v>910911</v>
      </c>
      <c r="E44" s="22">
        <v>11542.60874</v>
      </c>
      <c r="F44" s="23">
        <v>1.0253639244270101</v>
      </c>
      <c r="G44" s="22"/>
    </row>
    <row r="45" spans="1:7" x14ac:dyDescent="0.2">
      <c r="A45" s="21" t="s">
        <v>379</v>
      </c>
      <c r="B45" s="21" t="s">
        <v>378</v>
      </c>
      <c r="C45" s="21" t="s">
        <v>139</v>
      </c>
      <c r="D45" s="24">
        <v>8733144</v>
      </c>
      <c r="E45" s="22">
        <v>11422.079040000001</v>
      </c>
      <c r="F45" s="23">
        <v>1.0146569162466299</v>
      </c>
      <c r="G45" s="22"/>
    </row>
    <row r="46" spans="1:7" x14ac:dyDescent="0.2">
      <c r="A46" s="21" t="s">
        <v>617</v>
      </c>
      <c r="B46" s="21" t="s">
        <v>616</v>
      </c>
      <c r="C46" s="21" t="s">
        <v>230</v>
      </c>
      <c r="D46" s="24">
        <v>1362883</v>
      </c>
      <c r="E46" s="22">
        <v>11334.41647</v>
      </c>
      <c r="F46" s="23">
        <v>1.0068695920095201</v>
      </c>
      <c r="G46" s="22"/>
    </row>
    <row r="47" spans="1:7" x14ac:dyDescent="0.2">
      <c r="A47" s="21" t="s">
        <v>232</v>
      </c>
      <c r="B47" s="21" t="s">
        <v>231</v>
      </c>
      <c r="C47" s="21" t="s">
        <v>233</v>
      </c>
      <c r="D47" s="24">
        <v>553887</v>
      </c>
      <c r="E47" s="22">
        <v>10795.25763</v>
      </c>
      <c r="F47" s="23">
        <v>0.95897452456639198</v>
      </c>
      <c r="G47" s="22"/>
    </row>
    <row r="48" spans="1:7" x14ac:dyDescent="0.2">
      <c r="A48" s="21" t="s">
        <v>160</v>
      </c>
      <c r="B48" s="21" t="s">
        <v>159</v>
      </c>
      <c r="C48" s="21" t="s">
        <v>161</v>
      </c>
      <c r="D48" s="24">
        <v>700000</v>
      </c>
      <c r="E48" s="22">
        <v>10245.200000000001</v>
      </c>
      <c r="F48" s="23">
        <v>0.91011128551339604</v>
      </c>
      <c r="G48" s="22"/>
    </row>
    <row r="49" spans="1:7" x14ac:dyDescent="0.2">
      <c r="A49" s="21" t="s">
        <v>196</v>
      </c>
      <c r="B49" s="21" t="s">
        <v>195</v>
      </c>
      <c r="C49" s="21" t="s">
        <v>197</v>
      </c>
      <c r="D49" s="24">
        <v>4500000</v>
      </c>
      <c r="E49" s="22">
        <v>10136.25</v>
      </c>
      <c r="F49" s="23">
        <v>0.900432936183301</v>
      </c>
      <c r="G49" s="22"/>
    </row>
    <row r="50" spans="1:7" x14ac:dyDescent="0.2">
      <c r="A50" s="21" t="s">
        <v>619</v>
      </c>
      <c r="B50" s="21" t="s">
        <v>618</v>
      </c>
      <c r="C50" s="21" t="s">
        <v>186</v>
      </c>
      <c r="D50" s="24">
        <v>2868888</v>
      </c>
      <c r="E50" s="22">
        <v>9977.9924640000008</v>
      </c>
      <c r="F50" s="23">
        <v>0.88637445323214903</v>
      </c>
      <c r="G50" s="22"/>
    </row>
    <row r="51" spans="1:7" x14ac:dyDescent="0.2">
      <c r="A51" s="21" t="s">
        <v>621</v>
      </c>
      <c r="B51" s="21" t="s">
        <v>620</v>
      </c>
      <c r="C51" s="21" t="s">
        <v>230</v>
      </c>
      <c r="D51" s="24">
        <v>995749</v>
      </c>
      <c r="E51" s="22">
        <v>9952.0133810000007</v>
      </c>
      <c r="F51" s="23">
        <v>0.88406665478745405</v>
      </c>
      <c r="G51" s="22"/>
    </row>
    <row r="52" spans="1:7" x14ac:dyDescent="0.2">
      <c r="A52" s="21" t="s">
        <v>623</v>
      </c>
      <c r="B52" s="21" t="s">
        <v>622</v>
      </c>
      <c r="C52" s="21" t="s">
        <v>222</v>
      </c>
      <c r="D52" s="24">
        <v>1600000</v>
      </c>
      <c r="E52" s="22">
        <v>9859.2000000000007</v>
      </c>
      <c r="F52" s="23">
        <v>0.87582176884137697</v>
      </c>
      <c r="G52" s="22"/>
    </row>
    <row r="53" spans="1:7" x14ac:dyDescent="0.2">
      <c r="A53" s="21" t="s">
        <v>235</v>
      </c>
      <c r="B53" s="21" t="s">
        <v>234</v>
      </c>
      <c r="C53" s="21" t="s">
        <v>236</v>
      </c>
      <c r="D53" s="24">
        <v>2375380</v>
      </c>
      <c r="E53" s="22">
        <v>9838.8239599999997</v>
      </c>
      <c r="F53" s="23">
        <v>0.87401170520591098</v>
      </c>
      <c r="G53" s="22"/>
    </row>
    <row r="54" spans="1:7" x14ac:dyDescent="0.2">
      <c r="A54" s="21" t="s">
        <v>216</v>
      </c>
      <c r="B54" s="21" t="s">
        <v>215</v>
      </c>
      <c r="C54" s="21" t="s">
        <v>217</v>
      </c>
      <c r="D54" s="24">
        <v>1256469</v>
      </c>
      <c r="E54" s="22">
        <v>9591.2561119999991</v>
      </c>
      <c r="F54" s="23">
        <v>0.85201952424360095</v>
      </c>
      <c r="G54" s="22"/>
    </row>
    <row r="55" spans="1:7" x14ac:dyDescent="0.2">
      <c r="A55" s="21" t="s">
        <v>473</v>
      </c>
      <c r="B55" s="21" t="s">
        <v>472</v>
      </c>
      <c r="C55" s="21" t="s">
        <v>145</v>
      </c>
      <c r="D55" s="24">
        <v>2063827</v>
      </c>
      <c r="E55" s="22">
        <v>9400.7319850000003</v>
      </c>
      <c r="F55" s="23">
        <v>0.83509470499699801</v>
      </c>
      <c r="G55" s="22"/>
    </row>
    <row r="56" spans="1:7" x14ac:dyDescent="0.2">
      <c r="A56" s="21" t="s">
        <v>625</v>
      </c>
      <c r="B56" s="21" t="s">
        <v>624</v>
      </c>
      <c r="C56" s="21" t="s">
        <v>186</v>
      </c>
      <c r="D56" s="24">
        <v>1098411</v>
      </c>
      <c r="E56" s="22">
        <v>9368.3474189999997</v>
      </c>
      <c r="F56" s="23">
        <v>0.83221788863489199</v>
      </c>
      <c r="G56" s="22"/>
    </row>
    <row r="57" spans="1:7" x14ac:dyDescent="0.2">
      <c r="A57" s="21" t="s">
        <v>627</v>
      </c>
      <c r="B57" s="21" t="s">
        <v>626</v>
      </c>
      <c r="C57" s="21" t="s">
        <v>363</v>
      </c>
      <c r="D57" s="24">
        <v>80597</v>
      </c>
      <c r="E57" s="22">
        <v>9094.8475699999999</v>
      </c>
      <c r="F57" s="23">
        <v>0.80792209166059104</v>
      </c>
      <c r="G57" s="22"/>
    </row>
    <row r="58" spans="1:7" x14ac:dyDescent="0.2">
      <c r="A58" s="21" t="s">
        <v>629</v>
      </c>
      <c r="B58" s="21" t="s">
        <v>628</v>
      </c>
      <c r="C58" s="21" t="s">
        <v>630</v>
      </c>
      <c r="D58" s="24">
        <v>2716504</v>
      </c>
      <c r="E58" s="22">
        <v>8758.0088959999994</v>
      </c>
      <c r="F58" s="23">
        <v>0.77799972034477805</v>
      </c>
      <c r="G58" s="22"/>
    </row>
    <row r="59" spans="1:7" x14ac:dyDescent="0.2">
      <c r="A59" s="21" t="s">
        <v>632</v>
      </c>
      <c r="B59" s="21" t="s">
        <v>631</v>
      </c>
      <c r="C59" s="21" t="s">
        <v>236</v>
      </c>
      <c r="D59" s="24">
        <v>660776</v>
      </c>
      <c r="E59" s="22">
        <v>8741.0753160000004</v>
      </c>
      <c r="F59" s="23">
        <v>0.776495460568283</v>
      </c>
      <c r="G59" s="22"/>
    </row>
    <row r="60" spans="1:7" x14ac:dyDescent="0.2">
      <c r="A60" s="21" t="s">
        <v>511</v>
      </c>
      <c r="B60" s="21" t="s">
        <v>510</v>
      </c>
      <c r="C60" s="21" t="s">
        <v>230</v>
      </c>
      <c r="D60" s="24">
        <v>5096450</v>
      </c>
      <c r="E60" s="22">
        <v>8704.2269550000001</v>
      </c>
      <c r="F60" s="23">
        <v>0.77322211215158299</v>
      </c>
      <c r="G60" s="22"/>
    </row>
    <row r="61" spans="1:7" x14ac:dyDescent="0.2">
      <c r="A61" s="21" t="s">
        <v>634</v>
      </c>
      <c r="B61" s="21" t="s">
        <v>633</v>
      </c>
      <c r="C61" s="21" t="s">
        <v>236</v>
      </c>
      <c r="D61" s="24">
        <v>1754373</v>
      </c>
      <c r="E61" s="22">
        <v>8569.2349190000004</v>
      </c>
      <c r="F61" s="23">
        <v>0.76123037207642297</v>
      </c>
      <c r="G61" s="22"/>
    </row>
    <row r="62" spans="1:7" x14ac:dyDescent="0.2">
      <c r="A62" s="21" t="s">
        <v>636</v>
      </c>
      <c r="B62" s="21" t="s">
        <v>635</v>
      </c>
      <c r="C62" s="21" t="s">
        <v>222</v>
      </c>
      <c r="D62" s="24">
        <v>1449472</v>
      </c>
      <c r="E62" s="22">
        <v>8377.9481599999999</v>
      </c>
      <c r="F62" s="23">
        <v>0.74423780598350298</v>
      </c>
      <c r="G62" s="22"/>
    </row>
    <row r="63" spans="1:7" x14ac:dyDescent="0.2">
      <c r="A63" s="21" t="s">
        <v>638</v>
      </c>
      <c r="B63" s="21" t="s">
        <v>637</v>
      </c>
      <c r="C63" s="21" t="s">
        <v>222</v>
      </c>
      <c r="D63" s="24">
        <v>155675</v>
      </c>
      <c r="E63" s="22">
        <v>8265.3306130000001</v>
      </c>
      <c r="F63" s="23">
        <v>0.73423365765340398</v>
      </c>
      <c r="G63" s="22"/>
    </row>
    <row r="64" spans="1:7" x14ac:dyDescent="0.2">
      <c r="A64" s="21" t="s">
        <v>485</v>
      </c>
      <c r="B64" s="21" t="s">
        <v>484</v>
      </c>
      <c r="C64" s="21" t="s">
        <v>260</v>
      </c>
      <c r="D64" s="24">
        <v>13793660</v>
      </c>
      <c r="E64" s="22">
        <v>8259.6436080000003</v>
      </c>
      <c r="F64" s="23">
        <v>0.73372846425246796</v>
      </c>
      <c r="G64" s="22"/>
    </row>
    <row r="65" spans="1:7" x14ac:dyDescent="0.2">
      <c r="A65" s="21" t="s">
        <v>640</v>
      </c>
      <c r="B65" s="21" t="s">
        <v>639</v>
      </c>
      <c r="C65" s="21" t="s">
        <v>230</v>
      </c>
      <c r="D65" s="24">
        <v>993898</v>
      </c>
      <c r="E65" s="22">
        <v>8118.6558130000003</v>
      </c>
      <c r="F65" s="23">
        <v>0.72120410324934903</v>
      </c>
      <c r="G65" s="22"/>
    </row>
    <row r="66" spans="1:7" x14ac:dyDescent="0.2">
      <c r="A66" s="21" t="s">
        <v>642</v>
      </c>
      <c r="B66" s="21" t="s">
        <v>641</v>
      </c>
      <c r="C66" s="21" t="s">
        <v>186</v>
      </c>
      <c r="D66" s="24">
        <v>2035395</v>
      </c>
      <c r="E66" s="22">
        <v>8097.8190080000004</v>
      </c>
      <c r="F66" s="23">
        <v>0.71935310850209799</v>
      </c>
      <c r="G66" s="22"/>
    </row>
    <row r="67" spans="1:7" x14ac:dyDescent="0.2">
      <c r="A67" s="21" t="s">
        <v>194</v>
      </c>
      <c r="B67" s="21" t="s">
        <v>193</v>
      </c>
      <c r="C67" s="21" t="s">
        <v>186</v>
      </c>
      <c r="D67" s="24">
        <v>310000</v>
      </c>
      <c r="E67" s="22">
        <v>7632.665</v>
      </c>
      <c r="F67" s="23">
        <v>0.67803210821097704</v>
      </c>
      <c r="G67" s="22"/>
    </row>
    <row r="68" spans="1:7" x14ac:dyDescent="0.2">
      <c r="A68" s="21" t="s">
        <v>644</v>
      </c>
      <c r="B68" s="21" t="s">
        <v>643</v>
      </c>
      <c r="C68" s="21" t="s">
        <v>120</v>
      </c>
      <c r="D68" s="24">
        <v>1139035</v>
      </c>
      <c r="E68" s="22">
        <v>7359.8746529999999</v>
      </c>
      <c r="F68" s="23">
        <v>0.65379933838863902</v>
      </c>
      <c r="G68" s="22"/>
    </row>
    <row r="69" spans="1:7" x14ac:dyDescent="0.2">
      <c r="A69" s="21" t="s">
        <v>646</v>
      </c>
      <c r="B69" s="21" t="s">
        <v>645</v>
      </c>
      <c r="C69" s="21" t="s">
        <v>164</v>
      </c>
      <c r="D69" s="24">
        <v>374116</v>
      </c>
      <c r="E69" s="22">
        <v>7174.2354740000001</v>
      </c>
      <c r="F69" s="23">
        <v>0.637308463457809</v>
      </c>
      <c r="G69" s="22"/>
    </row>
    <row r="70" spans="1:7" x14ac:dyDescent="0.2">
      <c r="A70" s="21" t="s">
        <v>648</v>
      </c>
      <c r="B70" s="21" t="s">
        <v>647</v>
      </c>
      <c r="C70" s="21" t="s">
        <v>217</v>
      </c>
      <c r="D70" s="24">
        <v>8000000</v>
      </c>
      <c r="E70" s="22">
        <v>7061.6</v>
      </c>
      <c r="F70" s="23">
        <v>0.62730272261950903</v>
      </c>
      <c r="G70" s="22"/>
    </row>
    <row r="71" spans="1:7" x14ac:dyDescent="0.2">
      <c r="A71" s="21" t="s">
        <v>420</v>
      </c>
      <c r="B71" s="21" t="s">
        <v>419</v>
      </c>
      <c r="C71" s="21" t="s">
        <v>117</v>
      </c>
      <c r="D71" s="24">
        <v>1650000</v>
      </c>
      <c r="E71" s="22">
        <v>6996.8249999999998</v>
      </c>
      <c r="F71" s="23">
        <v>0.62154856862357699</v>
      </c>
      <c r="G71" s="22"/>
    </row>
    <row r="72" spans="1:7" x14ac:dyDescent="0.2">
      <c r="A72" s="21" t="s">
        <v>229</v>
      </c>
      <c r="B72" s="21" t="s">
        <v>228</v>
      </c>
      <c r="C72" s="21" t="s">
        <v>230</v>
      </c>
      <c r="D72" s="24">
        <v>1208245</v>
      </c>
      <c r="E72" s="22">
        <v>6960.6994450000002</v>
      </c>
      <c r="F72" s="23">
        <v>0.61833942919233698</v>
      </c>
      <c r="G72" s="22"/>
    </row>
    <row r="73" spans="1:7" x14ac:dyDescent="0.2">
      <c r="A73" s="21" t="s">
        <v>650</v>
      </c>
      <c r="B73" s="21" t="s">
        <v>649</v>
      </c>
      <c r="C73" s="21" t="s">
        <v>217</v>
      </c>
      <c r="D73" s="24">
        <v>950000</v>
      </c>
      <c r="E73" s="22">
        <v>6906.5</v>
      </c>
      <c r="F73" s="23">
        <v>0.61352473288937903</v>
      </c>
      <c r="G73" s="22"/>
    </row>
    <row r="74" spans="1:7" x14ac:dyDescent="0.2">
      <c r="A74" s="21" t="s">
        <v>652</v>
      </c>
      <c r="B74" s="21" t="s">
        <v>651</v>
      </c>
      <c r="C74" s="21" t="s">
        <v>230</v>
      </c>
      <c r="D74" s="24">
        <v>2023000</v>
      </c>
      <c r="E74" s="22">
        <v>6869.0964999999997</v>
      </c>
      <c r="F74" s="23">
        <v>0.61020206984056602</v>
      </c>
      <c r="G74" s="22"/>
    </row>
    <row r="75" spans="1:7" x14ac:dyDescent="0.2">
      <c r="A75" s="21" t="s">
        <v>654</v>
      </c>
      <c r="B75" s="21" t="s">
        <v>653</v>
      </c>
      <c r="C75" s="21" t="s">
        <v>236</v>
      </c>
      <c r="D75" s="24">
        <v>963141</v>
      </c>
      <c r="E75" s="22">
        <v>6713.0927700000002</v>
      </c>
      <c r="F75" s="23">
        <v>0.59634379911328095</v>
      </c>
      <c r="G75" s="22"/>
    </row>
    <row r="76" spans="1:7" x14ac:dyDescent="0.2">
      <c r="A76" s="21" t="s">
        <v>656</v>
      </c>
      <c r="B76" s="21" t="s">
        <v>655</v>
      </c>
      <c r="C76" s="21" t="s">
        <v>222</v>
      </c>
      <c r="D76" s="24">
        <v>1659420</v>
      </c>
      <c r="E76" s="22">
        <v>6599.5133400000004</v>
      </c>
      <c r="F76" s="23">
        <v>0.58625420388379001</v>
      </c>
      <c r="G76" s="22"/>
    </row>
    <row r="77" spans="1:7" x14ac:dyDescent="0.2">
      <c r="A77" s="21" t="s">
        <v>658</v>
      </c>
      <c r="B77" s="21" t="s">
        <v>657</v>
      </c>
      <c r="C77" s="21" t="s">
        <v>225</v>
      </c>
      <c r="D77" s="24">
        <v>293541</v>
      </c>
      <c r="E77" s="22">
        <v>6367.3446020000001</v>
      </c>
      <c r="F77" s="23">
        <v>0.56562997120924896</v>
      </c>
      <c r="G77" s="22"/>
    </row>
    <row r="78" spans="1:7" x14ac:dyDescent="0.2">
      <c r="A78" s="21" t="s">
        <v>660</v>
      </c>
      <c r="B78" s="21" t="s">
        <v>659</v>
      </c>
      <c r="C78" s="21" t="s">
        <v>192</v>
      </c>
      <c r="D78" s="24">
        <v>423732</v>
      </c>
      <c r="E78" s="22">
        <v>6092.2068300000001</v>
      </c>
      <c r="F78" s="23">
        <v>0.54118867271159099</v>
      </c>
      <c r="G78" s="22"/>
    </row>
    <row r="79" spans="1:7" x14ac:dyDescent="0.2">
      <c r="A79" s="21" t="s">
        <v>469</v>
      </c>
      <c r="B79" s="21" t="s">
        <v>468</v>
      </c>
      <c r="C79" s="21" t="s">
        <v>142</v>
      </c>
      <c r="D79" s="24">
        <v>1933576</v>
      </c>
      <c r="E79" s="22">
        <v>6060.7939720000004</v>
      </c>
      <c r="F79" s="23">
        <v>0.53839817603255802</v>
      </c>
      <c r="G79" s="22"/>
    </row>
    <row r="80" spans="1:7" x14ac:dyDescent="0.2">
      <c r="A80" s="21" t="s">
        <v>662</v>
      </c>
      <c r="B80" s="21" t="s">
        <v>661</v>
      </c>
      <c r="C80" s="21" t="s">
        <v>133</v>
      </c>
      <c r="D80" s="24">
        <v>1071467</v>
      </c>
      <c r="E80" s="22">
        <v>5941.2845150000003</v>
      </c>
      <c r="F80" s="23">
        <v>0.52778179904223299</v>
      </c>
      <c r="G80" s="22"/>
    </row>
    <row r="81" spans="1:7" x14ac:dyDescent="0.2">
      <c r="A81" s="21" t="s">
        <v>664</v>
      </c>
      <c r="B81" s="21" t="s">
        <v>663</v>
      </c>
      <c r="C81" s="21" t="s">
        <v>230</v>
      </c>
      <c r="D81" s="24">
        <v>240000</v>
      </c>
      <c r="E81" s="22">
        <v>5900.64</v>
      </c>
      <c r="F81" s="23">
        <v>0.52417122708700303</v>
      </c>
      <c r="G81" s="22"/>
    </row>
    <row r="82" spans="1:7" x14ac:dyDescent="0.2">
      <c r="A82" s="21" t="s">
        <v>666</v>
      </c>
      <c r="B82" s="21" t="s">
        <v>665</v>
      </c>
      <c r="C82" s="21" t="s">
        <v>112</v>
      </c>
      <c r="D82" s="24">
        <v>3303964</v>
      </c>
      <c r="E82" s="22">
        <v>5539.0956459999998</v>
      </c>
      <c r="F82" s="23">
        <v>0.49205417746483399</v>
      </c>
      <c r="G82" s="22"/>
    </row>
    <row r="83" spans="1:7" x14ac:dyDescent="0.2">
      <c r="A83" s="21" t="s">
        <v>479</v>
      </c>
      <c r="B83" s="21" t="s">
        <v>478</v>
      </c>
      <c r="C83" s="21" t="s">
        <v>158</v>
      </c>
      <c r="D83" s="24">
        <v>2000000</v>
      </c>
      <c r="E83" s="22">
        <v>5445</v>
      </c>
      <c r="F83" s="23">
        <v>0.48369538414286101</v>
      </c>
      <c r="G83" s="22"/>
    </row>
    <row r="84" spans="1:7" x14ac:dyDescent="0.2">
      <c r="A84" s="21" t="s">
        <v>668</v>
      </c>
      <c r="B84" s="21" t="s">
        <v>667</v>
      </c>
      <c r="C84" s="21" t="s">
        <v>133</v>
      </c>
      <c r="D84" s="24">
        <v>753500</v>
      </c>
      <c r="E84" s="22">
        <v>5346.0825000000004</v>
      </c>
      <c r="F84" s="23">
        <v>0.47490825133093201</v>
      </c>
      <c r="G84" s="22"/>
    </row>
    <row r="85" spans="1:7" x14ac:dyDescent="0.2">
      <c r="A85" s="21" t="s">
        <v>670</v>
      </c>
      <c r="B85" s="21" t="s">
        <v>669</v>
      </c>
      <c r="C85" s="21" t="s">
        <v>164</v>
      </c>
      <c r="D85" s="24">
        <v>804108</v>
      </c>
      <c r="E85" s="22">
        <v>5024.0667839999996</v>
      </c>
      <c r="F85" s="23">
        <v>0.44630264702410799</v>
      </c>
      <c r="G85" s="22"/>
    </row>
    <row r="86" spans="1:7" x14ac:dyDescent="0.2">
      <c r="A86" s="21" t="s">
        <v>672</v>
      </c>
      <c r="B86" s="21" t="s">
        <v>671</v>
      </c>
      <c r="C86" s="21" t="s">
        <v>120</v>
      </c>
      <c r="D86" s="24">
        <v>445174</v>
      </c>
      <c r="E86" s="22">
        <v>4336.2173469999998</v>
      </c>
      <c r="F86" s="23">
        <v>0.38519895599340698</v>
      </c>
      <c r="G86" s="22"/>
    </row>
    <row r="87" spans="1:7" x14ac:dyDescent="0.2">
      <c r="A87" s="21" t="s">
        <v>674</v>
      </c>
      <c r="B87" s="21" t="s">
        <v>673</v>
      </c>
      <c r="C87" s="21" t="s">
        <v>186</v>
      </c>
      <c r="D87" s="24">
        <v>300000</v>
      </c>
      <c r="E87" s="22">
        <v>4243.95</v>
      </c>
      <c r="F87" s="23">
        <v>0.37700257585548103</v>
      </c>
      <c r="G87" s="22"/>
    </row>
    <row r="88" spans="1:7" x14ac:dyDescent="0.2">
      <c r="A88" s="21" t="s">
        <v>676</v>
      </c>
      <c r="B88" s="21" t="s">
        <v>675</v>
      </c>
      <c r="C88" s="21" t="s">
        <v>230</v>
      </c>
      <c r="D88" s="24">
        <v>1031193</v>
      </c>
      <c r="E88" s="22">
        <v>4187.6747729999997</v>
      </c>
      <c r="F88" s="23">
        <v>0.37200348172481201</v>
      </c>
      <c r="G88" s="22"/>
    </row>
    <row r="89" spans="1:7" x14ac:dyDescent="0.2">
      <c r="A89" s="21" t="s">
        <v>678</v>
      </c>
      <c r="B89" s="21" t="s">
        <v>677</v>
      </c>
      <c r="C89" s="21" t="s">
        <v>189</v>
      </c>
      <c r="D89" s="24">
        <v>612600</v>
      </c>
      <c r="E89" s="22">
        <v>4158.9413999999997</v>
      </c>
      <c r="F89" s="23">
        <v>0.369451011588733</v>
      </c>
      <c r="G89" s="22"/>
    </row>
    <row r="90" spans="1:7" x14ac:dyDescent="0.2">
      <c r="A90" s="21" t="s">
        <v>680</v>
      </c>
      <c r="B90" s="21" t="s">
        <v>679</v>
      </c>
      <c r="C90" s="21" t="s">
        <v>176</v>
      </c>
      <c r="D90" s="24">
        <v>2500000</v>
      </c>
      <c r="E90" s="22">
        <v>4125.5</v>
      </c>
      <c r="F90" s="23">
        <v>0.36648031355029798</v>
      </c>
      <c r="G90" s="22"/>
    </row>
    <row r="91" spans="1:7" x14ac:dyDescent="0.2">
      <c r="A91" s="21" t="s">
        <v>682</v>
      </c>
      <c r="B91" s="21" t="s">
        <v>681</v>
      </c>
      <c r="C91" s="21" t="s">
        <v>145</v>
      </c>
      <c r="D91" s="24">
        <v>2025592</v>
      </c>
      <c r="E91" s="22">
        <v>3979.6806019999999</v>
      </c>
      <c r="F91" s="23">
        <v>0.35352674702484499</v>
      </c>
      <c r="G91" s="22"/>
    </row>
    <row r="92" spans="1:7" x14ac:dyDescent="0.2">
      <c r="A92" s="21" t="s">
        <v>684</v>
      </c>
      <c r="B92" s="21" t="s">
        <v>683</v>
      </c>
      <c r="C92" s="21" t="s">
        <v>230</v>
      </c>
      <c r="D92" s="24">
        <v>233962</v>
      </c>
      <c r="E92" s="22">
        <v>3734.6184250000001</v>
      </c>
      <c r="F92" s="23">
        <v>0.33175715219603003</v>
      </c>
      <c r="G92" s="22"/>
    </row>
    <row r="93" spans="1:7" x14ac:dyDescent="0.2">
      <c r="A93" s="21" t="s">
        <v>686</v>
      </c>
      <c r="B93" s="21" t="s">
        <v>685</v>
      </c>
      <c r="C93" s="21" t="s">
        <v>233</v>
      </c>
      <c r="D93" s="24">
        <v>415053</v>
      </c>
      <c r="E93" s="22">
        <v>3610.9611</v>
      </c>
      <c r="F93" s="23">
        <v>0.32077230787684602</v>
      </c>
      <c r="G93" s="22"/>
    </row>
    <row r="94" spans="1:7" x14ac:dyDescent="0.2">
      <c r="A94" s="21" t="s">
        <v>688</v>
      </c>
      <c r="B94" s="21" t="s">
        <v>687</v>
      </c>
      <c r="C94" s="21" t="s">
        <v>192</v>
      </c>
      <c r="D94" s="24">
        <v>279105</v>
      </c>
      <c r="E94" s="22">
        <v>3594.5932950000001</v>
      </c>
      <c r="F94" s="23">
        <v>0.319318307559665</v>
      </c>
      <c r="G94" s="22"/>
    </row>
    <row r="95" spans="1:7" x14ac:dyDescent="0.2">
      <c r="A95" s="21" t="s">
        <v>690</v>
      </c>
      <c r="B95" s="21" t="s">
        <v>689</v>
      </c>
      <c r="C95" s="21" t="s">
        <v>164</v>
      </c>
      <c r="D95" s="24">
        <v>1292189</v>
      </c>
      <c r="E95" s="22">
        <v>3556.750223</v>
      </c>
      <c r="F95" s="23">
        <v>0.31595659603566401</v>
      </c>
      <c r="G95" s="22"/>
    </row>
    <row r="96" spans="1:7" x14ac:dyDescent="0.2">
      <c r="A96" s="21" t="s">
        <v>692</v>
      </c>
      <c r="B96" s="21" t="s">
        <v>691</v>
      </c>
      <c r="C96" s="21" t="s">
        <v>236</v>
      </c>
      <c r="D96" s="24">
        <v>237080</v>
      </c>
      <c r="E96" s="22">
        <v>2112.5013399999998</v>
      </c>
      <c r="F96" s="23">
        <v>0.187659714812417</v>
      </c>
      <c r="G96" s="22"/>
    </row>
    <row r="97" spans="1:9" x14ac:dyDescent="0.2">
      <c r="A97" s="21" t="s">
        <v>694</v>
      </c>
      <c r="B97" s="21" t="s">
        <v>693</v>
      </c>
      <c r="C97" s="21" t="s">
        <v>695</v>
      </c>
      <c r="D97" s="24">
        <v>1892146</v>
      </c>
      <c r="E97" s="22">
        <v>2025.542293</v>
      </c>
      <c r="F97" s="23">
        <v>0.179934886595087</v>
      </c>
      <c r="G97" s="22"/>
    </row>
    <row r="98" spans="1:9" x14ac:dyDescent="0.2">
      <c r="A98" s="21" t="s">
        <v>562</v>
      </c>
      <c r="B98" s="21" t="s">
        <v>561</v>
      </c>
      <c r="C98" s="21" t="s">
        <v>233</v>
      </c>
      <c r="D98" s="24">
        <v>2000000</v>
      </c>
      <c r="E98" s="22">
        <v>1073.8</v>
      </c>
      <c r="F98" s="23">
        <v>9.5388816068430499E-2</v>
      </c>
      <c r="G98" s="22"/>
    </row>
    <row r="99" spans="1:9" x14ac:dyDescent="0.2">
      <c r="A99" s="21" t="s">
        <v>697</v>
      </c>
      <c r="B99" s="21" t="s">
        <v>696</v>
      </c>
      <c r="C99" s="21" t="s">
        <v>695</v>
      </c>
      <c r="D99" s="24">
        <v>352315</v>
      </c>
      <c r="E99" s="22">
        <v>551.12635450000005</v>
      </c>
      <c r="F99" s="23">
        <v>4.8958176997453098E-2</v>
      </c>
      <c r="G99" s="22"/>
    </row>
    <row r="100" spans="1:9" x14ac:dyDescent="0.2">
      <c r="A100" s="20" t="s">
        <v>32</v>
      </c>
      <c r="B100" s="20"/>
      <c r="C100" s="20"/>
      <c r="D100" s="20"/>
      <c r="E100" s="25">
        <f>SUM(E7:E99)</f>
        <v>1048524.6807524997</v>
      </c>
      <c r="F100" s="26">
        <f>SUM(F7:F99)</f>
        <v>93.143535030275785</v>
      </c>
      <c r="G100" s="22"/>
      <c r="H100" s="14"/>
      <c r="I100" s="14"/>
    </row>
    <row r="101" spans="1:9" x14ac:dyDescent="0.2">
      <c r="A101" s="21"/>
      <c r="B101" s="21"/>
      <c r="C101" s="21"/>
      <c r="D101" s="21"/>
      <c r="E101" s="22"/>
      <c r="F101" s="23"/>
      <c r="G101" s="22"/>
    </row>
    <row r="102" spans="1:9" x14ac:dyDescent="0.2">
      <c r="A102" s="20" t="s">
        <v>33</v>
      </c>
      <c r="B102" s="21"/>
      <c r="C102" s="21"/>
      <c r="D102" s="21"/>
      <c r="E102" s="22"/>
      <c r="F102" s="23"/>
      <c r="G102" s="22"/>
    </row>
    <row r="103" spans="1:9" x14ac:dyDescent="0.2">
      <c r="A103" s="20" t="s">
        <v>39</v>
      </c>
      <c r="B103" s="21"/>
      <c r="C103" s="21"/>
      <c r="D103" s="21"/>
      <c r="E103" s="22"/>
      <c r="F103" s="23"/>
      <c r="G103" s="22"/>
    </row>
    <row r="104" spans="1:9" x14ac:dyDescent="0.2">
      <c r="A104" s="21" t="s">
        <v>699</v>
      </c>
      <c r="B104" s="21" t="s">
        <v>698</v>
      </c>
      <c r="C104" s="21" t="s">
        <v>41</v>
      </c>
      <c r="D104" s="24">
        <v>2500000</v>
      </c>
      <c r="E104" s="22">
        <v>2473.2199999999998</v>
      </c>
      <c r="F104" s="23">
        <v>0.21970341560510701</v>
      </c>
      <c r="G104" s="22">
        <v>6.4793000000000003</v>
      </c>
    </row>
    <row r="105" spans="1:9" x14ac:dyDescent="0.2">
      <c r="A105" s="20" t="s">
        <v>32</v>
      </c>
      <c r="B105" s="20"/>
      <c r="C105" s="20"/>
      <c r="D105" s="20"/>
      <c r="E105" s="25">
        <f>SUM(E103:E104)</f>
        <v>2473.2199999999998</v>
      </c>
      <c r="F105" s="26">
        <f>SUM(F103:F104)</f>
        <v>0.21970341560510701</v>
      </c>
      <c r="G105" s="22"/>
      <c r="H105" s="14"/>
      <c r="I105" s="14"/>
    </row>
    <row r="106" spans="1:9" x14ac:dyDescent="0.2">
      <c r="A106" s="21"/>
      <c r="B106" s="21"/>
      <c r="C106" s="21"/>
      <c r="D106" s="21"/>
      <c r="E106" s="22"/>
      <c r="F106" s="23"/>
      <c r="G106" s="22"/>
    </row>
    <row r="107" spans="1:9" x14ac:dyDescent="0.2">
      <c r="A107" s="20" t="s">
        <v>43</v>
      </c>
      <c r="B107" s="20"/>
      <c r="C107" s="20"/>
      <c r="D107" s="20"/>
      <c r="E107" s="25">
        <f>E100+E105</f>
        <v>1050997.9007524997</v>
      </c>
      <c r="F107" s="26">
        <f>F100+F105</f>
        <v>93.363238445880896</v>
      </c>
      <c r="G107" s="22"/>
      <c r="H107" s="14"/>
      <c r="I107" s="14"/>
    </row>
    <row r="108" spans="1:9" x14ac:dyDescent="0.2">
      <c r="A108" s="20"/>
      <c r="B108" s="20"/>
      <c r="C108" s="20"/>
      <c r="D108" s="20"/>
      <c r="E108" s="25"/>
      <c r="F108" s="26"/>
      <c r="G108" s="22"/>
      <c r="H108" s="14"/>
      <c r="I108" s="14"/>
    </row>
    <row r="109" spans="1:9" x14ac:dyDescent="0.2">
      <c r="A109" s="20" t="s">
        <v>45</v>
      </c>
      <c r="B109" s="20"/>
      <c r="C109" s="20"/>
      <c r="D109" s="20"/>
      <c r="E109" s="25">
        <f>E111-(E100+E105)</f>
        <v>74710.588206700282</v>
      </c>
      <c r="F109" s="26">
        <f>F111-(F100+F105)</f>
        <v>6.6367615541191043</v>
      </c>
      <c r="G109" s="22"/>
      <c r="H109" s="14"/>
      <c r="I109" s="14"/>
    </row>
    <row r="110" spans="1:9" x14ac:dyDescent="0.2">
      <c r="A110" s="20"/>
      <c r="B110" s="20"/>
      <c r="C110" s="20"/>
      <c r="D110" s="20"/>
      <c r="E110" s="25"/>
      <c r="F110" s="26"/>
      <c r="G110" s="22"/>
      <c r="H110" s="14"/>
      <c r="I110" s="14"/>
    </row>
    <row r="111" spans="1:9" x14ac:dyDescent="0.2">
      <c r="A111" s="27" t="s">
        <v>44</v>
      </c>
      <c r="B111" s="27"/>
      <c r="C111" s="27"/>
      <c r="D111" s="27"/>
      <c r="E111" s="28">
        <v>1125708.4889592</v>
      </c>
      <c r="F111" s="29">
        <v>100</v>
      </c>
      <c r="G111" s="58"/>
      <c r="H111" s="14"/>
      <c r="I111" s="14"/>
    </row>
    <row r="112" spans="1:9" x14ac:dyDescent="0.2">
      <c r="G112" s="10"/>
    </row>
    <row r="113" spans="1:7" x14ac:dyDescent="0.2">
      <c r="A113" s="14" t="s">
        <v>47</v>
      </c>
      <c r="G113" s="14"/>
    </row>
    <row r="114" spans="1:7" x14ac:dyDescent="0.2">
      <c r="A114" s="14" t="s">
        <v>48</v>
      </c>
      <c r="G114" s="14"/>
    </row>
    <row r="115" spans="1:7" x14ac:dyDescent="0.2">
      <c r="A115" s="14" t="s">
        <v>49</v>
      </c>
      <c r="B115" s="14"/>
      <c r="C115" s="30" t="s">
        <v>51</v>
      </c>
      <c r="D115" s="14" t="s">
        <v>50</v>
      </c>
    </row>
    <row r="116" spans="1:7" x14ac:dyDescent="0.2">
      <c r="A116" s="7" t="s">
        <v>52</v>
      </c>
      <c r="C116" s="31">
        <v>185.56219999999999</v>
      </c>
      <c r="D116" s="31">
        <v>143.22130000000001</v>
      </c>
    </row>
    <row r="117" spans="1:7" x14ac:dyDescent="0.2">
      <c r="A117" s="7" t="s">
        <v>53</v>
      </c>
      <c r="C117" s="31">
        <v>57.136699999999998</v>
      </c>
      <c r="D117" s="31">
        <v>39.753</v>
      </c>
    </row>
    <row r="118" spans="1:7" x14ac:dyDescent="0.2">
      <c r="A118" s="7" t="s">
        <v>54</v>
      </c>
      <c r="C118" s="31">
        <v>208.4973</v>
      </c>
      <c r="D118" s="31">
        <v>161.5925</v>
      </c>
    </row>
    <row r="119" spans="1:7" x14ac:dyDescent="0.2">
      <c r="A119" s="7" t="s">
        <v>55</v>
      </c>
      <c r="C119" s="31">
        <v>67.2286</v>
      </c>
      <c r="D119" s="31">
        <v>46.790300000000002</v>
      </c>
    </row>
    <row r="121" spans="1:7" x14ac:dyDescent="0.2">
      <c r="A121" s="14" t="s">
        <v>57</v>
      </c>
    </row>
    <row r="122" spans="1:7" x14ac:dyDescent="0.2">
      <c r="A122" s="83" t="s">
        <v>63</v>
      </c>
      <c r="B122" s="84"/>
      <c r="C122" s="33" t="s">
        <v>64</v>
      </c>
    </row>
    <row r="123" spans="1:7" x14ac:dyDescent="0.2">
      <c r="A123" s="79" t="s">
        <v>53</v>
      </c>
      <c r="B123" s="80"/>
      <c r="C123" s="34">
        <v>4.5</v>
      </c>
    </row>
    <row r="124" spans="1:7" x14ac:dyDescent="0.2">
      <c r="A124" s="79" t="s">
        <v>55</v>
      </c>
      <c r="B124" s="80"/>
      <c r="C124" s="34">
        <v>5.5</v>
      </c>
    </row>
    <row r="125" spans="1:7" x14ac:dyDescent="0.2">
      <c r="A125" s="7" t="s">
        <v>65</v>
      </c>
    </row>
    <row r="126" spans="1:7" x14ac:dyDescent="0.2">
      <c r="A126" s="7" t="s">
        <v>56</v>
      </c>
    </row>
    <row r="128" spans="1:7" x14ac:dyDescent="0.2">
      <c r="A128" s="14" t="s">
        <v>346</v>
      </c>
      <c r="D128" s="52">
        <v>0.11070000000000001</v>
      </c>
    </row>
    <row r="130" spans="1:9" x14ac:dyDescent="0.2">
      <c r="A130" s="87" t="s">
        <v>60</v>
      </c>
      <c r="B130" s="87"/>
      <c r="C130" s="87"/>
      <c r="D130" s="30" t="s">
        <v>58</v>
      </c>
    </row>
    <row r="132" spans="1:9" x14ac:dyDescent="0.2">
      <c r="A132" s="14" t="s">
        <v>929</v>
      </c>
      <c r="B132" s="56"/>
      <c r="C132" s="56"/>
      <c r="D132" s="14"/>
      <c r="E132" s="14"/>
      <c r="F132" s="14"/>
      <c r="H132" s="14"/>
      <c r="I132" s="14"/>
    </row>
    <row r="133" spans="1:9" x14ac:dyDescent="0.2">
      <c r="A133" s="63"/>
      <c r="G133" s="11"/>
    </row>
    <row r="134" spans="1:9" x14ac:dyDescent="0.2">
      <c r="A134" s="56" t="s">
        <v>941</v>
      </c>
      <c r="G134" s="11"/>
    </row>
    <row r="135" spans="1:9" x14ac:dyDescent="0.2">
      <c r="A135" s="64"/>
      <c r="G135" s="11"/>
    </row>
    <row r="136" spans="1:9" x14ac:dyDescent="0.2">
      <c r="A136" s="65"/>
      <c r="G136" s="11"/>
    </row>
    <row r="137" spans="1:9" x14ac:dyDescent="0.2">
      <c r="A137" s="65"/>
      <c r="G137" s="11"/>
    </row>
    <row r="138" spans="1:9" x14ac:dyDescent="0.2">
      <c r="A138" s="65"/>
      <c r="G138" s="11"/>
    </row>
    <row r="139" spans="1:9" x14ac:dyDescent="0.2">
      <c r="A139" s="65"/>
      <c r="G139" s="11"/>
    </row>
    <row r="140" spans="1:9" x14ac:dyDescent="0.2">
      <c r="A140" s="65"/>
      <c r="G140" s="11"/>
    </row>
    <row r="141" spans="1:9" x14ac:dyDescent="0.2">
      <c r="A141" s="65"/>
      <c r="G141" s="11"/>
    </row>
    <row r="142" spans="1:9" x14ac:dyDescent="0.2">
      <c r="A142" s="65"/>
      <c r="G142" s="11"/>
    </row>
    <row r="143" spans="1:9" x14ac:dyDescent="0.2">
      <c r="A143" s="65"/>
      <c r="G143" s="11"/>
    </row>
    <row r="144" spans="1:9" x14ac:dyDescent="0.2">
      <c r="A144" s="65"/>
      <c r="G144" s="11"/>
    </row>
    <row r="145" spans="1:7" x14ac:dyDescent="0.2">
      <c r="A145" s="65"/>
      <c r="G145" s="11"/>
    </row>
    <row r="146" spans="1:7" x14ac:dyDescent="0.2">
      <c r="A146" s="65"/>
      <c r="G146" s="11"/>
    </row>
    <row r="147" spans="1:7" x14ac:dyDescent="0.2">
      <c r="A147" s="65"/>
      <c r="G147" s="11"/>
    </row>
    <row r="148" spans="1:7" x14ac:dyDescent="0.2">
      <c r="A148" s="65"/>
      <c r="G148" s="11"/>
    </row>
    <row r="149" spans="1:7" x14ac:dyDescent="0.2">
      <c r="A149" s="65"/>
      <c r="G149" s="11"/>
    </row>
    <row r="150" spans="1:7" x14ac:dyDescent="0.2">
      <c r="A150" s="65"/>
      <c r="G150" s="11"/>
    </row>
    <row r="151" spans="1:7" x14ac:dyDescent="0.2">
      <c r="A151" s="65"/>
      <c r="G151" s="11"/>
    </row>
    <row r="152" spans="1:7" x14ac:dyDescent="0.2">
      <c r="A152" s="56" t="s">
        <v>952</v>
      </c>
      <c r="G152" s="11"/>
    </row>
    <row r="153" spans="1:7" x14ac:dyDescent="0.2">
      <c r="A153" s="65"/>
      <c r="G153" s="11"/>
    </row>
    <row r="154" spans="1:7" x14ac:dyDescent="0.2">
      <c r="A154" s="56" t="s">
        <v>942</v>
      </c>
      <c r="G154" s="11"/>
    </row>
    <row r="155" spans="1:7" x14ac:dyDescent="0.2">
      <c r="A155" s="65"/>
      <c r="G155" s="11"/>
    </row>
    <row r="156" spans="1:7" x14ac:dyDescent="0.2">
      <c r="A156" s="65"/>
      <c r="G156" s="11"/>
    </row>
    <row r="157" spans="1:7" x14ac:dyDescent="0.2">
      <c r="A157" s="65"/>
      <c r="G157" s="11"/>
    </row>
    <row r="158" spans="1:7" x14ac:dyDescent="0.2">
      <c r="A158" s="65"/>
      <c r="G158" s="11"/>
    </row>
    <row r="159" spans="1:7" x14ac:dyDescent="0.2">
      <c r="A159" s="65"/>
      <c r="G159" s="11"/>
    </row>
    <row r="160" spans="1:7" x14ac:dyDescent="0.2">
      <c r="A160" s="65"/>
      <c r="G160" s="11"/>
    </row>
    <row r="161" spans="1:7" x14ac:dyDescent="0.2">
      <c r="A161" s="65"/>
      <c r="G161" s="11"/>
    </row>
    <row r="162" spans="1:7" x14ac:dyDescent="0.2">
      <c r="A162" s="65"/>
      <c r="G162" s="11"/>
    </row>
    <row r="163" spans="1:7" x14ac:dyDescent="0.2">
      <c r="A163" s="65"/>
      <c r="G163" s="11"/>
    </row>
    <row r="164" spans="1:7" x14ac:dyDescent="0.2">
      <c r="A164" s="65"/>
      <c r="G164" s="11"/>
    </row>
    <row r="165" spans="1:7" x14ac:dyDescent="0.2">
      <c r="A165" s="65"/>
      <c r="G165" s="11"/>
    </row>
    <row r="166" spans="1:7" x14ac:dyDescent="0.2">
      <c r="A166" s="65"/>
      <c r="G166" s="11"/>
    </row>
    <row r="167" spans="1:7" x14ac:dyDescent="0.2">
      <c r="G167" s="11"/>
    </row>
    <row r="168" spans="1:7" x14ac:dyDescent="0.2">
      <c r="G168" s="11"/>
    </row>
    <row r="169" spans="1:7" x14ac:dyDescent="0.2">
      <c r="G169" s="11"/>
    </row>
    <row r="170" spans="1:7" x14ac:dyDescent="0.2">
      <c r="G170" s="11"/>
    </row>
    <row r="171" spans="1:7" x14ac:dyDescent="0.2">
      <c r="G171" s="11"/>
    </row>
    <row r="172" spans="1:7" x14ac:dyDescent="0.2">
      <c r="A172" s="7" t="s">
        <v>940</v>
      </c>
      <c r="G172" s="11"/>
    </row>
    <row r="173" spans="1:7" x14ac:dyDescent="0.2">
      <c r="G173" s="11"/>
    </row>
    <row r="174" spans="1:7" x14ac:dyDescent="0.2">
      <c r="G174" s="11"/>
    </row>
    <row r="175" spans="1:7" x14ac:dyDescent="0.2">
      <c r="G175" s="11"/>
    </row>
    <row r="176" spans="1:7" x14ac:dyDescent="0.2">
      <c r="G176" s="11"/>
    </row>
    <row r="177" spans="7:7" x14ac:dyDescent="0.2">
      <c r="G177" s="11"/>
    </row>
    <row r="178" spans="7:7" x14ac:dyDescent="0.2">
      <c r="G178" s="11"/>
    </row>
    <row r="179" spans="7:7" x14ac:dyDescent="0.2">
      <c r="G179" s="11"/>
    </row>
    <row r="180" spans="7:7" x14ac:dyDescent="0.2">
      <c r="G180" s="11"/>
    </row>
    <row r="181" spans="7:7" x14ac:dyDescent="0.2">
      <c r="G181" s="11"/>
    </row>
    <row r="182" spans="7:7" x14ac:dyDescent="0.2">
      <c r="G182" s="11"/>
    </row>
    <row r="183" spans="7:7" x14ac:dyDescent="0.2">
      <c r="G183" s="11"/>
    </row>
    <row r="184" spans="7:7" x14ac:dyDescent="0.2">
      <c r="G184" s="11"/>
    </row>
    <row r="185" spans="7:7" x14ac:dyDescent="0.2">
      <c r="G185" s="11"/>
    </row>
    <row r="186" spans="7:7" x14ac:dyDescent="0.2">
      <c r="G186" s="11"/>
    </row>
    <row r="187" spans="7:7" x14ac:dyDescent="0.2">
      <c r="G187" s="11"/>
    </row>
    <row r="188" spans="7:7" x14ac:dyDescent="0.2">
      <c r="G188" s="11"/>
    </row>
    <row r="189" spans="7:7" x14ac:dyDescent="0.2">
      <c r="G189" s="11"/>
    </row>
    <row r="190" spans="7:7" x14ac:dyDescent="0.2">
      <c r="G190" s="11"/>
    </row>
    <row r="191" spans="7:7" x14ac:dyDescent="0.2">
      <c r="G191" s="11"/>
    </row>
    <row r="192" spans="7:7" x14ac:dyDescent="0.2">
      <c r="G192" s="11"/>
    </row>
    <row r="193" spans="7:7" x14ac:dyDescent="0.2">
      <c r="G193" s="11"/>
    </row>
    <row r="194" spans="7:7" x14ac:dyDescent="0.2">
      <c r="G194" s="11"/>
    </row>
    <row r="195" spans="7:7" x14ac:dyDescent="0.2">
      <c r="G195" s="11"/>
    </row>
    <row r="196" spans="7:7" x14ac:dyDescent="0.2">
      <c r="G196" s="11"/>
    </row>
    <row r="197" spans="7:7" x14ac:dyDescent="0.2">
      <c r="G197" s="11"/>
    </row>
    <row r="198" spans="7:7" x14ac:dyDescent="0.2">
      <c r="G198" s="11"/>
    </row>
    <row r="199" spans="7:7" x14ac:dyDescent="0.2">
      <c r="G199" s="11"/>
    </row>
    <row r="200" spans="7:7" x14ac:dyDescent="0.2">
      <c r="G200" s="11"/>
    </row>
    <row r="201" spans="7:7" x14ac:dyDescent="0.2">
      <c r="G201" s="11"/>
    </row>
    <row r="202" spans="7:7" x14ac:dyDescent="0.2">
      <c r="G202" s="11"/>
    </row>
    <row r="203" spans="7:7" x14ac:dyDescent="0.2">
      <c r="G203" s="11"/>
    </row>
    <row r="204" spans="7:7" x14ac:dyDescent="0.2">
      <c r="G204" s="11"/>
    </row>
    <row r="205" spans="7:7" x14ac:dyDescent="0.2">
      <c r="G205" s="11"/>
    </row>
    <row r="206" spans="7:7" x14ac:dyDescent="0.2">
      <c r="G206" s="11"/>
    </row>
    <row r="207" spans="7:7" x14ac:dyDescent="0.2">
      <c r="G207" s="11"/>
    </row>
    <row r="208" spans="7:7" x14ac:dyDescent="0.2">
      <c r="G208" s="11"/>
    </row>
    <row r="209" spans="7:7" x14ac:dyDescent="0.2">
      <c r="G209" s="11"/>
    </row>
    <row r="210" spans="7:7" x14ac:dyDescent="0.2">
      <c r="G210" s="11"/>
    </row>
    <row r="211" spans="7:7" x14ac:dyDescent="0.2">
      <c r="G211" s="11"/>
    </row>
    <row r="212" spans="7:7" x14ac:dyDescent="0.2">
      <c r="G212" s="11"/>
    </row>
    <row r="213" spans="7:7" x14ac:dyDescent="0.2">
      <c r="G213" s="11"/>
    </row>
    <row r="214" spans="7:7" x14ac:dyDescent="0.2">
      <c r="G214" s="11"/>
    </row>
    <row r="215" spans="7:7" x14ac:dyDescent="0.2">
      <c r="G215" s="11"/>
    </row>
    <row r="216" spans="7:7" x14ac:dyDescent="0.2">
      <c r="G216" s="11"/>
    </row>
    <row r="217" spans="7:7" x14ac:dyDescent="0.2">
      <c r="G217" s="11"/>
    </row>
    <row r="218" spans="7:7" x14ac:dyDescent="0.2">
      <c r="G218" s="11"/>
    </row>
    <row r="219" spans="7:7" x14ac:dyDescent="0.2">
      <c r="G219" s="11"/>
    </row>
    <row r="220" spans="7:7" x14ac:dyDescent="0.2">
      <c r="G220" s="11"/>
    </row>
    <row r="221" spans="7:7" x14ac:dyDescent="0.2">
      <c r="G221" s="11"/>
    </row>
    <row r="222" spans="7:7" x14ac:dyDescent="0.2">
      <c r="G222" s="11"/>
    </row>
    <row r="223" spans="7:7" x14ac:dyDescent="0.2">
      <c r="G223" s="11"/>
    </row>
    <row r="224" spans="7:7" x14ac:dyDescent="0.2">
      <c r="G224" s="11"/>
    </row>
    <row r="225" spans="7:7" x14ac:dyDescent="0.2">
      <c r="G225" s="11"/>
    </row>
    <row r="226" spans="7:7" x14ac:dyDescent="0.2">
      <c r="G226" s="11"/>
    </row>
    <row r="227" spans="7:7" x14ac:dyDescent="0.2">
      <c r="G227" s="11"/>
    </row>
    <row r="228" spans="7:7" x14ac:dyDescent="0.2">
      <c r="G228" s="11"/>
    </row>
    <row r="229" spans="7:7" x14ac:dyDescent="0.2">
      <c r="G229" s="11"/>
    </row>
    <row r="230" spans="7:7" x14ac:dyDescent="0.2">
      <c r="G230" s="11"/>
    </row>
    <row r="231" spans="7:7" x14ac:dyDescent="0.2">
      <c r="G231" s="11"/>
    </row>
    <row r="232" spans="7:7" x14ac:dyDescent="0.2">
      <c r="G232" s="11"/>
    </row>
    <row r="233" spans="7:7" x14ac:dyDescent="0.2">
      <c r="G233" s="11"/>
    </row>
    <row r="234" spans="7:7" x14ac:dyDescent="0.2">
      <c r="G234" s="11"/>
    </row>
    <row r="235" spans="7:7" x14ac:dyDescent="0.2">
      <c r="G235" s="11"/>
    </row>
    <row r="236" spans="7:7" x14ac:dyDescent="0.2">
      <c r="G236" s="11"/>
    </row>
    <row r="237" spans="7:7" x14ac:dyDescent="0.2">
      <c r="G237" s="11"/>
    </row>
    <row r="238" spans="7:7" x14ac:dyDescent="0.2">
      <c r="G238" s="11"/>
    </row>
    <row r="239" spans="7:7" x14ac:dyDescent="0.2">
      <c r="G239" s="11"/>
    </row>
    <row r="240" spans="7:7" x14ac:dyDescent="0.2">
      <c r="G240" s="11"/>
    </row>
    <row r="241" spans="7:7" x14ac:dyDescent="0.2">
      <c r="G241" s="11"/>
    </row>
    <row r="242" spans="7:7" x14ac:dyDescent="0.2">
      <c r="G242" s="11"/>
    </row>
    <row r="243" spans="7:7" x14ac:dyDescent="0.2">
      <c r="G243" s="11"/>
    </row>
    <row r="244" spans="7:7" x14ac:dyDescent="0.2">
      <c r="G244" s="11"/>
    </row>
    <row r="245" spans="7:7" x14ac:dyDescent="0.2">
      <c r="G245" s="11"/>
    </row>
    <row r="246" spans="7:7" x14ac:dyDescent="0.2">
      <c r="G246" s="11"/>
    </row>
    <row r="247" spans="7:7" x14ac:dyDescent="0.2">
      <c r="G247" s="11"/>
    </row>
    <row r="248" spans="7:7" x14ac:dyDescent="0.2">
      <c r="G248" s="11"/>
    </row>
    <row r="249" spans="7:7" x14ac:dyDescent="0.2">
      <c r="G249" s="11"/>
    </row>
    <row r="250" spans="7:7" x14ac:dyDescent="0.2">
      <c r="G250" s="11"/>
    </row>
    <row r="251" spans="7:7" x14ac:dyDescent="0.2">
      <c r="G251" s="11"/>
    </row>
    <row r="252" spans="7:7" x14ac:dyDescent="0.2">
      <c r="G252" s="11"/>
    </row>
    <row r="253" spans="7:7" x14ac:dyDescent="0.2">
      <c r="G253" s="11"/>
    </row>
    <row r="254" spans="7:7" x14ac:dyDescent="0.2">
      <c r="G254" s="11"/>
    </row>
    <row r="255" spans="7:7" x14ac:dyDescent="0.2">
      <c r="G255" s="11"/>
    </row>
    <row r="256" spans="7:7" x14ac:dyDescent="0.2">
      <c r="G256" s="11"/>
    </row>
    <row r="257" spans="7:7" x14ac:dyDescent="0.2">
      <c r="G257" s="11"/>
    </row>
    <row r="258" spans="7:7" x14ac:dyDescent="0.2">
      <c r="G258" s="11"/>
    </row>
    <row r="259" spans="7:7" x14ac:dyDescent="0.2">
      <c r="G259" s="11"/>
    </row>
    <row r="260" spans="7:7" x14ac:dyDescent="0.2">
      <c r="G260" s="11"/>
    </row>
    <row r="261" spans="7:7" x14ac:dyDescent="0.2">
      <c r="G261" s="11"/>
    </row>
    <row r="262" spans="7:7" x14ac:dyDescent="0.2">
      <c r="G262" s="11"/>
    </row>
    <row r="263" spans="7:7" x14ac:dyDescent="0.2">
      <c r="G263" s="11"/>
    </row>
    <row r="264" spans="7:7" x14ac:dyDescent="0.2">
      <c r="G264" s="11"/>
    </row>
    <row r="265" spans="7:7" x14ac:dyDescent="0.2">
      <c r="G265" s="11"/>
    </row>
    <row r="266" spans="7:7" x14ac:dyDescent="0.2">
      <c r="G266" s="11"/>
    </row>
    <row r="267" spans="7:7" x14ac:dyDescent="0.2">
      <c r="G267" s="11"/>
    </row>
    <row r="268" spans="7:7" x14ac:dyDescent="0.2">
      <c r="G268" s="11"/>
    </row>
  </sheetData>
  <mergeCells count="5">
    <mergeCell ref="A1:F1"/>
    <mergeCell ref="A122:B122"/>
    <mergeCell ref="A123:B123"/>
    <mergeCell ref="A124:B124"/>
    <mergeCell ref="A130:C130"/>
  </mergeCells>
  <conditionalFormatting sqref="F2:F3 F5:F131">
    <cfRule type="cellIs" dxfId="64" priority="3" stopIfTrue="1" operator="between">
      <formula>0.009</formula>
      <formula>-0.009</formula>
    </cfRule>
  </conditionalFormatting>
  <conditionalFormatting sqref="F269:F65536">
    <cfRule type="cellIs" dxfId="63" priority="1" stopIfTrue="1" operator="between">
      <formula>0.009</formula>
      <formula>-0.009</formula>
    </cfRule>
  </conditionalFormatting>
  <conditionalFormatting sqref="F133:G168">
    <cfRule type="cellIs" dxfId="62" priority="2" stopIfTrue="1" operator="between">
      <formula>0.009</formula>
      <formula>-0.009</formula>
    </cfRule>
  </conditionalFormatting>
  <hyperlinks>
    <hyperlink ref="A133" r:id="rId1" tooltip="https://www.franklintempletonindia.com/downloadsServlet/pdf/product-labels-jg9o5k7l" display="https://www.franklintempletonindia.com/downloadsServlet/pdf/product-labels-jg9o5k7l" xr:uid="{00000000-0004-0000-13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162"/>
  <sheetViews>
    <sheetView workbookViewId="0">
      <selection sqref="A1:F1"/>
    </sheetView>
  </sheetViews>
  <sheetFormatPr defaultColWidth="9.109375" defaultRowHeight="10.199999999999999" x14ac:dyDescent="0.2"/>
  <cols>
    <col min="1" max="1" width="38.6640625" style="7" bestFit="1" customWidth="1"/>
    <col min="2" max="2" width="32.109375" style="7" bestFit="1" customWidth="1"/>
    <col min="3" max="3" width="35.44140625" style="7" bestFit="1" customWidth="1"/>
    <col min="4" max="4" width="15.33203125" style="7" bestFit="1" customWidth="1"/>
    <col min="5" max="5" width="27" style="10" customWidth="1"/>
    <col min="6" max="6" width="14.6640625" style="11" bestFit="1" customWidth="1"/>
    <col min="7" max="16384" width="9.109375" style="7"/>
  </cols>
  <sheetData>
    <row r="1" spans="1:6" s="1" customFormat="1" ht="13.8" x14ac:dyDescent="0.2">
      <c r="A1" s="81" t="s">
        <v>16</v>
      </c>
      <c r="B1" s="82"/>
      <c r="C1" s="82"/>
      <c r="D1" s="82"/>
      <c r="E1" s="82"/>
      <c r="F1" s="82"/>
    </row>
    <row r="2" spans="1:6" s="1" customFormat="1" ht="11.4" x14ac:dyDescent="0.2">
      <c r="E2" s="5"/>
      <c r="F2" s="9"/>
    </row>
    <row r="3" spans="1:6" s="1" customFormat="1" ht="12" x14ac:dyDescent="0.2">
      <c r="A3" s="8" t="s">
        <v>7</v>
      </c>
      <c r="B3" s="2"/>
      <c r="C3" s="3"/>
      <c r="D3" s="3"/>
      <c r="E3" s="4"/>
      <c r="F3" s="9"/>
    </row>
    <row r="4" spans="1:6" s="1" customFormat="1" ht="21.75" customHeight="1" x14ac:dyDescent="0.2">
      <c r="A4" s="6" t="s">
        <v>2</v>
      </c>
      <c r="B4" s="6" t="s">
        <v>0</v>
      </c>
      <c r="C4" s="13" t="s">
        <v>498</v>
      </c>
      <c r="D4" s="13" t="s">
        <v>1</v>
      </c>
      <c r="E4" s="53" t="s">
        <v>6</v>
      </c>
      <c r="F4" s="12" t="s">
        <v>3</v>
      </c>
    </row>
    <row r="5" spans="1:6" x14ac:dyDescent="0.2">
      <c r="A5" s="16" t="s">
        <v>109</v>
      </c>
      <c r="B5" s="17"/>
      <c r="C5" s="17"/>
      <c r="D5" s="17"/>
      <c r="E5" s="18"/>
      <c r="F5" s="19"/>
    </row>
    <row r="6" spans="1:6" x14ac:dyDescent="0.2">
      <c r="A6" s="20" t="s">
        <v>26</v>
      </c>
      <c r="B6" s="21"/>
      <c r="C6" s="21"/>
      <c r="D6" s="21"/>
      <c r="E6" s="22"/>
      <c r="F6" s="23"/>
    </row>
    <row r="7" spans="1:6" x14ac:dyDescent="0.2">
      <c r="A7" s="21" t="s">
        <v>701</v>
      </c>
      <c r="B7" s="21" t="s">
        <v>700</v>
      </c>
      <c r="C7" s="21" t="s">
        <v>112</v>
      </c>
      <c r="D7" s="24">
        <v>21939752</v>
      </c>
      <c r="E7" s="22">
        <v>38969.387499999997</v>
      </c>
      <c r="F7" s="23">
        <v>3.67841076788168</v>
      </c>
    </row>
    <row r="8" spans="1:6" x14ac:dyDescent="0.2">
      <c r="A8" s="21" t="s">
        <v>703</v>
      </c>
      <c r="B8" s="21" t="s">
        <v>702</v>
      </c>
      <c r="C8" s="21" t="s">
        <v>117</v>
      </c>
      <c r="D8" s="24">
        <v>427652</v>
      </c>
      <c r="E8" s="22">
        <v>22682.23443</v>
      </c>
      <c r="F8" s="23">
        <v>2.14102865658149</v>
      </c>
    </row>
    <row r="9" spans="1:6" x14ac:dyDescent="0.2">
      <c r="A9" s="21" t="s">
        <v>705</v>
      </c>
      <c r="B9" s="21" t="s">
        <v>704</v>
      </c>
      <c r="C9" s="21" t="s">
        <v>145</v>
      </c>
      <c r="D9" s="24">
        <v>1641580</v>
      </c>
      <c r="E9" s="22">
        <v>22249.15453</v>
      </c>
      <c r="F9" s="23">
        <v>2.1001492414889902</v>
      </c>
    </row>
    <row r="10" spans="1:6" x14ac:dyDescent="0.2">
      <c r="A10" s="21" t="s">
        <v>437</v>
      </c>
      <c r="B10" s="21" t="s">
        <v>436</v>
      </c>
      <c r="C10" s="21" t="s">
        <v>230</v>
      </c>
      <c r="D10" s="24">
        <v>1499891</v>
      </c>
      <c r="E10" s="22">
        <v>21582.681540000001</v>
      </c>
      <c r="F10" s="23">
        <v>2.0372393119213701</v>
      </c>
    </row>
    <row r="11" spans="1:6" x14ac:dyDescent="0.2">
      <c r="A11" s="21" t="s">
        <v>111</v>
      </c>
      <c r="B11" s="21" t="s">
        <v>110</v>
      </c>
      <c r="C11" s="21" t="s">
        <v>112</v>
      </c>
      <c r="D11" s="24">
        <v>1223175</v>
      </c>
      <c r="E11" s="22">
        <v>21190.2837</v>
      </c>
      <c r="F11" s="23">
        <v>2.0001999707218299</v>
      </c>
    </row>
    <row r="12" spans="1:6" x14ac:dyDescent="0.2">
      <c r="A12" s="21" t="s">
        <v>416</v>
      </c>
      <c r="B12" s="21" t="s">
        <v>415</v>
      </c>
      <c r="C12" s="21" t="s">
        <v>150</v>
      </c>
      <c r="D12" s="24">
        <v>2153205</v>
      </c>
      <c r="E12" s="22">
        <v>21060.49811</v>
      </c>
      <c r="F12" s="23">
        <v>1.98794920820287</v>
      </c>
    </row>
    <row r="13" spans="1:6" x14ac:dyDescent="0.2">
      <c r="A13" s="21" t="s">
        <v>163</v>
      </c>
      <c r="B13" s="21" t="s">
        <v>162</v>
      </c>
      <c r="C13" s="21" t="s">
        <v>164</v>
      </c>
      <c r="D13" s="24">
        <v>6391052</v>
      </c>
      <c r="E13" s="22">
        <v>20524.863499999999</v>
      </c>
      <c r="F13" s="23">
        <v>1.9373894164413401</v>
      </c>
    </row>
    <row r="14" spans="1:6" x14ac:dyDescent="0.2">
      <c r="A14" s="21" t="s">
        <v>707</v>
      </c>
      <c r="B14" s="21" t="s">
        <v>706</v>
      </c>
      <c r="C14" s="21" t="s">
        <v>390</v>
      </c>
      <c r="D14" s="24">
        <v>1229856</v>
      </c>
      <c r="E14" s="22">
        <v>20501.084589999999</v>
      </c>
      <c r="F14" s="23">
        <v>1.935144870037</v>
      </c>
    </row>
    <row r="15" spans="1:6" x14ac:dyDescent="0.2">
      <c r="A15" s="21" t="s">
        <v>586</v>
      </c>
      <c r="B15" s="21" t="s">
        <v>585</v>
      </c>
      <c r="C15" s="21" t="s">
        <v>222</v>
      </c>
      <c r="D15" s="24">
        <v>1100123</v>
      </c>
      <c r="E15" s="22">
        <v>20366.577099999999</v>
      </c>
      <c r="F15" s="23">
        <v>1.92244839643765</v>
      </c>
    </row>
    <row r="16" spans="1:6" x14ac:dyDescent="0.2">
      <c r="A16" s="21" t="s">
        <v>387</v>
      </c>
      <c r="B16" s="21" t="s">
        <v>386</v>
      </c>
      <c r="C16" s="21" t="s">
        <v>117</v>
      </c>
      <c r="D16" s="24">
        <v>901105</v>
      </c>
      <c r="E16" s="22">
        <v>20250.082109999999</v>
      </c>
      <c r="F16" s="23">
        <v>1.9114521644434901</v>
      </c>
    </row>
    <row r="17" spans="1:6" x14ac:dyDescent="0.2">
      <c r="A17" s="21" t="s">
        <v>709</v>
      </c>
      <c r="B17" s="21" t="s">
        <v>708</v>
      </c>
      <c r="C17" s="21" t="s">
        <v>142</v>
      </c>
      <c r="D17" s="24">
        <v>442739</v>
      </c>
      <c r="E17" s="22">
        <v>19433.364300000001</v>
      </c>
      <c r="F17" s="23">
        <v>1.8343602782385899</v>
      </c>
    </row>
    <row r="18" spans="1:6" x14ac:dyDescent="0.2">
      <c r="A18" s="21" t="s">
        <v>548</v>
      </c>
      <c r="B18" s="21" t="s">
        <v>547</v>
      </c>
      <c r="C18" s="21" t="s">
        <v>117</v>
      </c>
      <c r="D18" s="24">
        <v>262965</v>
      </c>
      <c r="E18" s="22">
        <v>19359.87775</v>
      </c>
      <c r="F18" s="23">
        <v>1.8274237125352</v>
      </c>
    </row>
    <row r="19" spans="1:6" x14ac:dyDescent="0.2">
      <c r="A19" s="21" t="s">
        <v>711</v>
      </c>
      <c r="B19" s="21" t="s">
        <v>710</v>
      </c>
      <c r="C19" s="21" t="s">
        <v>164</v>
      </c>
      <c r="D19" s="24">
        <v>1444026</v>
      </c>
      <c r="E19" s="22">
        <v>19062.587230000001</v>
      </c>
      <c r="F19" s="23">
        <v>1.7993617716089501</v>
      </c>
    </row>
    <row r="20" spans="1:6" x14ac:dyDescent="0.2">
      <c r="A20" s="21" t="s">
        <v>160</v>
      </c>
      <c r="B20" s="21" t="s">
        <v>159</v>
      </c>
      <c r="C20" s="21" t="s">
        <v>161</v>
      </c>
      <c r="D20" s="24">
        <v>1300578</v>
      </c>
      <c r="E20" s="22">
        <v>19035.259610000001</v>
      </c>
      <c r="F20" s="23">
        <v>1.7967822542462899</v>
      </c>
    </row>
    <row r="21" spans="1:6" x14ac:dyDescent="0.2">
      <c r="A21" s="21" t="s">
        <v>204</v>
      </c>
      <c r="B21" s="21" t="s">
        <v>203</v>
      </c>
      <c r="C21" s="21" t="s">
        <v>125</v>
      </c>
      <c r="D21" s="24">
        <v>1444590</v>
      </c>
      <c r="E21" s="22">
        <v>18843.231960000001</v>
      </c>
      <c r="F21" s="23">
        <v>1.77865631948555</v>
      </c>
    </row>
    <row r="22" spans="1:6" x14ac:dyDescent="0.2">
      <c r="A22" s="21" t="s">
        <v>206</v>
      </c>
      <c r="B22" s="21" t="s">
        <v>205</v>
      </c>
      <c r="C22" s="21" t="s">
        <v>207</v>
      </c>
      <c r="D22" s="24">
        <v>1631918</v>
      </c>
      <c r="E22" s="22">
        <v>18385.188190000001</v>
      </c>
      <c r="F22" s="23">
        <v>1.73542050686907</v>
      </c>
    </row>
    <row r="23" spans="1:6" x14ac:dyDescent="0.2">
      <c r="A23" s="21" t="s">
        <v>464</v>
      </c>
      <c r="B23" s="21" t="s">
        <v>463</v>
      </c>
      <c r="C23" s="21" t="s">
        <v>465</v>
      </c>
      <c r="D23" s="24">
        <v>3326225</v>
      </c>
      <c r="E23" s="22">
        <v>17627.329389999999</v>
      </c>
      <c r="F23" s="23">
        <v>1.66388445897881</v>
      </c>
    </row>
    <row r="24" spans="1:6" x14ac:dyDescent="0.2">
      <c r="A24" s="21" t="s">
        <v>713</v>
      </c>
      <c r="B24" s="21" t="s">
        <v>712</v>
      </c>
      <c r="C24" s="21" t="s">
        <v>207</v>
      </c>
      <c r="D24" s="24">
        <v>1132124</v>
      </c>
      <c r="E24" s="22">
        <v>17526.411639999998</v>
      </c>
      <c r="F24" s="23">
        <v>1.6543585987566001</v>
      </c>
    </row>
    <row r="25" spans="1:6" x14ac:dyDescent="0.2">
      <c r="A25" s="21" t="s">
        <v>715</v>
      </c>
      <c r="B25" s="21" t="s">
        <v>714</v>
      </c>
      <c r="C25" s="21" t="s">
        <v>167</v>
      </c>
      <c r="D25" s="24">
        <v>1692030</v>
      </c>
      <c r="E25" s="22">
        <v>16888.151430000002</v>
      </c>
      <c r="F25" s="23">
        <v>1.5941117388547199</v>
      </c>
    </row>
    <row r="26" spans="1:6" x14ac:dyDescent="0.2">
      <c r="A26" s="21" t="s">
        <v>428</v>
      </c>
      <c r="B26" s="21" t="s">
        <v>427</v>
      </c>
      <c r="C26" s="21" t="s">
        <v>230</v>
      </c>
      <c r="D26" s="24">
        <v>617366</v>
      </c>
      <c r="E26" s="22">
        <v>16779.699199999999</v>
      </c>
      <c r="F26" s="23">
        <v>1.5838746816099101</v>
      </c>
    </row>
    <row r="27" spans="1:6" x14ac:dyDescent="0.2">
      <c r="A27" s="21" t="s">
        <v>211</v>
      </c>
      <c r="B27" s="21" t="s">
        <v>210</v>
      </c>
      <c r="C27" s="21" t="s">
        <v>212</v>
      </c>
      <c r="D27" s="24">
        <v>11850000</v>
      </c>
      <c r="E27" s="22">
        <v>16258.2</v>
      </c>
      <c r="F27" s="23">
        <v>1.53464916394629</v>
      </c>
    </row>
    <row r="28" spans="1:6" x14ac:dyDescent="0.2">
      <c r="A28" s="21" t="s">
        <v>717</v>
      </c>
      <c r="B28" s="21" t="s">
        <v>716</v>
      </c>
      <c r="C28" s="21" t="s">
        <v>217</v>
      </c>
      <c r="D28" s="24">
        <v>5981508</v>
      </c>
      <c r="E28" s="22">
        <v>16185.960650000001</v>
      </c>
      <c r="F28" s="23">
        <v>1.5278303243403299</v>
      </c>
    </row>
    <row r="29" spans="1:6" x14ac:dyDescent="0.2">
      <c r="A29" s="21" t="s">
        <v>719</v>
      </c>
      <c r="B29" s="21" t="s">
        <v>718</v>
      </c>
      <c r="C29" s="21" t="s">
        <v>176</v>
      </c>
      <c r="D29" s="24">
        <v>2252118</v>
      </c>
      <c r="E29" s="22">
        <v>16127.416999999999</v>
      </c>
      <c r="F29" s="23">
        <v>1.52230425358669</v>
      </c>
    </row>
    <row r="30" spans="1:6" x14ac:dyDescent="0.2">
      <c r="A30" s="21" t="s">
        <v>721</v>
      </c>
      <c r="B30" s="21" t="s">
        <v>720</v>
      </c>
      <c r="C30" s="21" t="s">
        <v>136</v>
      </c>
      <c r="D30" s="24">
        <v>828517</v>
      </c>
      <c r="E30" s="22">
        <v>16124.1836</v>
      </c>
      <c r="F30" s="23">
        <v>1.5219990454697601</v>
      </c>
    </row>
    <row r="31" spans="1:6" x14ac:dyDescent="0.2">
      <c r="A31" s="21" t="s">
        <v>723</v>
      </c>
      <c r="B31" s="21" t="s">
        <v>722</v>
      </c>
      <c r="C31" s="21" t="s">
        <v>164</v>
      </c>
      <c r="D31" s="24">
        <v>115340</v>
      </c>
      <c r="E31" s="22">
        <v>16073.60939</v>
      </c>
      <c r="F31" s="23">
        <v>1.5172252286207999</v>
      </c>
    </row>
    <row r="32" spans="1:6" x14ac:dyDescent="0.2">
      <c r="A32" s="21" t="s">
        <v>725</v>
      </c>
      <c r="B32" s="21" t="s">
        <v>724</v>
      </c>
      <c r="C32" s="21" t="s">
        <v>145</v>
      </c>
      <c r="D32" s="24">
        <v>52304</v>
      </c>
      <c r="E32" s="22">
        <v>15898.14078</v>
      </c>
      <c r="F32" s="23">
        <v>1.5006623400085699</v>
      </c>
    </row>
    <row r="33" spans="1:6" x14ac:dyDescent="0.2">
      <c r="A33" s="21" t="s">
        <v>727</v>
      </c>
      <c r="B33" s="21" t="s">
        <v>726</v>
      </c>
      <c r="C33" s="21" t="s">
        <v>189</v>
      </c>
      <c r="D33" s="24">
        <v>38500</v>
      </c>
      <c r="E33" s="22">
        <v>15598.64075</v>
      </c>
      <c r="F33" s="23">
        <v>1.47239183831457</v>
      </c>
    </row>
    <row r="34" spans="1:6" x14ac:dyDescent="0.2">
      <c r="A34" s="21" t="s">
        <v>373</v>
      </c>
      <c r="B34" s="21" t="s">
        <v>372</v>
      </c>
      <c r="C34" s="21" t="s">
        <v>222</v>
      </c>
      <c r="D34" s="24">
        <v>530000</v>
      </c>
      <c r="E34" s="22">
        <v>14815.62</v>
      </c>
      <c r="F34" s="23">
        <v>1.39848069567024</v>
      </c>
    </row>
    <row r="35" spans="1:6" x14ac:dyDescent="0.2">
      <c r="A35" s="21" t="s">
        <v>389</v>
      </c>
      <c r="B35" s="21" t="s">
        <v>388</v>
      </c>
      <c r="C35" s="21" t="s">
        <v>390</v>
      </c>
      <c r="D35" s="24">
        <v>2300000</v>
      </c>
      <c r="E35" s="22">
        <v>14557.85</v>
      </c>
      <c r="F35" s="23">
        <v>1.37414918818537</v>
      </c>
    </row>
    <row r="36" spans="1:6" x14ac:dyDescent="0.2">
      <c r="A36" s="21" t="s">
        <v>729</v>
      </c>
      <c r="B36" s="21" t="s">
        <v>728</v>
      </c>
      <c r="C36" s="21" t="s">
        <v>207</v>
      </c>
      <c r="D36" s="24">
        <v>973135</v>
      </c>
      <c r="E36" s="22">
        <v>14446.18908</v>
      </c>
      <c r="F36" s="23">
        <v>1.3636092552577801</v>
      </c>
    </row>
    <row r="37" spans="1:6" x14ac:dyDescent="0.2">
      <c r="A37" s="21" t="s">
        <v>731</v>
      </c>
      <c r="B37" s="21" t="s">
        <v>730</v>
      </c>
      <c r="C37" s="21" t="s">
        <v>133</v>
      </c>
      <c r="D37" s="24">
        <v>293937</v>
      </c>
      <c r="E37" s="22">
        <v>14260.50052</v>
      </c>
      <c r="F37" s="23">
        <v>1.34608168188813</v>
      </c>
    </row>
    <row r="38" spans="1:6" x14ac:dyDescent="0.2">
      <c r="A38" s="21" t="s">
        <v>290</v>
      </c>
      <c r="B38" s="21" t="s">
        <v>289</v>
      </c>
      <c r="C38" s="21" t="s">
        <v>217</v>
      </c>
      <c r="D38" s="24">
        <v>3950000</v>
      </c>
      <c r="E38" s="22">
        <v>14231.85</v>
      </c>
      <c r="F38" s="23">
        <v>1.3433772929296599</v>
      </c>
    </row>
    <row r="39" spans="1:6" x14ac:dyDescent="0.2">
      <c r="A39" s="21" t="s">
        <v>590</v>
      </c>
      <c r="B39" s="21" t="s">
        <v>589</v>
      </c>
      <c r="C39" s="21" t="s">
        <v>164</v>
      </c>
      <c r="D39" s="24">
        <v>3063102</v>
      </c>
      <c r="E39" s="22">
        <v>14159.189</v>
      </c>
      <c r="F39" s="23">
        <v>1.3365186528033499</v>
      </c>
    </row>
    <row r="40" spans="1:6" x14ac:dyDescent="0.2">
      <c r="A40" s="21" t="s">
        <v>733</v>
      </c>
      <c r="B40" s="21" t="s">
        <v>732</v>
      </c>
      <c r="C40" s="21" t="s">
        <v>145</v>
      </c>
      <c r="D40" s="24">
        <v>300000</v>
      </c>
      <c r="E40" s="22">
        <v>13938.6</v>
      </c>
      <c r="F40" s="23">
        <v>1.3156967460470199</v>
      </c>
    </row>
    <row r="41" spans="1:6" x14ac:dyDescent="0.2">
      <c r="A41" s="21" t="s">
        <v>584</v>
      </c>
      <c r="B41" s="21" t="s">
        <v>583</v>
      </c>
      <c r="C41" s="21" t="s">
        <v>112</v>
      </c>
      <c r="D41" s="24">
        <v>23580355</v>
      </c>
      <c r="E41" s="22">
        <v>13410.14789</v>
      </c>
      <c r="F41" s="23">
        <v>1.26581492710045</v>
      </c>
    </row>
    <row r="42" spans="1:6" x14ac:dyDescent="0.2">
      <c r="A42" s="21" t="s">
        <v>194</v>
      </c>
      <c r="B42" s="21" t="s">
        <v>193</v>
      </c>
      <c r="C42" s="21" t="s">
        <v>186</v>
      </c>
      <c r="D42" s="24">
        <v>541027</v>
      </c>
      <c r="E42" s="22">
        <v>13320.896280000001</v>
      </c>
      <c r="F42" s="23">
        <v>1.2573902608601899</v>
      </c>
    </row>
    <row r="43" spans="1:6" x14ac:dyDescent="0.2">
      <c r="A43" s="21" t="s">
        <v>606</v>
      </c>
      <c r="B43" s="21" t="s">
        <v>605</v>
      </c>
      <c r="C43" s="21" t="s">
        <v>142</v>
      </c>
      <c r="D43" s="24">
        <v>1602334</v>
      </c>
      <c r="E43" s="22">
        <v>13283.34886</v>
      </c>
      <c r="F43" s="23">
        <v>1.25384607289896</v>
      </c>
    </row>
    <row r="44" spans="1:6" x14ac:dyDescent="0.2">
      <c r="A44" s="21" t="s">
        <v>460</v>
      </c>
      <c r="B44" s="21" t="s">
        <v>459</v>
      </c>
      <c r="C44" s="21" t="s">
        <v>112</v>
      </c>
      <c r="D44" s="24">
        <v>8960416</v>
      </c>
      <c r="E44" s="22">
        <v>13243.494849999999</v>
      </c>
      <c r="F44" s="23">
        <v>1.25008416056387</v>
      </c>
    </row>
    <row r="45" spans="1:6" x14ac:dyDescent="0.2">
      <c r="A45" s="21" t="s">
        <v>426</v>
      </c>
      <c r="B45" s="21" t="s">
        <v>425</v>
      </c>
      <c r="C45" s="21" t="s">
        <v>167</v>
      </c>
      <c r="D45" s="24">
        <v>750000</v>
      </c>
      <c r="E45" s="22">
        <v>12682.125</v>
      </c>
      <c r="F45" s="23">
        <v>1.1970951598770001</v>
      </c>
    </row>
    <row r="46" spans="1:6" x14ac:dyDescent="0.2">
      <c r="A46" s="21" t="s">
        <v>735</v>
      </c>
      <c r="B46" s="21" t="s">
        <v>734</v>
      </c>
      <c r="C46" s="21" t="s">
        <v>186</v>
      </c>
      <c r="D46" s="24">
        <v>700000</v>
      </c>
      <c r="E46" s="22">
        <v>12360.25</v>
      </c>
      <c r="F46" s="23">
        <v>1.1667126329278199</v>
      </c>
    </row>
    <row r="47" spans="1:6" x14ac:dyDescent="0.2">
      <c r="A47" s="21" t="s">
        <v>173</v>
      </c>
      <c r="B47" s="21" t="s">
        <v>172</v>
      </c>
      <c r="C47" s="21" t="s">
        <v>112</v>
      </c>
      <c r="D47" s="24">
        <v>1230366</v>
      </c>
      <c r="E47" s="22">
        <v>12181.85377</v>
      </c>
      <c r="F47" s="23">
        <v>1.14987339948127</v>
      </c>
    </row>
    <row r="48" spans="1:6" x14ac:dyDescent="0.2">
      <c r="A48" s="21" t="s">
        <v>737</v>
      </c>
      <c r="B48" s="21" t="s">
        <v>736</v>
      </c>
      <c r="C48" s="21" t="s">
        <v>186</v>
      </c>
      <c r="D48" s="24">
        <v>450000</v>
      </c>
      <c r="E48" s="22">
        <v>11770.424999999999</v>
      </c>
      <c r="F48" s="23">
        <v>1.1110376847094099</v>
      </c>
    </row>
    <row r="49" spans="1:6" x14ac:dyDescent="0.2">
      <c r="A49" s="21" t="s">
        <v>739</v>
      </c>
      <c r="B49" s="21" t="s">
        <v>738</v>
      </c>
      <c r="C49" s="21" t="s">
        <v>145</v>
      </c>
      <c r="D49" s="24">
        <v>472877</v>
      </c>
      <c r="E49" s="22">
        <v>11755.485780000001</v>
      </c>
      <c r="F49" s="23">
        <v>1.1096275371233899</v>
      </c>
    </row>
    <row r="50" spans="1:6" x14ac:dyDescent="0.2">
      <c r="A50" s="21" t="s">
        <v>175</v>
      </c>
      <c r="B50" s="21" t="s">
        <v>174</v>
      </c>
      <c r="C50" s="21" t="s">
        <v>176</v>
      </c>
      <c r="D50" s="24">
        <v>1837180</v>
      </c>
      <c r="E50" s="22">
        <v>11502.583979999999</v>
      </c>
      <c r="F50" s="23">
        <v>1.0857555503148499</v>
      </c>
    </row>
    <row r="51" spans="1:6" x14ac:dyDescent="0.2">
      <c r="A51" s="21" t="s">
        <v>741</v>
      </c>
      <c r="B51" s="21" t="s">
        <v>740</v>
      </c>
      <c r="C51" s="21" t="s">
        <v>742</v>
      </c>
      <c r="D51" s="24">
        <v>400909</v>
      </c>
      <c r="E51" s="22">
        <v>11501.87876</v>
      </c>
      <c r="F51" s="23">
        <v>1.0856889829652501</v>
      </c>
    </row>
    <row r="52" spans="1:6" x14ac:dyDescent="0.2">
      <c r="A52" s="21" t="s">
        <v>744</v>
      </c>
      <c r="B52" s="21" t="s">
        <v>743</v>
      </c>
      <c r="C52" s="21" t="s">
        <v>390</v>
      </c>
      <c r="D52" s="24">
        <v>374936</v>
      </c>
      <c r="E52" s="22">
        <v>11300.38357</v>
      </c>
      <c r="F52" s="23">
        <v>1.0666693851701201</v>
      </c>
    </row>
    <row r="53" spans="1:6" x14ac:dyDescent="0.2">
      <c r="A53" s="21" t="s">
        <v>114</v>
      </c>
      <c r="B53" s="21" t="s">
        <v>113</v>
      </c>
      <c r="C53" s="21" t="s">
        <v>112</v>
      </c>
      <c r="D53" s="24">
        <v>910566</v>
      </c>
      <c r="E53" s="22">
        <v>10964.12521</v>
      </c>
      <c r="F53" s="23">
        <v>1.0349291795480999</v>
      </c>
    </row>
    <row r="54" spans="1:6" x14ac:dyDescent="0.2">
      <c r="A54" s="21" t="s">
        <v>199</v>
      </c>
      <c r="B54" s="21" t="s">
        <v>198</v>
      </c>
      <c r="C54" s="21" t="s">
        <v>200</v>
      </c>
      <c r="D54" s="24">
        <v>1800000</v>
      </c>
      <c r="E54" s="22">
        <v>10810.8</v>
      </c>
      <c r="F54" s="23">
        <v>1.0204564577622699</v>
      </c>
    </row>
    <row r="55" spans="1:6" x14ac:dyDescent="0.2">
      <c r="A55" s="21" t="s">
        <v>746</v>
      </c>
      <c r="B55" s="21" t="s">
        <v>745</v>
      </c>
      <c r="C55" s="21" t="s">
        <v>363</v>
      </c>
      <c r="D55" s="24">
        <v>1845695</v>
      </c>
      <c r="E55" s="22">
        <v>10568.449570000001</v>
      </c>
      <c r="F55" s="23">
        <v>0.99758043921276596</v>
      </c>
    </row>
    <row r="56" spans="1:6" x14ac:dyDescent="0.2">
      <c r="A56" s="21" t="s">
        <v>299</v>
      </c>
      <c r="B56" s="21" t="s">
        <v>298</v>
      </c>
      <c r="C56" s="21" t="s">
        <v>142</v>
      </c>
      <c r="D56" s="24">
        <v>571157</v>
      </c>
      <c r="E56" s="22">
        <v>10386.77562</v>
      </c>
      <c r="F56" s="23">
        <v>0.98043181418180803</v>
      </c>
    </row>
    <row r="57" spans="1:6" x14ac:dyDescent="0.2">
      <c r="A57" s="21" t="s">
        <v>748</v>
      </c>
      <c r="B57" s="21" t="s">
        <v>747</v>
      </c>
      <c r="C57" s="21" t="s">
        <v>145</v>
      </c>
      <c r="D57" s="24">
        <v>1872358</v>
      </c>
      <c r="E57" s="22">
        <v>9871.0713759999999</v>
      </c>
      <c r="F57" s="23">
        <v>0.931753295840408</v>
      </c>
    </row>
    <row r="58" spans="1:6" x14ac:dyDescent="0.2">
      <c r="A58" s="21" t="s">
        <v>580</v>
      </c>
      <c r="B58" s="21" t="s">
        <v>579</v>
      </c>
      <c r="C58" s="21" t="s">
        <v>150</v>
      </c>
      <c r="D58" s="24">
        <v>2407002</v>
      </c>
      <c r="E58" s="22">
        <v>9699.0145589999993</v>
      </c>
      <c r="F58" s="23">
        <v>0.91551245427367201</v>
      </c>
    </row>
    <row r="59" spans="1:6" x14ac:dyDescent="0.2">
      <c r="A59" s="21" t="s">
        <v>596</v>
      </c>
      <c r="B59" s="21" t="s">
        <v>595</v>
      </c>
      <c r="C59" s="21" t="s">
        <v>189</v>
      </c>
      <c r="D59" s="24">
        <v>1200000</v>
      </c>
      <c r="E59" s="22">
        <v>9619.2000000000007</v>
      </c>
      <c r="F59" s="23">
        <v>0.90797857314045405</v>
      </c>
    </row>
    <row r="60" spans="1:6" x14ac:dyDescent="0.2">
      <c r="A60" s="21" t="s">
        <v>750</v>
      </c>
      <c r="B60" s="21" t="s">
        <v>749</v>
      </c>
      <c r="C60" s="21" t="s">
        <v>230</v>
      </c>
      <c r="D60" s="24">
        <v>260552</v>
      </c>
      <c r="E60" s="22">
        <v>9615.1504559999994</v>
      </c>
      <c r="F60" s="23">
        <v>0.90759632730057205</v>
      </c>
    </row>
    <row r="61" spans="1:6" x14ac:dyDescent="0.2">
      <c r="A61" s="21" t="s">
        <v>752</v>
      </c>
      <c r="B61" s="21" t="s">
        <v>751</v>
      </c>
      <c r="C61" s="21" t="s">
        <v>217</v>
      </c>
      <c r="D61" s="24">
        <v>1143767</v>
      </c>
      <c r="E61" s="22">
        <v>9593.9175959999993</v>
      </c>
      <c r="F61" s="23">
        <v>0.90559210845425497</v>
      </c>
    </row>
    <row r="62" spans="1:6" x14ac:dyDescent="0.2">
      <c r="A62" s="21" t="s">
        <v>219</v>
      </c>
      <c r="B62" s="21" t="s">
        <v>218</v>
      </c>
      <c r="C62" s="21" t="s">
        <v>125</v>
      </c>
      <c r="D62" s="24">
        <v>2938655</v>
      </c>
      <c r="E62" s="22">
        <v>9502.1409430000003</v>
      </c>
      <c r="F62" s="23">
        <v>0.89692909755537098</v>
      </c>
    </row>
    <row r="63" spans="1:6" x14ac:dyDescent="0.2">
      <c r="A63" s="21" t="s">
        <v>358</v>
      </c>
      <c r="B63" s="21" t="s">
        <v>357</v>
      </c>
      <c r="C63" s="21" t="s">
        <v>207</v>
      </c>
      <c r="D63" s="24">
        <v>475956</v>
      </c>
      <c r="E63" s="22">
        <v>9215.9360280000001</v>
      </c>
      <c r="F63" s="23">
        <v>0.86991355256748404</v>
      </c>
    </row>
    <row r="64" spans="1:6" x14ac:dyDescent="0.2">
      <c r="A64" s="21" t="s">
        <v>754</v>
      </c>
      <c r="B64" s="21" t="s">
        <v>753</v>
      </c>
      <c r="C64" s="21" t="s">
        <v>186</v>
      </c>
      <c r="D64" s="24">
        <v>943493</v>
      </c>
      <c r="E64" s="22">
        <v>8811.2811270000002</v>
      </c>
      <c r="F64" s="23">
        <v>0.83171723898379002</v>
      </c>
    </row>
    <row r="65" spans="1:6" x14ac:dyDescent="0.2">
      <c r="A65" s="21" t="s">
        <v>216</v>
      </c>
      <c r="B65" s="21" t="s">
        <v>215</v>
      </c>
      <c r="C65" s="21" t="s">
        <v>217</v>
      </c>
      <c r="D65" s="24">
        <v>1150000</v>
      </c>
      <c r="E65" s="22">
        <v>8778.5249999999996</v>
      </c>
      <c r="F65" s="23">
        <v>0.82862531226898295</v>
      </c>
    </row>
    <row r="66" spans="1:6" x14ac:dyDescent="0.2">
      <c r="A66" s="21" t="s">
        <v>680</v>
      </c>
      <c r="B66" s="21" t="s">
        <v>679</v>
      </c>
      <c r="C66" s="21" t="s">
        <v>176</v>
      </c>
      <c r="D66" s="24">
        <v>5217419</v>
      </c>
      <c r="E66" s="22">
        <v>8609.784834</v>
      </c>
      <c r="F66" s="23">
        <v>0.81269753707393899</v>
      </c>
    </row>
    <row r="67" spans="1:6" x14ac:dyDescent="0.2">
      <c r="A67" s="21" t="s">
        <v>493</v>
      </c>
      <c r="B67" s="21" t="s">
        <v>492</v>
      </c>
      <c r="C67" s="21" t="s">
        <v>176</v>
      </c>
      <c r="D67" s="24">
        <v>5193530</v>
      </c>
      <c r="E67" s="22">
        <v>8507.5214930000002</v>
      </c>
      <c r="F67" s="23">
        <v>0.80304466339985503</v>
      </c>
    </row>
    <row r="68" spans="1:6" x14ac:dyDescent="0.2">
      <c r="A68" s="21" t="s">
        <v>191</v>
      </c>
      <c r="B68" s="21" t="s">
        <v>190</v>
      </c>
      <c r="C68" s="21" t="s">
        <v>192</v>
      </c>
      <c r="D68" s="24">
        <v>3367750</v>
      </c>
      <c r="E68" s="22">
        <v>8293.0843750000004</v>
      </c>
      <c r="F68" s="23">
        <v>0.78280344703778804</v>
      </c>
    </row>
    <row r="69" spans="1:6" x14ac:dyDescent="0.2">
      <c r="A69" s="21" t="s">
        <v>756</v>
      </c>
      <c r="B69" s="21" t="s">
        <v>755</v>
      </c>
      <c r="C69" s="21" t="s">
        <v>186</v>
      </c>
      <c r="D69" s="24">
        <v>17469870</v>
      </c>
      <c r="E69" s="22">
        <v>8210.8389000000006</v>
      </c>
      <c r="F69" s="23">
        <v>0.77504010611154095</v>
      </c>
    </row>
    <row r="70" spans="1:6" x14ac:dyDescent="0.2">
      <c r="A70" s="21" t="s">
        <v>758</v>
      </c>
      <c r="B70" s="21" t="s">
        <v>757</v>
      </c>
      <c r="C70" s="21" t="s">
        <v>164</v>
      </c>
      <c r="D70" s="24">
        <v>895000</v>
      </c>
      <c r="E70" s="22">
        <v>7628.085</v>
      </c>
      <c r="F70" s="23">
        <v>0.72003261540399399</v>
      </c>
    </row>
    <row r="71" spans="1:6" x14ac:dyDescent="0.2">
      <c r="A71" s="21" t="s">
        <v>262</v>
      </c>
      <c r="B71" s="21" t="s">
        <v>261</v>
      </c>
      <c r="C71" s="21" t="s">
        <v>139</v>
      </c>
      <c r="D71" s="24">
        <v>2200000</v>
      </c>
      <c r="E71" s="22">
        <v>7462.4</v>
      </c>
      <c r="F71" s="23">
        <v>0.70439322440570096</v>
      </c>
    </row>
    <row r="72" spans="1:6" x14ac:dyDescent="0.2">
      <c r="A72" s="21" t="s">
        <v>760</v>
      </c>
      <c r="B72" s="21" t="s">
        <v>759</v>
      </c>
      <c r="C72" s="21" t="s">
        <v>142</v>
      </c>
      <c r="D72" s="24">
        <v>25000</v>
      </c>
      <c r="E72" s="22">
        <v>6821</v>
      </c>
      <c r="F72" s="23">
        <v>0.64384999245166297</v>
      </c>
    </row>
    <row r="73" spans="1:6" x14ac:dyDescent="0.2">
      <c r="A73" s="21" t="s">
        <v>255</v>
      </c>
      <c r="B73" s="21" t="s">
        <v>254</v>
      </c>
      <c r="C73" s="21" t="s">
        <v>130</v>
      </c>
      <c r="D73" s="24">
        <v>2249775</v>
      </c>
      <c r="E73" s="22">
        <v>6608.7140630000004</v>
      </c>
      <c r="F73" s="23">
        <v>0.62381183104790305</v>
      </c>
    </row>
    <row r="74" spans="1:6" x14ac:dyDescent="0.2">
      <c r="A74" s="21" t="s">
        <v>257</v>
      </c>
      <c r="B74" s="21" t="s">
        <v>256</v>
      </c>
      <c r="C74" s="21" t="s">
        <v>192</v>
      </c>
      <c r="D74" s="24">
        <v>206300</v>
      </c>
      <c r="E74" s="22">
        <v>6370.9566000000004</v>
      </c>
      <c r="F74" s="23">
        <v>0.60136935329421903</v>
      </c>
    </row>
    <row r="75" spans="1:6" x14ac:dyDescent="0.2">
      <c r="A75" s="21" t="s">
        <v>762</v>
      </c>
      <c r="B75" s="21" t="s">
        <v>761</v>
      </c>
      <c r="C75" s="21" t="s">
        <v>230</v>
      </c>
      <c r="D75" s="24">
        <v>250000</v>
      </c>
      <c r="E75" s="22">
        <v>6185.5</v>
      </c>
      <c r="F75" s="23">
        <v>0.58386367516636295</v>
      </c>
    </row>
    <row r="76" spans="1:6" x14ac:dyDescent="0.2">
      <c r="A76" s="21" t="s">
        <v>764</v>
      </c>
      <c r="B76" s="21" t="s">
        <v>763</v>
      </c>
      <c r="C76" s="21" t="s">
        <v>186</v>
      </c>
      <c r="D76" s="24">
        <v>745117</v>
      </c>
      <c r="E76" s="22">
        <v>6153.9213030000001</v>
      </c>
      <c r="F76" s="23">
        <v>0.58088288879704997</v>
      </c>
    </row>
    <row r="77" spans="1:6" x14ac:dyDescent="0.2">
      <c r="A77" s="21" t="s">
        <v>550</v>
      </c>
      <c r="B77" s="21" t="s">
        <v>549</v>
      </c>
      <c r="C77" s="21" t="s">
        <v>117</v>
      </c>
      <c r="D77" s="24">
        <v>748978</v>
      </c>
      <c r="E77" s="22">
        <v>6055.1126409999997</v>
      </c>
      <c r="F77" s="23">
        <v>0.57155611027735198</v>
      </c>
    </row>
    <row r="78" spans="1:6" x14ac:dyDescent="0.2">
      <c r="A78" s="21" t="s">
        <v>766</v>
      </c>
      <c r="B78" s="21" t="s">
        <v>765</v>
      </c>
      <c r="C78" s="21" t="s">
        <v>145</v>
      </c>
      <c r="D78" s="24">
        <v>300000</v>
      </c>
      <c r="E78" s="22">
        <v>5713.95</v>
      </c>
      <c r="F78" s="23">
        <v>0.53935297820981898</v>
      </c>
    </row>
    <row r="79" spans="1:6" x14ac:dyDescent="0.2">
      <c r="A79" s="21" t="s">
        <v>619</v>
      </c>
      <c r="B79" s="21" t="s">
        <v>618</v>
      </c>
      <c r="C79" s="21" t="s">
        <v>186</v>
      </c>
      <c r="D79" s="24">
        <v>1496474</v>
      </c>
      <c r="E79" s="22">
        <v>5204.7365719999998</v>
      </c>
      <c r="F79" s="23">
        <v>0.49128714302816201</v>
      </c>
    </row>
    <row r="80" spans="1:6" x14ac:dyDescent="0.2">
      <c r="A80" s="21" t="s">
        <v>487</v>
      </c>
      <c r="B80" s="21" t="s">
        <v>486</v>
      </c>
      <c r="C80" s="21" t="s">
        <v>158</v>
      </c>
      <c r="D80" s="24">
        <v>2636728</v>
      </c>
      <c r="E80" s="22">
        <v>4996.0722139999998</v>
      </c>
      <c r="F80" s="23">
        <v>0.47159083085645198</v>
      </c>
    </row>
    <row r="81" spans="1:9" x14ac:dyDescent="0.2">
      <c r="A81" s="21" t="s">
        <v>582</v>
      </c>
      <c r="B81" s="21" t="s">
        <v>581</v>
      </c>
      <c r="C81" s="21" t="s">
        <v>112</v>
      </c>
      <c r="D81" s="24">
        <v>2281252</v>
      </c>
      <c r="E81" s="22">
        <v>4587.8258969999997</v>
      </c>
      <c r="F81" s="23">
        <v>0.43305551519615798</v>
      </c>
    </row>
    <row r="82" spans="1:9" x14ac:dyDescent="0.2">
      <c r="A82" s="21" t="s">
        <v>658</v>
      </c>
      <c r="B82" s="21" t="s">
        <v>657</v>
      </c>
      <c r="C82" s="21" t="s">
        <v>225</v>
      </c>
      <c r="D82" s="24">
        <v>200000</v>
      </c>
      <c r="E82" s="22">
        <v>4338.3</v>
      </c>
      <c r="F82" s="23">
        <v>0.409502187692867</v>
      </c>
    </row>
    <row r="83" spans="1:9" x14ac:dyDescent="0.2">
      <c r="A83" s="21" t="s">
        <v>768</v>
      </c>
      <c r="B83" s="21" t="s">
        <v>767</v>
      </c>
      <c r="C83" s="21" t="s">
        <v>133</v>
      </c>
      <c r="D83" s="24">
        <v>3860928</v>
      </c>
      <c r="E83" s="22">
        <v>3869.0359490000001</v>
      </c>
      <c r="F83" s="23">
        <v>0.36520726675837301</v>
      </c>
    </row>
    <row r="84" spans="1:9" x14ac:dyDescent="0.2">
      <c r="A84" s="21" t="s">
        <v>430</v>
      </c>
      <c r="B84" s="21" t="s">
        <v>429</v>
      </c>
      <c r="C84" s="21" t="s">
        <v>260</v>
      </c>
      <c r="D84" s="24">
        <v>609700</v>
      </c>
      <c r="E84" s="22">
        <v>3802.6988999999999</v>
      </c>
      <c r="F84" s="23">
        <v>0.358945559017878</v>
      </c>
    </row>
    <row r="85" spans="1:9" x14ac:dyDescent="0.2">
      <c r="A85" s="21" t="s">
        <v>634</v>
      </c>
      <c r="B85" s="21" t="s">
        <v>633</v>
      </c>
      <c r="C85" s="21" t="s">
        <v>236</v>
      </c>
      <c r="D85" s="24">
        <v>750000</v>
      </c>
      <c r="E85" s="22">
        <v>3663.375</v>
      </c>
      <c r="F85" s="23">
        <v>0.34579445332027697</v>
      </c>
    </row>
    <row r="86" spans="1:9" x14ac:dyDescent="0.2">
      <c r="A86" s="21" t="s">
        <v>770</v>
      </c>
      <c r="B86" s="21" t="s">
        <v>769</v>
      </c>
      <c r="C86" s="21" t="s">
        <v>363</v>
      </c>
      <c r="D86" s="24">
        <v>124844</v>
      </c>
      <c r="E86" s="22">
        <v>2694.820162</v>
      </c>
      <c r="F86" s="23">
        <v>0.25437031827624801</v>
      </c>
    </row>
    <row r="87" spans="1:9" x14ac:dyDescent="0.2">
      <c r="A87" s="21" t="s">
        <v>494</v>
      </c>
      <c r="B87" s="21" t="s">
        <v>1317</v>
      </c>
      <c r="C87" s="21" t="s">
        <v>390</v>
      </c>
      <c r="D87" s="24">
        <v>125000</v>
      </c>
      <c r="E87" s="22">
        <v>329</v>
      </c>
      <c r="F87" s="23">
        <v>3.1055072205922501E-2</v>
      </c>
    </row>
    <row r="88" spans="1:9" x14ac:dyDescent="0.2">
      <c r="A88" s="20" t="s">
        <v>32</v>
      </c>
      <c r="B88" s="20"/>
      <c r="C88" s="20"/>
      <c r="D88" s="20"/>
      <c r="E88" s="25">
        <f>SUM(E7:E87)</f>
        <v>1026849.8937080001</v>
      </c>
      <c r="F88" s="26">
        <f>SUM(F7:F87)</f>
        <v>96.926740406522015</v>
      </c>
      <c r="G88" s="14"/>
      <c r="H88" s="14"/>
      <c r="I88" s="14"/>
    </row>
    <row r="89" spans="1:9" x14ac:dyDescent="0.2">
      <c r="A89" s="21"/>
      <c r="B89" s="21"/>
      <c r="C89" s="21"/>
      <c r="D89" s="21"/>
      <c r="E89" s="22"/>
      <c r="F89" s="23"/>
    </row>
    <row r="90" spans="1:9" x14ac:dyDescent="0.2">
      <c r="A90" s="20" t="s">
        <v>325</v>
      </c>
      <c r="B90" s="21"/>
      <c r="C90" s="21"/>
      <c r="D90" s="21"/>
      <c r="E90" s="22"/>
      <c r="F90" s="23"/>
    </row>
    <row r="91" spans="1:9" x14ac:dyDescent="0.2">
      <c r="A91" s="21"/>
      <c r="B91" s="21" t="s">
        <v>326</v>
      </c>
      <c r="C91" s="21" t="s">
        <v>217</v>
      </c>
      <c r="D91" s="24">
        <v>8100</v>
      </c>
      <c r="E91" s="22">
        <v>8.0999999999999996E-4</v>
      </c>
      <c r="F91" s="23">
        <v>7.6457776555614495E-8</v>
      </c>
    </row>
    <row r="92" spans="1:9" x14ac:dyDescent="0.2">
      <c r="A92" s="20" t="s">
        <v>32</v>
      </c>
      <c r="B92" s="20"/>
      <c r="C92" s="20"/>
      <c r="D92" s="20"/>
      <c r="E92" s="25">
        <f>SUM(E90:E91)</f>
        <v>8.0999999999999996E-4</v>
      </c>
      <c r="F92" s="26">
        <f>SUM(F90:F91)</f>
        <v>7.6457776555614495E-8</v>
      </c>
      <c r="G92" s="14"/>
      <c r="H92" s="14"/>
      <c r="I92" s="14"/>
    </row>
    <row r="93" spans="1:9" x14ac:dyDescent="0.2">
      <c r="A93" s="21"/>
      <c r="B93" s="21"/>
      <c r="C93" s="21"/>
      <c r="D93" s="21"/>
      <c r="E93" s="22"/>
      <c r="F93" s="23"/>
    </row>
    <row r="94" spans="1:9" x14ac:dyDescent="0.2">
      <c r="A94" s="20" t="s">
        <v>43</v>
      </c>
      <c r="B94" s="20"/>
      <c r="C94" s="20"/>
      <c r="D94" s="20"/>
      <c r="E94" s="25">
        <f>E88+E92</f>
        <v>1026849.8945180001</v>
      </c>
      <c r="F94" s="26">
        <f>F88+F92</f>
        <v>96.926740482979795</v>
      </c>
      <c r="G94" s="14"/>
      <c r="H94" s="14"/>
      <c r="I94" s="14"/>
    </row>
    <row r="95" spans="1:9" x14ac:dyDescent="0.2">
      <c r="A95" s="20"/>
      <c r="B95" s="20"/>
      <c r="C95" s="20"/>
      <c r="D95" s="20"/>
      <c r="E95" s="25"/>
      <c r="F95" s="26"/>
      <c r="G95" s="14"/>
      <c r="H95" s="14"/>
      <c r="I95" s="14"/>
    </row>
    <row r="96" spans="1:9" x14ac:dyDescent="0.2">
      <c r="A96" s="20" t="s">
        <v>45</v>
      </c>
      <c r="B96" s="20"/>
      <c r="C96" s="20"/>
      <c r="D96" s="20"/>
      <c r="E96" s="25">
        <f>E98-(E88+E92)</f>
        <v>32558.365164799849</v>
      </c>
      <c r="F96" s="26">
        <f>F98-(F88+F92)</f>
        <v>3.0732595170202046</v>
      </c>
      <c r="G96" s="14"/>
      <c r="H96" s="14"/>
      <c r="I96" s="14"/>
    </row>
    <row r="97" spans="1:9" x14ac:dyDescent="0.2">
      <c r="A97" s="20"/>
      <c r="B97" s="20"/>
      <c r="C97" s="20"/>
      <c r="D97" s="20"/>
      <c r="E97" s="25"/>
      <c r="F97" s="26"/>
      <c r="G97" s="14"/>
      <c r="H97" s="14"/>
      <c r="I97" s="14"/>
    </row>
    <row r="98" spans="1:9" x14ac:dyDescent="0.2">
      <c r="A98" s="27" t="s">
        <v>44</v>
      </c>
      <c r="B98" s="27"/>
      <c r="C98" s="27"/>
      <c r="D98" s="27"/>
      <c r="E98" s="28">
        <v>1059408.2596827999</v>
      </c>
      <c r="F98" s="29">
        <v>100</v>
      </c>
      <c r="G98" s="14"/>
      <c r="H98" s="14"/>
      <c r="I98" s="14"/>
    </row>
    <row r="99" spans="1:9" x14ac:dyDescent="0.2">
      <c r="F99" s="15" t="s">
        <v>771</v>
      </c>
    </row>
    <row r="100" spans="1:9" x14ac:dyDescent="0.2">
      <c r="A100" s="14" t="s">
        <v>1318</v>
      </c>
      <c r="F100" s="15"/>
    </row>
    <row r="101" spans="1:9" x14ac:dyDescent="0.2">
      <c r="A101" s="14" t="s">
        <v>46</v>
      </c>
    </row>
    <row r="102" spans="1:9" x14ac:dyDescent="0.2">
      <c r="A102" s="14" t="s">
        <v>345</v>
      </c>
    </row>
    <row r="104" spans="1:9" x14ac:dyDescent="0.2">
      <c r="A104" s="14" t="s">
        <v>47</v>
      </c>
    </row>
    <row r="105" spans="1:9" x14ac:dyDescent="0.2">
      <c r="A105" s="14" t="s">
        <v>48</v>
      </c>
    </row>
    <row r="106" spans="1:9" x14ac:dyDescent="0.2">
      <c r="A106" s="14" t="s">
        <v>49</v>
      </c>
      <c r="B106" s="14"/>
      <c r="C106" s="30" t="s">
        <v>51</v>
      </c>
      <c r="D106" s="14" t="s">
        <v>50</v>
      </c>
    </row>
    <row r="107" spans="1:9" x14ac:dyDescent="0.2">
      <c r="A107" s="7" t="s">
        <v>52</v>
      </c>
      <c r="C107" s="31">
        <v>2784.0435000000002</v>
      </c>
      <c r="D107" s="31">
        <v>2325.5558000000001</v>
      </c>
    </row>
    <row r="108" spans="1:9" x14ac:dyDescent="0.2">
      <c r="A108" s="7" t="s">
        <v>53</v>
      </c>
      <c r="C108" s="31">
        <v>102.9259</v>
      </c>
      <c r="D108" s="31">
        <v>85.9756</v>
      </c>
    </row>
    <row r="109" spans="1:9" x14ac:dyDescent="0.2">
      <c r="A109" s="7" t="s">
        <v>54</v>
      </c>
      <c r="C109" s="31">
        <v>3107.9034999999999</v>
      </c>
      <c r="D109" s="31">
        <v>2606.3575000000001</v>
      </c>
    </row>
    <row r="110" spans="1:9" x14ac:dyDescent="0.2">
      <c r="A110" s="7" t="s">
        <v>55</v>
      </c>
      <c r="C110" s="31">
        <v>122.7247</v>
      </c>
      <c r="D110" s="31">
        <v>102.9161</v>
      </c>
    </row>
    <row r="112" spans="1:9" x14ac:dyDescent="0.2">
      <c r="A112" s="7" t="s">
        <v>56</v>
      </c>
    </row>
    <row r="114" spans="1:4" x14ac:dyDescent="0.2">
      <c r="A114" s="14" t="s">
        <v>57</v>
      </c>
      <c r="D114" s="30" t="s">
        <v>58</v>
      </c>
    </row>
    <row r="116" spans="1:4" x14ac:dyDescent="0.2">
      <c r="A116" s="14" t="s">
        <v>346</v>
      </c>
      <c r="D116" s="52">
        <v>9.7699999999999995E-2</v>
      </c>
    </row>
    <row r="118" spans="1:4" x14ac:dyDescent="0.2">
      <c r="A118" s="87" t="s">
        <v>60</v>
      </c>
      <c r="B118" s="87"/>
      <c r="C118" s="87"/>
      <c r="D118" s="30" t="s">
        <v>58</v>
      </c>
    </row>
    <row r="119" spans="1:4" x14ac:dyDescent="0.2">
      <c r="A119" s="57" t="s">
        <v>930</v>
      </c>
    </row>
    <row r="120" spans="1:4" ht="14.4" x14ac:dyDescent="0.3">
      <c r="A120" s="35" t="s">
        <v>931</v>
      </c>
    </row>
    <row r="122" spans="1:4" x14ac:dyDescent="0.2">
      <c r="A122" s="14" t="s">
        <v>929</v>
      </c>
    </row>
    <row r="123" spans="1:4" x14ac:dyDescent="0.2">
      <c r="A123" s="14"/>
    </row>
    <row r="124" spans="1:4" x14ac:dyDescent="0.2">
      <c r="A124" s="56" t="s">
        <v>941</v>
      </c>
    </row>
    <row r="125" spans="1:4" x14ac:dyDescent="0.2">
      <c r="A125" s="64"/>
    </row>
    <row r="126" spans="1:4" x14ac:dyDescent="0.2">
      <c r="A126" s="65"/>
    </row>
    <row r="127" spans="1:4" x14ac:dyDescent="0.2">
      <c r="A127" s="65"/>
    </row>
    <row r="128" spans="1:4" x14ac:dyDescent="0.2">
      <c r="A128" s="65"/>
    </row>
    <row r="129" spans="1:1" x14ac:dyDescent="0.2">
      <c r="A129" s="65"/>
    </row>
    <row r="130" spans="1:1" x14ac:dyDescent="0.2">
      <c r="A130" s="65"/>
    </row>
    <row r="131" spans="1:1" x14ac:dyDescent="0.2">
      <c r="A131" s="65"/>
    </row>
    <row r="132" spans="1:1" x14ac:dyDescent="0.2">
      <c r="A132" s="65"/>
    </row>
    <row r="133" spans="1:1" x14ac:dyDescent="0.2">
      <c r="A133" s="65"/>
    </row>
    <row r="134" spans="1:1" x14ac:dyDescent="0.2">
      <c r="A134" s="65"/>
    </row>
    <row r="135" spans="1:1" x14ac:dyDescent="0.2">
      <c r="A135" s="65"/>
    </row>
    <row r="136" spans="1:1" x14ac:dyDescent="0.2">
      <c r="A136" s="65"/>
    </row>
    <row r="137" spans="1:1" x14ac:dyDescent="0.2">
      <c r="A137" s="65"/>
    </row>
    <row r="138" spans="1:1" x14ac:dyDescent="0.2">
      <c r="A138" s="65"/>
    </row>
    <row r="139" spans="1:1" x14ac:dyDescent="0.2">
      <c r="A139" s="65"/>
    </row>
    <row r="140" spans="1:1" x14ac:dyDescent="0.2">
      <c r="A140" s="65"/>
    </row>
    <row r="141" spans="1:1" x14ac:dyDescent="0.2">
      <c r="A141" s="65"/>
    </row>
    <row r="142" spans="1:1" x14ac:dyDescent="0.2">
      <c r="A142" s="56" t="s">
        <v>953</v>
      </c>
    </row>
    <row r="143" spans="1:1" x14ac:dyDescent="0.2">
      <c r="A143" s="65"/>
    </row>
    <row r="144" spans="1:1" x14ac:dyDescent="0.2">
      <c r="A144" s="56" t="s">
        <v>942</v>
      </c>
    </row>
    <row r="145" spans="1:1" x14ac:dyDescent="0.2">
      <c r="A145" s="65"/>
    </row>
    <row r="146" spans="1:1" x14ac:dyDescent="0.2">
      <c r="A146" s="65"/>
    </row>
    <row r="147" spans="1:1" x14ac:dyDescent="0.2">
      <c r="A147" s="65"/>
    </row>
    <row r="148" spans="1:1" x14ac:dyDescent="0.2">
      <c r="A148" s="65"/>
    </row>
    <row r="149" spans="1:1" x14ac:dyDescent="0.2">
      <c r="A149" s="65"/>
    </row>
    <row r="150" spans="1:1" x14ac:dyDescent="0.2">
      <c r="A150" s="65"/>
    </row>
    <row r="151" spans="1:1" x14ac:dyDescent="0.2">
      <c r="A151" s="65"/>
    </row>
    <row r="152" spans="1:1" x14ac:dyDescent="0.2">
      <c r="A152" s="65"/>
    </row>
    <row r="153" spans="1:1" x14ac:dyDescent="0.2">
      <c r="A153" s="65"/>
    </row>
    <row r="154" spans="1:1" x14ac:dyDescent="0.2">
      <c r="A154" s="65"/>
    </row>
    <row r="155" spans="1:1" x14ac:dyDescent="0.2">
      <c r="A155" s="65"/>
    </row>
    <row r="156" spans="1:1" x14ac:dyDescent="0.2">
      <c r="A156" s="65"/>
    </row>
    <row r="162" spans="1:1" x14ac:dyDescent="0.2">
      <c r="A162" s="7" t="s">
        <v>940</v>
      </c>
    </row>
  </sheetData>
  <mergeCells count="2">
    <mergeCell ref="A1:F1"/>
    <mergeCell ref="A118:C118"/>
  </mergeCells>
  <conditionalFormatting sqref="F2:F3">
    <cfRule type="cellIs" dxfId="61" priority="4" stopIfTrue="1" operator="between">
      <formula>0.009</formula>
      <formula>-0.009</formula>
    </cfRule>
  </conditionalFormatting>
  <conditionalFormatting sqref="F5:F155">
    <cfRule type="cellIs" dxfId="60" priority="1" stopIfTrue="1" operator="between">
      <formula>0.009</formula>
      <formula>-0.009</formula>
    </cfRule>
  </conditionalFormatting>
  <conditionalFormatting sqref="F257:F258">
    <cfRule type="cellIs" dxfId="59" priority="2" stopIfTrue="1" operator="between">
      <formula>0.009</formula>
      <formula>-0.009</formula>
    </cfRule>
  </conditionalFormatting>
  <conditionalFormatting sqref="F261:F65536">
    <cfRule type="cellIs" dxfId="58" priority="3" stopIfTrue="1" operator="between">
      <formula>0.009</formula>
      <formula>-0.009</formula>
    </cfRule>
  </conditionalFormatting>
  <hyperlinks>
    <hyperlink ref="A120" r:id="rId1" xr:uid="{00000000-0004-0000-14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146"/>
  <sheetViews>
    <sheetView workbookViewId="0">
      <selection sqref="A1:F1"/>
    </sheetView>
  </sheetViews>
  <sheetFormatPr defaultColWidth="9.109375" defaultRowHeight="10.199999999999999" x14ac:dyDescent="0.2"/>
  <cols>
    <col min="1" max="1" width="38.6640625" style="7" bestFit="1" customWidth="1"/>
    <col min="2" max="2" width="37" style="7" bestFit="1" customWidth="1"/>
    <col min="3" max="3" width="24.6640625" style="7" bestFit="1" customWidth="1"/>
    <col min="4" max="4" width="15.33203125" style="7" bestFit="1" customWidth="1"/>
    <col min="5" max="5" width="27" style="10" customWidth="1"/>
    <col min="6" max="6" width="14.6640625" style="11" bestFit="1" customWidth="1"/>
    <col min="7" max="16384" width="9.109375" style="7"/>
  </cols>
  <sheetData>
    <row r="1" spans="1:6" s="1" customFormat="1" ht="13.8" x14ac:dyDescent="0.2">
      <c r="A1" s="81" t="s">
        <v>17</v>
      </c>
      <c r="B1" s="82"/>
      <c r="C1" s="82"/>
      <c r="D1" s="82"/>
      <c r="E1" s="82"/>
      <c r="F1" s="82"/>
    </row>
    <row r="2" spans="1:6" s="1" customFormat="1" ht="11.4" x14ac:dyDescent="0.2">
      <c r="E2" s="5"/>
      <c r="F2" s="9"/>
    </row>
    <row r="3" spans="1:6" s="1" customFormat="1" ht="12" x14ac:dyDescent="0.2">
      <c r="A3" s="8" t="s">
        <v>7</v>
      </c>
      <c r="B3" s="2"/>
      <c r="C3" s="3"/>
      <c r="D3" s="3"/>
      <c r="E3" s="4"/>
      <c r="F3" s="9"/>
    </row>
    <row r="4" spans="1:6" s="1" customFormat="1" ht="21.75" customHeight="1" x14ac:dyDescent="0.2">
      <c r="A4" s="6" t="s">
        <v>2</v>
      </c>
      <c r="B4" s="6" t="s">
        <v>0</v>
      </c>
      <c r="C4" s="13" t="s">
        <v>498</v>
      </c>
      <c r="D4" s="13" t="s">
        <v>1</v>
      </c>
      <c r="E4" s="53" t="s">
        <v>6</v>
      </c>
      <c r="F4" s="12" t="s">
        <v>3</v>
      </c>
    </row>
    <row r="5" spans="1:6" x14ac:dyDescent="0.2">
      <c r="A5" s="16" t="s">
        <v>109</v>
      </c>
      <c r="B5" s="17"/>
      <c r="C5" s="17"/>
      <c r="D5" s="17"/>
      <c r="E5" s="18"/>
      <c r="F5" s="19"/>
    </row>
    <row r="6" spans="1:6" x14ac:dyDescent="0.2">
      <c r="A6" s="20" t="s">
        <v>26</v>
      </c>
      <c r="B6" s="21"/>
      <c r="C6" s="21"/>
      <c r="D6" s="21"/>
      <c r="E6" s="22"/>
      <c r="F6" s="23"/>
    </row>
    <row r="7" spans="1:6" x14ac:dyDescent="0.2">
      <c r="A7" s="21" t="s">
        <v>111</v>
      </c>
      <c r="B7" s="21" t="s">
        <v>110</v>
      </c>
      <c r="C7" s="21" t="s">
        <v>112</v>
      </c>
      <c r="D7" s="24">
        <v>1735296</v>
      </c>
      <c r="E7" s="22">
        <v>30062.267899999999</v>
      </c>
      <c r="F7" s="23">
        <v>5.4488368350673504</v>
      </c>
    </row>
    <row r="8" spans="1:6" x14ac:dyDescent="0.2">
      <c r="A8" s="21" t="s">
        <v>129</v>
      </c>
      <c r="B8" s="21" t="s">
        <v>128</v>
      </c>
      <c r="C8" s="21" t="s">
        <v>130</v>
      </c>
      <c r="D8" s="24">
        <v>1987098</v>
      </c>
      <c r="E8" s="22">
        <v>23847.163100000002</v>
      </c>
      <c r="F8" s="23">
        <v>4.3223385921305999</v>
      </c>
    </row>
    <row r="9" spans="1:6" x14ac:dyDescent="0.2">
      <c r="A9" s="21" t="s">
        <v>124</v>
      </c>
      <c r="B9" s="21" t="s">
        <v>123</v>
      </c>
      <c r="C9" s="21" t="s">
        <v>125</v>
      </c>
      <c r="D9" s="24">
        <v>1342233</v>
      </c>
      <c r="E9" s="22">
        <v>21075.742569999999</v>
      </c>
      <c r="F9" s="23">
        <v>3.8200139398602402</v>
      </c>
    </row>
    <row r="10" spans="1:6" x14ac:dyDescent="0.2">
      <c r="A10" s="21" t="s">
        <v>251</v>
      </c>
      <c r="B10" s="21" t="s">
        <v>250</v>
      </c>
      <c r="C10" s="21" t="s">
        <v>153</v>
      </c>
      <c r="D10" s="24">
        <v>637966</v>
      </c>
      <c r="E10" s="22">
        <v>16492.059069999999</v>
      </c>
      <c r="F10" s="23">
        <v>2.9892135631830499</v>
      </c>
    </row>
    <row r="11" spans="1:6" x14ac:dyDescent="0.2">
      <c r="A11" s="21" t="s">
        <v>387</v>
      </c>
      <c r="B11" s="21" t="s">
        <v>386</v>
      </c>
      <c r="C11" s="21" t="s">
        <v>117</v>
      </c>
      <c r="D11" s="24">
        <v>710533</v>
      </c>
      <c r="E11" s="22">
        <v>15967.45284</v>
      </c>
      <c r="F11" s="23">
        <v>2.8941277978828999</v>
      </c>
    </row>
    <row r="12" spans="1:6" x14ac:dyDescent="0.2">
      <c r="A12" s="21" t="s">
        <v>183</v>
      </c>
      <c r="B12" s="21" t="s">
        <v>182</v>
      </c>
      <c r="C12" s="21" t="s">
        <v>176</v>
      </c>
      <c r="D12" s="24">
        <v>12833401</v>
      </c>
      <c r="E12" s="22">
        <v>15619.532359999999</v>
      </c>
      <c r="F12" s="23">
        <v>2.8310666232102299</v>
      </c>
    </row>
    <row r="13" spans="1:6" x14ac:dyDescent="0.2">
      <c r="A13" s="21" t="s">
        <v>556</v>
      </c>
      <c r="B13" s="21" t="s">
        <v>555</v>
      </c>
      <c r="C13" s="21" t="s">
        <v>133</v>
      </c>
      <c r="D13" s="24">
        <v>216138</v>
      </c>
      <c r="E13" s="22">
        <v>15113.773859999999</v>
      </c>
      <c r="F13" s="23">
        <v>2.7393970408082899</v>
      </c>
    </row>
    <row r="14" spans="1:6" x14ac:dyDescent="0.2">
      <c r="A14" s="21" t="s">
        <v>437</v>
      </c>
      <c r="B14" s="21" t="s">
        <v>436</v>
      </c>
      <c r="C14" s="21" t="s">
        <v>230</v>
      </c>
      <c r="D14" s="24">
        <v>998385</v>
      </c>
      <c r="E14" s="22">
        <v>14366.26096</v>
      </c>
      <c r="F14" s="23">
        <v>2.6039090650588599</v>
      </c>
    </row>
    <row r="15" spans="1:6" x14ac:dyDescent="0.2">
      <c r="A15" s="21" t="s">
        <v>132</v>
      </c>
      <c r="B15" s="21" t="s">
        <v>131</v>
      </c>
      <c r="C15" s="21" t="s">
        <v>133</v>
      </c>
      <c r="D15" s="24">
        <v>6398413</v>
      </c>
      <c r="E15" s="22">
        <v>14210.87527</v>
      </c>
      <c r="F15" s="23">
        <v>2.5757451462843099</v>
      </c>
    </row>
    <row r="16" spans="1:6" x14ac:dyDescent="0.2">
      <c r="A16" s="21" t="s">
        <v>554</v>
      </c>
      <c r="B16" s="21" t="s">
        <v>553</v>
      </c>
      <c r="C16" s="21" t="s">
        <v>117</v>
      </c>
      <c r="D16" s="24">
        <v>835883</v>
      </c>
      <c r="E16" s="22">
        <v>13915.78018</v>
      </c>
      <c r="F16" s="23">
        <v>2.5222586627765402</v>
      </c>
    </row>
    <row r="17" spans="1:6" x14ac:dyDescent="0.2">
      <c r="A17" s="21" t="s">
        <v>114</v>
      </c>
      <c r="B17" s="21" t="s">
        <v>113</v>
      </c>
      <c r="C17" s="21" t="s">
        <v>112</v>
      </c>
      <c r="D17" s="24">
        <v>1148695</v>
      </c>
      <c r="E17" s="22">
        <v>13831.4365</v>
      </c>
      <c r="F17" s="23">
        <v>2.5069712283115901</v>
      </c>
    </row>
    <row r="18" spans="1:6" x14ac:dyDescent="0.2">
      <c r="A18" s="21" t="s">
        <v>214</v>
      </c>
      <c r="B18" s="21" t="s">
        <v>213</v>
      </c>
      <c r="C18" s="21" t="s">
        <v>117</v>
      </c>
      <c r="D18" s="24">
        <v>2076823</v>
      </c>
      <c r="E18" s="22">
        <v>13825.41071</v>
      </c>
      <c r="F18" s="23">
        <v>2.50587904369592</v>
      </c>
    </row>
    <row r="19" spans="1:6" x14ac:dyDescent="0.2">
      <c r="A19" s="21" t="s">
        <v>178</v>
      </c>
      <c r="B19" s="21" t="s">
        <v>177</v>
      </c>
      <c r="C19" s="21" t="s">
        <v>179</v>
      </c>
      <c r="D19" s="24">
        <v>561754</v>
      </c>
      <c r="E19" s="22">
        <v>12303.816989999999</v>
      </c>
      <c r="F19" s="23">
        <v>2.2300876118211801</v>
      </c>
    </row>
    <row r="20" spans="1:6" x14ac:dyDescent="0.2">
      <c r="A20" s="21" t="s">
        <v>580</v>
      </c>
      <c r="B20" s="21" t="s">
        <v>579</v>
      </c>
      <c r="C20" s="21" t="s">
        <v>150</v>
      </c>
      <c r="D20" s="24">
        <v>3049105</v>
      </c>
      <c r="E20" s="22">
        <v>12286.3686</v>
      </c>
      <c r="F20" s="23">
        <v>2.2269250616615901</v>
      </c>
    </row>
    <row r="21" spans="1:6" x14ac:dyDescent="0.2">
      <c r="A21" s="21" t="s">
        <v>389</v>
      </c>
      <c r="B21" s="21" t="s">
        <v>388</v>
      </c>
      <c r="C21" s="21" t="s">
        <v>390</v>
      </c>
      <c r="D21" s="24">
        <v>1930420</v>
      </c>
      <c r="E21" s="22">
        <v>12218.59339</v>
      </c>
      <c r="F21" s="23">
        <v>2.2146406903699498</v>
      </c>
    </row>
    <row r="22" spans="1:6" x14ac:dyDescent="0.2">
      <c r="A22" s="21" t="s">
        <v>160</v>
      </c>
      <c r="B22" s="21" t="s">
        <v>159</v>
      </c>
      <c r="C22" s="21" t="s">
        <v>161</v>
      </c>
      <c r="D22" s="24">
        <v>833638</v>
      </c>
      <c r="E22" s="22">
        <v>12201.125770000001</v>
      </c>
      <c r="F22" s="23">
        <v>2.2114746547403801</v>
      </c>
    </row>
    <row r="23" spans="1:6" x14ac:dyDescent="0.2">
      <c r="A23" s="21" t="s">
        <v>385</v>
      </c>
      <c r="B23" s="21" t="s">
        <v>384</v>
      </c>
      <c r="C23" s="21" t="s">
        <v>186</v>
      </c>
      <c r="D23" s="24">
        <v>10203812</v>
      </c>
      <c r="E23" s="22">
        <v>12100.700650000001</v>
      </c>
      <c r="F23" s="23">
        <v>2.1932724321122601</v>
      </c>
    </row>
    <row r="24" spans="1:6" x14ac:dyDescent="0.2">
      <c r="A24" s="21" t="s">
        <v>272</v>
      </c>
      <c r="B24" s="21" t="s">
        <v>271</v>
      </c>
      <c r="C24" s="21" t="s">
        <v>145</v>
      </c>
      <c r="D24" s="24">
        <v>823394</v>
      </c>
      <c r="E24" s="22">
        <v>11589.270549999999</v>
      </c>
      <c r="F24" s="23">
        <v>2.1005748626304102</v>
      </c>
    </row>
    <row r="25" spans="1:6" x14ac:dyDescent="0.2">
      <c r="A25" s="21" t="s">
        <v>773</v>
      </c>
      <c r="B25" s="21" t="s">
        <v>772</v>
      </c>
      <c r="C25" s="21" t="s">
        <v>222</v>
      </c>
      <c r="D25" s="24">
        <v>1303298</v>
      </c>
      <c r="E25" s="22">
        <v>11273.527700000001</v>
      </c>
      <c r="F25" s="23">
        <v>2.0433459377465</v>
      </c>
    </row>
    <row r="26" spans="1:6" x14ac:dyDescent="0.2">
      <c r="A26" s="21" t="s">
        <v>238</v>
      </c>
      <c r="B26" s="21" t="s">
        <v>237</v>
      </c>
      <c r="C26" s="21" t="s">
        <v>217</v>
      </c>
      <c r="D26" s="24">
        <v>762944</v>
      </c>
      <c r="E26" s="22">
        <v>10686.93808</v>
      </c>
      <c r="F26" s="23">
        <v>1.93702557831267</v>
      </c>
    </row>
    <row r="27" spans="1:6" x14ac:dyDescent="0.2">
      <c r="A27" s="21" t="s">
        <v>219</v>
      </c>
      <c r="B27" s="21" t="s">
        <v>218</v>
      </c>
      <c r="C27" s="21" t="s">
        <v>125</v>
      </c>
      <c r="D27" s="24">
        <v>2808852</v>
      </c>
      <c r="E27" s="22">
        <v>9082.4229419999992</v>
      </c>
      <c r="F27" s="23">
        <v>1.64620449936282</v>
      </c>
    </row>
    <row r="28" spans="1:6" x14ac:dyDescent="0.2">
      <c r="A28" s="21" t="s">
        <v>473</v>
      </c>
      <c r="B28" s="21" t="s">
        <v>472</v>
      </c>
      <c r="C28" s="21" t="s">
        <v>145</v>
      </c>
      <c r="D28" s="24">
        <v>1941100</v>
      </c>
      <c r="E28" s="22">
        <v>8841.7104999999992</v>
      </c>
      <c r="F28" s="23">
        <v>1.6025749626628001</v>
      </c>
    </row>
    <row r="29" spans="1:6" x14ac:dyDescent="0.2">
      <c r="A29" s="21" t="s">
        <v>141</v>
      </c>
      <c r="B29" s="21" t="s">
        <v>140</v>
      </c>
      <c r="C29" s="21" t="s">
        <v>142</v>
      </c>
      <c r="D29" s="24">
        <v>84775</v>
      </c>
      <c r="E29" s="22">
        <v>8586.3934879999997</v>
      </c>
      <c r="F29" s="23">
        <v>1.55629832298171</v>
      </c>
    </row>
    <row r="30" spans="1:6" x14ac:dyDescent="0.2">
      <c r="A30" s="21" t="s">
        <v>775</v>
      </c>
      <c r="B30" s="21" t="s">
        <v>774</v>
      </c>
      <c r="C30" s="21" t="s">
        <v>465</v>
      </c>
      <c r="D30" s="24">
        <v>831075</v>
      </c>
      <c r="E30" s="22">
        <v>8353.5503630000003</v>
      </c>
      <c r="F30" s="23">
        <v>1.51409511328001</v>
      </c>
    </row>
    <row r="31" spans="1:6" x14ac:dyDescent="0.2">
      <c r="A31" s="21" t="s">
        <v>711</v>
      </c>
      <c r="B31" s="21" t="s">
        <v>710</v>
      </c>
      <c r="C31" s="21" t="s">
        <v>164</v>
      </c>
      <c r="D31" s="24">
        <v>631608</v>
      </c>
      <c r="E31" s="22">
        <v>8337.8572079999994</v>
      </c>
      <c r="F31" s="23">
        <v>1.5112507024289501</v>
      </c>
    </row>
    <row r="32" spans="1:6" x14ac:dyDescent="0.2">
      <c r="A32" s="21" t="s">
        <v>604</v>
      </c>
      <c r="B32" s="21" t="s">
        <v>603</v>
      </c>
      <c r="C32" s="21" t="s">
        <v>236</v>
      </c>
      <c r="D32" s="24">
        <v>2005931</v>
      </c>
      <c r="E32" s="22">
        <v>8301.5454439999994</v>
      </c>
      <c r="F32" s="23">
        <v>1.50466913386973</v>
      </c>
    </row>
    <row r="33" spans="1:6" x14ac:dyDescent="0.2">
      <c r="A33" s="21" t="s">
        <v>138</v>
      </c>
      <c r="B33" s="21" t="s">
        <v>137</v>
      </c>
      <c r="C33" s="21" t="s">
        <v>139</v>
      </c>
      <c r="D33" s="24">
        <v>2432445</v>
      </c>
      <c r="E33" s="22">
        <v>7575.8499529999999</v>
      </c>
      <c r="F33" s="23">
        <v>1.3731356003533499</v>
      </c>
    </row>
    <row r="34" spans="1:6" x14ac:dyDescent="0.2">
      <c r="A34" s="21" t="s">
        <v>680</v>
      </c>
      <c r="B34" s="21" t="s">
        <v>679</v>
      </c>
      <c r="C34" s="21" t="s">
        <v>176</v>
      </c>
      <c r="D34" s="24">
        <v>4558919</v>
      </c>
      <c r="E34" s="22">
        <v>7523.1281339999996</v>
      </c>
      <c r="F34" s="23">
        <v>1.3635796816071399</v>
      </c>
    </row>
    <row r="35" spans="1:6" x14ac:dyDescent="0.2">
      <c r="A35" s="21" t="s">
        <v>163</v>
      </c>
      <c r="B35" s="21" t="s">
        <v>162</v>
      </c>
      <c r="C35" s="21" t="s">
        <v>164</v>
      </c>
      <c r="D35" s="24">
        <v>2272055</v>
      </c>
      <c r="E35" s="22">
        <v>7296.7046330000003</v>
      </c>
      <c r="F35" s="23">
        <v>1.32254003959884</v>
      </c>
    </row>
    <row r="36" spans="1:6" x14ac:dyDescent="0.2">
      <c r="A36" s="21" t="s">
        <v>149</v>
      </c>
      <c r="B36" s="21" t="s">
        <v>148</v>
      </c>
      <c r="C36" s="21" t="s">
        <v>150</v>
      </c>
      <c r="D36" s="24">
        <v>117160</v>
      </c>
      <c r="E36" s="22">
        <v>7091.2261600000002</v>
      </c>
      <c r="F36" s="23">
        <v>1.2852967192938001</v>
      </c>
    </row>
    <row r="37" spans="1:6" x14ac:dyDescent="0.2">
      <c r="A37" s="21" t="s">
        <v>166</v>
      </c>
      <c r="B37" s="21" t="s">
        <v>165</v>
      </c>
      <c r="C37" s="21" t="s">
        <v>167</v>
      </c>
      <c r="D37" s="24">
        <v>1143404</v>
      </c>
      <c r="E37" s="22">
        <v>6957.6133399999999</v>
      </c>
      <c r="F37" s="23">
        <v>1.2610791699833099</v>
      </c>
    </row>
    <row r="38" spans="1:6" x14ac:dyDescent="0.2">
      <c r="A38" s="21" t="s">
        <v>227</v>
      </c>
      <c r="B38" s="21" t="s">
        <v>226</v>
      </c>
      <c r="C38" s="21" t="s">
        <v>145</v>
      </c>
      <c r="D38" s="24">
        <v>3407626</v>
      </c>
      <c r="E38" s="22">
        <v>6470.7410110000001</v>
      </c>
      <c r="F38" s="23">
        <v>1.1728327379757599</v>
      </c>
    </row>
    <row r="39" spans="1:6" x14ac:dyDescent="0.2">
      <c r="A39" s="21" t="s">
        <v>777</v>
      </c>
      <c r="B39" s="21" t="s">
        <v>776</v>
      </c>
      <c r="C39" s="21" t="s">
        <v>153</v>
      </c>
      <c r="D39" s="24">
        <v>282218</v>
      </c>
      <c r="E39" s="22">
        <v>6280.7615900000001</v>
      </c>
      <c r="F39" s="23">
        <v>1.1383986470251699</v>
      </c>
    </row>
    <row r="40" spans="1:6" x14ac:dyDescent="0.2">
      <c r="A40" s="21" t="s">
        <v>642</v>
      </c>
      <c r="B40" s="21" t="s">
        <v>641</v>
      </c>
      <c r="C40" s="21" t="s">
        <v>186</v>
      </c>
      <c r="D40" s="24">
        <v>1563667</v>
      </c>
      <c r="E40" s="22">
        <v>6221.0491599999996</v>
      </c>
      <c r="F40" s="23">
        <v>1.1275756682273701</v>
      </c>
    </row>
    <row r="41" spans="1:6" x14ac:dyDescent="0.2">
      <c r="A41" s="21" t="s">
        <v>422</v>
      </c>
      <c r="B41" s="21" t="s">
        <v>421</v>
      </c>
      <c r="C41" s="21" t="s">
        <v>150</v>
      </c>
      <c r="D41" s="24">
        <v>941015</v>
      </c>
      <c r="E41" s="22">
        <v>6139.1818599999997</v>
      </c>
      <c r="F41" s="23">
        <v>1.11273708182027</v>
      </c>
    </row>
    <row r="42" spans="1:6" x14ac:dyDescent="0.2">
      <c r="A42" s="21" t="s">
        <v>546</v>
      </c>
      <c r="B42" s="21" t="s">
        <v>545</v>
      </c>
      <c r="C42" s="21" t="s">
        <v>117</v>
      </c>
      <c r="D42" s="24">
        <v>786828</v>
      </c>
      <c r="E42" s="22">
        <v>5810.3313660000003</v>
      </c>
      <c r="F42" s="23">
        <v>1.05313237432123</v>
      </c>
    </row>
    <row r="43" spans="1:6" x14ac:dyDescent="0.2">
      <c r="A43" s="21" t="s">
        <v>229</v>
      </c>
      <c r="B43" s="21" t="s">
        <v>228</v>
      </c>
      <c r="C43" s="21" t="s">
        <v>230</v>
      </c>
      <c r="D43" s="24">
        <v>1001916</v>
      </c>
      <c r="E43" s="22">
        <v>5772.0380759999998</v>
      </c>
      <c r="F43" s="23">
        <v>1.04619165082752</v>
      </c>
    </row>
    <row r="44" spans="1:6" x14ac:dyDescent="0.2">
      <c r="A44" s="21" t="s">
        <v>119</v>
      </c>
      <c r="B44" s="21" t="s">
        <v>118</v>
      </c>
      <c r="C44" s="21" t="s">
        <v>120</v>
      </c>
      <c r="D44" s="24">
        <v>166745</v>
      </c>
      <c r="E44" s="22">
        <v>5275.5616829999999</v>
      </c>
      <c r="F44" s="23">
        <v>0.95620446599773301</v>
      </c>
    </row>
    <row r="45" spans="1:6" x14ac:dyDescent="0.2">
      <c r="A45" s="21" t="s">
        <v>779</v>
      </c>
      <c r="B45" s="21" t="s">
        <v>778</v>
      </c>
      <c r="C45" s="21" t="s">
        <v>176</v>
      </c>
      <c r="D45" s="24">
        <v>430261</v>
      </c>
      <c r="E45" s="22">
        <v>5166.7892190000002</v>
      </c>
      <c r="F45" s="23">
        <v>0.936489273170107</v>
      </c>
    </row>
    <row r="46" spans="1:6" x14ac:dyDescent="0.2">
      <c r="A46" s="21" t="s">
        <v>781</v>
      </c>
      <c r="B46" s="21" t="s">
        <v>780</v>
      </c>
      <c r="C46" s="21" t="s">
        <v>120</v>
      </c>
      <c r="D46" s="24">
        <v>554027</v>
      </c>
      <c r="E46" s="22">
        <v>5152.7281139999996</v>
      </c>
      <c r="F46" s="23">
        <v>0.933940674138238</v>
      </c>
    </row>
    <row r="47" spans="1:6" x14ac:dyDescent="0.2">
      <c r="A47" s="21" t="s">
        <v>259</v>
      </c>
      <c r="B47" s="21" t="s">
        <v>258</v>
      </c>
      <c r="C47" s="21" t="s">
        <v>260</v>
      </c>
      <c r="D47" s="24">
        <v>113096</v>
      </c>
      <c r="E47" s="22">
        <v>5063.6472080000003</v>
      </c>
      <c r="F47" s="23">
        <v>0.91779460945913305</v>
      </c>
    </row>
    <row r="48" spans="1:6" x14ac:dyDescent="0.2">
      <c r="A48" s="21" t="s">
        <v>558</v>
      </c>
      <c r="B48" s="21" t="s">
        <v>557</v>
      </c>
      <c r="C48" s="21" t="s">
        <v>329</v>
      </c>
      <c r="D48" s="24">
        <v>347809</v>
      </c>
      <c r="E48" s="22">
        <v>4870.1955230000003</v>
      </c>
      <c r="F48" s="23">
        <v>0.88273116479354097</v>
      </c>
    </row>
    <row r="49" spans="1:6" x14ac:dyDescent="0.2">
      <c r="A49" s="21" t="s">
        <v>684</v>
      </c>
      <c r="B49" s="21" t="s">
        <v>683</v>
      </c>
      <c r="C49" s="21" t="s">
        <v>230</v>
      </c>
      <c r="D49" s="24">
        <v>284222</v>
      </c>
      <c r="E49" s="22">
        <v>4536.8936750000003</v>
      </c>
      <c r="F49" s="23">
        <v>0.82231964186321604</v>
      </c>
    </row>
    <row r="50" spans="1:6" x14ac:dyDescent="0.2">
      <c r="A50" s="21" t="s">
        <v>358</v>
      </c>
      <c r="B50" s="21" t="s">
        <v>357</v>
      </c>
      <c r="C50" s="21" t="s">
        <v>207</v>
      </c>
      <c r="D50" s="24">
        <v>227077</v>
      </c>
      <c r="E50" s="22">
        <v>4396.8919509999996</v>
      </c>
      <c r="F50" s="23">
        <v>0.79694409291123103</v>
      </c>
    </row>
    <row r="51" spans="1:6" x14ac:dyDescent="0.2">
      <c r="A51" s="21" t="s">
        <v>578</v>
      </c>
      <c r="B51" s="21" t="s">
        <v>577</v>
      </c>
      <c r="C51" s="21" t="s">
        <v>207</v>
      </c>
      <c r="D51" s="24">
        <v>434087</v>
      </c>
      <c r="E51" s="22">
        <v>4111.0209340000001</v>
      </c>
      <c r="F51" s="23">
        <v>0.74512948821509795</v>
      </c>
    </row>
    <row r="52" spans="1:6" x14ac:dyDescent="0.2">
      <c r="A52" s="21" t="s">
        <v>155</v>
      </c>
      <c r="B52" s="21" t="s">
        <v>154</v>
      </c>
      <c r="C52" s="21" t="s">
        <v>153</v>
      </c>
      <c r="D52" s="24">
        <v>660862</v>
      </c>
      <c r="E52" s="22">
        <v>4101.6400030000004</v>
      </c>
      <c r="F52" s="23">
        <v>0.74342917862601299</v>
      </c>
    </row>
    <row r="53" spans="1:6" x14ac:dyDescent="0.2">
      <c r="A53" s="21" t="s">
        <v>171</v>
      </c>
      <c r="B53" s="21" t="s">
        <v>170</v>
      </c>
      <c r="C53" s="21" t="s">
        <v>145</v>
      </c>
      <c r="D53" s="24">
        <v>332747</v>
      </c>
      <c r="E53" s="22">
        <v>3935.7315159999998</v>
      </c>
      <c r="F53" s="23">
        <v>0.71335798512115101</v>
      </c>
    </row>
    <row r="54" spans="1:6" x14ac:dyDescent="0.2">
      <c r="A54" s="21" t="s">
        <v>617</v>
      </c>
      <c r="B54" s="21" t="s">
        <v>616</v>
      </c>
      <c r="C54" s="21" t="s">
        <v>230</v>
      </c>
      <c r="D54" s="24">
        <v>456360</v>
      </c>
      <c r="E54" s="22">
        <v>3795.3179399999999</v>
      </c>
      <c r="F54" s="23">
        <v>0.68790778729850699</v>
      </c>
    </row>
    <row r="55" spans="1:6" x14ac:dyDescent="0.2">
      <c r="A55" s="21" t="s">
        <v>206</v>
      </c>
      <c r="B55" s="21" t="s">
        <v>205</v>
      </c>
      <c r="C55" s="21" t="s">
        <v>207</v>
      </c>
      <c r="D55" s="24">
        <v>331956</v>
      </c>
      <c r="E55" s="22">
        <v>3739.816296</v>
      </c>
      <c r="F55" s="23">
        <v>0.67784802057565097</v>
      </c>
    </row>
    <row r="56" spans="1:6" x14ac:dyDescent="0.2">
      <c r="A56" s="21" t="s">
        <v>621</v>
      </c>
      <c r="B56" s="21" t="s">
        <v>620</v>
      </c>
      <c r="C56" s="21" t="s">
        <v>230</v>
      </c>
      <c r="D56" s="24">
        <v>359390</v>
      </c>
      <c r="E56" s="22">
        <v>3591.9233549999999</v>
      </c>
      <c r="F56" s="23">
        <v>0.65104217521335705</v>
      </c>
    </row>
    <row r="57" spans="1:6" x14ac:dyDescent="0.2">
      <c r="A57" s="21" t="s">
        <v>481</v>
      </c>
      <c r="B57" s="21" t="s">
        <v>480</v>
      </c>
      <c r="C57" s="21" t="s">
        <v>150</v>
      </c>
      <c r="D57" s="24">
        <v>190059</v>
      </c>
      <c r="E57" s="22">
        <v>3011.4848550000002</v>
      </c>
      <c r="F57" s="23">
        <v>0.54583671666938505</v>
      </c>
    </row>
    <row r="58" spans="1:6" x14ac:dyDescent="0.2">
      <c r="A58" s="21" t="s">
        <v>783</v>
      </c>
      <c r="B58" s="21" t="s">
        <v>782</v>
      </c>
      <c r="C58" s="21" t="s">
        <v>164</v>
      </c>
      <c r="D58" s="24">
        <v>888922</v>
      </c>
      <c r="E58" s="22">
        <v>2611.2083750000002</v>
      </c>
      <c r="F58" s="23">
        <v>0.473285928562174</v>
      </c>
    </row>
    <row r="59" spans="1:6" x14ac:dyDescent="0.2">
      <c r="A59" s="21" t="s">
        <v>785</v>
      </c>
      <c r="B59" s="21" t="s">
        <v>784</v>
      </c>
      <c r="C59" s="21" t="s">
        <v>164</v>
      </c>
      <c r="D59" s="24">
        <v>458701</v>
      </c>
      <c r="E59" s="22">
        <v>2034.5682859999999</v>
      </c>
      <c r="F59" s="23">
        <v>0.36876893842785002</v>
      </c>
    </row>
    <row r="60" spans="1:6" x14ac:dyDescent="0.2">
      <c r="A60" s="21" t="s">
        <v>787</v>
      </c>
      <c r="B60" s="21" t="s">
        <v>786</v>
      </c>
      <c r="C60" s="21" t="s">
        <v>145</v>
      </c>
      <c r="D60" s="24">
        <v>331872</v>
      </c>
      <c r="E60" s="22">
        <v>2007.659664</v>
      </c>
      <c r="F60" s="23">
        <v>0.36389170523898301</v>
      </c>
    </row>
    <row r="61" spans="1:6" x14ac:dyDescent="0.2">
      <c r="A61" s="21" t="s">
        <v>485</v>
      </c>
      <c r="B61" s="21" t="s">
        <v>484</v>
      </c>
      <c r="C61" s="21" t="s">
        <v>260</v>
      </c>
      <c r="D61" s="24">
        <v>3252270</v>
      </c>
      <c r="E61" s="22">
        <v>1947.459276</v>
      </c>
      <c r="F61" s="23">
        <v>0.352980283229476</v>
      </c>
    </row>
    <row r="62" spans="1:6" x14ac:dyDescent="0.2">
      <c r="A62" s="21" t="s">
        <v>690</v>
      </c>
      <c r="B62" s="21" t="s">
        <v>689</v>
      </c>
      <c r="C62" s="21" t="s">
        <v>164</v>
      </c>
      <c r="D62" s="24">
        <v>528424</v>
      </c>
      <c r="E62" s="22">
        <v>1454.4870599999999</v>
      </c>
      <c r="F62" s="23">
        <v>0.26362823639985</v>
      </c>
    </row>
    <row r="63" spans="1:6" x14ac:dyDescent="0.2">
      <c r="A63" s="21" t="s">
        <v>789</v>
      </c>
      <c r="B63" s="21" t="s">
        <v>788</v>
      </c>
      <c r="C63" s="21" t="s">
        <v>145</v>
      </c>
      <c r="D63" s="24">
        <v>127115</v>
      </c>
      <c r="E63" s="22">
        <v>1247.8879549999999</v>
      </c>
      <c r="F63" s="23">
        <v>0.22618179965194399</v>
      </c>
    </row>
    <row r="64" spans="1:6" x14ac:dyDescent="0.2">
      <c r="A64" s="21" t="s">
        <v>791</v>
      </c>
      <c r="B64" s="21" t="s">
        <v>790</v>
      </c>
      <c r="C64" s="21" t="s">
        <v>145</v>
      </c>
      <c r="D64" s="24">
        <v>170341</v>
      </c>
      <c r="E64" s="22">
        <v>1175.1825590000001</v>
      </c>
      <c r="F64" s="23">
        <v>0.21300382382022201</v>
      </c>
    </row>
    <row r="65" spans="1:9" x14ac:dyDescent="0.2">
      <c r="A65" s="21" t="s">
        <v>762</v>
      </c>
      <c r="B65" s="21" t="s">
        <v>761</v>
      </c>
      <c r="C65" s="21" t="s">
        <v>230</v>
      </c>
      <c r="D65" s="24">
        <v>35806</v>
      </c>
      <c r="E65" s="22">
        <v>885.91205200000002</v>
      </c>
      <c r="F65" s="23">
        <v>0.16057305581950801</v>
      </c>
    </row>
    <row r="66" spans="1:9" x14ac:dyDescent="0.2">
      <c r="A66" s="21" t="s">
        <v>793</v>
      </c>
      <c r="B66" s="21" t="s">
        <v>792</v>
      </c>
      <c r="C66" s="21" t="s">
        <v>794</v>
      </c>
      <c r="D66" s="24">
        <v>255654</v>
      </c>
      <c r="E66" s="22">
        <v>410.32467000000003</v>
      </c>
      <c r="F66" s="23">
        <v>7.4372039517113506E-2</v>
      </c>
    </row>
    <row r="67" spans="1:9" x14ac:dyDescent="0.2">
      <c r="A67" s="20" t="s">
        <v>32</v>
      </c>
      <c r="B67" s="20"/>
      <c r="C67" s="20"/>
      <c r="D67" s="20"/>
      <c r="E67" s="25">
        <f>SUM(E7:E66)</f>
        <v>502154.53444699978</v>
      </c>
      <c r="F67" s="26">
        <f>SUM(F7:F66)</f>
        <v>91.016357558004074</v>
      </c>
      <c r="G67" s="14"/>
      <c r="H67" s="14"/>
      <c r="I67" s="14"/>
    </row>
    <row r="68" spans="1:9" x14ac:dyDescent="0.2">
      <c r="A68" s="21"/>
      <c r="B68" s="21"/>
      <c r="C68" s="21"/>
      <c r="D68" s="21"/>
      <c r="E68" s="22"/>
      <c r="F68" s="23"/>
    </row>
    <row r="69" spans="1:9" x14ac:dyDescent="0.2">
      <c r="A69" s="20" t="s">
        <v>325</v>
      </c>
      <c r="B69" s="21"/>
      <c r="C69" s="21"/>
      <c r="D69" s="21"/>
      <c r="E69" s="22"/>
      <c r="F69" s="23"/>
    </row>
    <row r="70" spans="1:9" x14ac:dyDescent="0.2">
      <c r="A70" s="21"/>
      <c r="B70" s="21" t="s">
        <v>326</v>
      </c>
      <c r="C70" s="21" t="s">
        <v>217</v>
      </c>
      <c r="D70" s="24">
        <v>98000</v>
      </c>
      <c r="E70" s="22">
        <v>9.7999999999999997E-3</v>
      </c>
      <c r="F70" s="23">
        <v>1.7762665531850999E-6</v>
      </c>
    </row>
    <row r="71" spans="1:9" x14ac:dyDescent="0.2">
      <c r="A71" s="21"/>
      <c r="B71" s="21" t="s">
        <v>795</v>
      </c>
      <c r="C71" s="21" t="s">
        <v>329</v>
      </c>
      <c r="D71" s="24">
        <v>23815</v>
      </c>
      <c r="E71" s="22">
        <v>2.3814999999999999E-3</v>
      </c>
      <c r="F71" s="23">
        <v>4.3165089759288902E-7</v>
      </c>
    </row>
    <row r="72" spans="1:9" x14ac:dyDescent="0.2">
      <c r="A72" s="20" t="s">
        <v>32</v>
      </c>
      <c r="B72" s="20"/>
      <c r="C72" s="20"/>
      <c r="D72" s="20"/>
      <c r="E72" s="25">
        <f>SUM(E69:E71)</f>
        <v>1.21815E-2</v>
      </c>
      <c r="F72" s="26">
        <f>SUM(F69:F71)</f>
        <v>2.2079174507779888E-6</v>
      </c>
      <c r="G72" s="14"/>
      <c r="H72" s="14"/>
      <c r="I72" s="14"/>
    </row>
    <row r="73" spans="1:9" x14ac:dyDescent="0.2">
      <c r="A73" s="21"/>
      <c r="B73" s="21"/>
      <c r="C73" s="21"/>
      <c r="D73" s="21"/>
      <c r="E73" s="22"/>
      <c r="F73" s="23"/>
    </row>
    <row r="74" spans="1:9" x14ac:dyDescent="0.2">
      <c r="A74" s="20" t="s">
        <v>43</v>
      </c>
      <c r="B74" s="20"/>
      <c r="C74" s="20"/>
      <c r="D74" s="20"/>
      <c r="E74" s="25">
        <f>E67+E72</f>
        <v>502154.54662849975</v>
      </c>
      <c r="F74" s="26">
        <f>F67+F72</f>
        <v>91.016359765921521</v>
      </c>
      <c r="G74" s="14"/>
      <c r="H74" s="14"/>
      <c r="I74" s="14"/>
    </row>
    <row r="75" spans="1:9" x14ac:dyDescent="0.2">
      <c r="A75" s="20"/>
      <c r="B75" s="20"/>
      <c r="C75" s="20"/>
      <c r="D75" s="20"/>
      <c r="E75" s="25"/>
      <c r="F75" s="26"/>
      <c r="G75" s="14"/>
      <c r="H75" s="14"/>
      <c r="I75" s="14"/>
    </row>
    <row r="76" spans="1:9" x14ac:dyDescent="0.2">
      <c r="A76" s="20" t="s">
        <v>45</v>
      </c>
      <c r="B76" s="20"/>
      <c r="C76" s="20"/>
      <c r="D76" s="20"/>
      <c r="E76" s="25">
        <f>E78-(E67+E72)</f>
        <v>49564.449736500275</v>
      </c>
      <c r="F76" s="26">
        <f>F78-(F67+F72)</f>
        <v>8.9836402340784787</v>
      </c>
      <c r="G76" s="14"/>
      <c r="H76" s="14"/>
      <c r="I76" s="14"/>
    </row>
    <row r="77" spans="1:9" x14ac:dyDescent="0.2">
      <c r="A77" s="20"/>
      <c r="B77" s="20"/>
      <c r="C77" s="20"/>
      <c r="D77" s="20"/>
      <c r="E77" s="25"/>
      <c r="F77" s="26"/>
      <c r="G77" s="14"/>
      <c r="H77" s="14"/>
      <c r="I77" s="14"/>
    </row>
    <row r="78" spans="1:9" x14ac:dyDescent="0.2">
      <c r="A78" s="27" t="s">
        <v>44</v>
      </c>
      <c r="B78" s="27"/>
      <c r="C78" s="27"/>
      <c r="D78" s="27"/>
      <c r="E78" s="28">
        <v>551718.99636500003</v>
      </c>
      <c r="F78" s="29">
        <v>100</v>
      </c>
      <c r="G78" s="14"/>
      <c r="H78" s="14"/>
      <c r="I78" s="14"/>
    </row>
    <row r="79" spans="1:9" x14ac:dyDescent="0.2">
      <c r="F79" s="15" t="s">
        <v>771</v>
      </c>
    </row>
    <row r="80" spans="1:9" x14ac:dyDescent="0.2">
      <c r="A80" s="14" t="s">
        <v>46</v>
      </c>
    </row>
    <row r="81" spans="1:4" x14ac:dyDescent="0.2">
      <c r="A81" s="14" t="s">
        <v>345</v>
      </c>
    </row>
    <row r="83" spans="1:4" x14ac:dyDescent="0.2">
      <c r="A83" s="14" t="s">
        <v>47</v>
      </c>
    </row>
    <row r="84" spans="1:4" x14ac:dyDescent="0.2">
      <c r="A84" s="14" t="s">
        <v>48</v>
      </c>
    </row>
    <row r="85" spans="1:4" x14ac:dyDescent="0.2">
      <c r="A85" s="14" t="s">
        <v>49</v>
      </c>
      <c r="B85" s="14"/>
      <c r="C85" s="30" t="s">
        <v>51</v>
      </c>
      <c r="D85" s="14" t="s">
        <v>50</v>
      </c>
    </row>
    <row r="86" spans="1:4" x14ac:dyDescent="0.2">
      <c r="A86" s="7" t="s">
        <v>52</v>
      </c>
      <c r="C86" s="31">
        <v>256.24540000000002</v>
      </c>
      <c r="D86" s="31">
        <v>212.83840000000001</v>
      </c>
    </row>
    <row r="87" spans="1:4" x14ac:dyDescent="0.2">
      <c r="A87" s="7" t="s">
        <v>53</v>
      </c>
      <c r="C87" s="31">
        <v>43.4803</v>
      </c>
      <c r="D87" s="31">
        <v>33.088099999999997</v>
      </c>
    </row>
    <row r="88" spans="1:4" x14ac:dyDescent="0.2">
      <c r="A88" s="7" t="s">
        <v>54</v>
      </c>
      <c r="C88" s="31">
        <v>279.52069999999998</v>
      </c>
      <c r="D88" s="31">
        <v>233.67359999999999</v>
      </c>
    </row>
    <row r="89" spans="1:4" x14ac:dyDescent="0.2">
      <c r="A89" s="7" t="s">
        <v>55</v>
      </c>
      <c r="C89" s="31">
        <v>48.439900000000002</v>
      </c>
      <c r="D89" s="31">
        <v>37.020499999999998</v>
      </c>
    </row>
    <row r="91" spans="1:4" x14ac:dyDescent="0.2">
      <c r="A91" s="14" t="s">
        <v>57</v>
      </c>
    </row>
    <row r="92" spans="1:4" x14ac:dyDescent="0.2">
      <c r="A92" s="83" t="s">
        <v>63</v>
      </c>
      <c r="B92" s="84"/>
      <c r="C92" s="33" t="s">
        <v>64</v>
      </c>
    </row>
    <row r="93" spans="1:4" x14ac:dyDescent="0.2">
      <c r="A93" s="79" t="s">
        <v>53</v>
      </c>
      <c r="B93" s="80"/>
      <c r="C93" s="34">
        <v>3.5</v>
      </c>
    </row>
    <row r="94" spans="1:4" x14ac:dyDescent="0.2">
      <c r="A94" s="79" t="s">
        <v>55</v>
      </c>
      <c r="B94" s="80"/>
      <c r="C94" s="34">
        <v>4</v>
      </c>
    </row>
    <row r="95" spans="1:4" x14ac:dyDescent="0.2">
      <c r="A95" s="7" t="s">
        <v>65</v>
      </c>
    </row>
    <row r="96" spans="1:4" x14ac:dyDescent="0.2">
      <c r="A96" s="7" t="s">
        <v>56</v>
      </c>
    </row>
    <row r="98" spans="1:4" x14ac:dyDescent="0.2">
      <c r="A98" s="14" t="s">
        <v>346</v>
      </c>
      <c r="D98" s="52">
        <v>0.22370000000000001</v>
      </c>
    </row>
    <row r="100" spans="1:4" x14ac:dyDescent="0.2">
      <c r="A100" s="87" t="s">
        <v>60</v>
      </c>
      <c r="B100" s="87"/>
      <c r="C100" s="87"/>
      <c r="D100" s="30" t="s">
        <v>58</v>
      </c>
    </row>
    <row r="101" spans="1:4" x14ac:dyDescent="0.2">
      <c r="A101" s="57" t="s">
        <v>930</v>
      </c>
    </row>
    <row r="102" spans="1:4" ht="14.4" x14ac:dyDescent="0.3">
      <c r="A102" s="35" t="s">
        <v>931</v>
      </c>
    </row>
    <row r="104" spans="1:4" x14ac:dyDescent="0.2">
      <c r="A104" s="14" t="s">
        <v>929</v>
      </c>
    </row>
    <row r="105" spans="1:4" x14ac:dyDescent="0.2">
      <c r="A105" s="14"/>
    </row>
    <row r="106" spans="1:4" x14ac:dyDescent="0.2">
      <c r="A106" s="56" t="s">
        <v>941</v>
      </c>
    </row>
    <row r="107" spans="1:4" x14ac:dyDescent="0.2">
      <c r="A107" s="64"/>
    </row>
    <row r="108" spans="1:4" x14ac:dyDescent="0.2">
      <c r="A108" s="65"/>
    </row>
    <row r="109" spans="1:4" x14ac:dyDescent="0.2">
      <c r="A109" s="65"/>
    </row>
    <row r="110" spans="1:4" x14ac:dyDescent="0.2">
      <c r="A110" s="65"/>
    </row>
    <row r="111" spans="1:4" x14ac:dyDescent="0.2">
      <c r="A111" s="65"/>
    </row>
    <row r="112" spans="1:4" x14ac:dyDescent="0.2">
      <c r="A112" s="65"/>
    </row>
    <row r="113" spans="1:1" x14ac:dyDescent="0.2">
      <c r="A113" s="65"/>
    </row>
    <row r="114" spans="1:1" x14ac:dyDescent="0.2">
      <c r="A114" s="65"/>
    </row>
    <row r="115" spans="1:1" x14ac:dyDescent="0.2">
      <c r="A115" s="65"/>
    </row>
    <row r="116" spans="1:1" x14ac:dyDescent="0.2">
      <c r="A116" s="65"/>
    </row>
    <row r="117" spans="1:1" x14ac:dyDescent="0.2">
      <c r="A117" s="65"/>
    </row>
    <row r="118" spans="1:1" x14ac:dyDescent="0.2">
      <c r="A118" s="65"/>
    </row>
    <row r="119" spans="1:1" x14ac:dyDescent="0.2">
      <c r="A119" s="65"/>
    </row>
    <row r="120" spans="1:1" x14ac:dyDescent="0.2">
      <c r="A120" s="65"/>
    </row>
    <row r="121" spans="1:1" x14ac:dyDescent="0.2">
      <c r="A121" s="65"/>
    </row>
    <row r="122" spans="1:1" x14ac:dyDescent="0.2">
      <c r="A122" s="65"/>
    </row>
    <row r="123" spans="1:1" x14ac:dyDescent="0.2">
      <c r="A123" s="65"/>
    </row>
    <row r="124" spans="1:1" x14ac:dyDescent="0.2">
      <c r="A124" s="65"/>
    </row>
    <row r="125" spans="1:1" x14ac:dyDescent="0.2">
      <c r="A125" s="56" t="s">
        <v>954</v>
      </c>
    </row>
    <row r="126" spans="1:1" x14ac:dyDescent="0.2">
      <c r="A126" s="65"/>
    </row>
    <row r="127" spans="1:1" x14ac:dyDescent="0.2">
      <c r="A127" s="56" t="s">
        <v>942</v>
      </c>
    </row>
    <row r="128" spans="1:1" x14ac:dyDescent="0.2">
      <c r="A128" s="65"/>
    </row>
    <row r="129" spans="1:1" x14ac:dyDescent="0.2">
      <c r="A129" s="65"/>
    </row>
    <row r="130" spans="1:1" x14ac:dyDescent="0.2">
      <c r="A130" s="65"/>
    </row>
    <row r="131" spans="1:1" x14ac:dyDescent="0.2">
      <c r="A131" s="65"/>
    </row>
    <row r="132" spans="1:1" x14ac:dyDescent="0.2">
      <c r="A132" s="65"/>
    </row>
    <row r="133" spans="1:1" x14ac:dyDescent="0.2">
      <c r="A133" s="65"/>
    </row>
    <row r="134" spans="1:1" x14ac:dyDescent="0.2">
      <c r="A134" s="65"/>
    </row>
    <row r="135" spans="1:1" x14ac:dyDescent="0.2">
      <c r="A135" s="65"/>
    </row>
    <row r="136" spans="1:1" x14ac:dyDescent="0.2">
      <c r="A136" s="65"/>
    </row>
    <row r="137" spans="1:1" x14ac:dyDescent="0.2">
      <c r="A137" s="65"/>
    </row>
    <row r="138" spans="1:1" x14ac:dyDescent="0.2">
      <c r="A138" s="65"/>
    </row>
    <row r="139" spans="1:1" x14ac:dyDescent="0.2">
      <c r="A139" s="65"/>
    </row>
    <row r="146" spans="1:1" x14ac:dyDescent="0.2">
      <c r="A146" s="7" t="s">
        <v>940</v>
      </c>
    </row>
  </sheetData>
  <mergeCells count="5">
    <mergeCell ref="A1:F1"/>
    <mergeCell ref="A92:B92"/>
    <mergeCell ref="A93:B93"/>
    <mergeCell ref="A94:B94"/>
    <mergeCell ref="A100:C100"/>
  </mergeCells>
  <conditionalFormatting sqref="F2:F3">
    <cfRule type="cellIs" dxfId="57" priority="4" stopIfTrue="1" operator="between">
      <formula>0.009</formula>
      <formula>-0.009</formula>
    </cfRule>
  </conditionalFormatting>
  <conditionalFormatting sqref="F5:F139">
    <cfRule type="cellIs" dxfId="56" priority="1" stopIfTrue="1" operator="between">
      <formula>0.009</formula>
      <formula>-0.009</formula>
    </cfRule>
  </conditionalFormatting>
  <conditionalFormatting sqref="F240:F242">
    <cfRule type="cellIs" dxfId="55" priority="2" stopIfTrue="1" operator="between">
      <formula>0.009</formula>
      <formula>-0.009</formula>
    </cfRule>
  </conditionalFormatting>
  <conditionalFormatting sqref="F245:F65536">
    <cfRule type="cellIs" dxfId="54" priority="3" stopIfTrue="1" operator="between">
      <formula>0.009</formula>
      <formula>-0.009</formula>
    </cfRule>
  </conditionalFormatting>
  <hyperlinks>
    <hyperlink ref="A102" r:id="rId1" xr:uid="{00000000-0004-0000-15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145"/>
  <sheetViews>
    <sheetView workbookViewId="0">
      <selection sqref="A1:F1"/>
    </sheetView>
  </sheetViews>
  <sheetFormatPr defaultColWidth="9.109375" defaultRowHeight="10.199999999999999" x14ac:dyDescent="0.2"/>
  <cols>
    <col min="1" max="1" width="38.6640625" style="7" bestFit="1" customWidth="1"/>
    <col min="2" max="2" width="34.109375" style="7" bestFit="1" customWidth="1"/>
    <col min="3" max="3" width="24.33203125" style="7" bestFit="1" customWidth="1"/>
    <col min="4" max="4" width="15.33203125" style="7" bestFit="1" customWidth="1"/>
    <col min="5" max="5" width="27" style="10" customWidth="1"/>
    <col min="6" max="6" width="13.5546875" style="11" bestFit="1" customWidth="1"/>
    <col min="7" max="16384" width="9.109375" style="7"/>
  </cols>
  <sheetData>
    <row r="1" spans="1:6" s="1" customFormat="1" ht="13.8" x14ac:dyDescent="0.2">
      <c r="A1" s="81" t="s">
        <v>18</v>
      </c>
      <c r="B1" s="82"/>
      <c r="C1" s="82"/>
      <c r="D1" s="82"/>
      <c r="E1" s="82"/>
      <c r="F1" s="82"/>
    </row>
    <row r="2" spans="1:6" s="1" customFormat="1" ht="11.4" x14ac:dyDescent="0.2">
      <c r="E2" s="5"/>
      <c r="F2" s="9"/>
    </row>
    <row r="3" spans="1:6" s="1" customFormat="1" ht="12" x14ac:dyDescent="0.2">
      <c r="A3" s="8" t="s">
        <v>7</v>
      </c>
      <c r="B3" s="2"/>
      <c r="C3" s="3"/>
      <c r="D3" s="3"/>
      <c r="E3" s="4"/>
      <c r="F3" s="9"/>
    </row>
    <row r="4" spans="1:6" s="1" customFormat="1" ht="21.75" customHeight="1" x14ac:dyDescent="0.2">
      <c r="A4" s="6" t="s">
        <v>2</v>
      </c>
      <c r="B4" s="6" t="s">
        <v>0</v>
      </c>
      <c r="C4" s="13" t="s">
        <v>498</v>
      </c>
      <c r="D4" s="13" t="s">
        <v>1</v>
      </c>
      <c r="E4" s="53" t="s">
        <v>6</v>
      </c>
      <c r="F4" s="12" t="s">
        <v>3</v>
      </c>
    </row>
    <row r="5" spans="1:6" x14ac:dyDescent="0.2">
      <c r="A5" s="16" t="s">
        <v>109</v>
      </c>
      <c r="B5" s="17"/>
      <c r="C5" s="17"/>
      <c r="D5" s="17"/>
      <c r="E5" s="18"/>
      <c r="F5" s="19"/>
    </row>
    <row r="6" spans="1:6" x14ac:dyDescent="0.2">
      <c r="A6" s="20" t="s">
        <v>26</v>
      </c>
      <c r="B6" s="21"/>
      <c r="C6" s="21"/>
      <c r="D6" s="21"/>
      <c r="E6" s="22"/>
      <c r="F6" s="23"/>
    </row>
    <row r="7" spans="1:6" x14ac:dyDescent="0.2">
      <c r="A7" s="21" t="s">
        <v>111</v>
      </c>
      <c r="B7" s="21" t="s">
        <v>110</v>
      </c>
      <c r="C7" s="21" t="s">
        <v>112</v>
      </c>
      <c r="D7" s="24">
        <v>1549110</v>
      </c>
      <c r="E7" s="22">
        <v>26836.781640000001</v>
      </c>
      <c r="F7" s="23">
        <v>6.5360907752520196</v>
      </c>
    </row>
    <row r="8" spans="1:6" x14ac:dyDescent="0.2">
      <c r="A8" s="21" t="s">
        <v>251</v>
      </c>
      <c r="B8" s="21" t="s">
        <v>250</v>
      </c>
      <c r="C8" s="21" t="s">
        <v>153</v>
      </c>
      <c r="D8" s="24">
        <v>532031</v>
      </c>
      <c r="E8" s="22">
        <v>13753.533380000001</v>
      </c>
      <c r="F8" s="23">
        <v>3.3496692657867699</v>
      </c>
    </row>
    <row r="9" spans="1:6" x14ac:dyDescent="0.2">
      <c r="A9" s="21" t="s">
        <v>114</v>
      </c>
      <c r="B9" s="21" t="s">
        <v>113</v>
      </c>
      <c r="C9" s="21" t="s">
        <v>112</v>
      </c>
      <c r="D9" s="24">
        <v>1076387</v>
      </c>
      <c r="E9" s="22">
        <v>12960.775869999999</v>
      </c>
      <c r="F9" s="23">
        <v>3.1565933926202301</v>
      </c>
    </row>
    <row r="10" spans="1:6" x14ac:dyDescent="0.2">
      <c r="A10" s="21" t="s">
        <v>548</v>
      </c>
      <c r="B10" s="21" t="s">
        <v>547</v>
      </c>
      <c r="C10" s="21" t="s">
        <v>117</v>
      </c>
      <c r="D10" s="24">
        <v>160042</v>
      </c>
      <c r="E10" s="22">
        <v>11782.5321</v>
      </c>
      <c r="F10" s="23">
        <v>2.8696324470269401</v>
      </c>
    </row>
    <row r="11" spans="1:6" x14ac:dyDescent="0.2">
      <c r="A11" s="21" t="s">
        <v>183</v>
      </c>
      <c r="B11" s="21" t="s">
        <v>182</v>
      </c>
      <c r="C11" s="21" t="s">
        <v>176</v>
      </c>
      <c r="D11" s="24">
        <v>9400160</v>
      </c>
      <c r="E11" s="22">
        <v>11440.934740000001</v>
      </c>
      <c r="F11" s="23">
        <v>2.7864365041043899</v>
      </c>
    </row>
    <row r="12" spans="1:6" x14ac:dyDescent="0.2">
      <c r="A12" s="21" t="s">
        <v>437</v>
      </c>
      <c r="B12" s="21" t="s">
        <v>436</v>
      </c>
      <c r="C12" s="21" t="s">
        <v>230</v>
      </c>
      <c r="D12" s="24">
        <v>759768</v>
      </c>
      <c r="E12" s="22">
        <v>10932.681640000001</v>
      </c>
      <c r="F12" s="23">
        <v>2.66265160161623</v>
      </c>
    </row>
    <row r="13" spans="1:6" x14ac:dyDescent="0.2">
      <c r="A13" s="21" t="s">
        <v>132</v>
      </c>
      <c r="B13" s="21" t="s">
        <v>131</v>
      </c>
      <c r="C13" s="21" t="s">
        <v>133</v>
      </c>
      <c r="D13" s="24">
        <v>4844529</v>
      </c>
      <c r="E13" s="22">
        <v>10759.698909999999</v>
      </c>
      <c r="F13" s="23">
        <v>2.6205217053791299</v>
      </c>
    </row>
    <row r="14" spans="1:6" x14ac:dyDescent="0.2">
      <c r="A14" s="21" t="s">
        <v>385</v>
      </c>
      <c r="B14" s="21" t="s">
        <v>384</v>
      </c>
      <c r="C14" s="21" t="s">
        <v>186</v>
      </c>
      <c r="D14" s="24">
        <v>8461745</v>
      </c>
      <c r="E14" s="22">
        <v>10034.7834</v>
      </c>
      <c r="F14" s="23">
        <v>2.4439687326230399</v>
      </c>
    </row>
    <row r="15" spans="1:6" x14ac:dyDescent="0.2">
      <c r="A15" s="21" t="s">
        <v>259</v>
      </c>
      <c r="B15" s="21" t="s">
        <v>258</v>
      </c>
      <c r="C15" s="21" t="s">
        <v>260</v>
      </c>
      <c r="D15" s="24">
        <v>219878</v>
      </c>
      <c r="E15" s="22">
        <v>9844.597694</v>
      </c>
      <c r="F15" s="23">
        <v>2.3976490563203301</v>
      </c>
    </row>
    <row r="16" spans="1:6" x14ac:dyDescent="0.2">
      <c r="A16" s="21" t="s">
        <v>556</v>
      </c>
      <c r="B16" s="21" t="s">
        <v>555</v>
      </c>
      <c r="C16" s="21" t="s">
        <v>133</v>
      </c>
      <c r="D16" s="24">
        <v>139804</v>
      </c>
      <c r="E16" s="22">
        <v>9776.004406</v>
      </c>
      <c r="F16" s="23">
        <v>2.3809431799244498</v>
      </c>
    </row>
    <row r="17" spans="1:6" x14ac:dyDescent="0.2">
      <c r="A17" s="21" t="s">
        <v>129</v>
      </c>
      <c r="B17" s="21" t="s">
        <v>128</v>
      </c>
      <c r="C17" s="21" t="s">
        <v>130</v>
      </c>
      <c r="D17" s="24">
        <v>795986</v>
      </c>
      <c r="E17" s="22">
        <v>9552.6279859999995</v>
      </c>
      <c r="F17" s="23">
        <v>2.3265399143706298</v>
      </c>
    </row>
    <row r="18" spans="1:6" x14ac:dyDescent="0.2">
      <c r="A18" s="21" t="s">
        <v>426</v>
      </c>
      <c r="B18" s="21" t="s">
        <v>425</v>
      </c>
      <c r="C18" s="21" t="s">
        <v>167</v>
      </c>
      <c r="D18" s="24">
        <v>510460</v>
      </c>
      <c r="E18" s="22">
        <v>8631.6233699999993</v>
      </c>
      <c r="F18" s="23">
        <v>2.1022294938681299</v>
      </c>
    </row>
    <row r="19" spans="1:6" x14ac:dyDescent="0.2">
      <c r="A19" s="21" t="s">
        <v>124</v>
      </c>
      <c r="B19" s="21" t="s">
        <v>123</v>
      </c>
      <c r="C19" s="21" t="s">
        <v>125</v>
      </c>
      <c r="D19" s="24">
        <v>546788</v>
      </c>
      <c r="E19" s="22">
        <v>8585.6651760000004</v>
      </c>
      <c r="F19" s="23">
        <v>2.09103638838029</v>
      </c>
    </row>
    <row r="20" spans="1:6" x14ac:dyDescent="0.2">
      <c r="A20" s="21" t="s">
        <v>711</v>
      </c>
      <c r="B20" s="21" t="s">
        <v>710</v>
      </c>
      <c r="C20" s="21" t="s">
        <v>164</v>
      </c>
      <c r="D20" s="24">
        <v>635512</v>
      </c>
      <c r="E20" s="22">
        <v>8389.3939119999995</v>
      </c>
      <c r="F20" s="23">
        <v>2.0432345761031701</v>
      </c>
    </row>
    <row r="21" spans="1:6" x14ac:dyDescent="0.2">
      <c r="A21" s="21" t="s">
        <v>141</v>
      </c>
      <c r="B21" s="21" t="s">
        <v>140</v>
      </c>
      <c r="C21" s="21" t="s">
        <v>142</v>
      </c>
      <c r="D21" s="24">
        <v>81281</v>
      </c>
      <c r="E21" s="22">
        <v>8232.5054450000007</v>
      </c>
      <c r="F21" s="23">
        <v>2.0050244331859699</v>
      </c>
    </row>
    <row r="22" spans="1:6" x14ac:dyDescent="0.2">
      <c r="A22" s="21" t="s">
        <v>272</v>
      </c>
      <c r="B22" s="21" t="s">
        <v>271</v>
      </c>
      <c r="C22" s="21" t="s">
        <v>145</v>
      </c>
      <c r="D22" s="24">
        <v>572804</v>
      </c>
      <c r="E22" s="22">
        <v>8062.2163</v>
      </c>
      <c r="F22" s="23">
        <v>1.96355055883357</v>
      </c>
    </row>
    <row r="23" spans="1:6" x14ac:dyDescent="0.2">
      <c r="A23" s="21" t="s">
        <v>389</v>
      </c>
      <c r="B23" s="21" t="s">
        <v>388</v>
      </c>
      <c r="C23" s="21" t="s">
        <v>390</v>
      </c>
      <c r="D23" s="24">
        <v>1234701</v>
      </c>
      <c r="E23" s="22">
        <v>7815.0399799999996</v>
      </c>
      <c r="F23" s="23">
        <v>1.9033508341912999</v>
      </c>
    </row>
    <row r="24" spans="1:6" x14ac:dyDescent="0.2">
      <c r="A24" s="21" t="s">
        <v>294</v>
      </c>
      <c r="B24" s="21" t="s">
        <v>293</v>
      </c>
      <c r="C24" s="21" t="s">
        <v>164</v>
      </c>
      <c r="D24" s="24">
        <v>511611</v>
      </c>
      <c r="E24" s="22">
        <v>7274.0851979999998</v>
      </c>
      <c r="F24" s="23">
        <v>1.77160144606092</v>
      </c>
    </row>
    <row r="25" spans="1:6" x14ac:dyDescent="0.2">
      <c r="A25" s="21" t="s">
        <v>737</v>
      </c>
      <c r="B25" s="21" t="s">
        <v>736</v>
      </c>
      <c r="C25" s="21" t="s">
        <v>186</v>
      </c>
      <c r="D25" s="24">
        <v>248087</v>
      </c>
      <c r="E25" s="22">
        <v>6489.0876159999998</v>
      </c>
      <c r="F25" s="23">
        <v>1.5804155012210199</v>
      </c>
    </row>
    <row r="26" spans="1:6" x14ac:dyDescent="0.2">
      <c r="A26" s="21" t="s">
        <v>171</v>
      </c>
      <c r="B26" s="21" t="s">
        <v>170</v>
      </c>
      <c r="C26" s="21" t="s">
        <v>145</v>
      </c>
      <c r="D26" s="24">
        <v>519474</v>
      </c>
      <c r="E26" s="22">
        <v>6144.3384720000004</v>
      </c>
      <c r="F26" s="23">
        <v>1.4964519421735401</v>
      </c>
    </row>
    <row r="27" spans="1:6" x14ac:dyDescent="0.2">
      <c r="A27" s="21" t="s">
        <v>680</v>
      </c>
      <c r="B27" s="21" t="s">
        <v>679</v>
      </c>
      <c r="C27" s="21" t="s">
        <v>176</v>
      </c>
      <c r="D27" s="24">
        <v>3510562</v>
      </c>
      <c r="E27" s="22">
        <v>5793.1294120000002</v>
      </c>
      <c r="F27" s="23">
        <v>1.4109150723638799</v>
      </c>
    </row>
    <row r="28" spans="1:6" x14ac:dyDescent="0.2">
      <c r="A28" s="21" t="s">
        <v>604</v>
      </c>
      <c r="B28" s="21" t="s">
        <v>603</v>
      </c>
      <c r="C28" s="21" t="s">
        <v>236</v>
      </c>
      <c r="D28" s="24">
        <v>1375604</v>
      </c>
      <c r="E28" s="22">
        <v>5692.9371540000002</v>
      </c>
      <c r="F28" s="23">
        <v>1.3865132755295999</v>
      </c>
    </row>
    <row r="29" spans="1:6" x14ac:dyDescent="0.2">
      <c r="A29" s="21" t="s">
        <v>138</v>
      </c>
      <c r="B29" s="21" t="s">
        <v>137</v>
      </c>
      <c r="C29" s="21" t="s">
        <v>139</v>
      </c>
      <c r="D29" s="24">
        <v>1719022</v>
      </c>
      <c r="E29" s="22">
        <v>5353.8940190000003</v>
      </c>
      <c r="F29" s="23">
        <v>1.30393941340214</v>
      </c>
    </row>
    <row r="30" spans="1:6" x14ac:dyDescent="0.2">
      <c r="A30" s="21" t="s">
        <v>460</v>
      </c>
      <c r="B30" s="21" t="s">
        <v>459</v>
      </c>
      <c r="C30" s="21" t="s">
        <v>112</v>
      </c>
      <c r="D30" s="24">
        <v>3597396</v>
      </c>
      <c r="E30" s="22">
        <v>5316.9512880000002</v>
      </c>
      <c r="F30" s="23">
        <v>1.2949420214443099</v>
      </c>
    </row>
    <row r="31" spans="1:6" x14ac:dyDescent="0.2">
      <c r="A31" s="21" t="s">
        <v>194</v>
      </c>
      <c r="B31" s="21" t="s">
        <v>193</v>
      </c>
      <c r="C31" s="21" t="s">
        <v>186</v>
      </c>
      <c r="D31" s="24">
        <v>198696</v>
      </c>
      <c r="E31" s="22">
        <v>4892.1935640000002</v>
      </c>
      <c r="F31" s="23">
        <v>1.1914923947791101</v>
      </c>
    </row>
    <row r="32" spans="1:6" x14ac:dyDescent="0.2">
      <c r="A32" s="21" t="s">
        <v>160</v>
      </c>
      <c r="B32" s="21" t="s">
        <v>159</v>
      </c>
      <c r="C32" s="21" t="s">
        <v>161</v>
      </c>
      <c r="D32" s="24">
        <v>332201</v>
      </c>
      <c r="E32" s="22">
        <v>4862.093836</v>
      </c>
      <c r="F32" s="23">
        <v>1.1841616143167799</v>
      </c>
    </row>
    <row r="33" spans="1:6" x14ac:dyDescent="0.2">
      <c r="A33" s="21" t="s">
        <v>600</v>
      </c>
      <c r="B33" s="21" t="s">
        <v>599</v>
      </c>
      <c r="C33" s="21" t="s">
        <v>217</v>
      </c>
      <c r="D33" s="24">
        <v>295160</v>
      </c>
      <c r="E33" s="22">
        <v>4846.2320399999999</v>
      </c>
      <c r="F33" s="23">
        <v>1.18029847827069</v>
      </c>
    </row>
    <row r="34" spans="1:6" x14ac:dyDescent="0.2">
      <c r="A34" s="21" t="s">
        <v>456</v>
      </c>
      <c r="B34" s="21" t="s">
        <v>455</v>
      </c>
      <c r="C34" s="21" t="s">
        <v>153</v>
      </c>
      <c r="D34" s="24">
        <v>275195</v>
      </c>
      <c r="E34" s="22">
        <v>4760.5983050000004</v>
      </c>
      <c r="F34" s="23">
        <v>1.15944240570237</v>
      </c>
    </row>
    <row r="35" spans="1:6" x14ac:dyDescent="0.2">
      <c r="A35" s="21" t="s">
        <v>358</v>
      </c>
      <c r="B35" s="21" t="s">
        <v>357</v>
      </c>
      <c r="C35" s="21" t="s">
        <v>207</v>
      </c>
      <c r="D35" s="24">
        <v>239834</v>
      </c>
      <c r="E35" s="22">
        <v>4643.9057419999999</v>
      </c>
      <c r="F35" s="23">
        <v>1.13102196413095</v>
      </c>
    </row>
    <row r="36" spans="1:6" x14ac:dyDescent="0.2">
      <c r="A36" s="21" t="s">
        <v>216</v>
      </c>
      <c r="B36" s="21" t="s">
        <v>215</v>
      </c>
      <c r="C36" s="21" t="s">
        <v>217</v>
      </c>
      <c r="D36" s="24">
        <v>605153</v>
      </c>
      <c r="E36" s="22">
        <v>4619.435426</v>
      </c>
      <c r="F36" s="23">
        <v>1.1250622254103899</v>
      </c>
    </row>
    <row r="37" spans="1:6" x14ac:dyDescent="0.2">
      <c r="A37" s="21" t="s">
        <v>580</v>
      </c>
      <c r="B37" s="21" t="s">
        <v>579</v>
      </c>
      <c r="C37" s="21" t="s">
        <v>150</v>
      </c>
      <c r="D37" s="24">
        <v>1108168</v>
      </c>
      <c r="E37" s="22">
        <v>4465.3629559999999</v>
      </c>
      <c r="F37" s="23">
        <v>1.0875379177867699</v>
      </c>
    </row>
    <row r="38" spans="1:6" x14ac:dyDescent="0.2">
      <c r="A38" s="21" t="s">
        <v>206</v>
      </c>
      <c r="B38" s="21" t="s">
        <v>205</v>
      </c>
      <c r="C38" s="21" t="s">
        <v>207</v>
      </c>
      <c r="D38" s="24">
        <v>390328</v>
      </c>
      <c r="E38" s="22">
        <v>4397.4352479999998</v>
      </c>
      <c r="F38" s="23">
        <v>1.07099414321653</v>
      </c>
    </row>
    <row r="39" spans="1:6" x14ac:dyDescent="0.2">
      <c r="A39" s="21" t="s">
        <v>705</v>
      </c>
      <c r="B39" s="21" t="s">
        <v>704</v>
      </c>
      <c r="C39" s="21" t="s">
        <v>145</v>
      </c>
      <c r="D39" s="24">
        <v>314078</v>
      </c>
      <c r="E39" s="22">
        <v>4256.8561730000001</v>
      </c>
      <c r="F39" s="23">
        <v>1.03675614822791</v>
      </c>
    </row>
    <row r="40" spans="1:6" x14ac:dyDescent="0.2">
      <c r="A40" s="21" t="s">
        <v>119</v>
      </c>
      <c r="B40" s="21" t="s">
        <v>118</v>
      </c>
      <c r="C40" s="21" t="s">
        <v>120</v>
      </c>
      <c r="D40" s="24">
        <v>134288</v>
      </c>
      <c r="E40" s="22">
        <v>4248.6708879999996</v>
      </c>
      <c r="F40" s="23">
        <v>1.0347626243211001</v>
      </c>
    </row>
    <row r="41" spans="1:6" x14ac:dyDescent="0.2">
      <c r="A41" s="21" t="s">
        <v>546</v>
      </c>
      <c r="B41" s="21" t="s">
        <v>545</v>
      </c>
      <c r="C41" s="21" t="s">
        <v>117</v>
      </c>
      <c r="D41" s="24">
        <v>572822</v>
      </c>
      <c r="E41" s="22">
        <v>4230.0040589999999</v>
      </c>
      <c r="F41" s="23">
        <v>1.0302163232606001</v>
      </c>
    </row>
    <row r="42" spans="1:6" x14ac:dyDescent="0.2">
      <c r="A42" s="21" t="s">
        <v>175</v>
      </c>
      <c r="B42" s="21" t="s">
        <v>174</v>
      </c>
      <c r="C42" s="21" t="s">
        <v>176</v>
      </c>
      <c r="D42" s="24">
        <v>658414</v>
      </c>
      <c r="E42" s="22">
        <v>4122.330054</v>
      </c>
      <c r="F42" s="23">
        <v>1.00399234900559</v>
      </c>
    </row>
    <row r="43" spans="1:6" x14ac:dyDescent="0.2">
      <c r="A43" s="21" t="s">
        <v>773</v>
      </c>
      <c r="B43" s="21" t="s">
        <v>772</v>
      </c>
      <c r="C43" s="21" t="s">
        <v>222</v>
      </c>
      <c r="D43" s="24">
        <v>474692</v>
      </c>
      <c r="E43" s="22">
        <v>4106.0857999999998</v>
      </c>
      <c r="F43" s="23">
        <v>1.00003606541896</v>
      </c>
    </row>
    <row r="44" spans="1:6" x14ac:dyDescent="0.2">
      <c r="A44" s="21" t="s">
        <v>204</v>
      </c>
      <c r="B44" s="21" t="s">
        <v>203</v>
      </c>
      <c r="C44" s="21" t="s">
        <v>125</v>
      </c>
      <c r="D44" s="24">
        <v>312951</v>
      </c>
      <c r="E44" s="22">
        <v>4082.1328440000002</v>
      </c>
      <c r="F44" s="23">
        <v>0.994202329583872</v>
      </c>
    </row>
    <row r="45" spans="1:6" x14ac:dyDescent="0.2">
      <c r="A45" s="21" t="s">
        <v>727</v>
      </c>
      <c r="B45" s="21" t="s">
        <v>726</v>
      </c>
      <c r="C45" s="21" t="s">
        <v>189</v>
      </c>
      <c r="D45" s="24">
        <v>9675</v>
      </c>
      <c r="E45" s="22">
        <v>3919.9181629999998</v>
      </c>
      <c r="F45" s="23">
        <v>0.95469498871427105</v>
      </c>
    </row>
    <row r="46" spans="1:6" x14ac:dyDescent="0.2">
      <c r="A46" s="21" t="s">
        <v>554</v>
      </c>
      <c r="B46" s="21" t="s">
        <v>553</v>
      </c>
      <c r="C46" s="21" t="s">
        <v>117</v>
      </c>
      <c r="D46" s="24">
        <v>233735</v>
      </c>
      <c r="E46" s="22">
        <v>3891.22028</v>
      </c>
      <c r="F46" s="23">
        <v>0.947705627215499</v>
      </c>
    </row>
    <row r="47" spans="1:6" x14ac:dyDescent="0.2">
      <c r="A47" s="21" t="s">
        <v>219</v>
      </c>
      <c r="B47" s="21" t="s">
        <v>218</v>
      </c>
      <c r="C47" s="21" t="s">
        <v>125</v>
      </c>
      <c r="D47" s="24">
        <v>1200125</v>
      </c>
      <c r="E47" s="22">
        <v>3880.6041879999998</v>
      </c>
      <c r="F47" s="23">
        <v>0.94512008093348898</v>
      </c>
    </row>
    <row r="48" spans="1:6" x14ac:dyDescent="0.2">
      <c r="A48" s="21" t="s">
        <v>166</v>
      </c>
      <c r="B48" s="21" t="s">
        <v>165</v>
      </c>
      <c r="C48" s="21" t="s">
        <v>167</v>
      </c>
      <c r="D48" s="24">
        <v>635064</v>
      </c>
      <c r="E48" s="22">
        <v>3864.3644399999998</v>
      </c>
      <c r="F48" s="23">
        <v>0.941164894781919</v>
      </c>
    </row>
    <row r="49" spans="1:6" x14ac:dyDescent="0.2">
      <c r="A49" s="21" t="s">
        <v>149</v>
      </c>
      <c r="B49" s="21" t="s">
        <v>148</v>
      </c>
      <c r="C49" s="21" t="s">
        <v>150</v>
      </c>
      <c r="D49" s="24">
        <v>60862</v>
      </c>
      <c r="E49" s="22">
        <v>3683.733412</v>
      </c>
      <c r="F49" s="23">
        <v>0.89717225767392195</v>
      </c>
    </row>
    <row r="50" spans="1:6" x14ac:dyDescent="0.2">
      <c r="A50" s="21" t="s">
        <v>428</v>
      </c>
      <c r="B50" s="21" t="s">
        <v>427</v>
      </c>
      <c r="C50" s="21" t="s">
        <v>230</v>
      </c>
      <c r="D50" s="24">
        <v>134397</v>
      </c>
      <c r="E50" s="22">
        <v>3652.8432619999999</v>
      </c>
      <c r="F50" s="23">
        <v>0.88964897015124</v>
      </c>
    </row>
    <row r="51" spans="1:6" x14ac:dyDescent="0.2">
      <c r="A51" s="21" t="s">
        <v>701</v>
      </c>
      <c r="B51" s="21" t="s">
        <v>700</v>
      </c>
      <c r="C51" s="21" t="s">
        <v>112</v>
      </c>
      <c r="D51" s="24">
        <v>2022164</v>
      </c>
      <c r="E51" s="22">
        <v>3591.7676970000002</v>
      </c>
      <c r="F51" s="23">
        <v>0.87477403312098101</v>
      </c>
    </row>
    <row r="52" spans="1:6" x14ac:dyDescent="0.2">
      <c r="A52" s="21" t="s">
        <v>255</v>
      </c>
      <c r="B52" s="21" t="s">
        <v>254</v>
      </c>
      <c r="C52" s="21" t="s">
        <v>130</v>
      </c>
      <c r="D52" s="24">
        <v>1184854</v>
      </c>
      <c r="E52" s="22">
        <v>3480.5086249999999</v>
      </c>
      <c r="F52" s="23">
        <v>0.84767691678574897</v>
      </c>
    </row>
    <row r="53" spans="1:6" x14ac:dyDescent="0.2">
      <c r="A53" s="21" t="s">
        <v>387</v>
      </c>
      <c r="B53" s="21" t="s">
        <v>386</v>
      </c>
      <c r="C53" s="21" t="s">
        <v>117</v>
      </c>
      <c r="D53" s="24">
        <v>150891</v>
      </c>
      <c r="E53" s="22">
        <v>3390.8979979999999</v>
      </c>
      <c r="F53" s="23">
        <v>0.82585227326641397</v>
      </c>
    </row>
    <row r="54" spans="1:6" x14ac:dyDescent="0.2">
      <c r="A54" s="21" t="s">
        <v>135</v>
      </c>
      <c r="B54" s="21" t="s">
        <v>134</v>
      </c>
      <c r="C54" s="21" t="s">
        <v>136</v>
      </c>
      <c r="D54" s="24">
        <v>259189</v>
      </c>
      <c r="E54" s="22">
        <v>3329.1531110000001</v>
      </c>
      <c r="F54" s="23">
        <v>0.81081432304744405</v>
      </c>
    </row>
    <row r="55" spans="1:6" x14ac:dyDescent="0.2">
      <c r="A55" s="21" t="s">
        <v>420</v>
      </c>
      <c r="B55" s="21" t="s">
        <v>419</v>
      </c>
      <c r="C55" s="21" t="s">
        <v>117</v>
      </c>
      <c r="D55" s="24">
        <v>779330</v>
      </c>
      <c r="E55" s="22">
        <v>3304.748865</v>
      </c>
      <c r="F55" s="23">
        <v>0.80487067565718295</v>
      </c>
    </row>
    <row r="56" spans="1:6" x14ac:dyDescent="0.2">
      <c r="A56" s="21" t="s">
        <v>155</v>
      </c>
      <c r="B56" s="21" t="s">
        <v>154</v>
      </c>
      <c r="C56" s="21" t="s">
        <v>153</v>
      </c>
      <c r="D56" s="24">
        <v>521701</v>
      </c>
      <c r="E56" s="22">
        <v>3237.937257</v>
      </c>
      <c r="F56" s="23">
        <v>0.78859872693447697</v>
      </c>
    </row>
    <row r="57" spans="1:6" x14ac:dyDescent="0.2">
      <c r="A57" s="21" t="s">
        <v>558</v>
      </c>
      <c r="B57" s="21" t="s">
        <v>557</v>
      </c>
      <c r="C57" s="21" t="s">
        <v>329</v>
      </c>
      <c r="D57" s="24">
        <v>230743</v>
      </c>
      <c r="E57" s="22">
        <v>3230.9788579999999</v>
      </c>
      <c r="F57" s="23">
        <v>0.78690401077497096</v>
      </c>
    </row>
    <row r="58" spans="1:6" x14ac:dyDescent="0.2">
      <c r="A58" s="21" t="s">
        <v>383</v>
      </c>
      <c r="B58" s="21" t="s">
        <v>382</v>
      </c>
      <c r="C58" s="21" t="s">
        <v>225</v>
      </c>
      <c r="D58" s="24">
        <v>64191</v>
      </c>
      <c r="E58" s="22">
        <v>3204.1900519999999</v>
      </c>
      <c r="F58" s="23">
        <v>0.78037960445362498</v>
      </c>
    </row>
    <row r="59" spans="1:6" x14ac:dyDescent="0.2">
      <c r="A59" s="21" t="s">
        <v>797</v>
      </c>
      <c r="B59" s="21" t="s">
        <v>796</v>
      </c>
      <c r="C59" s="21" t="s">
        <v>465</v>
      </c>
      <c r="D59" s="24">
        <v>633075</v>
      </c>
      <c r="E59" s="22">
        <v>3122.958975</v>
      </c>
      <c r="F59" s="23">
        <v>0.76059579802833599</v>
      </c>
    </row>
    <row r="60" spans="1:6" x14ac:dyDescent="0.2">
      <c r="A60" s="21" t="s">
        <v>676</v>
      </c>
      <c r="B60" s="21" t="s">
        <v>675</v>
      </c>
      <c r="C60" s="21" t="s">
        <v>230</v>
      </c>
      <c r="D60" s="24">
        <v>739719</v>
      </c>
      <c r="E60" s="22">
        <v>3003.9988589999998</v>
      </c>
      <c r="F60" s="23">
        <v>0.73162309454843799</v>
      </c>
    </row>
    <row r="61" spans="1:6" x14ac:dyDescent="0.2">
      <c r="A61" s="21" t="s">
        <v>578</v>
      </c>
      <c r="B61" s="21" t="s">
        <v>577</v>
      </c>
      <c r="C61" s="21" t="s">
        <v>207</v>
      </c>
      <c r="D61" s="24">
        <v>317121</v>
      </c>
      <c r="E61" s="22">
        <v>3003.2944309999998</v>
      </c>
      <c r="F61" s="23">
        <v>0.73145153130309803</v>
      </c>
    </row>
    <row r="62" spans="1:6" x14ac:dyDescent="0.2">
      <c r="A62" s="21" t="s">
        <v>764</v>
      </c>
      <c r="B62" s="21" t="s">
        <v>763</v>
      </c>
      <c r="C62" s="21" t="s">
        <v>186</v>
      </c>
      <c r="D62" s="24">
        <v>349245</v>
      </c>
      <c r="E62" s="22">
        <v>2884.4144550000001</v>
      </c>
      <c r="F62" s="23">
        <v>0.70249834589812199</v>
      </c>
    </row>
    <row r="63" spans="1:6" x14ac:dyDescent="0.2">
      <c r="A63" s="21" t="s">
        <v>227</v>
      </c>
      <c r="B63" s="21" t="s">
        <v>226</v>
      </c>
      <c r="C63" s="21" t="s">
        <v>145</v>
      </c>
      <c r="D63" s="24">
        <v>1329470</v>
      </c>
      <c r="E63" s="22">
        <v>2524.5305830000002</v>
      </c>
      <c r="F63" s="23">
        <v>0.61484872801565604</v>
      </c>
    </row>
    <row r="64" spans="1:6" x14ac:dyDescent="0.2">
      <c r="A64" s="21" t="s">
        <v>799</v>
      </c>
      <c r="B64" s="21" t="s">
        <v>798</v>
      </c>
      <c r="C64" s="21" t="s">
        <v>260</v>
      </c>
      <c r="D64" s="24">
        <v>1406358</v>
      </c>
      <c r="E64" s="22">
        <v>2516.6776410000002</v>
      </c>
      <c r="F64" s="23">
        <v>0.61293614615493497</v>
      </c>
    </row>
    <row r="65" spans="1:9" x14ac:dyDescent="0.2">
      <c r="A65" s="21" t="s">
        <v>801</v>
      </c>
      <c r="B65" s="21" t="s">
        <v>800</v>
      </c>
      <c r="C65" s="21" t="s">
        <v>236</v>
      </c>
      <c r="D65" s="24">
        <v>88497</v>
      </c>
      <c r="E65" s="22">
        <v>2476.2788059999998</v>
      </c>
      <c r="F65" s="23">
        <v>0.60309702102001705</v>
      </c>
    </row>
    <row r="66" spans="1:9" x14ac:dyDescent="0.2">
      <c r="A66" s="21" t="s">
        <v>238</v>
      </c>
      <c r="B66" s="21" t="s">
        <v>237</v>
      </c>
      <c r="C66" s="21" t="s">
        <v>217</v>
      </c>
      <c r="D66" s="24">
        <v>174768</v>
      </c>
      <c r="E66" s="22">
        <v>2448.0627599999998</v>
      </c>
      <c r="F66" s="23">
        <v>0.59622501078985601</v>
      </c>
    </row>
    <row r="67" spans="1:9" x14ac:dyDescent="0.2">
      <c r="A67" s="21" t="s">
        <v>464</v>
      </c>
      <c r="B67" s="21" t="s">
        <v>463</v>
      </c>
      <c r="C67" s="21" t="s">
        <v>465</v>
      </c>
      <c r="D67" s="24">
        <v>448975</v>
      </c>
      <c r="E67" s="22">
        <v>2379.3430130000002</v>
      </c>
      <c r="F67" s="23">
        <v>0.57948833533936595</v>
      </c>
    </row>
    <row r="68" spans="1:9" x14ac:dyDescent="0.2">
      <c r="A68" s="21" t="s">
        <v>617</v>
      </c>
      <c r="B68" s="21" t="s">
        <v>616</v>
      </c>
      <c r="C68" s="21" t="s">
        <v>230</v>
      </c>
      <c r="D68" s="24">
        <v>279617</v>
      </c>
      <c r="E68" s="22">
        <v>2325.4347809999999</v>
      </c>
      <c r="F68" s="23">
        <v>0.56635900028675401</v>
      </c>
    </row>
    <row r="69" spans="1:9" x14ac:dyDescent="0.2">
      <c r="A69" s="21" t="s">
        <v>202</v>
      </c>
      <c r="B69" s="21" t="s">
        <v>201</v>
      </c>
      <c r="C69" s="21" t="s">
        <v>164</v>
      </c>
      <c r="D69" s="24">
        <v>40679</v>
      </c>
      <c r="E69" s="22">
        <v>2289.6785340000001</v>
      </c>
      <c r="F69" s="23">
        <v>0.55765057618026603</v>
      </c>
    </row>
    <row r="70" spans="1:9" x14ac:dyDescent="0.2">
      <c r="A70" s="21" t="s">
        <v>783</v>
      </c>
      <c r="B70" s="21" t="s">
        <v>782</v>
      </c>
      <c r="C70" s="21" t="s">
        <v>164</v>
      </c>
      <c r="D70" s="24">
        <v>771618</v>
      </c>
      <c r="E70" s="22">
        <v>2266.6278750000001</v>
      </c>
      <c r="F70" s="23">
        <v>0.55203659453095999</v>
      </c>
    </row>
    <row r="71" spans="1:9" x14ac:dyDescent="0.2">
      <c r="A71" s="21" t="s">
        <v>163</v>
      </c>
      <c r="B71" s="21" t="s">
        <v>162</v>
      </c>
      <c r="C71" s="21" t="s">
        <v>164</v>
      </c>
      <c r="D71" s="24">
        <v>637243</v>
      </c>
      <c r="E71" s="22">
        <v>2046.505895</v>
      </c>
      <c r="F71" s="23">
        <v>0.49842594694258502</v>
      </c>
    </row>
    <row r="72" spans="1:9" x14ac:dyDescent="0.2">
      <c r="A72" s="21" t="s">
        <v>229</v>
      </c>
      <c r="B72" s="21" t="s">
        <v>228</v>
      </c>
      <c r="C72" s="21" t="s">
        <v>230</v>
      </c>
      <c r="D72" s="24">
        <v>353279</v>
      </c>
      <c r="E72" s="22">
        <v>2035.240319</v>
      </c>
      <c r="F72" s="23">
        <v>0.495682219011299</v>
      </c>
    </row>
    <row r="73" spans="1:9" x14ac:dyDescent="0.2">
      <c r="A73" s="21" t="s">
        <v>379</v>
      </c>
      <c r="B73" s="21" t="s">
        <v>378</v>
      </c>
      <c r="C73" s="21" t="s">
        <v>139</v>
      </c>
      <c r="D73" s="24">
        <v>1512427</v>
      </c>
      <c r="E73" s="22">
        <v>1978.1032729999999</v>
      </c>
      <c r="F73" s="23">
        <v>0.48176650719848102</v>
      </c>
    </row>
    <row r="74" spans="1:9" x14ac:dyDescent="0.2">
      <c r="A74" s="21" t="s">
        <v>781</v>
      </c>
      <c r="B74" s="21" t="s">
        <v>780</v>
      </c>
      <c r="C74" s="21" t="s">
        <v>120</v>
      </c>
      <c r="D74" s="24">
        <v>200000</v>
      </c>
      <c r="E74" s="22">
        <v>1860.1</v>
      </c>
      <c r="F74" s="23">
        <v>0.45302684256763498</v>
      </c>
    </row>
    <row r="75" spans="1:9" x14ac:dyDescent="0.2">
      <c r="A75" s="21" t="s">
        <v>473</v>
      </c>
      <c r="B75" s="21" t="s">
        <v>472</v>
      </c>
      <c r="C75" s="21" t="s">
        <v>145</v>
      </c>
      <c r="D75" s="24">
        <v>211498</v>
      </c>
      <c r="E75" s="22">
        <v>963.37338999999997</v>
      </c>
      <c r="F75" s="23">
        <v>0.23462932373817499</v>
      </c>
    </row>
    <row r="76" spans="1:9" x14ac:dyDescent="0.2">
      <c r="A76" s="21" t="s">
        <v>654</v>
      </c>
      <c r="B76" s="21" t="s">
        <v>653</v>
      </c>
      <c r="C76" s="21" t="s">
        <v>236</v>
      </c>
      <c r="D76" s="24">
        <v>104637</v>
      </c>
      <c r="E76" s="22">
        <v>729.31988999999999</v>
      </c>
      <c r="F76" s="23">
        <v>0.17762565829174501</v>
      </c>
    </row>
    <row r="77" spans="1:9" x14ac:dyDescent="0.2">
      <c r="A77" s="21" t="s">
        <v>494</v>
      </c>
      <c r="B77" s="21" t="s">
        <v>1317</v>
      </c>
      <c r="C77" s="21" t="s">
        <v>390</v>
      </c>
      <c r="D77" s="24">
        <v>74920</v>
      </c>
      <c r="E77" s="22">
        <v>197.18943999999999</v>
      </c>
      <c r="F77" s="23">
        <v>4.8025433788979201E-2</v>
      </c>
    </row>
    <row r="78" spans="1:9" x14ac:dyDescent="0.2">
      <c r="A78" s="20" t="s">
        <v>32</v>
      </c>
      <c r="B78" s="20"/>
      <c r="C78" s="20"/>
      <c r="D78" s="20"/>
      <c r="E78" s="25">
        <f>SUM(E7:E77)</f>
        <v>382703.15517100011</v>
      </c>
      <c r="F78" s="26">
        <f>SUM(F7:F77)</f>
        <v>93.207248012359514</v>
      </c>
      <c r="G78" s="14"/>
      <c r="H78" s="14"/>
      <c r="I78" s="14"/>
    </row>
    <row r="79" spans="1:9" x14ac:dyDescent="0.2">
      <c r="A79" s="21"/>
      <c r="B79" s="21"/>
      <c r="C79" s="21"/>
      <c r="D79" s="21"/>
      <c r="E79" s="22"/>
      <c r="F79" s="23"/>
    </row>
    <row r="80" spans="1:9" x14ac:dyDescent="0.2">
      <c r="A80" s="20" t="s">
        <v>43</v>
      </c>
      <c r="B80" s="20"/>
      <c r="C80" s="20"/>
      <c r="D80" s="20"/>
      <c r="E80" s="25">
        <f>E78</f>
        <v>382703.15517100011</v>
      </c>
      <c r="F80" s="26">
        <f>F78</f>
        <v>93.207248012359514</v>
      </c>
      <c r="G80" s="14"/>
      <c r="H80" s="14"/>
      <c r="I80" s="14"/>
    </row>
    <row r="81" spans="1:9" x14ac:dyDescent="0.2">
      <c r="A81" s="20"/>
      <c r="B81" s="20"/>
      <c r="C81" s="20"/>
      <c r="D81" s="20"/>
      <c r="E81" s="25"/>
      <c r="F81" s="26"/>
      <c r="G81" s="14"/>
      <c r="H81" s="14"/>
      <c r="I81" s="14"/>
    </row>
    <row r="82" spans="1:9" x14ac:dyDescent="0.2">
      <c r="A82" s="20" t="s">
        <v>45</v>
      </c>
      <c r="B82" s="20"/>
      <c r="C82" s="20"/>
      <c r="D82" s="20"/>
      <c r="E82" s="25">
        <f>E84-(E78)</f>
        <v>27890.616592599894</v>
      </c>
      <c r="F82" s="26">
        <f>F84-(F78)</f>
        <v>6.7927519876404858</v>
      </c>
      <c r="G82" s="14"/>
      <c r="H82" s="14"/>
      <c r="I82" s="14"/>
    </row>
    <row r="83" spans="1:9" x14ac:dyDescent="0.2">
      <c r="A83" s="20"/>
      <c r="B83" s="20"/>
      <c r="C83" s="20"/>
      <c r="D83" s="20"/>
      <c r="E83" s="25"/>
      <c r="F83" s="26"/>
      <c r="G83" s="14"/>
      <c r="H83" s="14"/>
      <c r="I83" s="14"/>
    </row>
    <row r="84" spans="1:9" x14ac:dyDescent="0.2">
      <c r="A84" s="27" t="s">
        <v>44</v>
      </c>
      <c r="B84" s="27"/>
      <c r="C84" s="27"/>
      <c r="D84" s="27"/>
      <c r="E84" s="28">
        <v>410593.7717636</v>
      </c>
      <c r="F84" s="29">
        <v>100</v>
      </c>
      <c r="G84" s="14"/>
      <c r="H84" s="14"/>
      <c r="I84" s="14"/>
    </row>
    <row r="86" spans="1:9" x14ac:dyDescent="0.2">
      <c r="A86" s="14" t="s">
        <v>1318</v>
      </c>
    </row>
    <row r="87" spans="1:9" x14ac:dyDescent="0.2">
      <c r="A87" s="14" t="s">
        <v>47</v>
      </c>
    </row>
    <row r="88" spans="1:9" x14ac:dyDescent="0.2">
      <c r="A88" s="14" t="s">
        <v>48</v>
      </c>
    </row>
    <row r="89" spans="1:9" x14ac:dyDescent="0.2">
      <c r="A89" s="14" t="s">
        <v>49</v>
      </c>
      <c r="B89" s="14"/>
      <c r="C89" s="30" t="s">
        <v>51</v>
      </c>
      <c r="D89" s="14" t="s">
        <v>50</v>
      </c>
    </row>
    <row r="90" spans="1:9" x14ac:dyDescent="0.2">
      <c r="A90" s="7" t="s">
        <v>52</v>
      </c>
      <c r="C90" s="31">
        <v>10.346399999999999</v>
      </c>
      <c r="D90" s="31">
        <v>8.6152999999999995</v>
      </c>
    </row>
    <row r="91" spans="1:9" x14ac:dyDescent="0.2">
      <c r="A91" s="7" t="s">
        <v>53</v>
      </c>
      <c r="C91" s="31">
        <v>10.346399999999999</v>
      </c>
      <c r="D91" s="31">
        <v>8.6152999999999995</v>
      </c>
    </row>
    <row r="92" spans="1:9" x14ac:dyDescent="0.2">
      <c r="A92" s="7" t="s">
        <v>54</v>
      </c>
      <c r="C92" s="31">
        <v>10.3607</v>
      </c>
      <c r="D92" s="31">
        <v>8.6933000000000007</v>
      </c>
    </row>
    <row r="93" spans="1:9" x14ac:dyDescent="0.2">
      <c r="A93" s="7" t="s">
        <v>55</v>
      </c>
      <c r="C93" s="31">
        <v>10.3607</v>
      </c>
      <c r="D93" s="31">
        <v>8.6933000000000007</v>
      </c>
    </row>
    <row r="95" spans="1:9" x14ac:dyDescent="0.2">
      <c r="A95" s="7" t="s">
        <v>56</v>
      </c>
    </row>
    <row r="97" spans="1:6" x14ac:dyDescent="0.2">
      <c r="A97" s="14" t="s">
        <v>57</v>
      </c>
      <c r="D97" s="30" t="s">
        <v>58</v>
      </c>
    </row>
    <row r="99" spans="1:6" x14ac:dyDescent="0.2">
      <c r="A99" s="14" t="s">
        <v>346</v>
      </c>
      <c r="D99" s="52">
        <v>0.25490000000000002</v>
      </c>
    </row>
    <row r="101" spans="1:6" x14ac:dyDescent="0.2">
      <c r="A101" s="87" t="s">
        <v>60</v>
      </c>
      <c r="B101" s="87"/>
      <c r="C101" s="87"/>
      <c r="D101" s="30" t="s">
        <v>58</v>
      </c>
    </row>
    <row r="103" spans="1:6" x14ac:dyDescent="0.2">
      <c r="A103" s="14" t="s">
        <v>929</v>
      </c>
      <c r="F103" s="7"/>
    </row>
    <row r="104" spans="1:6" x14ac:dyDescent="0.2">
      <c r="F104" s="7"/>
    </row>
    <row r="105" spans="1:6" x14ac:dyDescent="0.2">
      <c r="A105" s="56" t="s">
        <v>941</v>
      </c>
      <c r="F105" s="7"/>
    </row>
    <row r="106" spans="1:6" x14ac:dyDescent="0.2">
      <c r="A106" s="64"/>
      <c r="F106" s="7"/>
    </row>
    <row r="107" spans="1:6" x14ac:dyDescent="0.2">
      <c r="A107" s="65"/>
      <c r="F107" s="7"/>
    </row>
    <row r="108" spans="1:6" x14ac:dyDescent="0.2">
      <c r="A108" s="65"/>
      <c r="F108" s="7"/>
    </row>
    <row r="109" spans="1:6" x14ac:dyDescent="0.2">
      <c r="A109" s="65"/>
      <c r="F109" s="7"/>
    </row>
    <row r="110" spans="1:6" x14ac:dyDescent="0.2">
      <c r="A110" s="65"/>
      <c r="F110" s="7"/>
    </row>
    <row r="111" spans="1:6" x14ac:dyDescent="0.2">
      <c r="A111" s="65"/>
      <c r="F111" s="7"/>
    </row>
    <row r="112" spans="1:6" x14ac:dyDescent="0.2">
      <c r="A112" s="65"/>
      <c r="F112" s="7"/>
    </row>
    <row r="113" spans="1:6" x14ac:dyDescent="0.2">
      <c r="A113" s="65"/>
      <c r="F113" s="7"/>
    </row>
    <row r="114" spans="1:6" x14ac:dyDescent="0.2">
      <c r="A114" s="65"/>
      <c r="F114" s="7"/>
    </row>
    <row r="115" spans="1:6" x14ac:dyDescent="0.2">
      <c r="A115" s="65"/>
      <c r="F115" s="7"/>
    </row>
    <row r="116" spans="1:6" x14ac:dyDescent="0.2">
      <c r="A116" s="65"/>
      <c r="F116" s="7"/>
    </row>
    <row r="117" spans="1:6" x14ac:dyDescent="0.2">
      <c r="A117" s="65"/>
    </row>
    <row r="118" spans="1:6" x14ac:dyDescent="0.2">
      <c r="A118" s="65"/>
    </row>
    <row r="119" spans="1:6" x14ac:dyDescent="0.2">
      <c r="A119" s="65"/>
    </row>
    <row r="120" spans="1:6" x14ac:dyDescent="0.2">
      <c r="A120" s="65"/>
    </row>
    <row r="121" spans="1:6" x14ac:dyDescent="0.2">
      <c r="A121" s="65"/>
    </row>
    <row r="122" spans="1:6" x14ac:dyDescent="0.2">
      <c r="A122" s="65"/>
    </row>
    <row r="123" spans="1:6" x14ac:dyDescent="0.2">
      <c r="A123" s="65"/>
    </row>
    <row r="124" spans="1:6" x14ac:dyDescent="0.2">
      <c r="A124" s="56" t="s">
        <v>955</v>
      </c>
    </row>
    <row r="125" spans="1:6" x14ac:dyDescent="0.2">
      <c r="A125" s="65"/>
    </row>
    <row r="126" spans="1:6" x14ac:dyDescent="0.2">
      <c r="A126" s="56" t="s">
        <v>942</v>
      </c>
    </row>
    <row r="127" spans="1:6" x14ac:dyDescent="0.2">
      <c r="A127" s="65"/>
    </row>
    <row r="128" spans="1:6" x14ac:dyDescent="0.2">
      <c r="A128" s="65"/>
    </row>
    <row r="129" spans="1:1" x14ac:dyDescent="0.2">
      <c r="A129" s="65"/>
    </row>
    <row r="130" spans="1:1" x14ac:dyDescent="0.2">
      <c r="A130" s="65"/>
    </row>
    <row r="131" spans="1:1" x14ac:dyDescent="0.2">
      <c r="A131" s="65"/>
    </row>
    <row r="132" spans="1:1" x14ac:dyDescent="0.2">
      <c r="A132" s="65"/>
    </row>
    <row r="133" spans="1:1" x14ac:dyDescent="0.2">
      <c r="A133" s="65"/>
    </row>
    <row r="134" spans="1:1" x14ac:dyDescent="0.2">
      <c r="A134" s="65"/>
    </row>
    <row r="135" spans="1:1" x14ac:dyDescent="0.2">
      <c r="A135" s="65"/>
    </row>
    <row r="136" spans="1:1" x14ac:dyDescent="0.2">
      <c r="A136" s="65"/>
    </row>
    <row r="137" spans="1:1" x14ac:dyDescent="0.2">
      <c r="A137" s="65"/>
    </row>
    <row r="138" spans="1:1" x14ac:dyDescent="0.2">
      <c r="A138" s="65"/>
    </row>
    <row r="145" spans="1:1" x14ac:dyDescent="0.2">
      <c r="A145" s="7" t="s">
        <v>940</v>
      </c>
    </row>
  </sheetData>
  <mergeCells count="2">
    <mergeCell ref="A1:F1"/>
    <mergeCell ref="A101:C101"/>
  </mergeCells>
  <conditionalFormatting sqref="F2:F3 F5:F102">
    <cfRule type="cellIs" dxfId="53" priority="2" stopIfTrue="1" operator="between">
      <formula>0.009</formula>
      <formula>-0.009</formula>
    </cfRule>
  </conditionalFormatting>
  <conditionalFormatting sqref="F117:F65536">
    <cfRule type="cellIs" dxfId="52"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118"/>
  <sheetViews>
    <sheetView workbookViewId="0">
      <selection sqref="A1:F1"/>
    </sheetView>
  </sheetViews>
  <sheetFormatPr defaultColWidth="9.109375" defaultRowHeight="10.199999999999999" x14ac:dyDescent="0.2"/>
  <cols>
    <col min="1" max="1" width="38.6640625" style="7" bestFit="1" customWidth="1"/>
    <col min="2" max="2" width="30.33203125" style="7" bestFit="1" customWidth="1"/>
    <col min="3" max="3" width="25.109375" style="7" bestFit="1" customWidth="1"/>
    <col min="4" max="4" width="15.33203125" style="7" bestFit="1" customWidth="1"/>
    <col min="5" max="5" width="27" style="10" customWidth="1"/>
    <col min="6" max="6" width="13.5546875" style="11" bestFit="1" customWidth="1"/>
    <col min="7" max="16384" width="9.109375" style="7"/>
  </cols>
  <sheetData>
    <row r="1" spans="1:7" s="1" customFormat="1" ht="13.8" x14ac:dyDescent="0.2">
      <c r="A1" s="81" t="s">
        <v>19</v>
      </c>
      <c r="B1" s="82"/>
      <c r="C1" s="82"/>
      <c r="D1" s="82"/>
      <c r="E1" s="82"/>
      <c r="F1" s="82"/>
    </row>
    <row r="2" spans="1:7" s="1" customFormat="1" ht="11.4" x14ac:dyDescent="0.2">
      <c r="E2" s="5"/>
      <c r="F2" s="9"/>
    </row>
    <row r="3" spans="1:7" s="1" customFormat="1" ht="12" x14ac:dyDescent="0.2">
      <c r="A3" s="8" t="s">
        <v>7</v>
      </c>
      <c r="B3" s="2"/>
      <c r="C3" s="3"/>
      <c r="D3" s="3"/>
      <c r="E3" s="4"/>
      <c r="F3" s="9"/>
    </row>
    <row r="4" spans="1:7" s="1" customFormat="1" ht="21.75" customHeight="1" x14ac:dyDescent="0.2">
      <c r="A4" s="6" t="s">
        <v>2</v>
      </c>
      <c r="B4" s="6" t="s">
        <v>0</v>
      </c>
      <c r="C4" s="13" t="s">
        <v>4</v>
      </c>
      <c r="D4" s="13" t="s">
        <v>1</v>
      </c>
      <c r="E4" s="53" t="s">
        <v>6</v>
      </c>
      <c r="F4" s="12" t="s">
        <v>3</v>
      </c>
      <c r="G4" s="12" t="s">
        <v>5</v>
      </c>
    </row>
    <row r="5" spans="1:7" x14ac:dyDescent="0.2">
      <c r="A5" s="16" t="s">
        <v>109</v>
      </c>
      <c r="B5" s="17"/>
      <c r="C5" s="17"/>
      <c r="D5" s="17"/>
      <c r="E5" s="18"/>
      <c r="F5" s="19"/>
      <c r="G5" s="18"/>
    </row>
    <row r="6" spans="1:7" x14ac:dyDescent="0.2">
      <c r="A6" s="20" t="s">
        <v>26</v>
      </c>
      <c r="B6" s="21"/>
      <c r="C6" s="21"/>
      <c r="D6" s="21"/>
      <c r="E6" s="22"/>
      <c r="F6" s="23"/>
      <c r="G6" s="22"/>
    </row>
    <row r="7" spans="1:7" x14ac:dyDescent="0.2">
      <c r="A7" s="21" t="s">
        <v>111</v>
      </c>
      <c r="B7" s="21" t="s">
        <v>110</v>
      </c>
      <c r="C7" s="21" t="s">
        <v>112</v>
      </c>
      <c r="D7" s="24">
        <v>6800000</v>
      </c>
      <c r="E7" s="22">
        <v>117803.2</v>
      </c>
      <c r="F7" s="23">
        <v>10.8002982541572</v>
      </c>
      <c r="G7" s="22"/>
    </row>
    <row r="8" spans="1:7" x14ac:dyDescent="0.2">
      <c r="A8" s="21" t="s">
        <v>114</v>
      </c>
      <c r="B8" s="21" t="s">
        <v>113</v>
      </c>
      <c r="C8" s="21" t="s">
        <v>112</v>
      </c>
      <c r="D8" s="24">
        <v>8300000</v>
      </c>
      <c r="E8" s="22">
        <v>99940.3</v>
      </c>
      <c r="F8" s="23">
        <v>9.1626122856590406</v>
      </c>
      <c r="G8" s="22"/>
    </row>
    <row r="9" spans="1:7" x14ac:dyDescent="0.2">
      <c r="A9" s="21" t="s">
        <v>124</v>
      </c>
      <c r="B9" s="21" t="s">
        <v>123</v>
      </c>
      <c r="C9" s="21" t="s">
        <v>125</v>
      </c>
      <c r="D9" s="24">
        <v>3900000</v>
      </c>
      <c r="E9" s="22">
        <v>61237.8</v>
      </c>
      <c r="F9" s="23">
        <v>5.6143339436316602</v>
      </c>
      <c r="G9" s="22"/>
    </row>
    <row r="10" spans="1:7" x14ac:dyDescent="0.2">
      <c r="A10" s="21" t="s">
        <v>122</v>
      </c>
      <c r="B10" s="21" t="s">
        <v>121</v>
      </c>
      <c r="C10" s="21" t="s">
        <v>112</v>
      </c>
      <c r="D10" s="24">
        <v>6000000</v>
      </c>
      <c r="E10" s="22">
        <v>60933</v>
      </c>
      <c r="F10" s="23">
        <v>5.58638961862294</v>
      </c>
      <c r="G10" s="22"/>
    </row>
    <row r="11" spans="1:7" x14ac:dyDescent="0.2">
      <c r="A11" s="21" t="s">
        <v>129</v>
      </c>
      <c r="B11" s="21" t="s">
        <v>128</v>
      </c>
      <c r="C11" s="21" t="s">
        <v>130</v>
      </c>
      <c r="D11" s="24">
        <v>4600000</v>
      </c>
      <c r="E11" s="22">
        <v>55204.6</v>
      </c>
      <c r="F11" s="23">
        <v>5.0612050012346703</v>
      </c>
      <c r="G11" s="22"/>
    </row>
    <row r="12" spans="1:7" x14ac:dyDescent="0.2">
      <c r="A12" s="21" t="s">
        <v>132</v>
      </c>
      <c r="B12" s="21" t="s">
        <v>131</v>
      </c>
      <c r="C12" s="21" t="s">
        <v>133</v>
      </c>
      <c r="D12" s="24">
        <v>23500000</v>
      </c>
      <c r="E12" s="22">
        <v>52193.5</v>
      </c>
      <c r="F12" s="23">
        <v>4.7851447747459703</v>
      </c>
      <c r="G12" s="22"/>
    </row>
    <row r="13" spans="1:7" x14ac:dyDescent="0.2">
      <c r="A13" s="21" t="s">
        <v>144</v>
      </c>
      <c r="B13" s="21" t="s">
        <v>143</v>
      </c>
      <c r="C13" s="21" t="s">
        <v>145</v>
      </c>
      <c r="D13" s="24">
        <v>3200000</v>
      </c>
      <c r="E13" s="22">
        <v>50984</v>
      </c>
      <c r="F13" s="23">
        <v>4.6742567790174796</v>
      </c>
      <c r="G13" s="22"/>
    </row>
    <row r="14" spans="1:7" x14ac:dyDescent="0.2">
      <c r="A14" s="21" t="s">
        <v>272</v>
      </c>
      <c r="B14" s="21" t="s">
        <v>271</v>
      </c>
      <c r="C14" s="21" t="s">
        <v>145</v>
      </c>
      <c r="D14" s="24">
        <v>3500000</v>
      </c>
      <c r="E14" s="22">
        <v>49262.5</v>
      </c>
      <c r="F14" s="23">
        <v>4.5164281848491399</v>
      </c>
      <c r="G14" s="22"/>
    </row>
    <row r="15" spans="1:7" x14ac:dyDescent="0.2">
      <c r="A15" s="21" t="s">
        <v>367</v>
      </c>
      <c r="B15" s="21" t="s">
        <v>366</v>
      </c>
      <c r="C15" s="21" t="s">
        <v>117</v>
      </c>
      <c r="D15" s="24">
        <v>1400000</v>
      </c>
      <c r="E15" s="22">
        <v>48765.5</v>
      </c>
      <c r="F15" s="23">
        <v>4.4708627992542098</v>
      </c>
      <c r="G15" s="22"/>
    </row>
    <row r="16" spans="1:7" x14ac:dyDescent="0.2">
      <c r="A16" s="21" t="s">
        <v>152</v>
      </c>
      <c r="B16" s="21" t="s">
        <v>151</v>
      </c>
      <c r="C16" s="21" t="s">
        <v>153</v>
      </c>
      <c r="D16" s="24">
        <v>320000</v>
      </c>
      <c r="E16" s="22">
        <v>38226.720000000001</v>
      </c>
      <c r="F16" s="23">
        <v>3.50465842420373</v>
      </c>
      <c r="G16" s="22"/>
    </row>
    <row r="17" spans="1:7" x14ac:dyDescent="0.2">
      <c r="A17" s="21" t="s">
        <v>211</v>
      </c>
      <c r="B17" s="21" t="s">
        <v>210</v>
      </c>
      <c r="C17" s="21" t="s">
        <v>212</v>
      </c>
      <c r="D17" s="24">
        <v>25000000</v>
      </c>
      <c r="E17" s="22">
        <v>34300</v>
      </c>
      <c r="F17" s="23">
        <v>3.1446533720441598</v>
      </c>
      <c r="G17" s="22"/>
    </row>
    <row r="18" spans="1:7" x14ac:dyDescent="0.2">
      <c r="A18" s="21" t="s">
        <v>598</v>
      </c>
      <c r="B18" s="21" t="s">
        <v>597</v>
      </c>
      <c r="C18" s="21" t="s">
        <v>207</v>
      </c>
      <c r="D18" s="24">
        <v>2693087</v>
      </c>
      <c r="E18" s="22">
        <v>32333.202519999999</v>
      </c>
      <c r="F18" s="23">
        <v>2.9643356948543702</v>
      </c>
      <c r="G18" s="22"/>
    </row>
    <row r="19" spans="1:7" x14ac:dyDescent="0.2">
      <c r="A19" s="21" t="s">
        <v>116</v>
      </c>
      <c r="B19" s="21" t="s">
        <v>115</v>
      </c>
      <c r="C19" s="21" t="s">
        <v>117</v>
      </c>
      <c r="D19" s="24">
        <v>1800000</v>
      </c>
      <c r="E19" s="22">
        <v>30378.6</v>
      </c>
      <c r="F19" s="23">
        <v>2.7851360620402601</v>
      </c>
      <c r="G19" s="22"/>
    </row>
    <row r="20" spans="1:7" x14ac:dyDescent="0.2">
      <c r="A20" s="21" t="s">
        <v>178</v>
      </c>
      <c r="B20" s="21" t="s">
        <v>177</v>
      </c>
      <c r="C20" s="21" t="s">
        <v>179</v>
      </c>
      <c r="D20" s="24">
        <v>1350000</v>
      </c>
      <c r="E20" s="22">
        <v>29568.375</v>
      </c>
      <c r="F20" s="23">
        <v>2.7108539402220502</v>
      </c>
      <c r="G20" s="22"/>
    </row>
    <row r="21" spans="1:7" x14ac:dyDescent="0.2">
      <c r="A21" s="21" t="s">
        <v>175</v>
      </c>
      <c r="B21" s="21" t="s">
        <v>174</v>
      </c>
      <c r="C21" s="21" t="s">
        <v>176</v>
      </c>
      <c r="D21" s="24">
        <v>4468295</v>
      </c>
      <c r="E21" s="22">
        <v>27975.994999999999</v>
      </c>
      <c r="F21" s="23">
        <v>2.56486317822276</v>
      </c>
      <c r="G21" s="22"/>
    </row>
    <row r="22" spans="1:7" x14ac:dyDescent="0.2">
      <c r="A22" s="21" t="s">
        <v>166</v>
      </c>
      <c r="B22" s="21" t="s">
        <v>165</v>
      </c>
      <c r="C22" s="21" t="s">
        <v>167</v>
      </c>
      <c r="D22" s="24">
        <v>4500000</v>
      </c>
      <c r="E22" s="22">
        <v>27382.5</v>
      </c>
      <c r="F22" s="23">
        <v>2.5104510483964799</v>
      </c>
      <c r="G22" s="22"/>
    </row>
    <row r="23" spans="1:7" x14ac:dyDescent="0.2">
      <c r="A23" s="21" t="s">
        <v>160</v>
      </c>
      <c r="B23" s="21" t="s">
        <v>159</v>
      </c>
      <c r="C23" s="21" t="s">
        <v>161</v>
      </c>
      <c r="D23" s="24">
        <v>1800000</v>
      </c>
      <c r="E23" s="22">
        <v>26344.799999999999</v>
      </c>
      <c r="F23" s="23">
        <v>2.4153138237851</v>
      </c>
      <c r="G23" s="22"/>
    </row>
    <row r="24" spans="1:7" x14ac:dyDescent="0.2">
      <c r="A24" s="21" t="s">
        <v>173</v>
      </c>
      <c r="B24" s="21" t="s">
        <v>172</v>
      </c>
      <c r="C24" s="21" t="s">
        <v>112</v>
      </c>
      <c r="D24" s="24">
        <v>2650000</v>
      </c>
      <c r="E24" s="22">
        <v>26237.65</v>
      </c>
      <c r="F24" s="23">
        <v>2.4054902200295798</v>
      </c>
      <c r="G24" s="22"/>
    </row>
    <row r="25" spans="1:7" x14ac:dyDescent="0.2">
      <c r="A25" s="21" t="s">
        <v>259</v>
      </c>
      <c r="B25" s="21" t="s">
        <v>258</v>
      </c>
      <c r="C25" s="21" t="s">
        <v>260</v>
      </c>
      <c r="D25" s="24">
        <v>550000</v>
      </c>
      <c r="E25" s="22">
        <v>24625.15</v>
      </c>
      <c r="F25" s="23">
        <v>2.2576548392009701</v>
      </c>
      <c r="G25" s="22"/>
    </row>
    <row r="26" spans="1:7" x14ac:dyDescent="0.2">
      <c r="A26" s="21" t="s">
        <v>147</v>
      </c>
      <c r="B26" s="21" t="s">
        <v>146</v>
      </c>
      <c r="C26" s="21" t="s">
        <v>112</v>
      </c>
      <c r="D26" s="24">
        <v>3500000</v>
      </c>
      <c r="E26" s="22">
        <v>24108</v>
      </c>
      <c r="F26" s="23">
        <v>2.21024208435104</v>
      </c>
      <c r="G26" s="22"/>
    </row>
    <row r="27" spans="1:7" x14ac:dyDescent="0.2">
      <c r="A27" s="21" t="s">
        <v>803</v>
      </c>
      <c r="B27" s="21" t="s">
        <v>802</v>
      </c>
      <c r="C27" s="21" t="s">
        <v>230</v>
      </c>
      <c r="D27" s="24">
        <v>775000</v>
      </c>
      <c r="E27" s="22">
        <v>23793.662499999999</v>
      </c>
      <c r="F27" s="23">
        <v>2.1814233531750902</v>
      </c>
      <c r="G27" s="22"/>
    </row>
    <row r="28" spans="1:7" x14ac:dyDescent="0.2">
      <c r="A28" s="21" t="s">
        <v>805</v>
      </c>
      <c r="B28" s="21" t="s">
        <v>804</v>
      </c>
      <c r="C28" s="21" t="s">
        <v>142</v>
      </c>
      <c r="D28" s="24">
        <v>1039009</v>
      </c>
      <c r="E28" s="22">
        <v>17555.615570000002</v>
      </c>
      <c r="F28" s="23">
        <v>1.60951386881958</v>
      </c>
      <c r="G28" s="22"/>
    </row>
    <row r="29" spans="1:7" x14ac:dyDescent="0.2">
      <c r="A29" s="21" t="s">
        <v>797</v>
      </c>
      <c r="B29" s="21" t="s">
        <v>796</v>
      </c>
      <c r="C29" s="21" t="s">
        <v>465</v>
      </c>
      <c r="D29" s="24">
        <v>3300000</v>
      </c>
      <c r="E29" s="22">
        <v>16278.9</v>
      </c>
      <c r="F29" s="23">
        <v>1.49246349207492</v>
      </c>
      <c r="G29" s="22"/>
    </row>
    <row r="30" spans="1:7" x14ac:dyDescent="0.2">
      <c r="A30" s="21" t="s">
        <v>428</v>
      </c>
      <c r="B30" s="21" t="s">
        <v>427</v>
      </c>
      <c r="C30" s="21" t="s">
        <v>230</v>
      </c>
      <c r="D30" s="24">
        <v>540000</v>
      </c>
      <c r="E30" s="22">
        <v>14676.93</v>
      </c>
      <c r="F30" s="23">
        <v>1.34559351066344</v>
      </c>
      <c r="G30" s="22"/>
    </row>
    <row r="31" spans="1:7" x14ac:dyDescent="0.2">
      <c r="A31" s="21" t="s">
        <v>586</v>
      </c>
      <c r="B31" s="21" t="s">
        <v>585</v>
      </c>
      <c r="C31" s="21" t="s">
        <v>222</v>
      </c>
      <c r="D31" s="24">
        <v>767769</v>
      </c>
      <c r="E31" s="22">
        <v>14213.7075</v>
      </c>
      <c r="F31" s="23">
        <v>1.3031248751931299</v>
      </c>
      <c r="G31" s="22"/>
    </row>
    <row r="32" spans="1:7" x14ac:dyDescent="0.2">
      <c r="A32" s="21" t="s">
        <v>385</v>
      </c>
      <c r="B32" s="21" t="s">
        <v>384</v>
      </c>
      <c r="C32" s="21" t="s">
        <v>186</v>
      </c>
      <c r="D32" s="24">
        <v>11000000</v>
      </c>
      <c r="E32" s="22">
        <v>13044.9</v>
      </c>
      <c r="F32" s="23">
        <v>1.19596760271075</v>
      </c>
      <c r="G32" s="22"/>
    </row>
    <row r="33" spans="1:9" x14ac:dyDescent="0.2">
      <c r="A33" s="21" t="s">
        <v>807</v>
      </c>
      <c r="B33" s="21" t="s">
        <v>806</v>
      </c>
      <c r="C33" s="21" t="s">
        <v>260</v>
      </c>
      <c r="D33" s="24">
        <v>4500000</v>
      </c>
      <c r="E33" s="22">
        <v>11243.25</v>
      </c>
      <c r="F33" s="23">
        <v>1.03079078790774</v>
      </c>
      <c r="G33" s="22"/>
    </row>
    <row r="34" spans="1:9" x14ac:dyDescent="0.2">
      <c r="A34" s="21" t="s">
        <v>731</v>
      </c>
      <c r="B34" s="21" t="s">
        <v>730</v>
      </c>
      <c r="C34" s="21" t="s">
        <v>133</v>
      </c>
      <c r="D34" s="24">
        <v>176717</v>
      </c>
      <c r="E34" s="22">
        <v>8573.5136139999995</v>
      </c>
      <c r="F34" s="23">
        <v>0.78602706986972704</v>
      </c>
      <c r="G34" s="22"/>
    </row>
    <row r="35" spans="1:9" x14ac:dyDescent="0.2">
      <c r="A35" s="21" t="s">
        <v>785</v>
      </c>
      <c r="B35" s="21" t="s">
        <v>784</v>
      </c>
      <c r="C35" s="21" t="s">
        <v>164</v>
      </c>
      <c r="D35" s="24">
        <v>1368783</v>
      </c>
      <c r="E35" s="22">
        <v>6071.236997</v>
      </c>
      <c r="F35" s="23">
        <v>0.55661620685409097</v>
      </c>
      <c r="G35" s="22"/>
    </row>
    <row r="36" spans="1:9" x14ac:dyDescent="0.2">
      <c r="A36" s="20" t="s">
        <v>32</v>
      </c>
      <c r="B36" s="20"/>
      <c r="C36" s="20"/>
      <c r="D36" s="20"/>
      <c r="E36" s="25">
        <f>SUM(E7:E35)</f>
        <v>1043257.1087010002</v>
      </c>
      <c r="F36" s="26">
        <f>SUM(F7:F35)</f>
        <v>95.64670509579129</v>
      </c>
      <c r="G36" s="22"/>
      <c r="H36" s="14"/>
      <c r="I36" s="14"/>
    </row>
    <row r="37" spans="1:9" x14ac:dyDescent="0.2">
      <c r="A37" s="21"/>
      <c r="B37" s="21"/>
      <c r="C37" s="21"/>
      <c r="D37" s="21"/>
      <c r="E37" s="22"/>
      <c r="F37" s="23"/>
      <c r="G37" s="22"/>
    </row>
    <row r="38" spans="1:9" x14ac:dyDescent="0.2">
      <c r="A38" s="20" t="s">
        <v>33</v>
      </c>
      <c r="B38" s="21"/>
      <c r="C38" s="21"/>
      <c r="D38" s="21"/>
      <c r="E38" s="22"/>
      <c r="F38" s="23"/>
      <c r="G38" s="22"/>
    </row>
    <row r="39" spans="1:9" x14ac:dyDescent="0.2">
      <c r="A39" s="20" t="s">
        <v>39</v>
      </c>
      <c r="B39" s="21"/>
      <c r="C39" s="21"/>
      <c r="D39" s="21"/>
      <c r="E39" s="22"/>
      <c r="F39" s="23"/>
      <c r="G39" s="22"/>
    </row>
    <row r="40" spans="1:9" x14ac:dyDescent="0.2">
      <c r="A40" s="21" t="s">
        <v>699</v>
      </c>
      <c r="B40" s="21" t="s">
        <v>698</v>
      </c>
      <c r="C40" s="21" t="s">
        <v>41</v>
      </c>
      <c r="D40" s="24">
        <v>2500000</v>
      </c>
      <c r="E40" s="22">
        <v>2473.2199999999998</v>
      </c>
      <c r="F40" s="23">
        <v>0.226746927487086</v>
      </c>
      <c r="G40" s="22">
        <v>6.4793000000000003</v>
      </c>
    </row>
    <row r="41" spans="1:9" x14ac:dyDescent="0.2">
      <c r="A41" s="20" t="s">
        <v>32</v>
      </c>
      <c r="B41" s="20"/>
      <c r="C41" s="20"/>
      <c r="D41" s="20"/>
      <c r="E41" s="25">
        <f>SUM(E39:E40)</f>
        <v>2473.2199999999998</v>
      </c>
      <c r="F41" s="26">
        <f>SUM(F39:F40)</f>
        <v>0.226746927487086</v>
      </c>
      <c r="G41" s="22"/>
      <c r="H41" s="14"/>
      <c r="I41" s="14"/>
    </row>
    <row r="42" spans="1:9" x14ac:dyDescent="0.2">
      <c r="A42" s="21"/>
      <c r="B42" s="21"/>
      <c r="C42" s="21"/>
      <c r="D42" s="21"/>
      <c r="E42" s="22"/>
      <c r="F42" s="23"/>
      <c r="G42" s="22"/>
    </row>
    <row r="43" spans="1:9" x14ac:dyDescent="0.2">
      <c r="A43" s="20" t="s">
        <v>43</v>
      </c>
      <c r="B43" s="20"/>
      <c r="C43" s="20"/>
      <c r="D43" s="20"/>
      <c r="E43" s="25">
        <f>E36+E41</f>
        <v>1045730.3287010002</v>
      </c>
      <c r="F43" s="26">
        <f>F36+F41</f>
        <v>95.873452023278375</v>
      </c>
      <c r="G43" s="22"/>
      <c r="H43" s="14"/>
      <c r="I43" s="14"/>
    </row>
    <row r="44" spans="1:9" x14ac:dyDescent="0.2">
      <c r="A44" s="20"/>
      <c r="B44" s="20"/>
      <c r="C44" s="20"/>
      <c r="D44" s="20"/>
      <c r="E44" s="25"/>
      <c r="F44" s="26"/>
      <c r="G44" s="22"/>
      <c r="H44" s="14"/>
      <c r="I44" s="14"/>
    </row>
    <row r="45" spans="1:9" x14ac:dyDescent="0.2">
      <c r="A45" s="20" t="s">
        <v>45</v>
      </c>
      <c r="B45" s="20"/>
      <c r="C45" s="20"/>
      <c r="D45" s="20"/>
      <c r="E45" s="25">
        <f>E47-(E36+E41)</f>
        <v>45009.919649599819</v>
      </c>
      <c r="F45" s="26">
        <f>F47-(F36+F41)</f>
        <v>4.1265479767216249</v>
      </c>
      <c r="G45" s="22"/>
      <c r="H45" s="14"/>
      <c r="I45" s="14"/>
    </row>
    <row r="46" spans="1:9" x14ac:dyDescent="0.2">
      <c r="A46" s="20"/>
      <c r="B46" s="20"/>
      <c r="C46" s="20"/>
      <c r="D46" s="20"/>
      <c r="E46" s="25"/>
      <c r="F46" s="26"/>
      <c r="G46" s="22"/>
      <c r="H46" s="14"/>
      <c r="I46" s="14"/>
    </row>
    <row r="47" spans="1:9" x14ac:dyDescent="0.2">
      <c r="A47" s="27" t="s">
        <v>44</v>
      </c>
      <c r="B47" s="27"/>
      <c r="C47" s="27"/>
      <c r="D47" s="27"/>
      <c r="E47" s="28">
        <v>1090740.2483506</v>
      </c>
      <c r="F47" s="29">
        <v>100</v>
      </c>
      <c r="G47" s="58"/>
      <c r="H47" s="14"/>
      <c r="I47" s="14"/>
    </row>
    <row r="48" spans="1:9" x14ac:dyDescent="0.2">
      <c r="G48" s="14"/>
    </row>
    <row r="49" spans="1:4" x14ac:dyDescent="0.2">
      <c r="A49" s="14" t="s">
        <v>47</v>
      </c>
    </row>
    <row r="50" spans="1:4" x14ac:dyDescent="0.2">
      <c r="A50" s="14" t="s">
        <v>48</v>
      </c>
    </row>
    <row r="51" spans="1:4" x14ac:dyDescent="0.2">
      <c r="A51" s="14" t="s">
        <v>49</v>
      </c>
      <c r="B51" s="14"/>
      <c r="C51" s="30" t="s">
        <v>51</v>
      </c>
      <c r="D51" s="14" t="s">
        <v>50</v>
      </c>
    </row>
    <row r="52" spans="1:4" x14ac:dyDescent="0.2">
      <c r="A52" s="7" t="s">
        <v>52</v>
      </c>
      <c r="C52" s="31">
        <v>110.5001</v>
      </c>
      <c r="D52" s="31">
        <v>94.821899999999999</v>
      </c>
    </row>
    <row r="53" spans="1:4" x14ac:dyDescent="0.2">
      <c r="A53" s="7" t="s">
        <v>53</v>
      </c>
      <c r="C53" s="31">
        <v>39.884900000000002</v>
      </c>
      <c r="D53" s="31">
        <v>34.225900000000003</v>
      </c>
    </row>
    <row r="54" spans="1:4" x14ac:dyDescent="0.2">
      <c r="A54" s="7" t="s">
        <v>54</v>
      </c>
      <c r="C54" s="31">
        <v>123.5907</v>
      </c>
      <c r="D54" s="31">
        <v>106.48480000000001</v>
      </c>
    </row>
    <row r="55" spans="1:4" x14ac:dyDescent="0.2">
      <c r="A55" s="7" t="s">
        <v>55</v>
      </c>
      <c r="C55" s="31">
        <v>46.950299999999999</v>
      </c>
      <c r="D55" s="31">
        <v>40.450699999999998</v>
      </c>
    </row>
    <row r="57" spans="1:4" x14ac:dyDescent="0.2">
      <c r="A57" s="7" t="s">
        <v>56</v>
      </c>
    </row>
    <row r="59" spans="1:4" x14ac:dyDescent="0.2">
      <c r="A59" s="14" t="s">
        <v>57</v>
      </c>
      <c r="D59" s="30" t="s">
        <v>58</v>
      </c>
    </row>
    <row r="61" spans="1:4" x14ac:dyDescent="0.2">
      <c r="A61" s="14" t="s">
        <v>346</v>
      </c>
      <c r="D61" s="52">
        <v>0.11600000000000001</v>
      </c>
    </row>
    <row r="63" spans="1:4" x14ac:dyDescent="0.2">
      <c r="A63" s="87" t="s">
        <v>60</v>
      </c>
      <c r="B63" s="87"/>
      <c r="C63" s="87"/>
      <c r="D63" s="30" t="s">
        <v>58</v>
      </c>
    </row>
    <row r="65" spans="1:7" x14ac:dyDescent="0.2">
      <c r="A65" s="14" t="s">
        <v>929</v>
      </c>
      <c r="G65" s="11"/>
    </row>
    <row r="66" spans="1:7" x14ac:dyDescent="0.2">
      <c r="A66" s="63"/>
      <c r="G66" s="11"/>
    </row>
    <row r="67" spans="1:7" x14ac:dyDescent="0.2">
      <c r="A67" s="56" t="s">
        <v>941</v>
      </c>
      <c r="G67" s="11"/>
    </row>
    <row r="68" spans="1:7" x14ac:dyDescent="0.2">
      <c r="A68" s="64"/>
      <c r="G68" s="11"/>
    </row>
    <row r="69" spans="1:7" x14ac:dyDescent="0.2">
      <c r="A69" s="65"/>
      <c r="G69" s="11"/>
    </row>
    <row r="70" spans="1:7" x14ac:dyDescent="0.2">
      <c r="A70" s="65"/>
      <c r="G70" s="11"/>
    </row>
    <row r="71" spans="1:7" x14ac:dyDescent="0.2">
      <c r="A71" s="65"/>
      <c r="G71" s="11"/>
    </row>
    <row r="72" spans="1:7" x14ac:dyDescent="0.2">
      <c r="A72" s="65"/>
      <c r="G72" s="11"/>
    </row>
    <row r="73" spans="1:7" x14ac:dyDescent="0.2">
      <c r="A73" s="65"/>
      <c r="G73" s="11"/>
    </row>
    <row r="74" spans="1:7" x14ac:dyDescent="0.2">
      <c r="A74" s="65"/>
      <c r="G74" s="11"/>
    </row>
    <row r="75" spans="1:7" x14ac:dyDescent="0.2">
      <c r="A75" s="65"/>
      <c r="G75" s="11"/>
    </row>
    <row r="76" spans="1:7" x14ac:dyDescent="0.2">
      <c r="A76" s="65"/>
      <c r="G76" s="11"/>
    </row>
    <row r="77" spans="1:7" x14ac:dyDescent="0.2">
      <c r="A77" s="65"/>
      <c r="G77" s="11"/>
    </row>
    <row r="78" spans="1:7" x14ac:dyDescent="0.2">
      <c r="A78" s="65"/>
      <c r="G78" s="11"/>
    </row>
    <row r="79" spans="1:7" x14ac:dyDescent="0.2">
      <c r="A79" s="65"/>
      <c r="G79" s="11"/>
    </row>
    <row r="80" spans="1:7" x14ac:dyDescent="0.2">
      <c r="A80" s="65"/>
      <c r="G80" s="11"/>
    </row>
    <row r="81" spans="1:7" x14ac:dyDescent="0.2">
      <c r="A81" s="65"/>
      <c r="G81" s="11"/>
    </row>
    <row r="82" spans="1:7" x14ac:dyDescent="0.2">
      <c r="A82" s="65"/>
      <c r="G82" s="11"/>
    </row>
    <row r="83" spans="1:7" x14ac:dyDescent="0.2">
      <c r="A83" s="65"/>
      <c r="G83" s="11"/>
    </row>
    <row r="84" spans="1:7" x14ac:dyDescent="0.2">
      <c r="A84" s="65"/>
      <c r="G84" s="11"/>
    </row>
    <row r="85" spans="1:7" x14ac:dyDescent="0.2">
      <c r="A85" s="56" t="s">
        <v>954</v>
      </c>
      <c r="G85" s="11"/>
    </row>
    <row r="86" spans="1:7" x14ac:dyDescent="0.2">
      <c r="A86" s="65"/>
      <c r="G86" s="11"/>
    </row>
    <row r="87" spans="1:7" x14ac:dyDescent="0.2">
      <c r="A87" s="56" t="s">
        <v>942</v>
      </c>
      <c r="G87" s="11"/>
    </row>
    <row r="88" spans="1:7" x14ac:dyDescent="0.2">
      <c r="A88" s="65"/>
      <c r="G88" s="11"/>
    </row>
    <row r="89" spans="1:7" x14ac:dyDescent="0.2">
      <c r="A89" s="65"/>
      <c r="G89" s="11"/>
    </row>
    <row r="90" spans="1:7" x14ac:dyDescent="0.2">
      <c r="A90" s="65"/>
      <c r="G90" s="11"/>
    </row>
    <row r="91" spans="1:7" x14ac:dyDescent="0.2">
      <c r="A91" s="65"/>
      <c r="G91" s="11"/>
    </row>
    <row r="92" spans="1:7" x14ac:dyDescent="0.2">
      <c r="A92" s="65"/>
      <c r="G92" s="11"/>
    </row>
    <row r="93" spans="1:7" x14ac:dyDescent="0.2">
      <c r="A93" s="65"/>
      <c r="G93" s="11"/>
    </row>
    <row r="94" spans="1:7" x14ac:dyDescent="0.2">
      <c r="A94" s="65"/>
      <c r="G94" s="11"/>
    </row>
    <row r="95" spans="1:7" x14ac:dyDescent="0.2">
      <c r="A95" s="65"/>
      <c r="G95" s="11"/>
    </row>
    <row r="96" spans="1:7" x14ac:dyDescent="0.2">
      <c r="A96" s="65"/>
      <c r="G96" s="11"/>
    </row>
    <row r="97" spans="1:7" x14ac:dyDescent="0.2">
      <c r="A97" s="65"/>
      <c r="G97" s="11"/>
    </row>
    <row r="98" spans="1:7" x14ac:dyDescent="0.2">
      <c r="A98" s="65"/>
      <c r="G98" s="11"/>
    </row>
    <row r="99" spans="1:7" x14ac:dyDescent="0.2">
      <c r="A99" s="65"/>
      <c r="G99" s="11"/>
    </row>
    <row r="100" spans="1:7" x14ac:dyDescent="0.2">
      <c r="G100" s="11"/>
    </row>
    <row r="101" spans="1:7" x14ac:dyDescent="0.2">
      <c r="G101" s="11"/>
    </row>
    <row r="102" spans="1:7" x14ac:dyDescent="0.2">
      <c r="G102" s="11"/>
    </row>
    <row r="103" spans="1:7" x14ac:dyDescent="0.2">
      <c r="G103" s="11"/>
    </row>
    <row r="104" spans="1:7" x14ac:dyDescent="0.2">
      <c r="G104" s="11"/>
    </row>
    <row r="105" spans="1:7" x14ac:dyDescent="0.2">
      <c r="G105" s="11"/>
    </row>
    <row r="106" spans="1:7" x14ac:dyDescent="0.2">
      <c r="A106" s="7" t="s">
        <v>940</v>
      </c>
      <c r="G106" s="11"/>
    </row>
    <row r="107" spans="1:7" x14ac:dyDescent="0.2">
      <c r="G107" s="11"/>
    </row>
    <row r="108" spans="1:7" x14ac:dyDescent="0.2">
      <c r="G108" s="11"/>
    </row>
    <row r="109" spans="1:7" x14ac:dyDescent="0.2">
      <c r="G109" s="11"/>
    </row>
    <row r="110" spans="1:7" x14ac:dyDescent="0.2">
      <c r="G110" s="11"/>
    </row>
    <row r="111" spans="1:7" x14ac:dyDescent="0.2">
      <c r="G111" s="11"/>
    </row>
    <row r="112" spans="1:7" x14ac:dyDescent="0.2">
      <c r="G112" s="11"/>
    </row>
    <row r="113" spans="7:7" x14ac:dyDescent="0.2">
      <c r="G113" s="11"/>
    </row>
    <row r="114" spans="7:7" x14ac:dyDescent="0.2">
      <c r="G114" s="11"/>
    </row>
    <row r="115" spans="7:7" x14ac:dyDescent="0.2">
      <c r="G115" s="11"/>
    </row>
    <row r="116" spans="7:7" x14ac:dyDescent="0.2">
      <c r="G116" s="11"/>
    </row>
    <row r="117" spans="7:7" x14ac:dyDescent="0.2">
      <c r="G117" s="11"/>
    </row>
    <row r="118" spans="7:7" x14ac:dyDescent="0.2">
      <c r="G118" s="11"/>
    </row>
  </sheetData>
  <mergeCells count="2">
    <mergeCell ref="A1:F1"/>
    <mergeCell ref="A63:C63"/>
  </mergeCells>
  <conditionalFormatting sqref="F2:F3 F5:F64">
    <cfRule type="cellIs" dxfId="51" priority="3" stopIfTrue="1" operator="between">
      <formula>0.009</formula>
      <formula>-0.009</formula>
    </cfRule>
  </conditionalFormatting>
  <conditionalFormatting sqref="F202:F65536">
    <cfRule type="cellIs" dxfId="50" priority="2" stopIfTrue="1" operator="between">
      <formula>0.009</formula>
      <formula>-0.009</formula>
    </cfRule>
  </conditionalFormatting>
  <conditionalFormatting sqref="F65:G101">
    <cfRule type="cellIs" dxfId="49" priority="1" stopIfTrue="1" operator="between">
      <formula>0.009</formula>
      <formula>-0.009</formula>
    </cfRule>
  </conditionalFormatting>
  <hyperlinks>
    <hyperlink ref="A68" r:id="rId1" tooltip="https://www.franklintempletonindia.com/downloadsServlet/pdf/product-labels-jg9o5k7l" display="https://www.franklintempletonindia.com/downloadsServlet/pdf/product-labels-jg9o5k7l" xr:uid="{00000000-0004-0000-17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150"/>
  <sheetViews>
    <sheetView workbookViewId="0">
      <selection sqref="A1:F1"/>
    </sheetView>
  </sheetViews>
  <sheetFormatPr defaultColWidth="9.109375" defaultRowHeight="10.199999999999999" x14ac:dyDescent="0.2"/>
  <cols>
    <col min="1" max="1" width="38.6640625" style="7" bestFit="1" customWidth="1"/>
    <col min="2" max="2" width="34.109375" style="7" bestFit="1" customWidth="1"/>
    <col min="3" max="3" width="25.5546875" style="7" bestFit="1" customWidth="1"/>
    <col min="4" max="4" width="15.33203125" style="7" bestFit="1" customWidth="1"/>
    <col min="5" max="5" width="27" style="10" customWidth="1"/>
    <col min="6" max="6" width="13.5546875" style="11" bestFit="1" customWidth="1"/>
    <col min="7" max="16384" width="9.109375" style="7"/>
  </cols>
  <sheetData>
    <row r="1" spans="1:7" s="1" customFormat="1" ht="13.8" x14ac:dyDescent="0.2">
      <c r="A1" s="81" t="s">
        <v>923</v>
      </c>
      <c r="B1" s="82"/>
      <c r="C1" s="82"/>
      <c r="D1" s="82"/>
      <c r="E1" s="82"/>
      <c r="F1" s="82"/>
    </row>
    <row r="2" spans="1:7" s="1" customFormat="1" ht="11.4" x14ac:dyDescent="0.2">
      <c r="E2" s="5"/>
      <c r="F2" s="9"/>
    </row>
    <row r="3" spans="1:7" s="1" customFormat="1" ht="12" x14ac:dyDescent="0.2">
      <c r="A3" s="8" t="s">
        <v>7</v>
      </c>
      <c r="B3" s="2"/>
      <c r="C3" s="3"/>
      <c r="D3" s="3"/>
      <c r="E3" s="4"/>
      <c r="F3" s="9"/>
    </row>
    <row r="4" spans="1:7" s="1" customFormat="1" ht="21.75" customHeight="1" x14ac:dyDescent="0.2">
      <c r="A4" s="6" t="s">
        <v>2</v>
      </c>
      <c r="B4" s="6" t="s">
        <v>0</v>
      </c>
      <c r="C4" s="13" t="s">
        <v>4</v>
      </c>
      <c r="D4" s="13" t="s">
        <v>1</v>
      </c>
      <c r="E4" s="53" t="s">
        <v>6</v>
      </c>
      <c r="F4" s="12" t="s">
        <v>3</v>
      </c>
      <c r="G4" s="12" t="s">
        <v>5</v>
      </c>
    </row>
    <row r="5" spans="1:7" x14ac:dyDescent="0.2">
      <c r="A5" s="16" t="s">
        <v>109</v>
      </c>
      <c r="B5" s="17"/>
      <c r="C5" s="17"/>
      <c r="D5" s="17"/>
      <c r="E5" s="18"/>
      <c r="F5" s="19"/>
      <c r="G5" s="18"/>
    </row>
    <row r="6" spans="1:7" x14ac:dyDescent="0.2">
      <c r="A6" s="20" t="s">
        <v>26</v>
      </c>
      <c r="B6" s="21"/>
      <c r="C6" s="21"/>
      <c r="D6" s="21"/>
      <c r="E6" s="22"/>
      <c r="F6" s="23"/>
      <c r="G6" s="22"/>
    </row>
    <row r="7" spans="1:7" x14ac:dyDescent="0.2">
      <c r="A7" s="21" t="s">
        <v>111</v>
      </c>
      <c r="B7" s="21" t="s">
        <v>110</v>
      </c>
      <c r="C7" s="21" t="s">
        <v>112</v>
      </c>
      <c r="D7" s="24">
        <v>8434642</v>
      </c>
      <c r="E7" s="22">
        <v>146121.73801</v>
      </c>
      <c r="F7" s="23">
        <v>9.0537762604546703</v>
      </c>
      <c r="G7" s="22"/>
    </row>
    <row r="8" spans="1:7" x14ac:dyDescent="0.2">
      <c r="A8" s="21" t="s">
        <v>114</v>
      </c>
      <c r="B8" s="21" t="s">
        <v>113</v>
      </c>
      <c r="C8" s="21" t="s">
        <v>112</v>
      </c>
      <c r="D8" s="24">
        <v>10908206</v>
      </c>
      <c r="E8" s="22">
        <v>131345.70845000001</v>
      </c>
      <c r="F8" s="23">
        <v>8.1382460493032802</v>
      </c>
      <c r="G8" s="22"/>
    </row>
    <row r="9" spans="1:7" x14ac:dyDescent="0.2">
      <c r="A9" s="21" t="s">
        <v>124</v>
      </c>
      <c r="B9" s="21" t="s">
        <v>123</v>
      </c>
      <c r="C9" s="21" t="s">
        <v>125</v>
      </c>
      <c r="D9" s="24">
        <v>5258607</v>
      </c>
      <c r="E9" s="22">
        <v>82570.647110000005</v>
      </c>
      <c r="F9" s="23">
        <v>5.1161187568391604</v>
      </c>
      <c r="G9" s="22"/>
    </row>
    <row r="10" spans="1:7" x14ac:dyDescent="0.2">
      <c r="A10" s="21" t="s">
        <v>116</v>
      </c>
      <c r="B10" s="21" t="s">
        <v>115</v>
      </c>
      <c r="C10" s="21" t="s">
        <v>117</v>
      </c>
      <c r="D10" s="24">
        <v>4627000</v>
      </c>
      <c r="E10" s="22">
        <v>78089.879000000001</v>
      </c>
      <c r="F10" s="23">
        <v>4.8384881147772401</v>
      </c>
      <c r="G10" s="22"/>
    </row>
    <row r="11" spans="1:7" x14ac:dyDescent="0.2">
      <c r="A11" s="21" t="s">
        <v>119</v>
      </c>
      <c r="B11" s="21" t="s">
        <v>118</v>
      </c>
      <c r="C11" s="21" t="s">
        <v>120</v>
      </c>
      <c r="D11" s="24">
        <v>2131779</v>
      </c>
      <c r="E11" s="22">
        <v>67446.28989</v>
      </c>
      <c r="F11" s="23">
        <v>4.1790059889654199</v>
      </c>
      <c r="G11" s="22"/>
    </row>
    <row r="12" spans="1:7" x14ac:dyDescent="0.2">
      <c r="A12" s="21" t="s">
        <v>122</v>
      </c>
      <c r="B12" s="21" t="s">
        <v>121</v>
      </c>
      <c r="C12" s="21" t="s">
        <v>112</v>
      </c>
      <c r="D12" s="24">
        <v>5661448</v>
      </c>
      <c r="E12" s="22">
        <v>57494.835160000002</v>
      </c>
      <c r="F12" s="23">
        <v>3.5624088568857499</v>
      </c>
      <c r="G12" s="22"/>
    </row>
    <row r="13" spans="1:7" x14ac:dyDescent="0.2">
      <c r="A13" s="21" t="s">
        <v>127</v>
      </c>
      <c r="B13" s="21" t="s">
        <v>126</v>
      </c>
      <c r="C13" s="21" t="s">
        <v>117</v>
      </c>
      <c r="D13" s="24">
        <v>3555589</v>
      </c>
      <c r="E13" s="22">
        <v>56002.304539999997</v>
      </c>
      <c r="F13" s="23">
        <v>3.4699309102134102</v>
      </c>
      <c r="G13" s="22"/>
    </row>
    <row r="14" spans="1:7" x14ac:dyDescent="0.2">
      <c r="A14" s="21" t="s">
        <v>135</v>
      </c>
      <c r="B14" s="21" t="s">
        <v>134</v>
      </c>
      <c r="C14" s="21" t="s">
        <v>136</v>
      </c>
      <c r="D14" s="24">
        <v>3452563</v>
      </c>
      <c r="E14" s="22">
        <v>44346.445449999999</v>
      </c>
      <c r="F14" s="23">
        <v>2.7477280281410299</v>
      </c>
      <c r="G14" s="22"/>
    </row>
    <row r="15" spans="1:7" x14ac:dyDescent="0.2">
      <c r="A15" s="21" t="s">
        <v>132</v>
      </c>
      <c r="B15" s="21" t="s">
        <v>131</v>
      </c>
      <c r="C15" s="21" t="s">
        <v>133</v>
      </c>
      <c r="D15" s="24">
        <v>19250000</v>
      </c>
      <c r="E15" s="22">
        <v>42754.25</v>
      </c>
      <c r="F15" s="23">
        <v>2.6490747985563501</v>
      </c>
      <c r="G15" s="22"/>
    </row>
    <row r="16" spans="1:7" x14ac:dyDescent="0.2">
      <c r="A16" s="21" t="s">
        <v>129</v>
      </c>
      <c r="B16" s="21" t="s">
        <v>128</v>
      </c>
      <c r="C16" s="21" t="s">
        <v>130</v>
      </c>
      <c r="D16" s="24">
        <v>3384026</v>
      </c>
      <c r="E16" s="22">
        <v>40611.696029999999</v>
      </c>
      <c r="F16" s="23">
        <v>2.5163210787162398</v>
      </c>
      <c r="G16" s="22"/>
    </row>
    <row r="17" spans="1:7" x14ac:dyDescent="0.2">
      <c r="A17" s="21" t="s">
        <v>249</v>
      </c>
      <c r="B17" s="21" t="s">
        <v>248</v>
      </c>
      <c r="C17" s="21" t="s">
        <v>112</v>
      </c>
      <c r="D17" s="24">
        <v>2023658</v>
      </c>
      <c r="E17" s="22">
        <v>38509.199910000003</v>
      </c>
      <c r="F17" s="23">
        <v>2.3860493633767299</v>
      </c>
      <c r="G17" s="22"/>
    </row>
    <row r="18" spans="1:7" x14ac:dyDescent="0.2">
      <c r="A18" s="21" t="s">
        <v>467</v>
      </c>
      <c r="B18" s="21" t="s">
        <v>466</v>
      </c>
      <c r="C18" s="21" t="s">
        <v>142</v>
      </c>
      <c r="D18" s="24">
        <v>1649761</v>
      </c>
      <c r="E18" s="22">
        <v>38054.21211</v>
      </c>
      <c r="F18" s="23">
        <v>2.3578580908218201</v>
      </c>
      <c r="G18" s="22"/>
    </row>
    <row r="19" spans="1:7" x14ac:dyDescent="0.2">
      <c r="A19" s="21" t="s">
        <v>138</v>
      </c>
      <c r="B19" s="21" t="s">
        <v>137</v>
      </c>
      <c r="C19" s="21" t="s">
        <v>139</v>
      </c>
      <c r="D19" s="24">
        <v>11374772</v>
      </c>
      <c r="E19" s="22">
        <v>35426.72739</v>
      </c>
      <c r="F19" s="23">
        <v>2.1950578182093001</v>
      </c>
      <c r="G19" s="22"/>
    </row>
    <row r="20" spans="1:7" x14ac:dyDescent="0.2">
      <c r="A20" s="21" t="s">
        <v>149</v>
      </c>
      <c r="B20" s="21" t="s">
        <v>148</v>
      </c>
      <c r="C20" s="21" t="s">
        <v>150</v>
      </c>
      <c r="D20" s="24">
        <v>584433</v>
      </c>
      <c r="E20" s="22">
        <v>35373.391759999999</v>
      </c>
      <c r="F20" s="23">
        <v>2.1917531157926202</v>
      </c>
      <c r="G20" s="22"/>
    </row>
    <row r="21" spans="1:7" x14ac:dyDescent="0.2">
      <c r="A21" s="21" t="s">
        <v>155</v>
      </c>
      <c r="B21" s="21" t="s">
        <v>154</v>
      </c>
      <c r="C21" s="21" t="s">
        <v>153</v>
      </c>
      <c r="D21" s="24">
        <v>5015220</v>
      </c>
      <c r="E21" s="22">
        <v>31126.962930000002</v>
      </c>
      <c r="F21" s="23">
        <v>1.92864225319028</v>
      </c>
      <c r="G21" s="22"/>
    </row>
    <row r="22" spans="1:7" x14ac:dyDescent="0.2">
      <c r="A22" s="21" t="s">
        <v>272</v>
      </c>
      <c r="B22" s="21" t="s">
        <v>271</v>
      </c>
      <c r="C22" s="21" t="s">
        <v>145</v>
      </c>
      <c r="D22" s="24">
        <v>1900000</v>
      </c>
      <c r="E22" s="22">
        <v>26742.5</v>
      </c>
      <c r="F22" s="23">
        <v>1.6569787284397</v>
      </c>
      <c r="G22" s="22"/>
    </row>
    <row r="23" spans="1:7" x14ac:dyDescent="0.2">
      <c r="A23" s="21" t="s">
        <v>169</v>
      </c>
      <c r="B23" s="21" t="s">
        <v>168</v>
      </c>
      <c r="C23" s="21" t="s">
        <v>117</v>
      </c>
      <c r="D23" s="24">
        <v>1670000</v>
      </c>
      <c r="E23" s="22">
        <v>24847.095000000001</v>
      </c>
      <c r="F23" s="23">
        <v>1.5395384828838199</v>
      </c>
      <c r="G23" s="22"/>
    </row>
    <row r="24" spans="1:7" x14ac:dyDescent="0.2">
      <c r="A24" s="21" t="s">
        <v>199</v>
      </c>
      <c r="B24" s="21" t="s">
        <v>198</v>
      </c>
      <c r="C24" s="21" t="s">
        <v>200</v>
      </c>
      <c r="D24" s="24">
        <v>4100000</v>
      </c>
      <c r="E24" s="22">
        <v>24624.6</v>
      </c>
      <c r="F24" s="23">
        <v>1.5257525809604999</v>
      </c>
      <c r="G24" s="22"/>
    </row>
    <row r="25" spans="1:7" x14ac:dyDescent="0.2">
      <c r="A25" s="21" t="s">
        <v>147</v>
      </c>
      <c r="B25" s="21" t="s">
        <v>146</v>
      </c>
      <c r="C25" s="21" t="s">
        <v>112</v>
      </c>
      <c r="D25" s="24">
        <v>3379546</v>
      </c>
      <c r="E25" s="22">
        <v>23278.312849999998</v>
      </c>
      <c r="F25" s="23">
        <v>1.44233595312385</v>
      </c>
      <c r="G25" s="22"/>
    </row>
    <row r="26" spans="1:7" x14ac:dyDescent="0.2">
      <c r="A26" s="21" t="s">
        <v>262</v>
      </c>
      <c r="B26" s="21" t="s">
        <v>261</v>
      </c>
      <c r="C26" s="21" t="s">
        <v>139</v>
      </c>
      <c r="D26" s="24">
        <v>6842079</v>
      </c>
      <c r="E26" s="22">
        <v>23208.331969999999</v>
      </c>
      <c r="F26" s="23">
        <v>1.4379999026589501</v>
      </c>
      <c r="G26" s="22"/>
    </row>
    <row r="27" spans="1:7" x14ac:dyDescent="0.2">
      <c r="A27" s="21" t="s">
        <v>191</v>
      </c>
      <c r="B27" s="21" t="s">
        <v>190</v>
      </c>
      <c r="C27" s="21" t="s">
        <v>192</v>
      </c>
      <c r="D27" s="24">
        <v>9365082</v>
      </c>
      <c r="E27" s="22">
        <v>23061.514429999999</v>
      </c>
      <c r="F27" s="23">
        <v>1.4289030141578101</v>
      </c>
      <c r="G27" s="22"/>
    </row>
    <row r="28" spans="1:7" x14ac:dyDescent="0.2">
      <c r="A28" s="21" t="s">
        <v>238</v>
      </c>
      <c r="B28" s="21" t="s">
        <v>237</v>
      </c>
      <c r="C28" s="21" t="s">
        <v>217</v>
      </c>
      <c r="D28" s="24">
        <v>1586393</v>
      </c>
      <c r="E28" s="22">
        <v>22221.399949999999</v>
      </c>
      <c r="F28" s="23">
        <v>1.3768490991231599</v>
      </c>
      <c r="G28" s="22"/>
    </row>
    <row r="29" spans="1:7" x14ac:dyDescent="0.2">
      <c r="A29" s="21" t="s">
        <v>251</v>
      </c>
      <c r="B29" s="21" t="s">
        <v>250</v>
      </c>
      <c r="C29" s="21" t="s">
        <v>153</v>
      </c>
      <c r="D29" s="24">
        <v>851173</v>
      </c>
      <c r="E29" s="22">
        <v>22003.673220000001</v>
      </c>
      <c r="F29" s="23">
        <v>1.3633586416033801</v>
      </c>
      <c r="G29" s="22"/>
    </row>
    <row r="30" spans="1:7" x14ac:dyDescent="0.2">
      <c r="A30" s="21" t="s">
        <v>157</v>
      </c>
      <c r="B30" s="21" t="s">
        <v>156</v>
      </c>
      <c r="C30" s="21" t="s">
        <v>158</v>
      </c>
      <c r="D30" s="24">
        <v>13568666</v>
      </c>
      <c r="E30" s="22">
        <v>21172.546429999999</v>
      </c>
      <c r="F30" s="23">
        <v>1.3118616083541901</v>
      </c>
      <c r="G30" s="22"/>
    </row>
    <row r="31" spans="1:7" x14ac:dyDescent="0.2">
      <c r="A31" s="21" t="s">
        <v>160</v>
      </c>
      <c r="B31" s="21" t="s">
        <v>159</v>
      </c>
      <c r="C31" s="21" t="s">
        <v>161</v>
      </c>
      <c r="D31" s="24">
        <v>1373457</v>
      </c>
      <c r="E31" s="22">
        <v>20101.916649999999</v>
      </c>
      <c r="F31" s="23">
        <v>1.2455248495809199</v>
      </c>
      <c r="G31" s="22"/>
    </row>
    <row r="32" spans="1:7" x14ac:dyDescent="0.2">
      <c r="A32" s="21" t="s">
        <v>766</v>
      </c>
      <c r="B32" s="21" t="s">
        <v>765</v>
      </c>
      <c r="C32" s="21" t="s">
        <v>145</v>
      </c>
      <c r="D32" s="24">
        <v>1047703</v>
      </c>
      <c r="E32" s="22">
        <v>19955.07519</v>
      </c>
      <c r="F32" s="23">
        <v>1.23642647898457</v>
      </c>
      <c r="G32" s="22"/>
    </row>
    <row r="33" spans="1:7" x14ac:dyDescent="0.2">
      <c r="A33" s="21" t="s">
        <v>194</v>
      </c>
      <c r="B33" s="21" t="s">
        <v>193</v>
      </c>
      <c r="C33" s="21" t="s">
        <v>186</v>
      </c>
      <c r="D33" s="24">
        <v>802084</v>
      </c>
      <c r="E33" s="22">
        <v>19748.511210000001</v>
      </c>
      <c r="F33" s="23">
        <v>1.22362767106004</v>
      </c>
      <c r="G33" s="22"/>
    </row>
    <row r="34" spans="1:7" x14ac:dyDescent="0.2">
      <c r="A34" s="21" t="s">
        <v>206</v>
      </c>
      <c r="B34" s="21" t="s">
        <v>205</v>
      </c>
      <c r="C34" s="21" t="s">
        <v>207</v>
      </c>
      <c r="D34" s="24">
        <v>1700325</v>
      </c>
      <c r="E34" s="22">
        <v>19155.86145</v>
      </c>
      <c r="F34" s="23">
        <v>1.1869067943381599</v>
      </c>
      <c r="G34" s="22"/>
    </row>
    <row r="35" spans="1:7" x14ac:dyDescent="0.2">
      <c r="A35" s="21" t="s">
        <v>590</v>
      </c>
      <c r="B35" s="21" t="s">
        <v>589</v>
      </c>
      <c r="C35" s="21" t="s">
        <v>164</v>
      </c>
      <c r="D35" s="24">
        <v>3847897</v>
      </c>
      <c r="E35" s="22">
        <v>17786.903880000002</v>
      </c>
      <c r="F35" s="23">
        <v>1.10208549589461</v>
      </c>
      <c r="G35" s="22"/>
    </row>
    <row r="36" spans="1:7" x14ac:dyDescent="0.2">
      <c r="A36" s="21" t="s">
        <v>144</v>
      </c>
      <c r="B36" s="21" t="s">
        <v>143</v>
      </c>
      <c r="C36" s="21" t="s">
        <v>145</v>
      </c>
      <c r="D36" s="24">
        <v>1071222</v>
      </c>
      <c r="E36" s="22">
        <v>17067.24452</v>
      </c>
      <c r="F36" s="23">
        <v>1.0574950405803201</v>
      </c>
      <c r="G36" s="22"/>
    </row>
    <row r="37" spans="1:7" x14ac:dyDescent="0.2">
      <c r="A37" s="21" t="s">
        <v>173</v>
      </c>
      <c r="B37" s="21" t="s">
        <v>172</v>
      </c>
      <c r="C37" s="21" t="s">
        <v>112</v>
      </c>
      <c r="D37" s="24">
        <v>1711321</v>
      </c>
      <c r="E37" s="22">
        <v>16943.789219999999</v>
      </c>
      <c r="F37" s="23">
        <v>1.0498456882006499</v>
      </c>
      <c r="G37" s="22"/>
    </row>
    <row r="38" spans="1:7" x14ac:dyDescent="0.2">
      <c r="A38" s="21" t="s">
        <v>680</v>
      </c>
      <c r="B38" s="21" t="s">
        <v>679</v>
      </c>
      <c r="C38" s="21" t="s">
        <v>176</v>
      </c>
      <c r="D38" s="24">
        <v>10084354</v>
      </c>
      <c r="E38" s="22">
        <v>16641.200970000002</v>
      </c>
      <c r="F38" s="23">
        <v>1.0310971682894301</v>
      </c>
      <c r="G38" s="22"/>
    </row>
    <row r="39" spans="1:7" x14ac:dyDescent="0.2">
      <c r="A39" s="21" t="s">
        <v>727</v>
      </c>
      <c r="B39" s="21" t="s">
        <v>726</v>
      </c>
      <c r="C39" s="21" t="s">
        <v>189</v>
      </c>
      <c r="D39" s="24">
        <v>40498</v>
      </c>
      <c r="E39" s="22">
        <v>16408.149430000001</v>
      </c>
      <c r="F39" s="23">
        <v>1.01665717784687</v>
      </c>
      <c r="G39" s="22"/>
    </row>
    <row r="40" spans="1:7" x14ac:dyDescent="0.2">
      <c r="A40" s="21" t="s">
        <v>219</v>
      </c>
      <c r="B40" s="21" t="s">
        <v>218</v>
      </c>
      <c r="C40" s="21" t="s">
        <v>125</v>
      </c>
      <c r="D40" s="24">
        <v>4891504</v>
      </c>
      <c r="E40" s="22">
        <v>15816.678180000001</v>
      </c>
      <c r="F40" s="23">
        <v>0.98000932219636905</v>
      </c>
      <c r="G40" s="22"/>
    </row>
    <row r="41" spans="1:7" x14ac:dyDescent="0.2">
      <c r="A41" s="21" t="s">
        <v>711</v>
      </c>
      <c r="B41" s="21" t="s">
        <v>710</v>
      </c>
      <c r="C41" s="21" t="s">
        <v>164</v>
      </c>
      <c r="D41" s="24">
        <v>1180111</v>
      </c>
      <c r="E41" s="22">
        <v>15578.64531</v>
      </c>
      <c r="F41" s="23">
        <v>0.96526068604569304</v>
      </c>
      <c r="G41" s="22"/>
    </row>
    <row r="42" spans="1:7" x14ac:dyDescent="0.2">
      <c r="A42" s="21" t="s">
        <v>229</v>
      </c>
      <c r="B42" s="21" t="s">
        <v>228</v>
      </c>
      <c r="C42" s="21" t="s">
        <v>230</v>
      </c>
      <c r="D42" s="24">
        <v>2588891</v>
      </c>
      <c r="E42" s="22">
        <v>14914.601049999999</v>
      </c>
      <c r="F42" s="23">
        <v>0.92411617025388204</v>
      </c>
      <c r="G42" s="22"/>
    </row>
    <row r="43" spans="1:7" x14ac:dyDescent="0.2">
      <c r="A43" s="21" t="s">
        <v>211</v>
      </c>
      <c r="B43" s="21" t="s">
        <v>210</v>
      </c>
      <c r="C43" s="21" t="s">
        <v>212</v>
      </c>
      <c r="D43" s="24">
        <v>10691202</v>
      </c>
      <c r="E43" s="22">
        <v>14668.32914</v>
      </c>
      <c r="F43" s="23">
        <v>0.90885703904766701</v>
      </c>
      <c r="G43" s="22"/>
    </row>
    <row r="44" spans="1:7" x14ac:dyDescent="0.2">
      <c r="A44" s="21" t="s">
        <v>175</v>
      </c>
      <c r="B44" s="21" t="s">
        <v>174</v>
      </c>
      <c r="C44" s="21" t="s">
        <v>176</v>
      </c>
      <c r="D44" s="24">
        <v>2330938</v>
      </c>
      <c r="E44" s="22">
        <v>14594.00282</v>
      </c>
      <c r="F44" s="23">
        <v>0.90425174293835797</v>
      </c>
      <c r="G44" s="22"/>
    </row>
    <row r="45" spans="1:7" x14ac:dyDescent="0.2">
      <c r="A45" s="21" t="s">
        <v>183</v>
      </c>
      <c r="B45" s="21" t="s">
        <v>182</v>
      </c>
      <c r="C45" s="21" t="s">
        <v>176</v>
      </c>
      <c r="D45" s="24">
        <v>11769515</v>
      </c>
      <c r="E45" s="22">
        <v>14324.67671</v>
      </c>
      <c r="F45" s="23">
        <v>0.88756416192373999</v>
      </c>
      <c r="G45" s="22"/>
    </row>
    <row r="46" spans="1:7" x14ac:dyDescent="0.2">
      <c r="A46" s="21" t="s">
        <v>166</v>
      </c>
      <c r="B46" s="21" t="s">
        <v>165</v>
      </c>
      <c r="C46" s="21" t="s">
        <v>167</v>
      </c>
      <c r="D46" s="24">
        <v>2199360</v>
      </c>
      <c r="E46" s="22">
        <v>13383.105600000001</v>
      </c>
      <c r="F46" s="23">
        <v>0.82922394314900505</v>
      </c>
      <c r="G46" s="22"/>
    </row>
    <row r="47" spans="1:7" x14ac:dyDescent="0.2">
      <c r="A47" s="21" t="s">
        <v>629</v>
      </c>
      <c r="B47" s="21" t="s">
        <v>628</v>
      </c>
      <c r="C47" s="21" t="s">
        <v>630</v>
      </c>
      <c r="D47" s="24">
        <v>4112112</v>
      </c>
      <c r="E47" s="22">
        <v>13257.44909</v>
      </c>
      <c r="F47" s="23">
        <v>0.82143820269242895</v>
      </c>
      <c r="G47" s="22"/>
    </row>
    <row r="48" spans="1:7" x14ac:dyDescent="0.2">
      <c r="A48" s="21" t="s">
        <v>214</v>
      </c>
      <c r="B48" s="21" t="s">
        <v>213</v>
      </c>
      <c r="C48" s="21" t="s">
        <v>117</v>
      </c>
      <c r="D48" s="24">
        <v>1960912</v>
      </c>
      <c r="E48" s="22">
        <v>13053.79118</v>
      </c>
      <c r="F48" s="23">
        <v>0.80881945632434504</v>
      </c>
      <c r="G48" s="22"/>
    </row>
    <row r="49" spans="1:9" x14ac:dyDescent="0.2">
      <c r="A49" s="21" t="s">
        <v>358</v>
      </c>
      <c r="B49" s="21" t="s">
        <v>357</v>
      </c>
      <c r="C49" s="21" t="s">
        <v>207</v>
      </c>
      <c r="D49" s="24">
        <v>674053</v>
      </c>
      <c r="E49" s="22">
        <v>13051.688239999999</v>
      </c>
      <c r="F49" s="23">
        <v>0.808689157105978</v>
      </c>
      <c r="G49" s="22"/>
    </row>
    <row r="50" spans="1:9" x14ac:dyDescent="0.2">
      <c r="A50" s="21" t="s">
        <v>171</v>
      </c>
      <c r="B50" s="21" t="s">
        <v>170</v>
      </c>
      <c r="C50" s="21" t="s">
        <v>145</v>
      </c>
      <c r="D50" s="24">
        <v>1095864</v>
      </c>
      <c r="E50" s="22">
        <v>12961.87939</v>
      </c>
      <c r="F50" s="23">
        <v>0.80312455566349406</v>
      </c>
      <c r="G50" s="22"/>
    </row>
    <row r="51" spans="1:9" x14ac:dyDescent="0.2">
      <c r="A51" s="21" t="s">
        <v>224</v>
      </c>
      <c r="B51" s="21" t="s">
        <v>223</v>
      </c>
      <c r="C51" s="21" t="s">
        <v>225</v>
      </c>
      <c r="D51" s="24">
        <v>1270111</v>
      </c>
      <c r="E51" s="22">
        <v>12679.518110000001</v>
      </c>
      <c r="F51" s="23">
        <v>0.78562930897021499</v>
      </c>
      <c r="G51" s="22"/>
    </row>
    <row r="52" spans="1:9" x14ac:dyDescent="0.2">
      <c r="A52" s="21" t="s">
        <v>606</v>
      </c>
      <c r="B52" s="21" t="s">
        <v>605</v>
      </c>
      <c r="C52" s="21" t="s">
        <v>142</v>
      </c>
      <c r="D52" s="24">
        <v>1347143</v>
      </c>
      <c r="E52" s="22">
        <v>11167.81547</v>
      </c>
      <c r="F52" s="23">
        <v>0.69196345431166995</v>
      </c>
      <c r="G52" s="22"/>
    </row>
    <row r="53" spans="1:9" x14ac:dyDescent="0.2">
      <c r="A53" s="21" t="s">
        <v>185</v>
      </c>
      <c r="B53" s="21" t="s">
        <v>184</v>
      </c>
      <c r="C53" s="21" t="s">
        <v>186</v>
      </c>
      <c r="D53" s="24">
        <v>1124677</v>
      </c>
      <c r="E53" s="22">
        <v>11012.27485</v>
      </c>
      <c r="F53" s="23">
        <v>0.68232607939353096</v>
      </c>
      <c r="G53" s="22"/>
    </row>
    <row r="54" spans="1:9" x14ac:dyDescent="0.2">
      <c r="A54" s="21" t="s">
        <v>456</v>
      </c>
      <c r="B54" s="21" t="s">
        <v>455</v>
      </c>
      <c r="C54" s="21" t="s">
        <v>153</v>
      </c>
      <c r="D54" s="24">
        <v>622159</v>
      </c>
      <c r="E54" s="22">
        <v>10762.72854</v>
      </c>
      <c r="F54" s="23">
        <v>0.66686406471911397</v>
      </c>
      <c r="G54" s="22"/>
    </row>
    <row r="55" spans="1:9" x14ac:dyDescent="0.2">
      <c r="A55" s="21" t="s">
        <v>493</v>
      </c>
      <c r="B55" s="21" t="s">
        <v>492</v>
      </c>
      <c r="C55" s="21" t="s">
        <v>176</v>
      </c>
      <c r="D55" s="24">
        <v>6018808</v>
      </c>
      <c r="E55" s="22">
        <v>9859.4093850000008</v>
      </c>
      <c r="F55" s="23">
        <v>0.61089395628395904</v>
      </c>
      <c r="G55" s="22"/>
    </row>
    <row r="56" spans="1:9" x14ac:dyDescent="0.2">
      <c r="A56" s="21" t="s">
        <v>259</v>
      </c>
      <c r="B56" s="21" t="s">
        <v>258</v>
      </c>
      <c r="C56" s="21" t="s">
        <v>260</v>
      </c>
      <c r="D56" s="24">
        <v>214770</v>
      </c>
      <c r="E56" s="22">
        <v>9615.8972099999992</v>
      </c>
      <c r="F56" s="23">
        <v>0.59580581964411305</v>
      </c>
      <c r="G56" s="22"/>
    </row>
    <row r="57" spans="1:9" x14ac:dyDescent="0.2">
      <c r="A57" s="21" t="s">
        <v>592</v>
      </c>
      <c r="B57" s="21" t="s">
        <v>591</v>
      </c>
      <c r="C57" s="21" t="s">
        <v>133</v>
      </c>
      <c r="D57" s="24">
        <v>1107626</v>
      </c>
      <c r="E57" s="22">
        <v>7915.0953959999997</v>
      </c>
      <c r="F57" s="23">
        <v>0.49042328521054601</v>
      </c>
      <c r="G57" s="22"/>
    </row>
    <row r="58" spans="1:9" x14ac:dyDescent="0.2">
      <c r="A58" s="21" t="s">
        <v>209</v>
      </c>
      <c r="B58" s="21" t="s">
        <v>208</v>
      </c>
      <c r="C58" s="21" t="s">
        <v>142</v>
      </c>
      <c r="D58" s="24">
        <v>604032</v>
      </c>
      <c r="E58" s="22">
        <v>4056.6789119999999</v>
      </c>
      <c r="F58" s="23">
        <v>0.251353862402315</v>
      </c>
      <c r="G58" s="22"/>
    </row>
    <row r="59" spans="1:9" x14ac:dyDescent="0.2">
      <c r="A59" s="21" t="s">
        <v>232</v>
      </c>
      <c r="B59" s="21" t="s">
        <v>231</v>
      </c>
      <c r="C59" s="21" t="s">
        <v>233</v>
      </c>
      <c r="D59" s="24">
        <v>201314</v>
      </c>
      <c r="E59" s="22">
        <v>3923.60986</v>
      </c>
      <c r="F59" s="23">
        <v>0.24310883712129699</v>
      </c>
      <c r="G59" s="22"/>
    </row>
    <row r="60" spans="1:9" x14ac:dyDescent="0.2">
      <c r="A60" s="21" t="s">
        <v>750</v>
      </c>
      <c r="B60" s="21" t="s">
        <v>749</v>
      </c>
      <c r="C60" s="21" t="s">
        <v>230</v>
      </c>
      <c r="D60" s="24">
        <v>103018</v>
      </c>
      <c r="E60" s="22">
        <v>3801.6732539999998</v>
      </c>
      <c r="F60" s="23">
        <v>0.235553583784468</v>
      </c>
      <c r="G60" s="22"/>
    </row>
    <row r="61" spans="1:9" x14ac:dyDescent="0.2">
      <c r="A61" s="21" t="s">
        <v>286</v>
      </c>
      <c r="B61" s="21" t="s">
        <v>285</v>
      </c>
      <c r="C61" s="21" t="s">
        <v>130</v>
      </c>
      <c r="D61" s="24">
        <v>1156398</v>
      </c>
      <c r="E61" s="22">
        <v>1312.39609</v>
      </c>
      <c r="F61" s="23">
        <v>8.1316720741046594E-2</v>
      </c>
      <c r="G61" s="22"/>
    </row>
    <row r="62" spans="1:9" x14ac:dyDescent="0.2">
      <c r="A62" s="21" t="s">
        <v>809</v>
      </c>
      <c r="B62" s="21" t="s">
        <v>808</v>
      </c>
      <c r="C62" s="21" t="s">
        <v>164</v>
      </c>
      <c r="D62" s="24">
        <v>117112</v>
      </c>
      <c r="E62" s="22">
        <v>265.44605919999998</v>
      </c>
      <c r="F62" s="23">
        <v>1.6447171118726601E-2</v>
      </c>
      <c r="G62" s="22"/>
    </row>
    <row r="63" spans="1:9" x14ac:dyDescent="0.2">
      <c r="A63" s="20" t="s">
        <v>32</v>
      </c>
      <c r="B63" s="20"/>
      <c r="C63" s="20"/>
      <c r="D63" s="20"/>
      <c r="E63" s="25">
        <f>SUM(E7:E62)</f>
        <v>1542220.3039561997</v>
      </c>
      <c r="F63" s="26">
        <f>SUM(F7:F62)</f>
        <v>95.556744441366178</v>
      </c>
      <c r="G63" s="22"/>
      <c r="H63" s="14"/>
      <c r="I63" s="14"/>
    </row>
    <row r="64" spans="1:9" x14ac:dyDescent="0.2">
      <c r="A64" s="21"/>
      <c r="B64" s="21"/>
      <c r="C64" s="21"/>
      <c r="D64" s="21"/>
      <c r="E64" s="22"/>
      <c r="F64" s="23"/>
      <c r="G64" s="22"/>
    </row>
    <row r="65" spans="1:9" x14ac:dyDescent="0.2">
      <c r="A65" s="20" t="s">
        <v>325</v>
      </c>
      <c r="B65" s="21"/>
      <c r="C65" s="21"/>
      <c r="D65" s="21"/>
      <c r="E65" s="22"/>
      <c r="F65" s="23"/>
      <c r="G65" s="22"/>
    </row>
    <row r="66" spans="1:9" x14ac:dyDescent="0.2">
      <c r="A66" s="21"/>
      <c r="B66" s="21" t="s">
        <v>326</v>
      </c>
      <c r="C66" s="21" t="s">
        <v>217</v>
      </c>
      <c r="D66" s="24">
        <v>73500</v>
      </c>
      <c r="E66" s="22">
        <v>7.3499999999999998E-3</v>
      </c>
      <c r="F66" s="23">
        <v>4.5540969071821301E-7</v>
      </c>
      <c r="G66" s="22"/>
    </row>
    <row r="67" spans="1:9" x14ac:dyDescent="0.2">
      <c r="A67" s="21"/>
      <c r="B67" s="21" t="s">
        <v>810</v>
      </c>
      <c r="C67" s="21" t="s">
        <v>233</v>
      </c>
      <c r="D67" s="24">
        <v>45000</v>
      </c>
      <c r="E67" s="22">
        <v>4.4999999999999997E-3</v>
      </c>
      <c r="F67" s="23">
        <v>2.7882225962339602E-7</v>
      </c>
      <c r="G67" s="22"/>
    </row>
    <row r="68" spans="1:9" x14ac:dyDescent="0.2">
      <c r="A68" s="20" t="s">
        <v>32</v>
      </c>
      <c r="B68" s="20"/>
      <c r="C68" s="20"/>
      <c r="D68" s="20"/>
      <c r="E68" s="25">
        <f>SUM(E65:E67)</f>
        <v>1.1849999999999999E-2</v>
      </c>
      <c r="F68" s="26">
        <f>SUM(F65:F67)</f>
        <v>7.3423195034160898E-7</v>
      </c>
      <c r="G68" s="22"/>
      <c r="H68" s="14"/>
      <c r="I68" s="14"/>
    </row>
    <row r="69" spans="1:9" x14ac:dyDescent="0.2">
      <c r="A69" s="21"/>
      <c r="B69" s="21"/>
      <c r="C69" s="21"/>
      <c r="D69" s="21"/>
      <c r="E69" s="22"/>
      <c r="F69" s="23"/>
      <c r="G69" s="22"/>
    </row>
    <row r="70" spans="1:9" x14ac:dyDescent="0.2">
      <c r="A70" s="20" t="s">
        <v>33</v>
      </c>
      <c r="B70" s="21"/>
      <c r="C70" s="21"/>
      <c r="D70" s="21"/>
      <c r="E70" s="22"/>
      <c r="F70" s="23"/>
      <c r="G70" s="22"/>
    </row>
    <row r="71" spans="1:9" x14ac:dyDescent="0.2">
      <c r="A71" s="20" t="s">
        <v>39</v>
      </c>
      <c r="B71" s="21"/>
      <c r="C71" s="21"/>
      <c r="D71" s="21"/>
      <c r="E71" s="22"/>
      <c r="F71" s="23"/>
      <c r="G71" s="22"/>
    </row>
    <row r="72" spans="1:9" x14ac:dyDescent="0.2">
      <c r="A72" s="21" t="s">
        <v>72</v>
      </c>
      <c r="B72" s="21" t="s">
        <v>71</v>
      </c>
      <c r="C72" s="21" t="s">
        <v>41</v>
      </c>
      <c r="D72" s="24">
        <v>2500000</v>
      </c>
      <c r="E72" s="22">
        <v>2491.77</v>
      </c>
      <c r="F72" s="23">
        <v>0.15439132041373099</v>
      </c>
      <c r="G72" s="22">
        <v>6.3449999999999998</v>
      </c>
    </row>
    <row r="73" spans="1:9" x14ac:dyDescent="0.2">
      <c r="A73" s="20" t="s">
        <v>32</v>
      </c>
      <c r="B73" s="20"/>
      <c r="C73" s="20"/>
      <c r="D73" s="20"/>
      <c r="E73" s="25">
        <f>SUM(E71:E72)</f>
        <v>2491.77</v>
      </c>
      <c r="F73" s="26">
        <f>SUM(F71:F72)</f>
        <v>0.15439132041373099</v>
      </c>
      <c r="G73" s="22"/>
      <c r="H73" s="14"/>
      <c r="I73" s="14"/>
    </row>
    <row r="74" spans="1:9" x14ac:dyDescent="0.2">
      <c r="A74" s="21"/>
      <c r="B74" s="21"/>
      <c r="C74" s="21"/>
      <c r="D74" s="21"/>
      <c r="E74" s="22"/>
      <c r="F74" s="23"/>
      <c r="G74" s="21"/>
    </row>
    <row r="75" spans="1:9" x14ac:dyDescent="0.2">
      <c r="A75" s="20" t="s">
        <v>43</v>
      </c>
      <c r="B75" s="20"/>
      <c r="C75" s="20"/>
      <c r="D75" s="20"/>
      <c r="E75" s="25">
        <f>E63+E68+E73</f>
        <v>1544712.0858061996</v>
      </c>
      <c r="F75" s="26">
        <f>F63+F68+F73</f>
        <v>95.711136496011861</v>
      </c>
      <c r="G75" s="21"/>
      <c r="H75" s="14"/>
      <c r="I75" s="14"/>
    </row>
    <row r="76" spans="1:9" x14ac:dyDescent="0.2">
      <c r="A76" s="20"/>
      <c r="B76" s="20"/>
      <c r="C76" s="20"/>
      <c r="D76" s="20"/>
      <c r="E76" s="25"/>
      <c r="F76" s="26"/>
      <c r="G76" s="21"/>
      <c r="H76" s="14"/>
      <c r="I76" s="14"/>
    </row>
    <row r="77" spans="1:9" x14ac:dyDescent="0.2">
      <c r="A77" s="20" t="s">
        <v>45</v>
      </c>
      <c r="B77" s="20"/>
      <c r="C77" s="20"/>
      <c r="D77" s="20"/>
      <c r="E77" s="25">
        <f>E79-(E63+E68+E73)</f>
        <v>69219.314820900327</v>
      </c>
      <c r="F77" s="26">
        <f>F79-(F63+F68+F73)</f>
        <v>4.2888635039881393</v>
      </c>
      <c r="G77" s="20"/>
      <c r="H77" s="14"/>
      <c r="I77" s="14"/>
    </row>
    <row r="78" spans="1:9" x14ac:dyDescent="0.2">
      <c r="A78" s="20"/>
      <c r="B78" s="20"/>
      <c r="C78" s="20"/>
      <c r="D78" s="20"/>
      <c r="E78" s="25"/>
      <c r="F78" s="26"/>
      <c r="G78" s="22"/>
      <c r="H78" s="14"/>
      <c r="I78" s="14"/>
    </row>
    <row r="79" spans="1:9" x14ac:dyDescent="0.2">
      <c r="A79" s="27" t="s">
        <v>44</v>
      </c>
      <c r="B79" s="27"/>
      <c r="C79" s="27"/>
      <c r="D79" s="27"/>
      <c r="E79" s="28">
        <v>1613931.4006270999</v>
      </c>
      <c r="F79" s="29">
        <v>100</v>
      </c>
      <c r="G79" s="27"/>
      <c r="H79" s="14"/>
      <c r="I79" s="14"/>
    </row>
    <row r="80" spans="1:9" x14ac:dyDescent="0.2">
      <c r="F80" s="11" t="s">
        <v>771</v>
      </c>
      <c r="G80" s="14"/>
    </row>
    <row r="81" spans="1:4" x14ac:dyDescent="0.2">
      <c r="A81" s="14" t="s">
        <v>46</v>
      </c>
    </row>
    <row r="82" spans="1:4" x14ac:dyDescent="0.2">
      <c r="A82" s="14" t="s">
        <v>345</v>
      </c>
    </row>
    <row r="84" spans="1:4" x14ac:dyDescent="0.2">
      <c r="A84" s="14" t="s">
        <v>47</v>
      </c>
    </row>
    <row r="85" spans="1:4" x14ac:dyDescent="0.2">
      <c r="A85" s="14" t="s">
        <v>48</v>
      </c>
    </row>
    <row r="86" spans="1:4" x14ac:dyDescent="0.2">
      <c r="A86" s="14" t="s">
        <v>49</v>
      </c>
      <c r="B86" s="14"/>
      <c r="C86" s="30" t="s">
        <v>51</v>
      </c>
      <c r="D86" s="14" t="s">
        <v>50</v>
      </c>
    </row>
    <row r="87" spans="1:4" x14ac:dyDescent="0.2">
      <c r="A87" s="7" t="s">
        <v>52</v>
      </c>
      <c r="C87" s="31">
        <v>1660.7995000000001</v>
      </c>
      <c r="D87" s="31">
        <v>1427.579</v>
      </c>
    </row>
    <row r="88" spans="1:4" x14ac:dyDescent="0.2">
      <c r="A88" s="7" t="s">
        <v>53</v>
      </c>
      <c r="C88" s="31">
        <v>73.021699999999996</v>
      </c>
      <c r="D88" s="31">
        <v>58.862299999999998</v>
      </c>
    </row>
    <row r="89" spans="1:4" x14ac:dyDescent="0.2">
      <c r="A89" s="7" t="s">
        <v>54</v>
      </c>
      <c r="C89" s="31">
        <v>1836.1316999999999</v>
      </c>
      <c r="D89" s="31">
        <v>1584.4626000000001</v>
      </c>
    </row>
    <row r="90" spans="1:4" x14ac:dyDescent="0.2">
      <c r="A90" s="7" t="s">
        <v>55</v>
      </c>
      <c r="C90" s="31">
        <v>82.119799999999998</v>
      </c>
      <c r="D90" s="31">
        <v>65.980199999999996</v>
      </c>
    </row>
    <row r="92" spans="1:4" x14ac:dyDescent="0.2">
      <c r="A92" s="14" t="s">
        <v>57</v>
      </c>
    </row>
    <row r="93" spans="1:4" x14ac:dyDescent="0.2">
      <c r="A93" s="83" t="s">
        <v>63</v>
      </c>
      <c r="B93" s="84"/>
      <c r="C93" s="33" t="s">
        <v>64</v>
      </c>
    </row>
    <row r="94" spans="1:4" x14ac:dyDescent="0.2">
      <c r="A94" s="79" t="s">
        <v>53</v>
      </c>
      <c r="B94" s="80"/>
      <c r="C94" s="34">
        <v>4</v>
      </c>
    </row>
    <row r="95" spans="1:4" x14ac:dyDescent="0.2">
      <c r="A95" s="79" t="s">
        <v>55</v>
      </c>
      <c r="B95" s="80"/>
      <c r="C95" s="34">
        <v>5</v>
      </c>
    </row>
    <row r="96" spans="1:4" x14ac:dyDescent="0.2">
      <c r="A96" s="7" t="s">
        <v>65</v>
      </c>
    </row>
    <row r="97" spans="1:7" x14ac:dyDescent="0.2">
      <c r="A97" s="7" t="s">
        <v>56</v>
      </c>
    </row>
    <row r="99" spans="1:7" x14ac:dyDescent="0.2">
      <c r="A99" s="14" t="s">
        <v>346</v>
      </c>
      <c r="D99" s="52">
        <v>9.74E-2</v>
      </c>
    </row>
    <row r="101" spans="1:7" x14ac:dyDescent="0.2">
      <c r="A101" s="87" t="s">
        <v>60</v>
      </c>
      <c r="B101" s="87"/>
      <c r="C101" s="87"/>
      <c r="D101" s="30" t="s">
        <v>932</v>
      </c>
    </row>
    <row r="102" spans="1:7" x14ac:dyDescent="0.2">
      <c r="A102" s="57" t="s">
        <v>930</v>
      </c>
    </row>
    <row r="103" spans="1:7" ht="14.4" x14ac:dyDescent="0.3">
      <c r="A103" s="35" t="s">
        <v>931</v>
      </c>
    </row>
    <row r="105" spans="1:7" x14ac:dyDescent="0.2">
      <c r="A105" s="14" t="s">
        <v>929</v>
      </c>
      <c r="G105" s="14"/>
    </row>
    <row r="106" spans="1:7" x14ac:dyDescent="0.2">
      <c r="A106" s="14"/>
      <c r="G106" s="14"/>
    </row>
    <row r="107" spans="1:7" x14ac:dyDescent="0.2">
      <c r="A107" s="56" t="s">
        <v>941</v>
      </c>
      <c r="G107" s="14"/>
    </row>
    <row r="108" spans="1:7" x14ac:dyDescent="0.2">
      <c r="A108" s="64"/>
      <c r="G108" s="14"/>
    </row>
    <row r="109" spans="1:7" x14ac:dyDescent="0.2">
      <c r="A109" s="65"/>
      <c r="G109" s="14"/>
    </row>
    <row r="110" spans="1:7" x14ac:dyDescent="0.2">
      <c r="A110" s="65"/>
      <c r="G110" s="14"/>
    </row>
    <row r="111" spans="1:7" x14ac:dyDescent="0.2">
      <c r="A111" s="65"/>
    </row>
    <row r="112" spans="1:7" x14ac:dyDescent="0.2">
      <c r="A112" s="65"/>
    </row>
    <row r="113" spans="1:1" x14ac:dyDescent="0.2">
      <c r="A113" s="65"/>
    </row>
    <row r="114" spans="1:1" x14ac:dyDescent="0.2">
      <c r="A114" s="65"/>
    </row>
    <row r="115" spans="1:1" x14ac:dyDescent="0.2">
      <c r="A115" s="65"/>
    </row>
    <row r="116" spans="1:1" x14ac:dyDescent="0.2">
      <c r="A116" s="65"/>
    </row>
    <row r="117" spans="1:1" x14ac:dyDescent="0.2">
      <c r="A117" s="65"/>
    </row>
    <row r="118" spans="1:1" x14ac:dyDescent="0.2">
      <c r="A118" s="65"/>
    </row>
    <row r="119" spans="1:1" x14ac:dyDescent="0.2">
      <c r="A119" s="65"/>
    </row>
    <row r="120" spans="1:1" x14ac:dyDescent="0.2">
      <c r="A120" s="65"/>
    </row>
    <row r="121" spans="1:1" x14ac:dyDescent="0.2">
      <c r="A121" s="65"/>
    </row>
    <row r="122" spans="1:1" x14ac:dyDescent="0.2">
      <c r="A122" s="65"/>
    </row>
    <row r="123" spans="1:1" x14ac:dyDescent="0.2">
      <c r="A123" s="65"/>
    </row>
    <row r="124" spans="1:1" x14ac:dyDescent="0.2">
      <c r="A124" s="65"/>
    </row>
    <row r="125" spans="1:1" x14ac:dyDescent="0.2">
      <c r="A125" s="65"/>
    </row>
    <row r="126" spans="1:1" x14ac:dyDescent="0.2">
      <c r="A126" s="56" t="s">
        <v>954</v>
      </c>
    </row>
    <row r="127" spans="1:1" x14ac:dyDescent="0.2">
      <c r="A127" s="65"/>
    </row>
    <row r="128" spans="1:1" x14ac:dyDescent="0.2">
      <c r="A128" s="56" t="s">
        <v>942</v>
      </c>
    </row>
    <row r="129" spans="1:1" x14ac:dyDescent="0.2">
      <c r="A129" s="65"/>
    </row>
    <row r="130" spans="1:1" x14ac:dyDescent="0.2">
      <c r="A130" s="65"/>
    </row>
    <row r="131" spans="1:1" x14ac:dyDescent="0.2">
      <c r="A131" s="65"/>
    </row>
    <row r="132" spans="1:1" x14ac:dyDescent="0.2">
      <c r="A132" s="65"/>
    </row>
    <row r="133" spans="1:1" x14ac:dyDescent="0.2">
      <c r="A133" s="65"/>
    </row>
    <row r="134" spans="1:1" x14ac:dyDescent="0.2">
      <c r="A134" s="65"/>
    </row>
    <row r="135" spans="1:1" x14ac:dyDescent="0.2">
      <c r="A135" s="65"/>
    </row>
    <row r="136" spans="1:1" x14ac:dyDescent="0.2">
      <c r="A136" s="65"/>
    </row>
    <row r="137" spans="1:1" x14ac:dyDescent="0.2">
      <c r="A137" s="65"/>
    </row>
    <row r="138" spans="1:1" x14ac:dyDescent="0.2">
      <c r="A138" s="65"/>
    </row>
    <row r="139" spans="1:1" x14ac:dyDescent="0.2">
      <c r="A139" s="65"/>
    </row>
    <row r="140" spans="1:1" x14ac:dyDescent="0.2">
      <c r="A140" s="65"/>
    </row>
    <row r="148" spans="1:1" x14ac:dyDescent="0.2">
      <c r="A148" s="14" t="s">
        <v>956</v>
      </c>
    </row>
    <row r="150" spans="1:1" x14ac:dyDescent="0.2">
      <c r="A150" s="7" t="s">
        <v>940</v>
      </c>
    </row>
  </sheetData>
  <mergeCells count="5">
    <mergeCell ref="A1:F1"/>
    <mergeCell ref="A93:B93"/>
    <mergeCell ref="A94:B94"/>
    <mergeCell ref="A95:B95"/>
    <mergeCell ref="A101:C101"/>
  </mergeCells>
  <conditionalFormatting sqref="F2:F3">
    <cfRule type="cellIs" dxfId="48" priority="5" stopIfTrue="1" operator="between">
      <formula>0.009</formula>
      <formula>-0.009</formula>
    </cfRule>
  </conditionalFormatting>
  <conditionalFormatting sqref="F5:F141">
    <cfRule type="cellIs" dxfId="47" priority="1" stopIfTrue="1" operator="between">
      <formula>0.009</formula>
      <formula>-0.009</formula>
    </cfRule>
  </conditionalFormatting>
  <conditionalFormatting sqref="F243:F244">
    <cfRule type="cellIs" dxfId="46" priority="2" stopIfTrue="1" operator="between">
      <formula>0.009</formula>
      <formula>-0.009</formula>
    </cfRule>
  </conditionalFormatting>
  <conditionalFormatting sqref="F247:F65536">
    <cfRule type="cellIs" dxfId="45" priority="3" stopIfTrue="1" operator="between">
      <formula>0.009</formula>
      <formula>-0.009</formula>
    </cfRule>
  </conditionalFormatting>
  <hyperlinks>
    <hyperlink ref="A103" r:id="rId1" xr:uid="{00000000-0004-0000-18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128"/>
  <sheetViews>
    <sheetView workbookViewId="0">
      <selection sqref="A1:F1"/>
    </sheetView>
  </sheetViews>
  <sheetFormatPr defaultColWidth="9.109375" defaultRowHeight="10.199999999999999" x14ac:dyDescent="0.2"/>
  <cols>
    <col min="1" max="1" width="38.6640625" style="7" bestFit="1" customWidth="1"/>
    <col min="2" max="2" width="29.88671875" style="7" bestFit="1" customWidth="1"/>
    <col min="3" max="3" width="35.44140625" style="7" bestFit="1" customWidth="1"/>
    <col min="4" max="4" width="15.33203125" style="7" bestFit="1" customWidth="1"/>
    <col min="5" max="5" width="27" style="10" customWidth="1"/>
    <col min="6" max="6" width="13.5546875" style="11" bestFit="1" customWidth="1"/>
    <col min="7" max="16384" width="9.109375" style="7"/>
  </cols>
  <sheetData>
    <row r="1" spans="1:6" s="1" customFormat="1" ht="13.8" x14ac:dyDescent="0.2">
      <c r="A1" s="81" t="s">
        <v>20</v>
      </c>
      <c r="B1" s="82"/>
      <c r="C1" s="82"/>
      <c r="D1" s="82"/>
      <c r="E1" s="82"/>
      <c r="F1" s="82"/>
    </row>
    <row r="2" spans="1:6" s="1" customFormat="1" ht="11.4" x14ac:dyDescent="0.2">
      <c r="E2" s="5"/>
      <c r="F2" s="9"/>
    </row>
    <row r="3" spans="1:6" s="1" customFormat="1" ht="12" x14ac:dyDescent="0.2">
      <c r="A3" s="8" t="s">
        <v>7</v>
      </c>
      <c r="B3" s="2"/>
      <c r="C3" s="3"/>
      <c r="D3" s="3"/>
      <c r="E3" s="4"/>
      <c r="F3" s="9"/>
    </row>
    <row r="4" spans="1:6" s="1" customFormat="1" ht="21.75" customHeight="1" x14ac:dyDescent="0.2">
      <c r="A4" s="6" t="s">
        <v>2</v>
      </c>
      <c r="B4" s="6" t="s">
        <v>0</v>
      </c>
      <c r="C4" s="13" t="s">
        <v>498</v>
      </c>
      <c r="D4" s="13" t="s">
        <v>1</v>
      </c>
      <c r="E4" s="53" t="s">
        <v>6</v>
      </c>
      <c r="F4" s="12" t="s">
        <v>3</v>
      </c>
    </row>
    <row r="5" spans="1:6" x14ac:dyDescent="0.2">
      <c r="A5" s="16" t="s">
        <v>109</v>
      </c>
      <c r="B5" s="17"/>
      <c r="C5" s="17"/>
      <c r="D5" s="17"/>
      <c r="E5" s="18"/>
      <c r="F5" s="19"/>
    </row>
    <row r="6" spans="1:6" x14ac:dyDescent="0.2">
      <c r="A6" s="20" t="s">
        <v>26</v>
      </c>
      <c r="B6" s="21"/>
      <c r="C6" s="21"/>
      <c r="D6" s="21"/>
      <c r="E6" s="22"/>
      <c r="F6" s="23"/>
    </row>
    <row r="7" spans="1:6" x14ac:dyDescent="0.2">
      <c r="A7" s="21" t="s">
        <v>111</v>
      </c>
      <c r="B7" s="21" t="s">
        <v>110</v>
      </c>
      <c r="C7" s="21" t="s">
        <v>112</v>
      </c>
      <c r="D7" s="24">
        <v>820862</v>
      </c>
      <c r="E7" s="22">
        <v>14220.613289999999</v>
      </c>
      <c r="F7" s="23">
        <v>4.5562530353298802</v>
      </c>
    </row>
    <row r="8" spans="1:6" x14ac:dyDescent="0.2">
      <c r="A8" s="21" t="s">
        <v>122</v>
      </c>
      <c r="B8" s="21" t="s">
        <v>121</v>
      </c>
      <c r="C8" s="21" t="s">
        <v>112</v>
      </c>
      <c r="D8" s="24">
        <v>1031936</v>
      </c>
      <c r="E8" s="22">
        <v>10479.82605</v>
      </c>
      <c r="F8" s="23">
        <v>3.35771308004127</v>
      </c>
    </row>
    <row r="9" spans="1:6" x14ac:dyDescent="0.2">
      <c r="A9" s="21" t="s">
        <v>129</v>
      </c>
      <c r="B9" s="21" t="s">
        <v>128</v>
      </c>
      <c r="C9" s="21" t="s">
        <v>130</v>
      </c>
      <c r="D9" s="24">
        <v>763848</v>
      </c>
      <c r="E9" s="22">
        <v>9166.939848</v>
      </c>
      <c r="F9" s="23">
        <v>2.9370672456515701</v>
      </c>
    </row>
    <row r="10" spans="1:6" x14ac:dyDescent="0.2">
      <c r="A10" s="21" t="s">
        <v>132</v>
      </c>
      <c r="B10" s="21" t="s">
        <v>131</v>
      </c>
      <c r="C10" s="21" t="s">
        <v>133</v>
      </c>
      <c r="D10" s="24">
        <v>3851215</v>
      </c>
      <c r="E10" s="22">
        <v>8553.5485150000004</v>
      </c>
      <c r="F10" s="23">
        <v>2.7405380196728601</v>
      </c>
    </row>
    <row r="11" spans="1:6" x14ac:dyDescent="0.2">
      <c r="A11" s="21" t="s">
        <v>775</v>
      </c>
      <c r="B11" s="21" t="s">
        <v>774</v>
      </c>
      <c r="C11" s="21" t="s">
        <v>465</v>
      </c>
      <c r="D11" s="24">
        <v>819512</v>
      </c>
      <c r="E11" s="22">
        <v>8237.3248679999997</v>
      </c>
      <c r="F11" s="23">
        <v>2.6392206628117498</v>
      </c>
    </row>
    <row r="12" spans="1:6" x14ac:dyDescent="0.2">
      <c r="A12" s="21" t="s">
        <v>489</v>
      </c>
      <c r="B12" s="21" t="s">
        <v>488</v>
      </c>
      <c r="C12" s="21" t="s">
        <v>133</v>
      </c>
      <c r="D12" s="24">
        <v>2426807</v>
      </c>
      <c r="E12" s="22">
        <v>8121.3096260000002</v>
      </c>
      <c r="F12" s="23">
        <v>2.6020496359560501</v>
      </c>
    </row>
    <row r="13" spans="1:6" x14ac:dyDescent="0.2">
      <c r="A13" s="21" t="s">
        <v>752</v>
      </c>
      <c r="B13" s="21" t="s">
        <v>751</v>
      </c>
      <c r="C13" s="21" t="s">
        <v>217</v>
      </c>
      <c r="D13" s="24">
        <v>954827</v>
      </c>
      <c r="E13" s="22">
        <v>8009.0888759999998</v>
      </c>
      <c r="F13" s="23">
        <v>2.5660943559419298</v>
      </c>
    </row>
    <row r="14" spans="1:6" x14ac:dyDescent="0.2">
      <c r="A14" s="21" t="s">
        <v>367</v>
      </c>
      <c r="B14" s="21" t="s">
        <v>366</v>
      </c>
      <c r="C14" s="21" t="s">
        <v>117</v>
      </c>
      <c r="D14" s="24">
        <v>218271</v>
      </c>
      <c r="E14" s="22">
        <v>7602.9246080000003</v>
      </c>
      <c r="F14" s="23">
        <v>2.4359602231040101</v>
      </c>
    </row>
    <row r="15" spans="1:6" x14ac:dyDescent="0.2">
      <c r="A15" s="21" t="s">
        <v>812</v>
      </c>
      <c r="B15" s="21" t="s">
        <v>811</v>
      </c>
      <c r="C15" s="21" t="s">
        <v>186</v>
      </c>
      <c r="D15" s="24">
        <v>1531585</v>
      </c>
      <c r="E15" s="22">
        <v>7564.4983149999998</v>
      </c>
      <c r="F15" s="23">
        <v>2.4236485238441201</v>
      </c>
    </row>
    <row r="16" spans="1:6" x14ac:dyDescent="0.2">
      <c r="A16" s="21" t="s">
        <v>814</v>
      </c>
      <c r="B16" s="21" t="s">
        <v>813</v>
      </c>
      <c r="C16" s="21" t="s">
        <v>112</v>
      </c>
      <c r="D16" s="24">
        <v>1263677</v>
      </c>
      <c r="E16" s="22">
        <v>7148.6207889999996</v>
      </c>
      <c r="F16" s="23">
        <v>2.2904022846333598</v>
      </c>
    </row>
    <row r="17" spans="1:6" x14ac:dyDescent="0.2">
      <c r="A17" s="21" t="s">
        <v>816</v>
      </c>
      <c r="B17" s="21" t="s">
        <v>815</v>
      </c>
      <c r="C17" s="21" t="s">
        <v>742</v>
      </c>
      <c r="D17" s="24">
        <v>3184437</v>
      </c>
      <c r="E17" s="22">
        <v>6780.9401479999997</v>
      </c>
      <c r="F17" s="23">
        <v>2.1725982207420902</v>
      </c>
    </row>
    <row r="18" spans="1:6" x14ac:dyDescent="0.2">
      <c r="A18" s="21" t="s">
        <v>114</v>
      </c>
      <c r="B18" s="21" t="s">
        <v>113</v>
      </c>
      <c r="C18" s="21" t="s">
        <v>112</v>
      </c>
      <c r="D18" s="24">
        <v>553598</v>
      </c>
      <c r="E18" s="22">
        <v>6665.8735180000003</v>
      </c>
      <c r="F18" s="23">
        <v>2.1357311270724102</v>
      </c>
    </row>
    <row r="19" spans="1:6" x14ac:dyDescent="0.2">
      <c r="A19" s="21" t="s">
        <v>818</v>
      </c>
      <c r="B19" s="21" t="s">
        <v>817</v>
      </c>
      <c r="C19" s="21" t="s">
        <v>167</v>
      </c>
      <c r="D19" s="24">
        <v>463794</v>
      </c>
      <c r="E19" s="22">
        <v>6634.5731699999997</v>
      </c>
      <c r="F19" s="23">
        <v>2.12570256482452</v>
      </c>
    </row>
    <row r="20" spans="1:6" x14ac:dyDescent="0.2">
      <c r="A20" s="21" t="s">
        <v>467</v>
      </c>
      <c r="B20" s="21" t="s">
        <v>466</v>
      </c>
      <c r="C20" s="21" t="s">
        <v>142</v>
      </c>
      <c r="D20" s="24">
        <v>287431</v>
      </c>
      <c r="E20" s="22">
        <v>6630.0271620000003</v>
      </c>
      <c r="F20" s="23">
        <v>2.1242460339192601</v>
      </c>
    </row>
    <row r="21" spans="1:6" x14ac:dyDescent="0.2">
      <c r="A21" s="21" t="s">
        <v>509</v>
      </c>
      <c r="B21" s="21" t="s">
        <v>508</v>
      </c>
      <c r="C21" s="21" t="s">
        <v>465</v>
      </c>
      <c r="D21" s="24">
        <v>258291</v>
      </c>
      <c r="E21" s="22">
        <v>6365.839986</v>
      </c>
      <c r="F21" s="23">
        <v>2.0396010472370301</v>
      </c>
    </row>
    <row r="22" spans="1:6" x14ac:dyDescent="0.2">
      <c r="A22" s="21" t="s">
        <v>426</v>
      </c>
      <c r="B22" s="21" t="s">
        <v>425</v>
      </c>
      <c r="C22" s="21" t="s">
        <v>167</v>
      </c>
      <c r="D22" s="24">
        <v>375805</v>
      </c>
      <c r="E22" s="22">
        <v>6354.6746480000002</v>
      </c>
      <c r="F22" s="23">
        <v>2.03602369764489</v>
      </c>
    </row>
    <row r="23" spans="1:6" x14ac:dyDescent="0.2">
      <c r="A23" s="21" t="s">
        <v>249</v>
      </c>
      <c r="B23" s="21" t="s">
        <v>248</v>
      </c>
      <c r="C23" s="21" t="s">
        <v>112</v>
      </c>
      <c r="D23" s="24">
        <v>329415</v>
      </c>
      <c r="E23" s="22">
        <v>6268.6027430000004</v>
      </c>
      <c r="F23" s="23">
        <v>2.00844644971504</v>
      </c>
    </row>
    <row r="24" spans="1:6" x14ac:dyDescent="0.2">
      <c r="A24" s="21" t="s">
        <v>428</v>
      </c>
      <c r="B24" s="21" t="s">
        <v>427</v>
      </c>
      <c r="C24" s="21" t="s">
        <v>230</v>
      </c>
      <c r="D24" s="24">
        <v>230633</v>
      </c>
      <c r="E24" s="22">
        <v>6268.4896239999998</v>
      </c>
      <c r="F24" s="23">
        <v>2.0084102066377101</v>
      </c>
    </row>
    <row r="25" spans="1:6" x14ac:dyDescent="0.2">
      <c r="A25" s="21" t="s">
        <v>358</v>
      </c>
      <c r="B25" s="21" t="s">
        <v>357</v>
      </c>
      <c r="C25" s="21" t="s">
        <v>207</v>
      </c>
      <c r="D25" s="24">
        <v>320421</v>
      </c>
      <c r="E25" s="22">
        <v>6204.311823</v>
      </c>
      <c r="F25" s="23">
        <v>1.9878477811892501</v>
      </c>
    </row>
    <row r="26" spans="1:6" x14ac:dyDescent="0.2">
      <c r="A26" s="21" t="s">
        <v>820</v>
      </c>
      <c r="B26" s="21" t="s">
        <v>819</v>
      </c>
      <c r="C26" s="21" t="s">
        <v>145</v>
      </c>
      <c r="D26" s="24">
        <v>209449</v>
      </c>
      <c r="E26" s="22">
        <v>6174.765969</v>
      </c>
      <c r="F26" s="23">
        <v>1.97838135493718</v>
      </c>
    </row>
    <row r="27" spans="1:6" x14ac:dyDescent="0.2">
      <c r="A27" s="21" t="s">
        <v>175</v>
      </c>
      <c r="B27" s="21" t="s">
        <v>174</v>
      </c>
      <c r="C27" s="21" t="s">
        <v>176</v>
      </c>
      <c r="D27" s="24">
        <v>984184</v>
      </c>
      <c r="E27" s="22">
        <v>6161.9760239999996</v>
      </c>
      <c r="F27" s="23">
        <v>1.97428348485665</v>
      </c>
    </row>
    <row r="28" spans="1:6" x14ac:dyDescent="0.2">
      <c r="A28" s="21" t="s">
        <v>548</v>
      </c>
      <c r="B28" s="21" t="s">
        <v>547</v>
      </c>
      <c r="C28" s="21" t="s">
        <v>117</v>
      </c>
      <c r="D28" s="24">
        <v>83584</v>
      </c>
      <c r="E28" s="22">
        <v>6153.5794560000004</v>
      </c>
      <c r="F28" s="23">
        <v>1.9715932430466701</v>
      </c>
    </row>
    <row r="29" spans="1:6" x14ac:dyDescent="0.2">
      <c r="A29" s="21" t="s">
        <v>822</v>
      </c>
      <c r="B29" s="21" t="s">
        <v>821</v>
      </c>
      <c r="C29" s="21" t="s">
        <v>200</v>
      </c>
      <c r="D29" s="24">
        <v>638351</v>
      </c>
      <c r="E29" s="22">
        <v>6151.788587</v>
      </c>
      <c r="F29" s="23">
        <v>1.9710194525813201</v>
      </c>
    </row>
    <row r="30" spans="1:6" x14ac:dyDescent="0.2">
      <c r="A30" s="21" t="s">
        <v>251</v>
      </c>
      <c r="B30" s="21" t="s">
        <v>250</v>
      </c>
      <c r="C30" s="21" t="s">
        <v>153</v>
      </c>
      <c r="D30" s="24">
        <v>237644</v>
      </c>
      <c r="E30" s="22">
        <v>6143.3350440000004</v>
      </c>
      <c r="F30" s="23">
        <v>1.9683109561073999</v>
      </c>
    </row>
    <row r="31" spans="1:6" x14ac:dyDescent="0.2">
      <c r="A31" s="21" t="s">
        <v>416</v>
      </c>
      <c r="B31" s="21" t="s">
        <v>415</v>
      </c>
      <c r="C31" s="21" t="s">
        <v>150</v>
      </c>
      <c r="D31" s="24">
        <v>607930</v>
      </c>
      <c r="E31" s="22">
        <v>5946.1633300000003</v>
      </c>
      <c r="F31" s="23">
        <v>1.9051375751797699</v>
      </c>
    </row>
    <row r="32" spans="1:6" x14ac:dyDescent="0.2">
      <c r="A32" s="21" t="s">
        <v>149</v>
      </c>
      <c r="B32" s="21" t="s">
        <v>148</v>
      </c>
      <c r="C32" s="21" t="s">
        <v>150</v>
      </c>
      <c r="D32" s="24">
        <v>96491</v>
      </c>
      <c r="E32" s="22">
        <v>5840.214266</v>
      </c>
      <c r="F32" s="23">
        <v>1.8711917294840801</v>
      </c>
    </row>
    <row r="33" spans="1:6" x14ac:dyDescent="0.2">
      <c r="A33" s="21" t="s">
        <v>703</v>
      </c>
      <c r="B33" s="21" t="s">
        <v>702</v>
      </c>
      <c r="C33" s="21" t="s">
        <v>117</v>
      </c>
      <c r="D33" s="24">
        <v>109001</v>
      </c>
      <c r="E33" s="22">
        <v>5781.3040389999996</v>
      </c>
      <c r="F33" s="23">
        <v>1.8523170230908299</v>
      </c>
    </row>
    <row r="34" spans="1:6" x14ac:dyDescent="0.2">
      <c r="A34" s="21" t="s">
        <v>127</v>
      </c>
      <c r="B34" s="21" t="s">
        <v>126</v>
      </c>
      <c r="C34" s="21" t="s">
        <v>117</v>
      </c>
      <c r="D34" s="24">
        <v>364867</v>
      </c>
      <c r="E34" s="22">
        <v>5746.8376840000001</v>
      </c>
      <c r="F34" s="23">
        <v>1.8412740792048601</v>
      </c>
    </row>
    <row r="35" spans="1:6" x14ac:dyDescent="0.2">
      <c r="A35" s="21" t="s">
        <v>735</v>
      </c>
      <c r="B35" s="21" t="s">
        <v>734</v>
      </c>
      <c r="C35" s="21" t="s">
        <v>186</v>
      </c>
      <c r="D35" s="24">
        <v>322109</v>
      </c>
      <c r="E35" s="22">
        <v>5687.6396679999998</v>
      </c>
      <c r="F35" s="23">
        <v>1.8223071658527401</v>
      </c>
    </row>
    <row r="36" spans="1:6" x14ac:dyDescent="0.2">
      <c r="A36" s="21" t="s">
        <v>650</v>
      </c>
      <c r="B36" s="21" t="s">
        <v>649</v>
      </c>
      <c r="C36" s="21" t="s">
        <v>217</v>
      </c>
      <c r="D36" s="24">
        <v>752270</v>
      </c>
      <c r="E36" s="22">
        <v>5469.0029000000004</v>
      </c>
      <c r="F36" s="23">
        <v>1.75225642911445</v>
      </c>
    </row>
    <row r="37" spans="1:6" x14ac:dyDescent="0.2">
      <c r="A37" s="21" t="s">
        <v>762</v>
      </c>
      <c r="B37" s="21" t="s">
        <v>761</v>
      </c>
      <c r="C37" s="21" t="s">
        <v>230</v>
      </c>
      <c r="D37" s="24">
        <v>220061</v>
      </c>
      <c r="E37" s="22">
        <v>5444.7492620000003</v>
      </c>
      <c r="F37" s="23">
        <v>1.7444856171598799</v>
      </c>
    </row>
    <row r="38" spans="1:6" x14ac:dyDescent="0.2">
      <c r="A38" s="21" t="s">
        <v>437</v>
      </c>
      <c r="B38" s="21" t="s">
        <v>436</v>
      </c>
      <c r="C38" s="21" t="s">
        <v>230</v>
      </c>
      <c r="D38" s="24">
        <v>353006</v>
      </c>
      <c r="E38" s="22">
        <v>5079.5798370000002</v>
      </c>
      <c r="F38" s="23">
        <v>1.627486141319</v>
      </c>
    </row>
    <row r="39" spans="1:6" x14ac:dyDescent="0.2">
      <c r="A39" s="21" t="s">
        <v>731</v>
      </c>
      <c r="B39" s="21" t="s">
        <v>730</v>
      </c>
      <c r="C39" s="21" t="s">
        <v>133</v>
      </c>
      <c r="D39" s="24">
        <v>99216</v>
      </c>
      <c r="E39" s="22">
        <v>4813.5138479999996</v>
      </c>
      <c r="F39" s="23">
        <v>1.54223918710839</v>
      </c>
    </row>
    <row r="40" spans="1:6" x14ac:dyDescent="0.2">
      <c r="A40" s="21" t="s">
        <v>715</v>
      </c>
      <c r="B40" s="21" t="s">
        <v>714</v>
      </c>
      <c r="C40" s="21" t="s">
        <v>167</v>
      </c>
      <c r="D40" s="24">
        <v>469225</v>
      </c>
      <c r="E40" s="22">
        <v>4683.3347249999997</v>
      </c>
      <c r="F40" s="23">
        <v>1.5005300841175699</v>
      </c>
    </row>
    <row r="41" spans="1:6" x14ac:dyDescent="0.2">
      <c r="A41" s="21" t="s">
        <v>824</v>
      </c>
      <c r="B41" s="21" t="s">
        <v>823</v>
      </c>
      <c r="C41" s="21" t="s">
        <v>145</v>
      </c>
      <c r="D41" s="24">
        <v>199382</v>
      </c>
      <c r="E41" s="22">
        <v>4567.0440920000001</v>
      </c>
      <c r="F41" s="23">
        <v>1.4632708225947699</v>
      </c>
    </row>
    <row r="42" spans="1:6" x14ac:dyDescent="0.2">
      <c r="A42" s="21" t="s">
        <v>826</v>
      </c>
      <c r="B42" s="21" t="s">
        <v>825</v>
      </c>
      <c r="C42" s="21" t="s">
        <v>302</v>
      </c>
      <c r="D42" s="24">
        <v>1715692</v>
      </c>
      <c r="E42" s="22">
        <v>4370.7253700000001</v>
      </c>
      <c r="F42" s="23">
        <v>1.4003707384167099</v>
      </c>
    </row>
    <row r="43" spans="1:6" x14ac:dyDescent="0.2">
      <c r="A43" s="21" t="s">
        <v>756</v>
      </c>
      <c r="B43" s="21" t="s">
        <v>755</v>
      </c>
      <c r="C43" s="21" t="s">
        <v>186</v>
      </c>
      <c r="D43" s="24">
        <v>9109472</v>
      </c>
      <c r="E43" s="22">
        <v>4281.4518399999997</v>
      </c>
      <c r="F43" s="23">
        <v>1.37176769692038</v>
      </c>
    </row>
    <row r="44" spans="1:6" x14ac:dyDescent="0.2">
      <c r="A44" s="21" t="s">
        <v>828</v>
      </c>
      <c r="B44" s="21" t="s">
        <v>827</v>
      </c>
      <c r="C44" s="21" t="s">
        <v>433</v>
      </c>
      <c r="D44" s="24">
        <v>596181</v>
      </c>
      <c r="E44" s="22">
        <v>4263.5884219999998</v>
      </c>
      <c r="F44" s="23">
        <v>1.36604429731559</v>
      </c>
    </row>
    <row r="45" spans="1:6" x14ac:dyDescent="0.2">
      <c r="A45" s="21" t="s">
        <v>803</v>
      </c>
      <c r="B45" s="21" t="s">
        <v>802</v>
      </c>
      <c r="C45" s="21" t="s">
        <v>230</v>
      </c>
      <c r="D45" s="24">
        <v>136327</v>
      </c>
      <c r="E45" s="22">
        <v>4185.4433909999998</v>
      </c>
      <c r="F45" s="23">
        <v>1.3410068022773101</v>
      </c>
    </row>
    <row r="46" spans="1:6" x14ac:dyDescent="0.2">
      <c r="A46" s="21" t="s">
        <v>224</v>
      </c>
      <c r="B46" s="21" t="s">
        <v>223</v>
      </c>
      <c r="C46" s="21" t="s">
        <v>225</v>
      </c>
      <c r="D46" s="24">
        <v>415793</v>
      </c>
      <c r="E46" s="22">
        <v>4150.861519</v>
      </c>
      <c r="F46" s="23">
        <v>1.32992684700012</v>
      </c>
    </row>
    <row r="47" spans="1:6" x14ac:dyDescent="0.2">
      <c r="A47" s="21" t="s">
        <v>262</v>
      </c>
      <c r="B47" s="21" t="s">
        <v>261</v>
      </c>
      <c r="C47" s="21" t="s">
        <v>139</v>
      </c>
      <c r="D47" s="24">
        <v>1197188</v>
      </c>
      <c r="E47" s="22">
        <v>4060.8616959999999</v>
      </c>
      <c r="F47" s="23">
        <v>1.3010911028334999</v>
      </c>
    </row>
    <row r="48" spans="1:6" x14ac:dyDescent="0.2">
      <c r="A48" s="21" t="s">
        <v>578</v>
      </c>
      <c r="B48" s="21" t="s">
        <v>577</v>
      </c>
      <c r="C48" s="21" t="s">
        <v>207</v>
      </c>
      <c r="D48" s="24">
        <v>417165</v>
      </c>
      <c r="E48" s="22">
        <v>3950.761133</v>
      </c>
      <c r="F48" s="23">
        <v>1.2658151260433099</v>
      </c>
    </row>
    <row r="49" spans="1:9" x14ac:dyDescent="0.2">
      <c r="A49" s="21" t="s">
        <v>830</v>
      </c>
      <c r="B49" s="21" t="s">
        <v>829</v>
      </c>
      <c r="C49" s="21" t="s">
        <v>117</v>
      </c>
      <c r="D49" s="24">
        <v>83348</v>
      </c>
      <c r="E49" s="22">
        <v>3888.9760059999999</v>
      </c>
      <c r="F49" s="23">
        <v>1.24601930805071</v>
      </c>
    </row>
    <row r="50" spans="1:9" x14ac:dyDescent="0.2">
      <c r="A50" s="21" t="s">
        <v>750</v>
      </c>
      <c r="B50" s="21" t="s">
        <v>749</v>
      </c>
      <c r="C50" s="21" t="s">
        <v>230</v>
      </c>
      <c r="D50" s="24">
        <v>97823</v>
      </c>
      <c r="E50" s="22">
        <v>3609.9621689999999</v>
      </c>
      <c r="F50" s="23">
        <v>1.1566238919877301</v>
      </c>
    </row>
    <row r="51" spans="1:9" x14ac:dyDescent="0.2">
      <c r="A51" s="21" t="s">
        <v>832</v>
      </c>
      <c r="B51" s="21" t="s">
        <v>831</v>
      </c>
      <c r="C51" s="21" t="s">
        <v>236</v>
      </c>
      <c r="D51" s="24">
        <v>80839</v>
      </c>
      <c r="E51" s="22">
        <v>3350.0894189999999</v>
      </c>
      <c r="F51" s="23">
        <v>1.0733612378503301</v>
      </c>
    </row>
    <row r="52" spans="1:9" x14ac:dyDescent="0.2">
      <c r="A52" s="21" t="s">
        <v>834</v>
      </c>
      <c r="B52" s="21" t="s">
        <v>833</v>
      </c>
      <c r="C52" s="21" t="s">
        <v>217</v>
      </c>
      <c r="D52" s="24">
        <v>844057</v>
      </c>
      <c r="E52" s="22">
        <v>3213.3249989999999</v>
      </c>
      <c r="F52" s="23">
        <v>1.02954222027053</v>
      </c>
    </row>
    <row r="53" spans="1:9" x14ac:dyDescent="0.2">
      <c r="A53" s="21" t="s">
        <v>119</v>
      </c>
      <c r="B53" s="21" t="s">
        <v>118</v>
      </c>
      <c r="C53" s="21" t="s">
        <v>120</v>
      </c>
      <c r="D53" s="24">
        <v>100147</v>
      </c>
      <c r="E53" s="22">
        <v>3168.5008600000001</v>
      </c>
      <c r="F53" s="23">
        <v>1.0151806653073201</v>
      </c>
    </row>
    <row r="54" spans="1:9" x14ac:dyDescent="0.2">
      <c r="A54" s="21" t="s">
        <v>116</v>
      </c>
      <c r="B54" s="21" t="s">
        <v>115</v>
      </c>
      <c r="C54" s="21" t="s">
        <v>117</v>
      </c>
      <c r="D54" s="24">
        <v>185148</v>
      </c>
      <c r="E54" s="22">
        <v>3124.742796</v>
      </c>
      <c r="F54" s="23">
        <v>1.0011606784154501</v>
      </c>
    </row>
    <row r="55" spans="1:9" x14ac:dyDescent="0.2">
      <c r="A55" s="21" t="s">
        <v>550</v>
      </c>
      <c r="B55" s="21" t="s">
        <v>549</v>
      </c>
      <c r="C55" s="21" t="s">
        <v>117</v>
      </c>
      <c r="D55" s="24">
        <v>353260</v>
      </c>
      <c r="E55" s="22">
        <v>2855.9304699999998</v>
      </c>
      <c r="F55" s="23">
        <v>0.91503380390625899</v>
      </c>
    </row>
    <row r="56" spans="1:9" x14ac:dyDescent="0.2">
      <c r="A56" s="21" t="s">
        <v>155</v>
      </c>
      <c r="B56" s="21" t="s">
        <v>154</v>
      </c>
      <c r="C56" s="21" t="s">
        <v>153</v>
      </c>
      <c r="D56" s="24">
        <v>458003</v>
      </c>
      <c r="E56" s="22">
        <v>2842.5956200000001</v>
      </c>
      <c r="F56" s="23">
        <v>0.91076134746931403</v>
      </c>
    </row>
    <row r="57" spans="1:9" x14ac:dyDescent="0.2">
      <c r="A57" s="21" t="s">
        <v>194</v>
      </c>
      <c r="B57" s="21" t="s">
        <v>193</v>
      </c>
      <c r="C57" s="21" t="s">
        <v>186</v>
      </c>
      <c r="D57" s="24">
        <v>101895</v>
      </c>
      <c r="E57" s="22">
        <v>2508.8077429999998</v>
      </c>
      <c r="F57" s="23">
        <v>0.80381645017666203</v>
      </c>
    </row>
    <row r="58" spans="1:9" x14ac:dyDescent="0.2">
      <c r="A58" s="21" t="s">
        <v>588</v>
      </c>
      <c r="B58" s="21" t="s">
        <v>587</v>
      </c>
      <c r="C58" s="21" t="s">
        <v>145</v>
      </c>
      <c r="D58" s="24">
        <v>146743</v>
      </c>
      <c r="E58" s="22">
        <v>2412.9685209999998</v>
      </c>
      <c r="F58" s="23">
        <v>0.77310977548997895</v>
      </c>
    </row>
    <row r="59" spans="1:9" x14ac:dyDescent="0.2">
      <c r="A59" s="21" t="s">
        <v>278</v>
      </c>
      <c r="B59" s="21" t="s">
        <v>277</v>
      </c>
      <c r="C59" s="21" t="s">
        <v>139</v>
      </c>
      <c r="D59" s="24">
        <v>923842</v>
      </c>
      <c r="E59" s="22">
        <v>2317.4576569999999</v>
      </c>
      <c r="F59" s="23">
        <v>0.74250830598001105</v>
      </c>
    </row>
    <row r="60" spans="1:9" x14ac:dyDescent="0.2">
      <c r="A60" s="21" t="s">
        <v>141</v>
      </c>
      <c r="B60" s="21" t="s">
        <v>140</v>
      </c>
      <c r="C60" s="21" t="s">
        <v>142</v>
      </c>
      <c r="D60" s="24">
        <v>11624</v>
      </c>
      <c r="E60" s="22">
        <v>1177.3310280000001</v>
      </c>
      <c r="F60" s="23">
        <v>0.37721425655285901</v>
      </c>
    </row>
    <row r="61" spans="1:9" x14ac:dyDescent="0.2">
      <c r="A61" s="20" t="s">
        <v>32</v>
      </c>
      <c r="B61" s="20"/>
      <c r="C61" s="20"/>
      <c r="D61" s="20"/>
      <c r="E61" s="25">
        <f>SUM(E7:E60)</f>
        <v>300857.23699700006</v>
      </c>
      <c r="F61" s="26">
        <f>SUM(F7:F60)</f>
        <v>96.393993093988669</v>
      </c>
      <c r="G61" s="14"/>
      <c r="H61" s="14"/>
      <c r="I61" s="14"/>
    </row>
    <row r="62" spans="1:9" x14ac:dyDescent="0.2">
      <c r="A62" s="21"/>
      <c r="B62" s="21"/>
      <c r="C62" s="21"/>
      <c r="D62" s="21"/>
      <c r="E62" s="22"/>
      <c r="F62" s="23"/>
    </row>
    <row r="63" spans="1:9" x14ac:dyDescent="0.2">
      <c r="A63" s="20" t="s">
        <v>516</v>
      </c>
      <c r="B63" s="21"/>
      <c r="C63" s="21"/>
      <c r="D63" s="21"/>
      <c r="E63" s="22"/>
      <c r="F63" s="23"/>
    </row>
    <row r="64" spans="1:9" x14ac:dyDescent="0.2">
      <c r="A64" s="21" t="s">
        <v>529</v>
      </c>
      <c r="B64" s="21" t="s">
        <v>528</v>
      </c>
      <c r="C64" s="21" t="s">
        <v>329</v>
      </c>
      <c r="D64" s="24">
        <v>21920</v>
      </c>
      <c r="E64" s="22">
        <v>1599.1005</v>
      </c>
      <c r="F64" s="23">
        <v>0.51234826222621599</v>
      </c>
    </row>
    <row r="65" spans="1:9" x14ac:dyDescent="0.2">
      <c r="A65" s="20" t="s">
        <v>32</v>
      </c>
      <c r="B65" s="20"/>
      <c r="C65" s="20"/>
      <c r="D65" s="20"/>
      <c r="E65" s="25">
        <f>SUM(E63:E64)</f>
        <v>1599.1005</v>
      </c>
      <c r="F65" s="26">
        <f>SUM(F63:F64)</f>
        <v>0.51234826222621599</v>
      </c>
      <c r="G65" s="14"/>
      <c r="H65" s="14"/>
      <c r="I65" s="14"/>
    </row>
    <row r="66" spans="1:9" x14ac:dyDescent="0.2">
      <c r="A66" s="21"/>
      <c r="B66" s="21"/>
      <c r="C66" s="21"/>
      <c r="D66" s="21"/>
      <c r="E66" s="22"/>
      <c r="F66" s="23"/>
    </row>
    <row r="67" spans="1:9" x14ac:dyDescent="0.2">
      <c r="A67" s="20" t="s">
        <v>43</v>
      </c>
      <c r="B67" s="20"/>
      <c r="C67" s="20"/>
      <c r="D67" s="20"/>
      <c r="E67" s="25">
        <f>E61+E65</f>
        <v>302456.33749700006</v>
      </c>
      <c r="F67" s="26">
        <f>F61+F65</f>
        <v>96.906341356214881</v>
      </c>
      <c r="G67" s="14"/>
      <c r="H67" s="14"/>
      <c r="I67" s="14"/>
    </row>
    <row r="68" spans="1:9" x14ac:dyDescent="0.2">
      <c r="A68" s="20"/>
      <c r="B68" s="20"/>
      <c r="C68" s="20"/>
      <c r="D68" s="20"/>
      <c r="E68" s="25"/>
      <c r="F68" s="26"/>
      <c r="G68" s="14"/>
      <c r="H68" s="14"/>
      <c r="I68" s="14"/>
    </row>
    <row r="69" spans="1:9" x14ac:dyDescent="0.2">
      <c r="A69" s="20" t="s">
        <v>45</v>
      </c>
      <c r="B69" s="20"/>
      <c r="C69" s="20"/>
      <c r="D69" s="20"/>
      <c r="E69" s="25">
        <f>E71-(E61+E65)</f>
        <v>9655.680420599936</v>
      </c>
      <c r="F69" s="26">
        <f>F71-(F61+F65)</f>
        <v>3.093658643785119</v>
      </c>
      <c r="G69" s="14"/>
      <c r="H69" s="14"/>
      <c r="I69" s="14"/>
    </row>
    <row r="70" spans="1:9" x14ac:dyDescent="0.2">
      <c r="A70" s="20"/>
      <c r="B70" s="20"/>
      <c r="C70" s="20"/>
      <c r="D70" s="20"/>
      <c r="E70" s="25"/>
      <c r="F70" s="26"/>
      <c r="G70" s="14"/>
      <c r="H70" s="14"/>
      <c r="I70" s="14"/>
    </row>
    <row r="71" spans="1:9" x14ac:dyDescent="0.2">
      <c r="A71" s="27" t="s">
        <v>44</v>
      </c>
      <c r="B71" s="27"/>
      <c r="C71" s="27"/>
      <c r="D71" s="27"/>
      <c r="E71" s="28">
        <v>312112.01791759999</v>
      </c>
      <c r="F71" s="29">
        <v>100</v>
      </c>
      <c r="G71" s="14"/>
      <c r="H71" s="14"/>
      <c r="I71" s="14"/>
    </row>
    <row r="73" spans="1:9" x14ac:dyDescent="0.2">
      <c r="A73" s="14" t="s">
        <v>47</v>
      </c>
    </row>
    <row r="74" spans="1:9" x14ac:dyDescent="0.2">
      <c r="A74" s="14" t="s">
        <v>48</v>
      </c>
    </row>
    <row r="75" spans="1:9" x14ac:dyDescent="0.2">
      <c r="A75" s="14" t="s">
        <v>49</v>
      </c>
      <c r="B75" s="14"/>
      <c r="C75" s="30" t="s">
        <v>51</v>
      </c>
      <c r="D75" s="14" t="s">
        <v>50</v>
      </c>
    </row>
    <row r="76" spans="1:9" x14ac:dyDescent="0.2">
      <c r="A76" s="7" t="s">
        <v>52</v>
      </c>
      <c r="C76" s="31">
        <v>189.3502</v>
      </c>
      <c r="D76" s="31">
        <v>163.27359999999999</v>
      </c>
    </row>
    <row r="77" spans="1:9" x14ac:dyDescent="0.2">
      <c r="A77" s="7" t="s">
        <v>53</v>
      </c>
      <c r="C77" s="31">
        <v>23.4496</v>
      </c>
      <c r="D77" s="31">
        <v>20.220199999999998</v>
      </c>
    </row>
    <row r="78" spans="1:9" x14ac:dyDescent="0.2">
      <c r="A78" s="7" t="s">
        <v>54</v>
      </c>
      <c r="C78" s="31">
        <v>206.70760000000001</v>
      </c>
      <c r="D78" s="31">
        <v>178.88589999999999</v>
      </c>
    </row>
    <row r="79" spans="1:9" x14ac:dyDescent="0.2">
      <c r="A79" s="7" t="s">
        <v>55</v>
      </c>
      <c r="C79" s="31">
        <v>26.587700000000002</v>
      </c>
      <c r="D79" s="31">
        <v>23.006</v>
      </c>
    </row>
    <row r="81" spans="1:4" x14ac:dyDescent="0.2">
      <c r="A81" s="7" t="s">
        <v>56</v>
      </c>
    </row>
    <row r="83" spans="1:4" x14ac:dyDescent="0.2">
      <c r="A83" s="14" t="s">
        <v>57</v>
      </c>
      <c r="D83" s="30" t="s">
        <v>58</v>
      </c>
    </row>
    <row r="85" spans="1:4" x14ac:dyDescent="0.2">
      <c r="A85" s="14" t="s">
        <v>346</v>
      </c>
      <c r="D85" s="52">
        <v>0.64670000000000005</v>
      </c>
    </row>
    <row r="87" spans="1:4" x14ac:dyDescent="0.2">
      <c r="A87" s="87" t="s">
        <v>60</v>
      </c>
      <c r="B87" s="87"/>
      <c r="C87" s="87"/>
      <c r="D87" s="30" t="s">
        <v>58</v>
      </c>
    </row>
    <row r="89" spans="1:4" x14ac:dyDescent="0.2">
      <c r="A89" s="14" t="s">
        <v>929</v>
      </c>
    </row>
    <row r="90" spans="1:4" x14ac:dyDescent="0.2">
      <c r="A90" s="63"/>
    </row>
    <row r="91" spans="1:4" x14ac:dyDescent="0.2">
      <c r="A91" s="56" t="s">
        <v>941</v>
      </c>
    </row>
    <row r="92" spans="1:4" x14ac:dyDescent="0.2">
      <c r="A92" s="64"/>
    </row>
    <row r="93" spans="1:4" x14ac:dyDescent="0.2">
      <c r="A93" s="65"/>
    </row>
    <row r="94" spans="1:4" x14ac:dyDescent="0.2">
      <c r="A94" s="65"/>
    </row>
    <row r="95" spans="1:4" x14ac:dyDescent="0.2">
      <c r="A95" s="65"/>
    </row>
    <row r="96" spans="1:4" x14ac:dyDescent="0.2">
      <c r="A96" s="65"/>
    </row>
    <row r="97" spans="1:1" x14ac:dyDescent="0.2">
      <c r="A97" s="65"/>
    </row>
    <row r="98" spans="1:1" x14ac:dyDescent="0.2">
      <c r="A98" s="65"/>
    </row>
    <row r="99" spans="1:1" x14ac:dyDescent="0.2">
      <c r="A99" s="65"/>
    </row>
    <row r="100" spans="1:1" x14ac:dyDescent="0.2">
      <c r="A100" s="65"/>
    </row>
    <row r="101" spans="1:1" x14ac:dyDescent="0.2">
      <c r="A101" s="65"/>
    </row>
    <row r="102" spans="1:1" x14ac:dyDescent="0.2">
      <c r="A102" s="65"/>
    </row>
    <row r="103" spans="1:1" x14ac:dyDescent="0.2">
      <c r="A103" s="65"/>
    </row>
    <row r="104" spans="1:1" x14ac:dyDescent="0.2">
      <c r="A104" s="65"/>
    </row>
    <row r="105" spans="1:1" x14ac:dyDescent="0.2">
      <c r="A105" s="65"/>
    </row>
    <row r="106" spans="1:1" x14ac:dyDescent="0.2">
      <c r="A106" s="65"/>
    </row>
    <row r="107" spans="1:1" x14ac:dyDescent="0.2">
      <c r="A107" s="65"/>
    </row>
    <row r="108" spans="1:1" x14ac:dyDescent="0.2">
      <c r="A108" s="65"/>
    </row>
    <row r="109" spans="1:1" x14ac:dyDescent="0.2">
      <c r="A109" s="56" t="s">
        <v>957</v>
      </c>
    </row>
    <row r="110" spans="1:1" x14ac:dyDescent="0.2">
      <c r="A110" s="65"/>
    </row>
    <row r="111" spans="1:1" x14ac:dyDescent="0.2">
      <c r="A111" s="56" t="s">
        <v>942</v>
      </c>
    </row>
    <row r="112" spans="1:1" x14ac:dyDescent="0.2">
      <c r="A112" s="65"/>
    </row>
    <row r="113" spans="1:1" x14ac:dyDescent="0.2">
      <c r="A113" s="65"/>
    </row>
    <row r="114" spans="1:1" x14ac:dyDescent="0.2">
      <c r="A114" s="65"/>
    </row>
    <row r="115" spans="1:1" x14ac:dyDescent="0.2">
      <c r="A115" s="65"/>
    </row>
    <row r="116" spans="1:1" x14ac:dyDescent="0.2">
      <c r="A116" s="65"/>
    </row>
    <row r="117" spans="1:1" x14ac:dyDescent="0.2">
      <c r="A117" s="65"/>
    </row>
    <row r="118" spans="1:1" x14ac:dyDescent="0.2">
      <c r="A118" s="65"/>
    </row>
    <row r="119" spans="1:1" x14ac:dyDescent="0.2">
      <c r="A119" s="65"/>
    </row>
    <row r="120" spans="1:1" x14ac:dyDescent="0.2">
      <c r="A120" s="65"/>
    </row>
    <row r="121" spans="1:1" x14ac:dyDescent="0.2">
      <c r="A121" s="65"/>
    </row>
    <row r="122" spans="1:1" x14ac:dyDescent="0.2">
      <c r="A122" s="65"/>
    </row>
    <row r="123" spans="1:1" x14ac:dyDescent="0.2">
      <c r="A123" s="65"/>
    </row>
    <row r="128" spans="1:1" x14ac:dyDescent="0.2">
      <c r="A128" s="7" t="s">
        <v>940</v>
      </c>
    </row>
  </sheetData>
  <mergeCells count="2">
    <mergeCell ref="A1:F1"/>
    <mergeCell ref="A87:C87"/>
  </mergeCells>
  <conditionalFormatting sqref="F2:F3">
    <cfRule type="cellIs" dxfId="44" priority="3" stopIfTrue="1" operator="between">
      <formula>0.009</formula>
      <formula>-0.009</formula>
    </cfRule>
  </conditionalFormatting>
  <conditionalFormatting sqref="F5:F125">
    <cfRule type="cellIs" dxfId="43" priority="1" stopIfTrue="1" operator="between">
      <formula>0.009</formula>
      <formula>-0.009</formula>
    </cfRule>
  </conditionalFormatting>
  <conditionalFormatting sqref="F226:F65536">
    <cfRule type="cellIs" dxfId="42" priority="2" stopIfTrue="1" operator="between">
      <formula>0.009</formula>
      <formula>-0.009</formula>
    </cfRule>
  </conditionalFormatting>
  <hyperlinks>
    <hyperlink ref="A90" r:id="rId1" tooltip="https://www.franklintempletonindia.com/downloadsServlet/pdf/product-labels-jg9o5k7l" display="https://www.franklintempletonindia.com/downloadsServlet/pdf/product-labels-jg9o5k7l" xr:uid="{00000000-0004-0000-19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119"/>
  <sheetViews>
    <sheetView workbookViewId="0">
      <selection sqref="A1:F1"/>
    </sheetView>
  </sheetViews>
  <sheetFormatPr defaultColWidth="9.109375" defaultRowHeight="10.199999999999999" x14ac:dyDescent="0.2"/>
  <cols>
    <col min="1" max="1" width="38.6640625" style="7" bestFit="1" customWidth="1"/>
    <col min="2" max="2" width="34.109375" style="7" bestFit="1" customWidth="1"/>
    <col min="3" max="3" width="35.44140625" style="7" bestFit="1" customWidth="1"/>
    <col min="4" max="4" width="15.33203125" style="7" bestFit="1" customWidth="1"/>
    <col min="5" max="5" width="27" style="10" customWidth="1"/>
    <col min="6" max="6" width="13.5546875" style="11" bestFit="1" customWidth="1"/>
    <col min="7" max="16384" width="9.109375" style="7"/>
  </cols>
  <sheetData>
    <row r="1" spans="1:6" s="1" customFormat="1" ht="13.8" x14ac:dyDescent="0.2">
      <c r="A1" s="81" t="s">
        <v>21</v>
      </c>
      <c r="B1" s="82"/>
      <c r="C1" s="82"/>
      <c r="D1" s="82"/>
      <c r="E1" s="82"/>
      <c r="F1" s="82"/>
    </row>
    <row r="2" spans="1:6" s="1" customFormat="1" ht="11.4" x14ac:dyDescent="0.2">
      <c r="E2" s="5"/>
      <c r="F2" s="9"/>
    </row>
    <row r="3" spans="1:6" s="1" customFormat="1" ht="12" x14ac:dyDescent="0.2">
      <c r="A3" s="8" t="s">
        <v>7</v>
      </c>
      <c r="B3" s="2"/>
      <c r="C3" s="3"/>
      <c r="D3" s="3"/>
      <c r="E3" s="4"/>
      <c r="F3" s="9"/>
    </row>
    <row r="4" spans="1:6" s="1" customFormat="1" ht="21.75" customHeight="1" x14ac:dyDescent="0.2">
      <c r="A4" s="6" t="s">
        <v>2</v>
      </c>
      <c r="B4" s="6" t="s">
        <v>0</v>
      </c>
      <c r="C4" s="13" t="s">
        <v>498</v>
      </c>
      <c r="D4" s="13" t="s">
        <v>1</v>
      </c>
      <c r="E4" s="53" t="s">
        <v>6</v>
      </c>
      <c r="F4" s="12" t="s">
        <v>3</v>
      </c>
    </row>
    <row r="5" spans="1:6" x14ac:dyDescent="0.2">
      <c r="A5" s="16" t="s">
        <v>109</v>
      </c>
      <c r="B5" s="17"/>
      <c r="C5" s="17"/>
      <c r="D5" s="17"/>
      <c r="E5" s="18"/>
      <c r="F5" s="19"/>
    </row>
    <row r="6" spans="1:6" x14ac:dyDescent="0.2">
      <c r="A6" s="20" t="s">
        <v>26</v>
      </c>
      <c r="B6" s="21"/>
      <c r="C6" s="21"/>
      <c r="D6" s="21"/>
      <c r="E6" s="22"/>
      <c r="F6" s="23"/>
    </row>
    <row r="7" spans="1:6" x14ac:dyDescent="0.2">
      <c r="A7" s="21" t="s">
        <v>111</v>
      </c>
      <c r="B7" s="21" t="s">
        <v>110</v>
      </c>
      <c r="C7" s="21" t="s">
        <v>112</v>
      </c>
      <c r="D7" s="24">
        <v>3599682</v>
      </c>
      <c r="E7" s="22">
        <v>62360.89097</v>
      </c>
      <c r="F7" s="23">
        <v>8.98903251757703</v>
      </c>
    </row>
    <row r="8" spans="1:6" x14ac:dyDescent="0.2">
      <c r="A8" s="21" t="s">
        <v>114</v>
      </c>
      <c r="B8" s="21" t="s">
        <v>113</v>
      </c>
      <c r="C8" s="21" t="s">
        <v>112</v>
      </c>
      <c r="D8" s="24">
        <v>4268426</v>
      </c>
      <c r="E8" s="22">
        <v>51396.117469999997</v>
      </c>
      <c r="F8" s="23">
        <v>7.4085113927781201</v>
      </c>
    </row>
    <row r="9" spans="1:6" x14ac:dyDescent="0.2">
      <c r="A9" s="21" t="s">
        <v>122</v>
      </c>
      <c r="B9" s="21" t="s">
        <v>121</v>
      </c>
      <c r="C9" s="21" t="s">
        <v>112</v>
      </c>
      <c r="D9" s="24">
        <v>3993257</v>
      </c>
      <c r="E9" s="22">
        <v>40553.521460000004</v>
      </c>
      <c r="F9" s="23">
        <v>5.8456015851596197</v>
      </c>
    </row>
    <row r="10" spans="1:6" x14ac:dyDescent="0.2">
      <c r="A10" s="21" t="s">
        <v>129</v>
      </c>
      <c r="B10" s="21" t="s">
        <v>128</v>
      </c>
      <c r="C10" s="21" t="s">
        <v>130</v>
      </c>
      <c r="D10" s="24">
        <v>3217821</v>
      </c>
      <c r="E10" s="22">
        <v>38617.069819999997</v>
      </c>
      <c r="F10" s="23">
        <v>5.5664710838162499</v>
      </c>
    </row>
    <row r="11" spans="1:6" x14ac:dyDescent="0.2">
      <c r="A11" s="21" t="s">
        <v>249</v>
      </c>
      <c r="B11" s="21" t="s">
        <v>248</v>
      </c>
      <c r="C11" s="21" t="s">
        <v>112</v>
      </c>
      <c r="D11" s="24">
        <v>1551933</v>
      </c>
      <c r="E11" s="22">
        <v>29532.509020000001</v>
      </c>
      <c r="F11" s="23">
        <v>4.2569738786144997</v>
      </c>
    </row>
    <row r="12" spans="1:6" x14ac:dyDescent="0.2">
      <c r="A12" s="21" t="s">
        <v>367</v>
      </c>
      <c r="B12" s="21" t="s">
        <v>366</v>
      </c>
      <c r="C12" s="21" t="s">
        <v>117</v>
      </c>
      <c r="D12" s="24">
        <v>765956</v>
      </c>
      <c r="E12" s="22">
        <v>26680.162369999998</v>
      </c>
      <c r="F12" s="23">
        <v>3.8458213695750398</v>
      </c>
    </row>
    <row r="13" spans="1:6" x14ac:dyDescent="0.2">
      <c r="A13" s="21" t="s">
        <v>127</v>
      </c>
      <c r="B13" s="21" t="s">
        <v>126</v>
      </c>
      <c r="C13" s="21" t="s">
        <v>117</v>
      </c>
      <c r="D13" s="24">
        <v>1692727</v>
      </c>
      <c r="E13" s="22">
        <v>26661.296610000001</v>
      </c>
      <c r="F13" s="23">
        <v>3.8431019579779502</v>
      </c>
    </row>
    <row r="14" spans="1:6" x14ac:dyDescent="0.2">
      <c r="A14" s="21" t="s">
        <v>116</v>
      </c>
      <c r="B14" s="21" t="s">
        <v>115</v>
      </c>
      <c r="C14" s="21" t="s">
        <v>117</v>
      </c>
      <c r="D14" s="24">
        <v>1567573</v>
      </c>
      <c r="E14" s="22">
        <v>26455.929520000002</v>
      </c>
      <c r="F14" s="23">
        <v>3.8134992467059399</v>
      </c>
    </row>
    <row r="15" spans="1:6" x14ac:dyDescent="0.2">
      <c r="A15" s="21" t="s">
        <v>119</v>
      </c>
      <c r="B15" s="21" t="s">
        <v>118</v>
      </c>
      <c r="C15" s="21" t="s">
        <v>120</v>
      </c>
      <c r="D15" s="24">
        <v>772563</v>
      </c>
      <c r="E15" s="22">
        <v>24442.734479999999</v>
      </c>
      <c r="F15" s="23">
        <v>3.5233065410325901</v>
      </c>
    </row>
    <row r="16" spans="1:6" x14ac:dyDescent="0.2">
      <c r="A16" s="21" t="s">
        <v>251</v>
      </c>
      <c r="B16" s="21" t="s">
        <v>250</v>
      </c>
      <c r="C16" s="21" t="s">
        <v>153</v>
      </c>
      <c r="D16" s="24">
        <v>704931</v>
      </c>
      <c r="E16" s="22">
        <v>18223.171279999999</v>
      </c>
      <c r="F16" s="23">
        <v>2.6267854204985501</v>
      </c>
    </row>
    <row r="17" spans="1:6" x14ac:dyDescent="0.2">
      <c r="A17" s="21" t="s">
        <v>775</v>
      </c>
      <c r="B17" s="21" t="s">
        <v>774</v>
      </c>
      <c r="C17" s="21" t="s">
        <v>465</v>
      </c>
      <c r="D17" s="24">
        <v>1799225</v>
      </c>
      <c r="E17" s="22">
        <v>18084.910090000001</v>
      </c>
      <c r="F17" s="23">
        <v>2.6068557127362499</v>
      </c>
    </row>
    <row r="18" spans="1:6" x14ac:dyDescent="0.2">
      <c r="A18" s="21" t="s">
        <v>132</v>
      </c>
      <c r="B18" s="21" t="s">
        <v>131</v>
      </c>
      <c r="C18" s="21" t="s">
        <v>133</v>
      </c>
      <c r="D18" s="24">
        <v>7745180</v>
      </c>
      <c r="E18" s="22">
        <v>17202.04478</v>
      </c>
      <c r="F18" s="23">
        <v>2.4795947827400999</v>
      </c>
    </row>
    <row r="19" spans="1:6" x14ac:dyDescent="0.2">
      <c r="A19" s="21" t="s">
        <v>467</v>
      </c>
      <c r="B19" s="21" t="s">
        <v>466</v>
      </c>
      <c r="C19" s="21" t="s">
        <v>142</v>
      </c>
      <c r="D19" s="24">
        <v>635855</v>
      </c>
      <c r="E19" s="22">
        <v>14666.949360000001</v>
      </c>
      <c r="F19" s="23">
        <v>2.11417256360434</v>
      </c>
    </row>
    <row r="20" spans="1:6" x14ac:dyDescent="0.2">
      <c r="A20" s="21" t="s">
        <v>822</v>
      </c>
      <c r="B20" s="21" t="s">
        <v>821</v>
      </c>
      <c r="C20" s="21" t="s">
        <v>200</v>
      </c>
      <c r="D20" s="24">
        <v>1483994</v>
      </c>
      <c r="E20" s="22">
        <v>14301.250179999999</v>
      </c>
      <c r="F20" s="23">
        <v>2.0614587269426301</v>
      </c>
    </row>
    <row r="21" spans="1:6" x14ac:dyDescent="0.2">
      <c r="A21" s="21" t="s">
        <v>178</v>
      </c>
      <c r="B21" s="21" t="s">
        <v>177</v>
      </c>
      <c r="C21" s="21" t="s">
        <v>179</v>
      </c>
      <c r="D21" s="24">
        <v>643987</v>
      </c>
      <c r="E21" s="22">
        <v>14104.92527</v>
      </c>
      <c r="F21" s="23">
        <v>2.0331594038805298</v>
      </c>
    </row>
    <row r="22" spans="1:6" x14ac:dyDescent="0.2">
      <c r="A22" s="21" t="s">
        <v>820</v>
      </c>
      <c r="B22" s="21" t="s">
        <v>819</v>
      </c>
      <c r="C22" s="21" t="s">
        <v>145</v>
      </c>
      <c r="D22" s="24">
        <v>471026</v>
      </c>
      <c r="E22" s="22">
        <v>13886.317510000001</v>
      </c>
      <c r="F22" s="23">
        <v>2.00164811158389</v>
      </c>
    </row>
    <row r="23" spans="1:6" x14ac:dyDescent="0.2">
      <c r="A23" s="21" t="s">
        <v>166</v>
      </c>
      <c r="B23" s="21" t="s">
        <v>165</v>
      </c>
      <c r="C23" s="21" t="s">
        <v>167</v>
      </c>
      <c r="D23" s="24">
        <v>2240572</v>
      </c>
      <c r="E23" s="22">
        <v>13633.88062</v>
      </c>
      <c r="F23" s="23">
        <v>1.9652605074693501</v>
      </c>
    </row>
    <row r="24" spans="1:6" x14ac:dyDescent="0.2">
      <c r="A24" s="21" t="s">
        <v>824</v>
      </c>
      <c r="B24" s="21" t="s">
        <v>823</v>
      </c>
      <c r="C24" s="21" t="s">
        <v>145</v>
      </c>
      <c r="D24" s="24">
        <v>582816</v>
      </c>
      <c r="E24" s="22">
        <v>13349.9833</v>
      </c>
      <c r="F24" s="23">
        <v>1.9243380286298399</v>
      </c>
    </row>
    <row r="25" spans="1:6" x14ac:dyDescent="0.2">
      <c r="A25" s="21" t="s">
        <v>428</v>
      </c>
      <c r="B25" s="21" t="s">
        <v>427</v>
      </c>
      <c r="C25" s="21" t="s">
        <v>230</v>
      </c>
      <c r="D25" s="24">
        <v>437619</v>
      </c>
      <c r="E25" s="22">
        <v>11894.26561</v>
      </c>
      <c r="F25" s="23">
        <v>1.7145030912471</v>
      </c>
    </row>
    <row r="26" spans="1:6" x14ac:dyDescent="0.2">
      <c r="A26" s="21" t="s">
        <v>818</v>
      </c>
      <c r="B26" s="21" t="s">
        <v>817</v>
      </c>
      <c r="C26" s="21" t="s">
        <v>167</v>
      </c>
      <c r="D26" s="24">
        <v>830737</v>
      </c>
      <c r="E26" s="22">
        <v>11883.692789999999</v>
      </c>
      <c r="F26" s="23">
        <v>1.71297906839713</v>
      </c>
    </row>
    <row r="27" spans="1:6" x14ac:dyDescent="0.2">
      <c r="A27" s="21" t="s">
        <v>282</v>
      </c>
      <c r="B27" s="21" t="s">
        <v>281</v>
      </c>
      <c r="C27" s="21" t="s">
        <v>217</v>
      </c>
      <c r="D27" s="24">
        <v>615257</v>
      </c>
      <c r="E27" s="22">
        <v>11519.45681</v>
      </c>
      <c r="F27" s="23">
        <v>1.6604761452130099</v>
      </c>
    </row>
    <row r="28" spans="1:6" x14ac:dyDescent="0.2">
      <c r="A28" s="21" t="s">
        <v>489</v>
      </c>
      <c r="B28" s="21" t="s">
        <v>488</v>
      </c>
      <c r="C28" s="21" t="s">
        <v>133</v>
      </c>
      <c r="D28" s="24">
        <v>3262765</v>
      </c>
      <c r="E28" s="22">
        <v>10918.843070000001</v>
      </c>
      <c r="F28" s="23">
        <v>1.5739004668449601</v>
      </c>
    </row>
    <row r="29" spans="1:6" x14ac:dyDescent="0.2">
      <c r="A29" s="21" t="s">
        <v>731</v>
      </c>
      <c r="B29" s="21" t="s">
        <v>730</v>
      </c>
      <c r="C29" s="21" t="s">
        <v>133</v>
      </c>
      <c r="D29" s="24">
        <v>220492</v>
      </c>
      <c r="E29" s="22">
        <v>10697.279630000001</v>
      </c>
      <c r="F29" s="23">
        <v>1.54196312701727</v>
      </c>
    </row>
    <row r="30" spans="1:6" x14ac:dyDescent="0.2">
      <c r="A30" s="21" t="s">
        <v>259</v>
      </c>
      <c r="B30" s="21" t="s">
        <v>258</v>
      </c>
      <c r="C30" s="21" t="s">
        <v>260</v>
      </c>
      <c r="D30" s="24">
        <v>237323</v>
      </c>
      <c r="E30" s="22">
        <v>10625.662679999999</v>
      </c>
      <c r="F30" s="23">
        <v>1.5316398766219299</v>
      </c>
    </row>
    <row r="31" spans="1:6" x14ac:dyDescent="0.2">
      <c r="A31" s="21" t="s">
        <v>264</v>
      </c>
      <c r="B31" s="21" t="s">
        <v>263</v>
      </c>
      <c r="C31" s="21" t="s">
        <v>164</v>
      </c>
      <c r="D31" s="24">
        <v>343545</v>
      </c>
      <c r="E31" s="22">
        <v>10571.738509999999</v>
      </c>
      <c r="F31" s="23">
        <v>1.5238669582098701</v>
      </c>
    </row>
    <row r="32" spans="1:6" x14ac:dyDescent="0.2">
      <c r="A32" s="21" t="s">
        <v>812</v>
      </c>
      <c r="B32" s="21" t="s">
        <v>811</v>
      </c>
      <c r="C32" s="21" t="s">
        <v>186</v>
      </c>
      <c r="D32" s="24">
        <v>2079405</v>
      </c>
      <c r="E32" s="22">
        <v>10270.1813</v>
      </c>
      <c r="F32" s="23">
        <v>1.48039888832768</v>
      </c>
    </row>
    <row r="33" spans="1:9" x14ac:dyDescent="0.2">
      <c r="A33" s="21" t="s">
        <v>278</v>
      </c>
      <c r="B33" s="21" t="s">
        <v>277</v>
      </c>
      <c r="C33" s="21" t="s">
        <v>139</v>
      </c>
      <c r="D33" s="24">
        <v>4087468</v>
      </c>
      <c r="E33" s="22">
        <v>10253.413479999999</v>
      </c>
      <c r="F33" s="23">
        <v>1.47798188502826</v>
      </c>
    </row>
    <row r="34" spans="1:9" x14ac:dyDescent="0.2">
      <c r="A34" s="21" t="s">
        <v>149</v>
      </c>
      <c r="B34" s="21" t="s">
        <v>148</v>
      </c>
      <c r="C34" s="21" t="s">
        <v>150</v>
      </c>
      <c r="D34" s="24">
        <v>165869</v>
      </c>
      <c r="E34" s="22">
        <v>10039.38709</v>
      </c>
      <c r="F34" s="23">
        <v>1.4471309759183399</v>
      </c>
    </row>
    <row r="35" spans="1:9" x14ac:dyDescent="0.2">
      <c r="A35" s="21" t="s">
        <v>358</v>
      </c>
      <c r="B35" s="21" t="s">
        <v>357</v>
      </c>
      <c r="C35" s="21" t="s">
        <v>207</v>
      </c>
      <c r="D35" s="24">
        <v>506774</v>
      </c>
      <c r="E35" s="22">
        <v>9812.6649620000007</v>
      </c>
      <c r="F35" s="23">
        <v>1.4144500351981899</v>
      </c>
    </row>
    <row r="36" spans="1:9" x14ac:dyDescent="0.2">
      <c r="A36" s="21" t="s">
        <v>456</v>
      </c>
      <c r="B36" s="21" t="s">
        <v>455</v>
      </c>
      <c r="C36" s="21" t="s">
        <v>153</v>
      </c>
      <c r="D36" s="24">
        <v>557022</v>
      </c>
      <c r="E36" s="22">
        <v>9635.9235779999999</v>
      </c>
      <c r="F36" s="23">
        <v>1.38897358636519</v>
      </c>
    </row>
    <row r="37" spans="1:9" x14ac:dyDescent="0.2">
      <c r="A37" s="21" t="s">
        <v>262</v>
      </c>
      <c r="B37" s="21" t="s">
        <v>261</v>
      </c>
      <c r="C37" s="21" t="s">
        <v>139</v>
      </c>
      <c r="D37" s="24">
        <v>2717924</v>
      </c>
      <c r="E37" s="22">
        <v>9219.1982079999998</v>
      </c>
      <c r="F37" s="23">
        <v>1.32890456163571</v>
      </c>
    </row>
    <row r="38" spans="1:9" x14ac:dyDescent="0.2">
      <c r="A38" s="21" t="s">
        <v>238</v>
      </c>
      <c r="B38" s="21" t="s">
        <v>237</v>
      </c>
      <c r="C38" s="21" t="s">
        <v>217</v>
      </c>
      <c r="D38" s="24">
        <v>595742</v>
      </c>
      <c r="E38" s="22">
        <v>8344.8560649999999</v>
      </c>
      <c r="F38" s="23">
        <v>1.2028722065384101</v>
      </c>
    </row>
    <row r="39" spans="1:9" x14ac:dyDescent="0.2">
      <c r="A39" s="21" t="s">
        <v>155</v>
      </c>
      <c r="B39" s="21" t="s">
        <v>154</v>
      </c>
      <c r="C39" s="21" t="s">
        <v>153</v>
      </c>
      <c r="D39" s="24">
        <v>1257183</v>
      </c>
      <c r="E39" s="22">
        <v>7802.7062900000001</v>
      </c>
      <c r="F39" s="23">
        <v>1.1247238369261701</v>
      </c>
    </row>
    <row r="40" spans="1:9" x14ac:dyDescent="0.2">
      <c r="A40" s="21" t="s">
        <v>830</v>
      </c>
      <c r="B40" s="21" t="s">
        <v>829</v>
      </c>
      <c r="C40" s="21" t="s">
        <v>117</v>
      </c>
      <c r="D40" s="24">
        <v>163973</v>
      </c>
      <c r="E40" s="22">
        <v>7650.8981940000003</v>
      </c>
      <c r="F40" s="23">
        <v>1.1028414056435201</v>
      </c>
    </row>
    <row r="41" spans="1:9" x14ac:dyDescent="0.2">
      <c r="A41" s="21" t="s">
        <v>816</v>
      </c>
      <c r="B41" s="21" t="s">
        <v>815</v>
      </c>
      <c r="C41" s="21" t="s">
        <v>742</v>
      </c>
      <c r="D41" s="24">
        <v>3407745</v>
      </c>
      <c r="E41" s="22">
        <v>7256.4522029999998</v>
      </c>
      <c r="F41" s="23">
        <v>1.04598384982007</v>
      </c>
    </row>
    <row r="42" spans="1:9" x14ac:dyDescent="0.2">
      <c r="A42" s="21" t="s">
        <v>426</v>
      </c>
      <c r="B42" s="21" t="s">
        <v>425</v>
      </c>
      <c r="C42" s="21" t="s">
        <v>167</v>
      </c>
      <c r="D42" s="24">
        <v>418631</v>
      </c>
      <c r="E42" s="22">
        <v>7078.8408950000003</v>
      </c>
      <c r="F42" s="23">
        <v>1.0203820054867501</v>
      </c>
    </row>
    <row r="43" spans="1:9" x14ac:dyDescent="0.2">
      <c r="A43" s="21" t="s">
        <v>144</v>
      </c>
      <c r="B43" s="21" t="s">
        <v>143</v>
      </c>
      <c r="C43" s="21" t="s">
        <v>145</v>
      </c>
      <c r="D43" s="24">
        <v>428072</v>
      </c>
      <c r="E43" s="22">
        <v>6820.2571399999997</v>
      </c>
      <c r="F43" s="23">
        <v>0.98310835935923702</v>
      </c>
    </row>
    <row r="44" spans="1:9" x14ac:dyDescent="0.2">
      <c r="A44" s="21" t="s">
        <v>141</v>
      </c>
      <c r="B44" s="21" t="s">
        <v>140</v>
      </c>
      <c r="C44" s="21" t="s">
        <v>142</v>
      </c>
      <c r="D44" s="24">
        <v>64173</v>
      </c>
      <c r="E44" s="22">
        <v>6499.730219</v>
      </c>
      <c r="F44" s="23">
        <v>0.93690589382656897</v>
      </c>
    </row>
    <row r="45" spans="1:9" x14ac:dyDescent="0.2">
      <c r="A45" s="21" t="s">
        <v>762</v>
      </c>
      <c r="B45" s="21" t="s">
        <v>761</v>
      </c>
      <c r="C45" s="21" t="s">
        <v>230</v>
      </c>
      <c r="D45" s="24">
        <v>262089</v>
      </c>
      <c r="E45" s="22">
        <v>6484.6060379999999</v>
      </c>
      <c r="F45" s="23">
        <v>0.93472581344772798</v>
      </c>
    </row>
    <row r="46" spans="1:9" x14ac:dyDescent="0.2">
      <c r="A46" s="21" t="s">
        <v>803</v>
      </c>
      <c r="B46" s="21" t="s">
        <v>802</v>
      </c>
      <c r="C46" s="21" t="s">
        <v>230</v>
      </c>
      <c r="D46" s="24">
        <v>117762</v>
      </c>
      <c r="E46" s="22">
        <v>3615.4700429999998</v>
      </c>
      <c r="F46" s="23">
        <v>0.52115319838017105</v>
      </c>
    </row>
    <row r="47" spans="1:9" x14ac:dyDescent="0.2">
      <c r="A47" s="21" t="s">
        <v>756</v>
      </c>
      <c r="B47" s="21" t="s">
        <v>755</v>
      </c>
      <c r="C47" s="21" t="s">
        <v>186</v>
      </c>
      <c r="D47" s="24">
        <v>4510775</v>
      </c>
      <c r="E47" s="22">
        <v>2120.0642499999999</v>
      </c>
      <c r="F47" s="23">
        <v>0.30559740545994601</v>
      </c>
    </row>
    <row r="48" spans="1:9" x14ac:dyDescent="0.2">
      <c r="A48" s="20" t="s">
        <v>32</v>
      </c>
      <c r="B48" s="20"/>
      <c r="C48" s="20"/>
      <c r="D48" s="20"/>
      <c r="E48" s="25">
        <f>SUM(E7:E47)</f>
        <v>665169.25316500023</v>
      </c>
      <c r="F48" s="26">
        <f>SUM(F7:F47)</f>
        <v>95.88105547223573</v>
      </c>
      <c r="G48" s="14"/>
      <c r="H48" s="14"/>
      <c r="I48" s="14"/>
    </row>
    <row r="49" spans="1:9" x14ac:dyDescent="0.2">
      <c r="A49" s="21"/>
      <c r="B49" s="21"/>
      <c r="C49" s="21"/>
      <c r="D49" s="21"/>
      <c r="E49" s="22"/>
      <c r="F49" s="23"/>
    </row>
    <row r="50" spans="1:9" x14ac:dyDescent="0.2">
      <c r="A50" s="20" t="s">
        <v>516</v>
      </c>
      <c r="B50" s="21"/>
      <c r="C50" s="21"/>
      <c r="D50" s="21"/>
      <c r="E50" s="22"/>
      <c r="F50" s="23"/>
    </row>
    <row r="51" spans="1:9" x14ac:dyDescent="0.2">
      <c r="A51" s="21" t="s">
        <v>529</v>
      </c>
      <c r="B51" s="21" t="s">
        <v>528</v>
      </c>
      <c r="C51" s="21" t="s">
        <v>329</v>
      </c>
      <c r="D51" s="24">
        <v>94228</v>
      </c>
      <c r="E51" s="22">
        <v>6874.0895039999996</v>
      </c>
      <c r="F51" s="23">
        <v>0.99086804436320497</v>
      </c>
    </row>
    <row r="52" spans="1:9" x14ac:dyDescent="0.2">
      <c r="A52" s="20" t="s">
        <v>32</v>
      </c>
      <c r="B52" s="20"/>
      <c r="C52" s="20"/>
      <c r="D52" s="20"/>
      <c r="E52" s="25">
        <f>SUM(E50:E51)</f>
        <v>6874.0895039999996</v>
      </c>
      <c r="F52" s="26">
        <f>SUM(F50:F51)</f>
        <v>0.99086804436320497</v>
      </c>
      <c r="G52" s="14"/>
      <c r="H52" s="14"/>
      <c r="I52" s="14"/>
    </row>
    <row r="53" spans="1:9" x14ac:dyDescent="0.2">
      <c r="A53" s="21"/>
      <c r="B53" s="21"/>
      <c r="C53" s="21"/>
      <c r="D53" s="21"/>
      <c r="E53" s="22"/>
      <c r="F53" s="23"/>
    </row>
    <row r="54" spans="1:9" x14ac:dyDescent="0.2">
      <c r="A54" s="20" t="s">
        <v>43</v>
      </c>
      <c r="B54" s="20"/>
      <c r="C54" s="20"/>
      <c r="D54" s="20"/>
      <c r="E54" s="25">
        <f>E48+E52</f>
        <v>672043.34266900027</v>
      </c>
      <c r="F54" s="26">
        <f>F48+F52</f>
        <v>96.87192351659894</v>
      </c>
      <c r="G54" s="14"/>
      <c r="H54" s="14"/>
      <c r="I54" s="14"/>
    </row>
    <row r="55" spans="1:9" x14ac:dyDescent="0.2">
      <c r="A55" s="20"/>
      <c r="B55" s="20"/>
      <c r="C55" s="20"/>
      <c r="D55" s="20"/>
      <c r="E55" s="25"/>
      <c r="F55" s="26"/>
      <c r="G55" s="14"/>
      <c r="H55" s="14"/>
      <c r="I55" s="14"/>
    </row>
    <row r="56" spans="1:9" x14ac:dyDescent="0.2">
      <c r="A56" s="20" t="s">
        <v>45</v>
      </c>
      <c r="B56" s="20"/>
      <c r="C56" s="20"/>
      <c r="D56" s="20"/>
      <c r="E56" s="25">
        <f>E58-(E48+E52)</f>
        <v>21700.848911799723</v>
      </c>
      <c r="F56" s="26">
        <f>F58-(F48+F52)</f>
        <v>3.1280764834010597</v>
      </c>
      <c r="G56" s="14"/>
      <c r="H56" s="14"/>
      <c r="I56" s="14"/>
    </row>
    <row r="57" spans="1:9" x14ac:dyDescent="0.2">
      <c r="A57" s="20"/>
      <c r="B57" s="20"/>
      <c r="C57" s="20"/>
      <c r="D57" s="20"/>
      <c r="E57" s="25"/>
      <c r="F57" s="26"/>
      <c r="G57" s="14"/>
      <c r="H57" s="14"/>
      <c r="I57" s="14"/>
    </row>
    <row r="58" spans="1:9" x14ac:dyDescent="0.2">
      <c r="A58" s="27" t="s">
        <v>44</v>
      </c>
      <c r="B58" s="27"/>
      <c r="C58" s="27"/>
      <c r="D58" s="27"/>
      <c r="E58" s="28">
        <v>693744.19158079999</v>
      </c>
      <c r="F58" s="29">
        <v>100</v>
      </c>
      <c r="G58" s="14"/>
      <c r="H58" s="14"/>
      <c r="I58" s="14"/>
    </row>
    <row r="60" spans="1:9" x14ac:dyDescent="0.2">
      <c r="A60" s="14" t="s">
        <v>47</v>
      </c>
    </row>
    <row r="61" spans="1:9" x14ac:dyDescent="0.2">
      <c r="A61" s="14" t="s">
        <v>48</v>
      </c>
    </row>
    <row r="62" spans="1:9" x14ac:dyDescent="0.2">
      <c r="A62" s="14" t="s">
        <v>49</v>
      </c>
      <c r="B62" s="14"/>
      <c r="C62" s="30" t="s">
        <v>51</v>
      </c>
      <c r="D62" s="14" t="s">
        <v>50</v>
      </c>
    </row>
    <row r="63" spans="1:9" x14ac:dyDescent="0.2">
      <c r="A63" s="7" t="s">
        <v>52</v>
      </c>
      <c r="C63" s="31">
        <v>1023.6433</v>
      </c>
      <c r="D63" s="31">
        <v>895.89449999999999</v>
      </c>
    </row>
    <row r="64" spans="1:9" x14ac:dyDescent="0.2">
      <c r="A64" s="7" t="s">
        <v>53</v>
      </c>
      <c r="C64" s="31">
        <v>51.893599999999999</v>
      </c>
      <c r="D64" s="31">
        <v>41.316699999999997</v>
      </c>
    </row>
    <row r="65" spans="1:4" x14ac:dyDescent="0.2">
      <c r="A65" s="7" t="s">
        <v>54</v>
      </c>
      <c r="C65" s="31">
        <v>1125.8016</v>
      </c>
      <c r="D65" s="31">
        <v>988.99620000000004</v>
      </c>
    </row>
    <row r="66" spans="1:4" x14ac:dyDescent="0.2">
      <c r="A66" s="7" t="s">
        <v>55</v>
      </c>
      <c r="C66" s="31">
        <v>59.920400000000001</v>
      </c>
      <c r="D66" s="31">
        <v>47.813000000000002</v>
      </c>
    </row>
    <row r="68" spans="1:4" x14ac:dyDescent="0.2">
      <c r="A68" s="14" t="s">
        <v>57</v>
      </c>
    </row>
    <row r="69" spans="1:4" x14ac:dyDescent="0.2">
      <c r="A69" s="83" t="s">
        <v>63</v>
      </c>
      <c r="B69" s="84"/>
      <c r="C69" s="33" t="s">
        <v>64</v>
      </c>
    </row>
    <row r="70" spans="1:4" x14ac:dyDescent="0.2">
      <c r="A70" s="79" t="s">
        <v>53</v>
      </c>
      <c r="B70" s="80"/>
      <c r="C70" s="34">
        <v>4.25</v>
      </c>
    </row>
    <row r="71" spans="1:4" x14ac:dyDescent="0.2">
      <c r="A71" s="79" t="s">
        <v>55</v>
      </c>
      <c r="B71" s="80"/>
      <c r="C71" s="34">
        <v>5</v>
      </c>
    </row>
    <row r="72" spans="1:4" x14ac:dyDescent="0.2">
      <c r="A72" s="7" t="s">
        <v>65</v>
      </c>
    </row>
    <row r="73" spans="1:4" x14ac:dyDescent="0.2">
      <c r="A73" s="7" t="s">
        <v>56</v>
      </c>
    </row>
    <row r="75" spans="1:4" x14ac:dyDescent="0.2">
      <c r="A75" s="14" t="s">
        <v>346</v>
      </c>
      <c r="D75" s="52">
        <v>0.505</v>
      </c>
    </row>
    <row r="77" spans="1:4" x14ac:dyDescent="0.2">
      <c r="A77" s="87" t="s">
        <v>60</v>
      </c>
      <c r="B77" s="87"/>
      <c r="C77" s="87"/>
      <c r="D77" s="30" t="s">
        <v>58</v>
      </c>
    </row>
    <row r="79" spans="1:4" x14ac:dyDescent="0.2">
      <c r="A79" s="14" t="s">
        <v>929</v>
      </c>
    </row>
    <row r="80" spans="1:4" x14ac:dyDescent="0.2">
      <c r="A80" s="63"/>
    </row>
    <row r="81" spans="1:1" x14ac:dyDescent="0.2">
      <c r="A81" s="56" t="s">
        <v>941</v>
      </c>
    </row>
    <row r="82" spans="1:1" x14ac:dyDescent="0.2">
      <c r="A82" s="64"/>
    </row>
    <row r="83" spans="1:1" x14ac:dyDescent="0.2">
      <c r="A83" s="65"/>
    </row>
    <row r="84" spans="1:1" x14ac:dyDescent="0.2">
      <c r="A84" s="65"/>
    </row>
    <row r="85" spans="1:1" x14ac:dyDescent="0.2">
      <c r="A85" s="65"/>
    </row>
    <row r="86" spans="1:1" x14ac:dyDescent="0.2">
      <c r="A86" s="65"/>
    </row>
    <row r="87" spans="1:1" x14ac:dyDescent="0.2">
      <c r="A87" s="65"/>
    </row>
    <row r="88" spans="1:1" x14ac:dyDescent="0.2">
      <c r="A88" s="65"/>
    </row>
    <row r="89" spans="1:1" x14ac:dyDescent="0.2">
      <c r="A89" s="65"/>
    </row>
    <row r="90" spans="1:1" x14ac:dyDescent="0.2">
      <c r="A90" s="65"/>
    </row>
    <row r="91" spans="1:1" x14ac:dyDescent="0.2">
      <c r="A91" s="65"/>
    </row>
    <row r="92" spans="1:1" x14ac:dyDescent="0.2">
      <c r="A92" s="65"/>
    </row>
    <row r="93" spans="1:1" x14ac:dyDescent="0.2">
      <c r="A93" s="65"/>
    </row>
    <row r="94" spans="1:1" x14ac:dyDescent="0.2">
      <c r="A94" s="65"/>
    </row>
    <row r="95" spans="1:1" x14ac:dyDescent="0.2">
      <c r="A95" s="65"/>
    </row>
    <row r="96" spans="1:1" x14ac:dyDescent="0.2">
      <c r="A96" s="65"/>
    </row>
    <row r="97" spans="1:1" x14ac:dyDescent="0.2">
      <c r="A97" s="65"/>
    </row>
    <row r="98" spans="1:1" x14ac:dyDescent="0.2">
      <c r="A98" s="65"/>
    </row>
    <row r="99" spans="1:1" x14ac:dyDescent="0.2">
      <c r="A99" s="56" t="s">
        <v>958</v>
      </c>
    </row>
    <row r="100" spans="1:1" x14ac:dyDescent="0.2">
      <c r="A100" s="65"/>
    </row>
    <row r="101" spans="1:1" x14ac:dyDescent="0.2">
      <c r="A101" s="56" t="s">
        <v>942</v>
      </c>
    </row>
    <row r="102" spans="1:1" x14ac:dyDescent="0.2">
      <c r="A102" s="65"/>
    </row>
    <row r="103" spans="1:1" x14ac:dyDescent="0.2">
      <c r="A103" s="65"/>
    </row>
    <row r="104" spans="1:1" x14ac:dyDescent="0.2">
      <c r="A104" s="65"/>
    </row>
    <row r="105" spans="1:1" x14ac:dyDescent="0.2">
      <c r="A105" s="65"/>
    </row>
    <row r="106" spans="1:1" x14ac:dyDescent="0.2">
      <c r="A106" s="65"/>
    </row>
    <row r="107" spans="1:1" x14ac:dyDescent="0.2">
      <c r="A107" s="65"/>
    </row>
    <row r="108" spans="1:1" x14ac:dyDescent="0.2">
      <c r="A108" s="65"/>
    </row>
    <row r="109" spans="1:1" x14ac:dyDescent="0.2">
      <c r="A109" s="65"/>
    </row>
    <row r="110" spans="1:1" x14ac:dyDescent="0.2">
      <c r="A110" s="65"/>
    </row>
    <row r="111" spans="1:1" x14ac:dyDescent="0.2">
      <c r="A111" s="65"/>
    </row>
    <row r="112" spans="1:1" x14ac:dyDescent="0.2">
      <c r="A112" s="65"/>
    </row>
    <row r="113" spans="1:1" x14ac:dyDescent="0.2">
      <c r="A113" s="65"/>
    </row>
    <row r="119" spans="1:1" x14ac:dyDescent="0.2">
      <c r="A119" s="7" t="s">
        <v>940</v>
      </c>
    </row>
  </sheetData>
  <mergeCells count="5">
    <mergeCell ref="A1:F1"/>
    <mergeCell ref="A69:B69"/>
    <mergeCell ref="A70:B70"/>
    <mergeCell ref="A71:B71"/>
    <mergeCell ref="A77:C77"/>
  </mergeCells>
  <conditionalFormatting sqref="F2:F3">
    <cfRule type="cellIs" dxfId="41" priority="3" stopIfTrue="1" operator="between">
      <formula>0.009</formula>
      <formula>-0.009</formula>
    </cfRule>
  </conditionalFormatting>
  <conditionalFormatting sqref="F5:F115">
    <cfRule type="cellIs" dxfId="40" priority="1" stopIfTrue="1" operator="between">
      <formula>0.009</formula>
      <formula>-0.009</formula>
    </cfRule>
  </conditionalFormatting>
  <conditionalFormatting sqref="F216:F65536">
    <cfRule type="cellIs" dxfId="39" priority="2" stopIfTrue="1" operator="between">
      <formula>0.009</formula>
      <formula>-0.009</formula>
    </cfRule>
  </conditionalFormatting>
  <hyperlinks>
    <hyperlink ref="A80" r:id="rId1" tooltip="https://www.franklintempletonindia.com/downloadsServlet/pdf/product-labels-jg9o5k7l" display="https://www.franklintempletonindia.com/downloadsServlet/pdf/product-labels-jg9o5k7l" xr:uid="{00000000-0004-0000-1A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112"/>
  <sheetViews>
    <sheetView workbookViewId="0">
      <selection sqref="A1:F1"/>
    </sheetView>
  </sheetViews>
  <sheetFormatPr defaultColWidth="9.109375" defaultRowHeight="10.199999999999999" x14ac:dyDescent="0.2"/>
  <cols>
    <col min="1" max="1" width="38.6640625" style="7" bestFit="1" customWidth="1"/>
    <col min="2" max="2" width="26.88671875" style="7" bestFit="1" customWidth="1"/>
    <col min="3" max="3" width="24.6640625" style="7" bestFit="1" customWidth="1"/>
    <col min="4" max="4" width="15.33203125" style="7" bestFit="1" customWidth="1"/>
    <col min="5" max="5" width="27" style="10" customWidth="1"/>
    <col min="6" max="6" width="13.5546875" style="11" bestFit="1" customWidth="1"/>
    <col min="7" max="16384" width="9.109375" style="7"/>
  </cols>
  <sheetData>
    <row r="1" spans="1:6" s="1" customFormat="1" ht="13.8" x14ac:dyDescent="0.2">
      <c r="A1" s="81" t="s">
        <v>22</v>
      </c>
      <c r="B1" s="82"/>
      <c r="C1" s="82"/>
      <c r="D1" s="82"/>
      <c r="E1" s="82"/>
      <c r="F1" s="82"/>
    </row>
    <row r="2" spans="1:6" s="1" customFormat="1" ht="11.4" x14ac:dyDescent="0.2">
      <c r="E2" s="5"/>
      <c r="F2" s="9"/>
    </row>
    <row r="3" spans="1:6" s="1" customFormat="1" ht="12" x14ac:dyDescent="0.2">
      <c r="A3" s="8" t="s">
        <v>7</v>
      </c>
      <c r="B3" s="2"/>
      <c r="C3" s="3"/>
      <c r="D3" s="3"/>
      <c r="E3" s="4"/>
      <c r="F3" s="9"/>
    </row>
    <row r="4" spans="1:6" s="1" customFormat="1" ht="21.75" customHeight="1" x14ac:dyDescent="0.2">
      <c r="A4" s="6" t="s">
        <v>2</v>
      </c>
      <c r="B4" s="6" t="s">
        <v>0</v>
      </c>
      <c r="C4" s="13" t="s">
        <v>498</v>
      </c>
      <c r="D4" s="13" t="s">
        <v>1</v>
      </c>
      <c r="E4" s="53" t="s">
        <v>6</v>
      </c>
      <c r="F4" s="12" t="s">
        <v>3</v>
      </c>
    </row>
    <row r="5" spans="1:6" x14ac:dyDescent="0.2">
      <c r="A5" s="16" t="s">
        <v>109</v>
      </c>
      <c r="B5" s="17"/>
      <c r="C5" s="17"/>
      <c r="D5" s="17"/>
      <c r="E5" s="18"/>
      <c r="F5" s="19"/>
    </row>
    <row r="6" spans="1:6" x14ac:dyDescent="0.2">
      <c r="A6" s="20" t="s">
        <v>26</v>
      </c>
      <c r="B6" s="21"/>
      <c r="C6" s="21"/>
      <c r="D6" s="21"/>
      <c r="E6" s="22"/>
      <c r="F6" s="23"/>
    </row>
    <row r="7" spans="1:6" x14ac:dyDescent="0.2">
      <c r="A7" s="21" t="s">
        <v>119</v>
      </c>
      <c r="B7" s="21" t="s">
        <v>118</v>
      </c>
      <c r="C7" s="21" t="s">
        <v>120</v>
      </c>
      <c r="D7" s="24">
        <v>720000</v>
      </c>
      <c r="E7" s="22">
        <v>22779.72</v>
      </c>
      <c r="F7" s="23">
        <v>9.4660509296556796</v>
      </c>
    </row>
    <row r="8" spans="1:6" x14ac:dyDescent="0.2">
      <c r="A8" s="21" t="s">
        <v>114</v>
      </c>
      <c r="B8" s="21" t="s">
        <v>113</v>
      </c>
      <c r="C8" s="21" t="s">
        <v>112</v>
      </c>
      <c r="D8" s="24">
        <v>1200000</v>
      </c>
      <c r="E8" s="22">
        <v>14449.2</v>
      </c>
      <c r="F8" s="23">
        <v>6.0043259132588496</v>
      </c>
    </row>
    <row r="9" spans="1:6" x14ac:dyDescent="0.2">
      <c r="A9" s="21" t="s">
        <v>259</v>
      </c>
      <c r="B9" s="21" t="s">
        <v>258</v>
      </c>
      <c r="C9" s="21" t="s">
        <v>260</v>
      </c>
      <c r="D9" s="24">
        <v>300000</v>
      </c>
      <c r="E9" s="22">
        <v>13431.9</v>
      </c>
      <c r="F9" s="23">
        <v>5.5815896543961898</v>
      </c>
    </row>
    <row r="10" spans="1:6" x14ac:dyDescent="0.2">
      <c r="A10" s="21" t="s">
        <v>138</v>
      </c>
      <c r="B10" s="21" t="s">
        <v>137</v>
      </c>
      <c r="C10" s="21" t="s">
        <v>139</v>
      </c>
      <c r="D10" s="24">
        <v>4125000</v>
      </c>
      <c r="E10" s="22">
        <v>12847.3125</v>
      </c>
      <c r="F10" s="23">
        <v>5.3386659025748298</v>
      </c>
    </row>
    <row r="11" spans="1:6" x14ac:dyDescent="0.2">
      <c r="A11" s="21" t="s">
        <v>129</v>
      </c>
      <c r="B11" s="21" t="s">
        <v>128</v>
      </c>
      <c r="C11" s="21" t="s">
        <v>130</v>
      </c>
      <c r="D11" s="24">
        <v>1050000</v>
      </c>
      <c r="E11" s="22">
        <v>12601.05</v>
      </c>
      <c r="F11" s="23">
        <v>5.2363321878907003</v>
      </c>
    </row>
    <row r="12" spans="1:6" x14ac:dyDescent="0.2">
      <c r="A12" s="21" t="s">
        <v>196</v>
      </c>
      <c r="B12" s="21" t="s">
        <v>195</v>
      </c>
      <c r="C12" s="21" t="s">
        <v>197</v>
      </c>
      <c r="D12" s="24">
        <v>5000000</v>
      </c>
      <c r="E12" s="22">
        <v>11262.5</v>
      </c>
      <c r="F12" s="23">
        <v>4.68010136188009</v>
      </c>
    </row>
    <row r="13" spans="1:6" x14ac:dyDescent="0.2">
      <c r="A13" s="21" t="s">
        <v>124</v>
      </c>
      <c r="B13" s="21" t="s">
        <v>123</v>
      </c>
      <c r="C13" s="21" t="s">
        <v>125</v>
      </c>
      <c r="D13" s="24">
        <v>710000</v>
      </c>
      <c r="E13" s="22">
        <v>11148.42</v>
      </c>
      <c r="F13" s="23">
        <v>4.63269572695327</v>
      </c>
    </row>
    <row r="14" spans="1:6" x14ac:dyDescent="0.2">
      <c r="A14" s="21" t="s">
        <v>122</v>
      </c>
      <c r="B14" s="21" t="s">
        <v>121</v>
      </c>
      <c r="C14" s="21" t="s">
        <v>112</v>
      </c>
      <c r="D14" s="24">
        <v>900000</v>
      </c>
      <c r="E14" s="22">
        <v>9139.9500000000007</v>
      </c>
      <c r="F14" s="23">
        <v>3.7980814599348198</v>
      </c>
    </row>
    <row r="15" spans="1:6" x14ac:dyDescent="0.2">
      <c r="A15" s="21" t="s">
        <v>278</v>
      </c>
      <c r="B15" s="21" t="s">
        <v>277</v>
      </c>
      <c r="C15" s="21" t="s">
        <v>139</v>
      </c>
      <c r="D15" s="24">
        <v>3365000</v>
      </c>
      <c r="E15" s="22">
        <v>8441.1025000000009</v>
      </c>
      <c r="F15" s="23">
        <v>3.5076772746743101</v>
      </c>
    </row>
    <row r="16" spans="1:6" x14ac:dyDescent="0.2">
      <c r="A16" s="21" t="s">
        <v>262</v>
      </c>
      <c r="B16" s="21" t="s">
        <v>261</v>
      </c>
      <c r="C16" s="21" t="s">
        <v>139</v>
      </c>
      <c r="D16" s="24">
        <v>2000000</v>
      </c>
      <c r="E16" s="22">
        <v>6784</v>
      </c>
      <c r="F16" s="23">
        <v>2.81907282033248</v>
      </c>
    </row>
    <row r="17" spans="1:6" x14ac:dyDescent="0.2">
      <c r="A17" s="21" t="s">
        <v>598</v>
      </c>
      <c r="B17" s="21" t="s">
        <v>597</v>
      </c>
      <c r="C17" s="21" t="s">
        <v>207</v>
      </c>
      <c r="D17" s="24">
        <v>547553</v>
      </c>
      <c r="E17" s="22">
        <v>6573.9213179999997</v>
      </c>
      <c r="F17" s="23">
        <v>2.7317751931866199</v>
      </c>
    </row>
    <row r="18" spans="1:6" x14ac:dyDescent="0.2">
      <c r="A18" s="21" t="s">
        <v>803</v>
      </c>
      <c r="B18" s="21" t="s">
        <v>802</v>
      </c>
      <c r="C18" s="21" t="s">
        <v>230</v>
      </c>
      <c r="D18" s="24">
        <v>185000</v>
      </c>
      <c r="E18" s="22">
        <v>5679.7775000000001</v>
      </c>
      <c r="F18" s="23">
        <v>2.3602161520910898</v>
      </c>
    </row>
    <row r="19" spans="1:6" x14ac:dyDescent="0.2">
      <c r="A19" s="21" t="s">
        <v>836</v>
      </c>
      <c r="B19" s="21" t="s">
        <v>835</v>
      </c>
      <c r="C19" s="21" t="s">
        <v>120</v>
      </c>
      <c r="D19" s="24">
        <v>3100000</v>
      </c>
      <c r="E19" s="22">
        <v>5425</v>
      </c>
      <c r="F19" s="23">
        <v>2.25434405222637</v>
      </c>
    </row>
    <row r="20" spans="1:6" x14ac:dyDescent="0.2">
      <c r="A20" s="21" t="s">
        <v>211</v>
      </c>
      <c r="B20" s="21" t="s">
        <v>210</v>
      </c>
      <c r="C20" s="21" t="s">
        <v>212</v>
      </c>
      <c r="D20" s="24">
        <v>3950000</v>
      </c>
      <c r="E20" s="22">
        <v>5419.4</v>
      </c>
      <c r="F20" s="23">
        <v>2.2520169873982598</v>
      </c>
    </row>
    <row r="21" spans="1:6" x14ac:dyDescent="0.2">
      <c r="A21" s="21" t="s">
        <v>621</v>
      </c>
      <c r="B21" s="21" t="s">
        <v>620</v>
      </c>
      <c r="C21" s="21" t="s">
        <v>230</v>
      </c>
      <c r="D21" s="24">
        <v>500000</v>
      </c>
      <c r="E21" s="22">
        <v>4997.25</v>
      </c>
      <c r="F21" s="23">
        <v>2.0765936986153402</v>
      </c>
    </row>
    <row r="22" spans="1:6" x14ac:dyDescent="0.2">
      <c r="A22" s="21" t="s">
        <v>807</v>
      </c>
      <c r="B22" s="21" t="s">
        <v>806</v>
      </c>
      <c r="C22" s="21" t="s">
        <v>260</v>
      </c>
      <c r="D22" s="24">
        <v>2000000</v>
      </c>
      <c r="E22" s="22">
        <v>4997</v>
      </c>
      <c r="F22" s="23">
        <v>2.0764898117926598</v>
      </c>
    </row>
    <row r="23" spans="1:6" x14ac:dyDescent="0.2">
      <c r="A23" s="21" t="s">
        <v>437</v>
      </c>
      <c r="B23" s="21" t="s">
        <v>436</v>
      </c>
      <c r="C23" s="21" t="s">
        <v>230</v>
      </c>
      <c r="D23" s="24">
        <v>335000</v>
      </c>
      <c r="E23" s="22">
        <v>4820.4825000000001</v>
      </c>
      <c r="F23" s="23">
        <v>2.0031384429007</v>
      </c>
    </row>
    <row r="24" spans="1:6" x14ac:dyDescent="0.2">
      <c r="A24" s="21" t="s">
        <v>428</v>
      </c>
      <c r="B24" s="21" t="s">
        <v>427</v>
      </c>
      <c r="C24" s="21" t="s">
        <v>230</v>
      </c>
      <c r="D24" s="24">
        <v>175000</v>
      </c>
      <c r="E24" s="22">
        <v>4756.4125000000004</v>
      </c>
      <c r="F24" s="23">
        <v>1.9765143279834401</v>
      </c>
    </row>
    <row r="25" spans="1:6" x14ac:dyDescent="0.2">
      <c r="A25" s="21" t="s">
        <v>608</v>
      </c>
      <c r="B25" s="21" t="s">
        <v>607</v>
      </c>
      <c r="C25" s="21" t="s">
        <v>609</v>
      </c>
      <c r="D25" s="24">
        <v>950000</v>
      </c>
      <c r="E25" s="22">
        <v>4749.05</v>
      </c>
      <c r="F25" s="23">
        <v>1.9734548610554199</v>
      </c>
    </row>
    <row r="26" spans="1:6" x14ac:dyDescent="0.2">
      <c r="A26" s="21" t="s">
        <v>219</v>
      </c>
      <c r="B26" s="21" t="s">
        <v>218</v>
      </c>
      <c r="C26" s="21" t="s">
        <v>125</v>
      </c>
      <c r="D26" s="24">
        <v>1425000</v>
      </c>
      <c r="E26" s="22">
        <v>4607.7375000000002</v>
      </c>
      <c r="F26" s="23">
        <v>1.91473283453371</v>
      </c>
    </row>
    <row r="27" spans="1:6" x14ac:dyDescent="0.2">
      <c r="A27" s="21" t="s">
        <v>805</v>
      </c>
      <c r="B27" s="21" t="s">
        <v>804</v>
      </c>
      <c r="C27" s="21" t="s">
        <v>142</v>
      </c>
      <c r="D27" s="24">
        <v>266526</v>
      </c>
      <c r="E27" s="22">
        <v>4503.3565589999998</v>
      </c>
      <c r="F27" s="23">
        <v>1.8713576172970099</v>
      </c>
    </row>
    <row r="28" spans="1:6" x14ac:dyDescent="0.2">
      <c r="A28" s="21" t="s">
        <v>202</v>
      </c>
      <c r="B28" s="21" t="s">
        <v>201</v>
      </c>
      <c r="C28" s="21" t="s">
        <v>164</v>
      </c>
      <c r="D28" s="24">
        <v>80000</v>
      </c>
      <c r="E28" s="22">
        <v>4502.92</v>
      </c>
      <c r="F28" s="23">
        <v>1.8711762063873101</v>
      </c>
    </row>
    <row r="29" spans="1:6" x14ac:dyDescent="0.2">
      <c r="A29" s="21" t="s">
        <v>604</v>
      </c>
      <c r="B29" s="21" t="s">
        <v>603</v>
      </c>
      <c r="C29" s="21" t="s">
        <v>236</v>
      </c>
      <c r="D29" s="24">
        <v>1000000</v>
      </c>
      <c r="E29" s="22">
        <v>4138.5</v>
      </c>
      <c r="F29" s="23">
        <v>1.7197424626983999</v>
      </c>
    </row>
    <row r="30" spans="1:6" x14ac:dyDescent="0.2">
      <c r="A30" s="21" t="s">
        <v>147</v>
      </c>
      <c r="B30" s="21" t="s">
        <v>146</v>
      </c>
      <c r="C30" s="21" t="s">
        <v>112</v>
      </c>
      <c r="D30" s="24">
        <v>575000</v>
      </c>
      <c r="E30" s="22">
        <v>3960.6</v>
      </c>
      <c r="F30" s="23">
        <v>1.64581659967701</v>
      </c>
    </row>
    <row r="31" spans="1:6" x14ac:dyDescent="0.2">
      <c r="A31" s="21" t="s">
        <v>750</v>
      </c>
      <c r="B31" s="21" t="s">
        <v>749</v>
      </c>
      <c r="C31" s="21" t="s">
        <v>230</v>
      </c>
      <c r="D31" s="24">
        <v>100000</v>
      </c>
      <c r="E31" s="22">
        <v>3690.3</v>
      </c>
      <c r="F31" s="23">
        <v>1.53349416699188</v>
      </c>
    </row>
    <row r="32" spans="1:6" x14ac:dyDescent="0.2">
      <c r="A32" s="21" t="s">
        <v>253</v>
      </c>
      <c r="B32" s="21" t="s">
        <v>252</v>
      </c>
      <c r="C32" s="21" t="s">
        <v>130</v>
      </c>
      <c r="D32" s="24">
        <v>1550000</v>
      </c>
      <c r="E32" s="22">
        <v>3678.15</v>
      </c>
      <c r="F32" s="23">
        <v>1.5284452674094799</v>
      </c>
    </row>
    <row r="33" spans="1:9" x14ac:dyDescent="0.2">
      <c r="A33" s="21" t="s">
        <v>471</v>
      </c>
      <c r="B33" s="21" t="s">
        <v>470</v>
      </c>
      <c r="C33" s="21" t="s">
        <v>133</v>
      </c>
      <c r="D33" s="24">
        <v>180000</v>
      </c>
      <c r="E33" s="22">
        <v>3536.91</v>
      </c>
      <c r="F33" s="23">
        <v>1.4697533680663499</v>
      </c>
    </row>
    <row r="34" spans="1:9" x14ac:dyDescent="0.2">
      <c r="A34" s="21" t="s">
        <v>229</v>
      </c>
      <c r="B34" s="21" t="s">
        <v>228</v>
      </c>
      <c r="C34" s="21" t="s">
        <v>230</v>
      </c>
      <c r="D34" s="24">
        <v>575197</v>
      </c>
      <c r="E34" s="22">
        <v>3313.7099170000001</v>
      </c>
      <c r="F34" s="23">
        <v>1.3770031782843299</v>
      </c>
    </row>
    <row r="35" spans="1:9" x14ac:dyDescent="0.2">
      <c r="A35" s="21" t="s">
        <v>430</v>
      </c>
      <c r="B35" s="21" t="s">
        <v>429</v>
      </c>
      <c r="C35" s="21" t="s">
        <v>260</v>
      </c>
      <c r="D35" s="24">
        <v>485000</v>
      </c>
      <c r="E35" s="22">
        <v>3024.9450000000002</v>
      </c>
      <c r="F35" s="23">
        <v>1.25700769936625</v>
      </c>
    </row>
    <row r="36" spans="1:9" x14ac:dyDescent="0.2">
      <c r="A36" s="21" t="s">
        <v>634</v>
      </c>
      <c r="B36" s="21" t="s">
        <v>633</v>
      </c>
      <c r="C36" s="21" t="s">
        <v>236</v>
      </c>
      <c r="D36" s="24">
        <v>615000</v>
      </c>
      <c r="E36" s="22">
        <v>3003.9675000000002</v>
      </c>
      <c r="F36" s="23">
        <v>1.2482905560749</v>
      </c>
    </row>
    <row r="37" spans="1:9" x14ac:dyDescent="0.2">
      <c r="A37" s="21" t="s">
        <v>209</v>
      </c>
      <c r="B37" s="21" t="s">
        <v>208</v>
      </c>
      <c r="C37" s="21" t="s">
        <v>142</v>
      </c>
      <c r="D37" s="24">
        <v>436707</v>
      </c>
      <c r="E37" s="22">
        <v>2932.9242119999999</v>
      </c>
      <c r="F37" s="23">
        <v>1.2187687102217299</v>
      </c>
    </row>
    <row r="38" spans="1:9" x14ac:dyDescent="0.2">
      <c r="A38" s="21" t="s">
        <v>152</v>
      </c>
      <c r="B38" s="21" t="s">
        <v>151</v>
      </c>
      <c r="C38" s="21" t="s">
        <v>153</v>
      </c>
      <c r="D38" s="24">
        <v>20000</v>
      </c>
      <c r="E38" s="22">
        <v>2389.17</v>
      </c>
      <c r="F38" s="23">
        <v>0.99281312060049198</v>
      </c>
    </row>
    <row r="39" spans="1:9" x14ac:dyDescent="0.2">
      <c r="A39" s="21" t="s">
        <v>157</v>
      </c>
      <c r="B39" s="21" t="s">
        <v>156</v>
      </c>
      <c r="C39" s="21" t="s">
        <v>158</v>
      </c>
      <c r="D39" s="24">
        <v>1525000</v>
      </c>
      <c r="E39" s="22">
        <v>2379.61</v>
      </c>
      <c r="F39" s="23">
        <v>0.98884048850108497</v>
      </c>
    </row>
    <row r="40" spans="1:9" x14ac:dyDescent="0.2">
      <c r="A40" s="21" t="s">
        <v>485</v>
      </c>
      <c r="B40" s="21" t="s">
        <v>484</v>
      </c>
      <c r="C40" s="21" t="s">
        <v>260</v>
      </c>
      <c r="D40" s="24">
        <v>3500000</v>
      </c>
      <c r="E40" s="22">
        <v>2095.8000000000002</v>
      </c>
      <c r="F40" s="23">
        <v>0.87090401191816103</v>
      </c>
    </row>
    <row r="41" spans="1:9" x14ac:dyDescent="0.2">
      <c r="A41" s="21" t="s">
        <v>672</v>
      </c>
      <c r="B41" s="21" t="s">
        <v>671</v>
      </c>
      <c r="C41" s="21" t="s">
        <v>120</v>
      </c>
      <c r="D41" s="24">
        <v>180000</v>
      </c>
      <c r="E41" s="22">
        <v>1753.29</v>
      </c>
      <c r="F41" s="23">
        <v>0.72857490936921099</v>
      </c>
    </row>
    <row r="42" spans="1:9" x14ac:dyDescent="0.2">
      <c r="A42" s="21" t="s">
        <v>785</v>
      </c>
      <c r="B42" s="21" t="s">
        <v>784</v>
      </c>
      <c r="C42" s="21" t="s">
        <v>164</v>
      </c>
      <c r="D42" s="24">
        <v>317957</v>
      </c>
      <c r="E42" s="22">
        <v>1410.298274</v>
      </c>
      <c r="F42" s="23">
        <v>0.58604562688608497</v>
      </c>
    </row>
    <row r="43" spans="1:9" x14ac:dyDescent="0.2">
      <c r="A43" s="21" t="s">
        <v>578</v>
      </c>
      <c r="B43" s="21" t="s">
        <v>577</v>
      </c>
      <c r="C43" s="21" t="s">
        <v>207</v>
      </c>
      <c r="D43" s="24">
        <v>97590</v>
      </c>
      <c r="E43" s="22">
        <v>924.22609499999999</v>
      </c>
      <c r="F43" s="23">
        <v>0.384059649801964</v>
      </c>
    </row>
    <row r="44" spans="1:9" x14ac:dyDescent="0.2">
      <c r="A44" s="21" t="s">
        <v>781</v>
      </c>
      <c r="B44" s="21" t="s">
        <v>780</v>
      </c>
      <c r="C44" s="21" t="s">
        <v>120</v>
      </c>
      <c r="D44" s="24">
        <v>63500</v>
      </c>
      <c r="E44" s="22">
        <v>590.58175000000006</v>
      </c>
      <c r="F44" s="23">
        <v>0.24541464616883699</v>
      </c>
    </row>
    <row r="45" spans="1:9" x14ac:dyDescent="0.2">
      <c r="A45" s="20" t="s">
        <v>32</v>
      </c>
      <c r="B45" s="20"/>
      <c r="C45" s="20"/>
      <c r="D45" s="20"/>
      <c r="E45" s="25">
        <f>SUM(E7:E44)</f>
        <v>226740.44562500002</v>
      </c>
      <c r="F45" s="26">
        <f>SUM(F7:F44)</f>
        <v>94.221377879055311</v>
      </c>
      <c r="G45" s="14"/>
      <c r="H45" s="14"/>
      <c r="I45" s="14"/>
    </row>
    <row r="46" spans="1:9" x14ac:dyDescent="0.2">
      <c r="A46" s="21"/>
      <c r="B46" s="21"/>
      <c r="C46" s="21"/>
      <c r="D46" s="21"/>
      <c r="E46" s="22"/>
      <c r="F46" s="23"/>
    </row>
    <row r="47" spans="1:9" x14ac:dyDescent="0.2">
      <c r="A47" s="20" t="s">
        <v>43</v>
      </c>
      <c r="B47" s="20"/>
      <c r="C47" s="20"/>
      <c r="D47" s="20"/>
      <c r="E47" s="25">
        <f>E45</f>
        <v>226740.44562500002</v>
      </c>
      <c r="F47" s="26">
        <f>F45</f>
        <v>94.221377879055311</v>
      </c>
      <c r="G47" s="14"/>
      <c r="H47" s="14"/>
      <c r="I47" s="14"/>
    </row>
    <row r="48" spans="1:9" x14ac:dyDescent="0.2">
      <c r="A48" s="20"/>
      <c r="B48" s="20"/>
      <c r="C48" s="20"/>
      <c r="D48" s="20"/>
      <c r="E48" s="25"/>
      <c r="F48" s="26"/>
      <c r="G48" s="14"/>
      <c r="H48" s="14"/>
      <c r="I48" s="14"/>
    </row>
    <row r="49" spans="1:9" x14ac:dyDescent="0.2">
      <c r="A49" s="20" t="s">
        <v>45</v>
      </c>
      <c r="B49" s="20"/>
      <c r="C49" s="20"/>
      <c r="D49" s="20"/>
      <c r="E49" s="25">
        <f>E51-(E45)</f>
        <v>13906.051729399973</v>
      </c>
      <c r="F49" s="26">
        <f>F51-(F45)</f>
        <v>5.7786221209446893</v>
      </c>
      <c r="G49" s="14"/>
      <c r="H49" s="14"/>
      <c r="I49" s="14"/>
    </row>
    <row r="50" spans="1:9" x14ac:dyDescent="0.2">
      <c r="A50" s="20"/>
      <c r="B50" s="20"/>
      <c r="C50" s="20"/>
      <c r="D50" s="20"/>
      <c r="E50" s="25"/>
      <c r="F50" s="26"/>
      <c r="G50" s="14"/>
      <c r="H50" s="14"/>
      <c r="I50" s="14"/>
    </row>
    <row r="51" spans="1:9" x14ac:dyDescent="0.2">
      <c r="A51" s="27" t="s">
        <v>44</v>
      </c>
      <c r="B51" s="27"/>
      <c r="C51" s="27"/>
      <c r="D51" s="27"/>
      <c r="E51" s="28">
        <v>240646.49735439999</v>
      </c>
      <c r="F51" s="29">
        <v>100</v>
      </c>
      <c r="G51" s="14"/>
      <c r="H51" s="14"/>
      <c r="I51" s="14"/>
    </row>
    <row r="53" spans="1:9" x14ac:dyDescent="0.2">
      <c r="A53" s="14" t="s">
        <v>47</v>
      </c>
    </row>
    <row r="54" spans="1:9" x14ac:dyDescent="0.2">
      <c r="A54" s="14" t="s">
        <v>48</v>
      </c>
    </row>
    <row r="55" spans="1:9" x14ac:dyDescent="0.2">
      <c r="A55" s="14" t="s">
        <v>49</v>
      </c>
      <c r="B55" s="14"/>
      <c r="C55" s="30" t="s">
        <v>51</v>
      </c>
      <c r="D55" s="14" t="s">
        <v>50</v>
      </c>
    </row>
    <row r="56" spans="1:9" x14ac:dyDescent="0.2">
      <c r="A56" s="7" t="s">
        <v>52</v>
      </c>
      <c r="C56" s="31">
        <v>146.63810000000001</v>
      </c>
      <c r="D56" s="31">
        <v>117.9164</v>
      </c>
    </row>
    <row r="57" spans="1:9" x14ac:dyDescent="0.2">
      <c r="A57" s="7" t="s">
        <v>53</v>
      </c>
      <c r="C57" s="31">
        <v>50.075400000000002</v>
      </c>
      <c r="D57" s="31">
        <v>36.8705</v>
      </c>
    </row>
    <row r="58" spans="1:9" x14ac:dyDescent="0.2">
      <c r="A58" s="7" t="s">
        <v>54</v>
      </c>
      <c r="C58" s="31">
        <v>167.0701</v>
      </c>
      <c r="D58" s="31">
        <v>135.05279999999999</v>
      </c>
    </row>
    <row r="59" spans="1:9" x14ac:dyDescent="0.2">
      <c r="A59" s="7" t="s">
        <v>55</v>
      </c>
      <c r="C59" s="31">
        <v>59.964399999999998</v>
      </c>
      <c r="D59" s="31">
        <v>44.345199999999998</v>
      </c>
    </row>
    <row r="61" spans="1:9" x14ac:dyDescent="0.2">
      <c r="A61" s="14" t="s">
        <v>57</v>
      </c>
    </row>
    <row r="62" spans="1:9" x14ac:dyDescent="0.2">
      <c r="A62" s="83" t="s">
        <v>63</v>
      </c>
      <c r="B62" s="84"/>
      <c r="C62" s="33" t="s">
        <v>64</v>
      </c>
    </row>
    <row r="63" spans="1:9" x14ac:dyDescent="0.2">
      <c r="A63" s="79" t="s">
        <v>53</v>
      </c>
      <c r="B63" s="80"/>
      <c r="C63" s="34">
        <v>4</v>
      </c>
    </row>
    <row r="64" spans="1:9" x14ac:dyDescent="0.2">
      <c r="A64" s="79" t="s">
        <v>55</v>
      </c>
      <c r="B64" s="80"/>
      <c r="C64" s="34">
        <v>4.8499999999999996</v>
      </c>
    </row>
    <row r="65" spans="1:4" x14ac:dyDescent="0.2">
      <c r="A65" s="7" t="s">
        <v>65</v>
      </c>
    </row>
    <row r="66" spans="1:4" x14ac:dyDescent="0.2">
      <c r="A66" s="7" t="s">
        <v>56</v>
      </c>
    </row>
    <row r="68" spans="1:4" x14ac:dyDescent="0.2">
      <c r="A68" s="14" t="s">
        <v>346</v>
      </c>
      <c r="D68" s="52">
        <v>0.14000000000000001</v>
      </c>
    </row>
    <row r="70" spans="1:4" x14ac:dyDescent="0.2">
      <c r="A70" s="87" t="s">
        <v>60</v>
      </c>
      <c r="B70" s="87"/>
      <c r="C70" s="87"/>
      <c r="D70" s="30" t="s">
        <v>58</v>
      </c>
    </row>
    <row r="72" spans="1:4" x14ac:dyDescent="0.2">
      <c r="A72" s="14" t="s">
        <v>929</v>
      </c>
    </row>
    <row r="73" spans="1:4" x14ac:dyDescent="0.2">
      <c r="A73" s="63"/>
    </row>
    <row r="74" spans="1:4" x14ac:dyDescent="0.2">
      <c r="A74" s="56" t="s">
        <v>941</v>
      </c>
    </row>
    <row r="75" spans="1:4" x14ac:dyDescent="0.2">
      <c r="A75" s="64"/>
    </row>
    <row r="76" spans="1:4" x14ac:dyDescent="0.2">
      <c r="A76" s="65"/>
    </row>
    <row r="77" spans="1:4" x14ac:dyDescent="0.2">
      <c r="A77" s="65"/>
    </row>
    <row r="78" spans="1:4" x14ac:dyDescent="0.2">
      <c r="A78" s="65"/>
    </row>
    <row r="79" spans="1:4" x14ac:dyDescent="0.2">
      <c r="A79" s="65"/>
    </row>
    <row r="80" spans="1:4" x14ac:dyDescent="0.2">
      <c r="A80" s="65"/>
    </row>
    <row r="81" spans="1:1" x14ac:dyDescent="0.2">
      <c r="A81" s="65"/>
    </row>
    <row r="82" spans="1:1" x14ac:dyDescent="0.2">
      <c r="A82" s="65"/>
    </row>
    <row r="83" spans="1:1" x14ac:dyDescent="0.2">
      <c r="A83" s="65"/>
    </row>
    <row r="84" spans="1:1" x14ac:dyDescent="0.2">
      <c r="A84" s="65"/>
    </row>
    <row r="85" spans="1:1" x14ac:dyDescent="0.2">
      <c r="A85" s="65"/>
    </row>
    <row r="86" spans="1:1" x14ac:dyDescent="0.2">
      <c r="A86" s="65"/>
    </row>
    <row r="87" spans="1:1" x14ac:dyDescent="0.2">
      <c r="A87" s="65"/>
    </row>
    <row r="88" spans="1:1" x14ac:dyDescent="0.2">
      <c r="A88" s="65"/>
    </row>
    <row r="89" spans="1:1" x14ac:dyDescent="0.2">
      <c r="A89" s="65"/>
    </row>
    <row r="90" spans="1:1" x14ac:dyDescent="0.2">
      <c r="A90" s="65"/>
    </row>
    <row r="91" spans="1:1" x14ac:dyDescent="0.2">
      <c r="A91" s="65"/>
    </row>
    <row r="92" spans="1:1" x14ac:dyDescent="0.2">
      <c r="A92" s="56" t="s">
        <v>959</v>
      </c>
    </row>
    <row r="93" spans="1:1" x14ac:dyDescent="0.2">
      <c r="A93" s="65"/>
    </row>
    <row r="94" spans="1:1" x14ac:dyDescent="0.2">
      <c r="A94" s="56" t="s">
        <v>942</v>
      </c>
    </row>
    <row r="95" spans="1:1" x14ac:dyDescent="0.2">
      <c r="A95" s="65"/>
    </row>
    <row r="96" spans="1:1" x14ac:dyDescent="0.2">
      <c r="A96" s="65"/>
    </row>
    <row r="97" spans="1:1" x14ac:dyDescent="0.2">
      <c r="A97" s="65"/>
    </row>
    <row r="98" spans="1:1" x14ac:dyDescent="0.2">
      <c r="A98" s="65"/>
    </row>
    <row r="99" spans="1:1" x14ac:dyDescent="0.2">
      <c r="A99" s="65"/>
    </row>
    <row r="100" spans="1:1" x14ac:dyDescent="0.2">
      <c r="A100" s="65"/>
    </row>
    <row r="101" spans="1:1" x14ac:dyDescent="0.2">
      <c r="A101" s="65"/>
    </row>
    <row r="102" spans="1:1" x14ac:dyDescent="0.2">
      <c r="A102" s="65"/>
    </row>
    <row r="103" spans="1:1" x14ac:dyDescent="0.2">
      <c r="A103" s="65"/>
    </row>
    <row r="104" spans="1:1" x14ac:dyDescent="0.2">
      <c r="A104" s="65"/>
    </row>
    <row r="105" spans="1:1" x14ac:dyDescent="0.2">
      <c r="A105" s="65"/>
    </row>
    <row r="106" spans="1:1" x14ac:dyDescent="0.2">
      <c r="A106" s="65"/>
    </row>
    <row r="112" spans="1:1" x14ac:dyDescent="0.2">
      <c r="A112" s="7" t="s">
        <v>940</v>
      </c>
    </row>
  </sheetData>
  <mergeCells count="5">
    <mergeCell ref="A1:F1"/>
    <mergeCell ref="A62:B62"/>
    <mergeCell ref="A63:B63"/>
    <mergeCell ref="A64:B64"/>
    <mergeCell ref="A70:C70"/>
  </mergeCells>
  <conditionalFormatting sqref="F2:F3">
    <cfRule type="cellIs" dxfId="38" priority="3" stopIfTrue="1" operator="between">
      <formula>0.009</formula>
      <formula>-0.009</formula>
    </cfRule>
  </conditionalFormatting>
  <conditionalFormatting sqref="F5:F108">
    <cfRule type="cellIs" dxfId="37" priority="1" stopIfTrue="1" operator="between">
      <formula>0.009</formula>
      <formula>-0.009</formula>
    </cfRule>
  </conditionalFormatting>
  <conditionalFormatting sqref="F209:F65536">
    <cfRule type="cellIs" dxfId="36" priority="2" stopIfTrue="1" operator="between">
      <formula>0.009</formula>
      <formula>-0.009</formula>
    </cfRule>
  </conditionalFormatting>
  <hyperlinks>
    <hyperlink ref="A73" r:id="rId1" tooltip="https://www.franklintempletonindia.com/downloadsServlet/pdf/product-labels-jg9o5k7l" display="https://www.franklintempletonindia.com/downloadsServlet/pdf/product-labels-jg9o5k7l" xr:uid="{00000000-0004-0000-1B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124"/>
  <sheetViews>
    <sheetView workbookViewId="0">
      <selection sqref="A1:F1"/>
    </sheetView>
  </sheetViews>
  <sheetFormatPr defaultColWidth="9.109375" defaultRowHeight="10.199999999999999" x14ac:dyDescent="0.2"/>
  <cols>
    <col min="1" max="1" width="38.6640625" style="7" bestFit="1" customWidth="1"/>
    <col min="2" max="2" width="33.109375" style="7" bestFit="1" customWidth="1"/>
    <col min="3" max="3" width="25.5546875" style="7" bestFit="1" customWidth="1"/>
    <col min="4" max="4" width="15.33203125" style="7" bestFit="1" customWidth="1"/>
    <col min="5" max="5" width="27" style="10" customWidth="1"/>
    <col min="6" max="6" width="13.5546875" style="11" bestFit="1" customWidth="1"/>
    <col min="7" max="16384" width="9.109375" style="7"/>
  </cols>
  <sheetData>
    <row r="1" spans="1:6" s="1" customFormat="1" ht="13.8" x14ac:dyDescent="0.2">
      <c r="A1" s="81" t="s">
        <v>23</v>
      </c>
      <c r="B1" s="82"/>
      <c r="C1" s="82"/>
      <c r="D1" s="82"/>
      <c r="E1" s="82"/>
      <c r="F1" s="82"/>
    </row>
    <row r="2" spans="1:6" s="1" customFormat="1" ht="11.4" x14ac:dyDescent="0.2">
      <c r="E2" s="5"/>
      <c r="F2" s="9"/>
    </row>
    <row r="3" spans="1:6" s="1" customFormat="1" ht="12" x14ac:dyDescent="0.2">
      <c r="A3" s="8" t="s">
        <v>7</v>
      </c>
      <c r="B3" s="2"/>
      <c r="C3" s="3"/>
      <c r="D3" s="3"/>
      <c r="E3" s="4"/>
      <c r="F3" s="9"/>
    </row>
    <row r="4" spans="1:6" s="1" customFormat="1" ht="21.75" customHeight="1" x14ac:dyDescent="0.2">
      <c r="A4" s="6" t="s">
        <v>2</v>
      </c>
      <c r="B4" s="6" t="s">
        <v>0</v>
      </c>
      <c r="C4" s="13" t="s">
        <v>498</v>
      </c>
      <c r="D4" s="13" t="s">
        <v>1</v>
      </c>
      <c r="E4" s="53" t="s">
        <v>6</v>
      </c>
      <c r="F4" s="12" t="s">
        <v>3</v>
      </c>
    </row>
    <row r="5" spans="1:6" x14ac:dyDescent="0.2">
      <c r="A5" s="16" t="s">
        <v>109</v>
      </c>
      <c r="B5" s="17"/>
      <c r="C5" s="17"/>
      <c r="D5" s="17"/>
      <c r="E5" s="18"/>
      <c r="F5" s="19"/>
    </row>
    <row r="6" spans="1:6" x14ac:dyDescent="0.2">
      <c r="A6" s="20" t="s">
        <v>26</v>
      </c>
      <c r="B6" s="21"/>
      <c r="C6" s="21"/>
      <c r="D6" s="21"/>
      <c r="E6" s="22"/>
      <c r="F6" s="23"/>
    </row>
    <row r="7" spans="1:6" x14ac:dyDescent="0.2">
      <c r="A7" s="21" t="s">
        <v>114</v>
      </c>
      <c r="B7" s="21" t="s">
        <v>113</v>
      </c>
      <c r="C7" s="21" t="s">
        <v>112</v>
      </c>
      <c r="D7" s="24">
        <v>103868</v>
      </c>
      <c r="E7" s="22">
        <v>1250.6745880000001</v>
      </c>
      <c r="F7" s="23">
        <v>5.2132105047399397</v>
      </c>
    </row>
    <row r="8" spans="1:6" x14ac:dyDescent="0.2">
      <c r="A8" s="21" t="s">
        <v>111</v>
      </c>
      <c r="B8" s="21" t="s">
        <v>110</v>
      </c>
      <c r="C8" s="21" t="s">
        <v>112</v>
      </c>
      <c r="D8" s="24">
        <v>52213</v>
      </c>
      <c r="E8" s="22">
        <v>904.53801199999998</v>
      </c>
      <c r="F8" s="23">
        <v>3.7704028780466299</v>
      </c>
    </row>
    <row r="9" spans="1:6" x14ac:dyDescent="0.2">
      <c r="A9" s="21" t="s">
        <v>719</v>
      </c>
      <c r="B9" s="21" t="s">
        <v>718</v>
      </c>
      <c r="C9" s="21" t="s">
        <v>176</v>
      </c>
      <c r="D9" s="24">
        <v>85863</v>
      </c>
      <c r="E9" s="22">
        <v>614.86494300000004</v>
      </c>
      <c r="F9" s="23">
        <v>2.5629531539213799</v>
      </c>
    </row>
    <row r="10" spans="1:6" x14ac:dyDescent="0.2">
      <c r="A10" s="21" t="s">
        <v>132</v>
      </c>
      <c r="B10" s="21" t="s">
        <v>131</v>
      </c>
      <c r="C10" s="21" t="s">
        <v>133</v>
      </c>
      <c r="D10" s="24">
        <v>275881</v>
      </c>
      <c r="E10" s="22">
        <v>612.73170100000004</v>
      </c>
      <c r="F10" s="23">
        <v>2.5540611210055002</v>
      </c>
    </row>
    <row r="11" spans="1:6" x14ac:dyDescent="0.2">
      <c r="A11" s="21" t="s">
        <v>119</v>
      </c>
      <c r="B11" s="21" t="s">
        <v>118</v>
      </c>
      <c r="C11" s="21" t="s">
        <v>120</v>
      </c>
      <c r="D11" s="24">
        <v>18306</v>
      </c>
      <c r="E11" s="22">
        <v>579.17438100000004</v>
      </c>
      <c r="F11" s="23">
        <v>2.4141835103036802</v>
      </c>
    </row>
    <row r="12" spans="1:6" x14ac:dyDescent="0.2">
      <c r="A12" s="21" t="s">
        <v>166</v>
      </c>
      <c r="B12" s="21" t="s">
        <v>165</v>
      </c>
      <c r="C12" s="21" t="s">
        <v>167</v>
      </c>
      <c r="D12" s="24">
        <v>81715</v>
      </c>
      <c r="E12" s="22">
        <v>497.23577499999999</v>
      </c>
      <c r="F12" s="23">
        <v>2.0726372714646599</v>
      </c>
    </row>
    <row r="13" spans="1:6" x14ac:dyDescent="0.2">
      <c r="A13" s="21" t="s">
        <v>822</v>
      </c>
      <c r="B13" s="21" t="s">
        <v>821</v>
      </c>
      <c r="C13" s="21" t="s">
        <v>200</v>
      </c>
      <c r="D13" s="24">
        <v>51251</v>
      </c>
      <c r="E13" s="22">
        <v>493.90588700000001</v>
      </c>
      <c r="F13" s="23">
        <v>2.0587572364277502</v>
      </c>
    </row>
    <row r="14" spans="1:6" x14ac:dyDescent="0.2">
      <c r="A14" s="21" t="s">
        <v>729</v>
      </c>
      <c r="B14" s="21" t="s">
        <v>728</v>
      </c>
      <c r="C14" s="21" t="s">
        <v>207</v>
      </c>
      <c r="D14" s="24">
        <v>32490</v>
      </c>
      <c r="E14" s="22">
        <v>482.31405000000001</v>
      </c>
      <c r="F14" s="23">
        <v>2.0104387633433398</v>
      </c>
    </row>
    <row r="15" spans="1:6" x14ac:dyDescent="0.2">
      <c r="A15" s="21" t="s">
        <v>116</v>
      </c>
      <c r="B15" s="21" t="s">
        <v>115</v>
      </c>
      <c r="C15" s="21" t="s">
        <v>117</v>
      </c>
      <c r="D15" s="24">
        <v>26515</v>
      </c>
      <c r="E15" s="22">
        <v>447.49365499999999</v>
      </c>
      <c r="F15" s="23">
        <v>1.8652962532652599</v>
      </c>
    </row>
    <row r="16" spans="1:6" x14ac:dyDescent="0.2">
      <c r="A16" s="21" t="s">
        <v>135</v>
      </c>
      <c r="B16" s="21" t="s">
        <v>134</v>
      </c>
      <c r="C16" s="21" t="s">
        <v>136</v>
      </c>
      <c r="D16" s="24">
        <v>27495</v>
      </c>
      <c r="E16" s="22">
        <v>353.15952750000002</v>
      </c>
      <c r="F16" s="23">
        <v>1.4720815280625099</v>
      </c>
    </row>
    <row r="17" spans="1:9" x14ac:dyDescent="0.2">
      <c r="A17" s="21" t="s">
        <v>155</v>
      </c>
      <c r="B17" s="21" t="s">
        <v>154</v>
      </c>
      <c r="C17" s="21" t="s">
        <v>153</v>
      </c>
      <c r="D17" s="24">
        <v>54168</v>
      </c>
      <c r="E17" s="22">
        <v>336.193692</v>
      </c>
      <c r="F17" s="23">
        <v>1.40136251554006</v>
      </c>
    </row>
    <row r="18" spans="1:9" x14ac:dyDescent="0.2">
      <c r="A18" s="21" t="s">
        <v>416</v>
      </c>
      <c r="B18" s="21" t="s">
        <v>415</v>
      </c>
      <c r="C18" s="21" t="s">
        <v>150</v>
      </c>
      <c r="D18" s="24">
        <v>29670</v>
      </c>
      <c r="E18" s="22">
        <v>290.20227</v>
      </c>
      <c r="F18" s="23">
        <v>1.2096556026477601</v>
      </c>
    </row>
    <row r="19" spans="1:9" x14ac:dyDescent="0.2">
      <c r="A19" s="21" t="s">
        <v>820</v>
      </c>
      <c r="B19" s="21" t="s">
        <v>819</v>
      </c>
      <c r="C19" s="21" t="s">
        <v>145</v>
      </c>
      <c r="D19" s="24">
        <v>9805</v>
      </c>
      <c r="E19" s="22">
        <v>289.06120499999997</v>
      </c>
      <c r="F19" s="23">
        <v>1.2048992798587099</v>
      </c>
    </row>
    <row r="20" spans="1:9" x14ac:dyDescent="0.2">
      <c r="A20" s="21" t="s">
        <v>735</v>
      </c>
      <c r="B20" s="21" t="s">
        <v>734</v>
      </c>
      <c r="C20" s="21" t="s">
        <v>186</v>
      </c>
      <c r="D20" s="24">
        <v>14225</v>
      </c>
      <c r="E20" s="22">
        <v>251.17793750000001</v>
      </c>
      <c r="F20" s="23">
        <v>1.0469897404950801</v>
      </c>
    </row>
    <row r="21" spans="1:9" x14ac:dyDescent="0.2">
      <c r="A21" s="21" t="s">
        <v>262</v>
      </c>
      <c r="B21" s="21" t="s">
        <v>261</v>
      </c>
      <c r="C21" s="21" t="s">
        <v>139</v>
      </c>
      <c r="D21" s="24">
        <v>74015</v>
      </c>
      <c r="E21" s="22">
        <v>251.05887999999999</v>
      </c>
      <c r="F21" s="23">
        <v>1.0464934708693701</v>
      </c>
    </row>
    <row r="22" spans="1:9" x14ac:dyDescent="0.2">
      <c r="A22" s="21" t="s">
        <v>149</v>
      </c>
      <c r="B22" s="21" t="s">
        <v>148</v>
      </c>
      <c r="C22" s="21" t="s">
        <v>150</v>
      </c>
      <c r="D22" s="24">
        <v>3748</v>
      </c>
      <c r="E22" s="22">
        <v>226.851448</v>
      </c>
      <c r="F22" s="23">
        <v>0.94558917489500205</v>
      </c>
    </row>
    <row r="23" spans="1:9" x14ac:dyDescent="0.2">
      <c r="A23" s="21" t="s">
        <v>224</v>
      </c>
      <c r="B23" s="21" t="s">
        <v>223</v>
      </c>
      <c r="C23" s="21" t="s">
        <v>225</v>
      </c>
      <c r="D23" s="24">
        <v>21799</v>
      </c>
      <c r="E23" s="22">
        <v>217.619417</v>
      </c>
      <c r="F23" s="23">
        <v>0.90710712572644203</v>
      </c>
    </row>
    <row r="24" spans="1:9" x14ac:dyDescent="0.2">
      <c r="A24" s="21" t="s">
        <v>249</v>
      </c>
      <c r="B24" s="21" t="s">
        <v>248</v>
      </c>
      <c r="C24" s="21" t="s">
        <v>112</v>
      </c>
      <c r="D24" s="24">
        <v>9647</v>
      </c>
      <c r="E24" s="22">
        <v>183.5775865</v>
      </c>
      <c r="F24" s="23">
        <v>0.76520992075726502</v>
      </c>
    </row>
    <row r="25" spans="1:9" x14ac:dyDescent="0.2">
      <c r="A25" s="21" t="s">
        <v>296</v>
      </c>
      <c r="B25" s="21" t="s">
        <v>295</v>
      </c>
      <c r="C25" s="21" t="s">
        <v>297</v>
      </c>
      <c r="D25" s="24">
        <v>28035</v>
      </c>
      <c r="E25" s="22">
        <v>177.8400225</v>
      </c>
      <c r="F25" s="23">
        <v>0.74129392437946295</v>
      </c>
    </row>
    <row r="26" spans="1:9" x14ac:dyDescent="0.2">
      <c r="A26" s="21" t="s">
        <v>194</v>
      </c>
      <c r="B26" s="21" t="s">
        <v>193</v>
      </c>
      <c r="C26" s="21" t="s">
        <v>186</v>
      </c>
      <c r="D26" s="24">
        <v>5805</v>
      </c>
      <c r="E26" s="22">
        <v>142.9278075</v>
      </c>
      <c r="F26" s="23">
        <v>0.59576867926131405</v>
      </c>
    </row>
    <row r="27" spans="1:9" x14ac:dyDescent="0.2">
      <c r="A27" s="20" t="s">
        <v>32</v>
      </c>
      <c r="B27" s="20"/>
      <c r="C27" s="20"/>
      <c r="D27" s="20"/>
      <c r="E27" s="25">
        <f>SUM(E7:E26)</f>
        <v>8602.6027854999993</v>
      </c>
      <c r="F27" s="26">
        <f>SUM(F7:F26)</f>
        <v>35.858391655011118</v>
      </c>
      <c r="G27" s="14"/>
      <c r="H27" s="14"/>
      <c r="I27" s="14"/>
    </row>
    <row r="28" spans="1:9" x14ac:dyDescent="0.2">
      <c r="A28" s="21"/>
      <c r="B28" s="21"/>
      <c r="C28" s="21"/>
      <c r="D28" s="21"/>
      <c r="E28" s="22"/>
      <c r="F28" s="23"/>
    </row>
    <row r="29" spans="1:9" x14ac:dyDescent="0.2">
      <c r="A29" s="20" t="s">
        <v>516</v>
      </c>
      <c r="B29" s="21"/>
      <c r="C29" s="21"/>
      <c r="D29" s="21"/>
      <c r="E29" s="22"/>
      <c r="F29" s="23"/>
    </row>
    <row r="30" spans="1:9" x14ac:dyDescent="0.2">
      <c r="A30" s="21" t="s">
        <v>838</v>
      </c>
      <c r="B30" s="21" t="s">
        <v>837</v>
      </c>
      <c r="C30" s="21" t="s">
        <v>519</v>
      </c>
      <c r="D30" s="24">
        <v>113000</v>
      </c>
      <c r="E30" s="22">
        <v>3129.249699</v>
      </c>
      <c r="F30" s="23">
        <v>13.0437106176983</v>
      </c>
    </row>
    <row r="31" spans="1:9" x14ac:dyDescent="0.2">
      <c r="A31" s="21" t="s">
        <v>840</v>
      </c>
      <c r="B31" s="21" t="s">
        <v>839</v>
      </c>
      <c r="C31" s="21" t="s">
        <v>117</v>
      </c>
      <c r="D31" s="24">
        <v>25000</v>
      </c>
      <c r="E31" s="22">
        <v>1346.7239750000001</v>
      </c>
      <c r="F31" s="23">
        <v>5.6135749785100204</v>
      </c>
    </row>
    <row r="32" spans="1:9" x14ac:dyDescent="0.2">
      <c r="A32" s="21" t="s">
        <v>842</v>
      </c>
      <c r="B32" s="21" t="s">
        <v>841</v>
      </c>
      <c r="C32" s="21" t="s">
        <v>133</v>
      </c>
      <c r="D32" s="24">
        <v>65204</v>
      </c>
      <c r="E32" s="22">
        <v>935.72948020000001</v>
      </c>
      <c r="F32" s="23">
        <v>3.9004188640102799</v>
      </c>
    </row>
    <row r="33" spans="1:6" x14ac:dyDescent="0.2">
      <c r="A33" s="21" t="s">
        <v>518</v>
      </c>
      <c r="B33" s="21" t="s">
        <v>517</v>
      </c>
      <c r="C33" s="21" t="s">
        <v>519</v>
      </c>
      <c r="D33" s="24">
        <v>17000</v>
      </c>
      <c r="E33" s="22">
        <v>685.78817219999996</v>
      </c>
      <c r="F33" s="23">
        <v>2.85858378961438</v>
      </c>
    </row>
    <row r="34" spans="1:6" x14ac:dyDescent="0.2">
      <c r="A34" s="21" t="s">
        <v>844</v>
      </c>
      <c r="B34" s="21" t="s">
        <v>843</v>
      </c>
      <c r="C34" s="21" t="s">
        <v>519</v>
      </c>
      <c r="D34" s="24">
        <v>20922</v>
      </c>
      <c r="E34" s="22">
        <v>683.72844220000002</v>
      </c>
      <c r="F34" s="23">
        <v>2.8499981781564099</v>
      </c>
    </row>
    <row r="35" spans="1:6" x14ac:dyDescent="0.2">
      <c r="A35" s="21" t="s">
        <v>846</v>
      </c>
      <c r="B35" s="21" t="s">
        <v>845</v>
      </c>
      <c r="C35" s="21" t="s">
        <v>133</v>
      </c>
      <c r="D35" s="24">
        <v>35290</v>
      </c>
      <c r="E35" s="22">
        <v>643.47630830000003</v>
      </c>
      <c r="F35" s="23">
        <v>2.6822144482404999</v>
      </c>
    </row>
    <row r="36" spans="1:6" x14ac:dyDescent="0.2">
      <c r="A36" s="21" t="s">
        <v>848</v>
      </c>
      <c r="B36" s="21" t="s">
        <v>847</v>
      </c>
      <c r="C36" s="21" t="s">
        <v>433</v>
      </c>
      <c r="D36" s="24">
        <v>14818</v>
      </c>
      <c r="E36" s="22">
        <v>640.97083910000003</v>
      </c>
      <c r="F36" s="23">
        <v>2.6717708536571698</v>
      </c>
    </row>
    <row r="37" spans="1:6" x14ac:dyDescent="0.2">
      <c r="A37" s="21" t="s">
        <v>850</v>
      </c>
      <c r="B37" s="21" t="s">
        <v>849</v>
      </c>
      <c r="C37" s="21" t="s">
        <v>167</v>
      </c>
      <c r="D37" s="24">
        <v>95600</v>
      </c>
      <c r="E37" s="22">
        <v>639.16093869999997</v>
      </c>
      <c r="F37" s="23">
        <v>2.6642266116390299</v>
      </c>
    </row>
    <row r="38" spans="1:6" x14ac:dyDescent="0.2">
      <c r="A38" s="21" t="s">
        <v>852</v>
      </c>
      <c r="B38" s="21" t="s">
        <v>851</v>
      </c>
      <c r="C38" s="21" t="s">
        <v>186</v>
      </c>
      <c r="D38" s="24">
        <v>16700</v>
      </c>
      <c r="E38" s="22">
        <v>530.73448570000005</v>
      </c>
      <c r="F38" s="23">
        <v>2.2122705799144202</v>
      </c>
    </row>
    <row r="39" spans="1:6" x14ac:dyDescent="0.2">
      <c r="A39" s="21" t="s">
        <v>854</v>
      </c>
      <c r="B39" s="21" t="s">
        <v>853</v>
      </c>
      <c r="C39" s="21" t="s">
        <v>519</v>
      </c>
      <c r="D39" s="24">
        <v>4247</v>
      </c>
      <c r="E39" s="22">
        <v>484.36942349999998</v>
      </c>
      <c r="F39" s="23">
        <v>2.0190062155200899</v>
      </c>
    </row>
    <row r="40" spans="1:6" x14ac:dyDescent="0.2">
      <c r="A40" s="21" t="s">
        <v>535</v>
      </c>
      <c r="B40" s="21" t="s">
        <v>534</v>
      </c>
      <c r="C40" s="21" t="s">
        <v>153</v>
      </c>
      <c r="D40" s="24">
        <v>4104</v>
      </c>
      <c r="E40" s="22">
        <v>474.95078239999998</v>
      </c>
      <c r="F40" s="23">
        <v>1.97974631594748</v>
      </c>
    </row>
    <row r="41" spans="1:6" x14ac:dyDescent="0.2">
      <c r="A41" s="21" t="s">
        <v>856</v>
      </c>
      <c r="B41" s="21" t="s">
        <v>855</v>
      </c>
      <c r="C41" s="21" t="s">
        <v>112</v>
      </c>
      <c r="D41" s="24">
        <v>14140</v>
      </c>
      <c r="E41" s="22">
        <v>421.3362922</v>
      </c>
      <c r="F41" s="23">
        <v>1.7562640239118801</v>
      </c>
    </row>
    <row r="42" spans="1:6" x14ac:dyDescent="0.2">
      <c r="A42" s="21" t="s">
        <v>858</v>
      </c>
      <c r="B42" s="21" t="s">
        <v>857</v>
      </c>
      <c r="C42" s="21" t="s">
        <v>112</v>
      </c>
      <c r="D42" s="24">
        <v>81500</v>
      </c>
      <c r="E42" s="22">
        <v>417.38313240000002</v>
      </c>
      <c r="F42" s="23">
        <v>1.73978599326026</v>
      </c>
    </row>
    <row r="43" spans="1:6" x14ac:dyDescent="0.2">
      <c r="A43" s="21" t="s">
        <v>860</v>
      </c>
      <c r="B43" s="21" t="s">
        <v>859</v>
      </c>
      <c r="C43" s="21" t="s">
        <v>136</v>
      </c>
      <c r="D43" s="24">
        <v>419900</v>
      </c>
      <c r="E43" s="22">
        <v>393.69215850000001</v>
      </c>
      <c r="F43" s="23">
        <v>1.64103445933767</v>
      </c>
    </row>
    <row r="44" spans="1:6" x14ac:dyDescent="0.2">
      <c r="A44" s="21" t="s">
        <v>862</v>
      </c>
      <c r="B44" s="21" t="s">
        <v>861</v>
      </c>
      <c r="C44" s="21" t="s">
        <v>230</v>
      </c>
      <c r="D44" s="24">
        <v>210000</v>
      </c>
      <c r="E44" s="22">
        <v>361.16739569999999</v>
      </c>
      <c r="F44" s="23">
        <v>1.50546087631294</v>
      </c>
    </row>
    <row r="45" spans="1:6" x14ac:dyDescent="0.2">
      <c r="A45" s="21" t="s">
        <v>864</v>
      </c>
      <c r="B45" s="21" t="s">
        <v>863</v>
      </c>
      <c r="C45" s="21" t="s">
        <v>112</v>
      </c>
      <c r="D45" s="24">
        <v>793900</v>
      </c>
      <c r="E45" s="22">
        <v>353.17098179999999</v>
      </c>
      <c r="F45" s="23">
        <v>1.47212927323752</v>
      </c>
    </row>
    <row r="46" spans="1:6" x14ac:dyDescent="0.2">
      <c r="A46" s="21" t="s">
        <v>866</v>
      </c>
      <c r="B46" s="21" t="s">
        <v>865</v>
      </c>
      <c r="C46" s="21" t="s">
        <v>133</v>
      </c>
      <c r="D46" s="24">
        <v>2649000</v>
      </c>
      <c r="E46" s="22">
        <v>307.71873640000001</v>
      </c>
      <c r="F46" s="23">
        <v>1.2826698203496101</v>
      </c>
    </row>
    <row r="47" spans="1:6" x14ac:dyDescent="0.2">
      <c r="A47" s="21" t="s">
        <v>868</v>
      </c>
      <c r="B47" s="21" t="s">
        <v>867</v>
      </c>
      <c r="C47" s="21" t="s">
        <v>112</v>
      </c>
      <c r="D47" s="24">
        <v>131050</v>
      </c>
      <c r="E47" s="22">
        <v>296.71643760000001</v>
      </c>
      <c r="F47" s="23">
        <v>1.23680873047797</v>
      </c>
    </row>
    <row r="48" spans="1:6" x14ac:dyDescent="0.2">
      <c r="A48" s="21" t="s">
        <v>870</v>
      </c>
      <c r="B48" s="21" t="s">
        <v>869</v>
      </c>
      <c r="C48" s="21" t="s">
        <v>260</v>
      </c>
      <c r="D48" s="24">
        <v>55400</v>
      </c>
      <c r="E48" s="22">
        <v>277.91867980000001</v>
      </c>
      <c r="F48" s="23">
        <v>1.1584536816357001</v>
      </c>
    </row>
    <row r="49" spans="1:9" x14ac:dyDescent="0.2">
      <c r="A49" s="21" t="s">
        <v>872</v>
      </c>
      <c r="B49" s="21" t="s">
        <v>871</v>
      </c>
      <c r="C49" s="21" t="s">
        <v>164</v>
      </c>
      <c r="D49" s="24">
        <v>31300</v>
      </c>
      <c r="E49" s="22">
        <v>274.93386120000002</v>
      </c>
      <c r="F49" s="23">
        <v>1.14601200589562</v>
      </c>
    </row>
    <row r="50" spans="1:9" x14ac:dyDescent="0.2">
      <c r="A50" s="21" t="s">
        <v>874</v>
      </c>
      <c r="B50" s="21" t="s">
        <v>873</v>
      </c>
      <c r="C50" s="21" t="s">
        <v>176</v>
      </c>
      <c r="D50" s="24">
        <v>3022</v>
      </c>
      <c r="E50" s="22">
        <v>254.66786350000001</v>
      </c>
      <c r="F50" s="23">
        <v>1.0615368649497801</v>
      </c>
    </row>
    <row r="51" spans="1:9" x14ac:dyDescent="0.2">
      <c r="A51" s="21" t="s">
        <v>525</v>
      </c>
      <c r="B51" s="21" t="s">
        <v>524</v>
      </c>
      <c r="C51" s="21" t="s">
        <v>236</v>
      </c>
      <c r="D51" s="24">
        <v>53000</v>
      </c>
      <c r="E51" s="22">
        <v>245.55769849999999</v>
      </c>
      <c r="F51" s="23">
        <v>1.0235627921305199</v>
      </c>
    </row>
    <row r="52" spans="1:9" x14ac:dyDescent="0.2">
      <c r="A52" s="21" t="s">
        <v>876</v>
      </c>
      <c r="B52" s="21" t="s">
        <v>875</v>
      </c>
      <c r="C52" s="21" t="s">
        <v>176</v>
      </c>
      <c r="D52" s="24">
        <v>270787</v>
      </c>
      <c r="E52" s="22">
        <v>201.13496660000001</v>
      </c>
      <c r="F52" s="23">
        <v>0.83839467980750004</v>
      </c>
    </row>
    <row r="53" spans="1:9" x14ac:dyDescent="0.2">
      <c r="A53" s="21" t="s">
        <v>878</v>
      </c>
      <c r="B53" s="21" t="s">
        <v>877</v>
      </c>
      <c r="C53" s="21" t="s">
        <v>150</v>
      </c>
      <c r="D53" s="24">
        <v>313200</v>
      </c>
      <c r="E53" s="22">
        <v>194.1327866</v>
      </c>
      <c r="F53" s="23">
        <v>0.80920736067402799</v>
      </c>
    </row>
    <row r="54" spans="1:9" x14ac:dyDescent="0.2">
      <c r="A54" s="21" t="s">
        <v>880</v>
      </c>
      <c r="B54" s="21" t="s">
        <v>879</v>
      </c>
      <c r="C54" s="21" t="s">
        <v>153</v>
      </c>
      <c r="D54" s="24">
        <v>2804</v>
      </c>
      <c r="E54" s="22">
        <v>156.70320100000001</v>
      </c>
      <c r="F54" s="23">
        <v>0.65318891214216801</v>
      </c>
    </row>
    <row r="55" spans="1:9" x14ac:dyDescent="0.2">
      <c r="A55" s="21" t="s">
        <v>882</v>
      </c>
      <c r="B55" s="21" t="s">
        <v>881</v>
      </c>
      <c r="C55" s="21" t="s">
        <v>176</v>
      </c>
      <c r="D55" s="24">
        <v>3150</v>
      </c>
      <c r="E55" s="22">
        <v>154.79615670000001</v>
      </c>
      <c r="F55" s="23">
        <v>0.64523974337104695</v>
      </c>
    </row>
    <row r="56" spans="1:9" x14ac:dyDescent="0.2">
      <c r="A56" s="21" t="s">
        <v>884</v>
      </c>
      <c r="B56" s="21" t="s">
        <v>883</v>
      </c>
      <c r="C56" s="21" t="s">
        <v>222</v>
      </c>
      <c r="D56" s="24">
        <v>23600</v>
      </c>
      <c r="E56" s="22">
        <v>132.15448739999999</v>
      </c>
      <c r="F56" s="23">
        <v>0.55086204562925201</v>
      </c>
    </row>
    <row r="57" spans="1:9" x14ac:dyDescent="0.2">
      <c r="A57" s="21" t="s">
        <v>886</v>
      </c>
      <c r="B57" s="21" t="s">
        <v>885</v>
      </c>
      <c r="C57" s="21" t="s">
        <v>207</v>
      </c>
      <c r="D57" s="24">
        <v>327400</v>
      </c>
      <c r="E57" s="22">
        <v>107.2387469</v>
      </c>
      <c r="F57" s="23">
        <v>0.44700529395758998</v>
      </c>
    </row>
    <row r="58" spans="1:9" x14ac:dyDescent="0.2">
      <c r="A58" s="21" t="s">
        <v>888</v>
      </c>
      <c r="B58" s="21" t="s">
        <v>887</v>
      </c>
      <c r="C58" s="21" t="s">
        <v>133</v>
      </c>
      <c r="D58" s="24">
        <v>4500</v>
      </c>
      <c r="E58" s="22">
        <v>54.904467599999997</v>
      </c>
      <c r="F58" s="23">
        <v>0.22885932919384899</v>
      </c>
    </row>
    <row r="59" spans="1:9" x14ac:dyDescent="0.2">
      <c r="A59" s="21" t="s">
        <v>890</v>
      </c>
      <c r="B59" s="21" t="s">
        <v>889</v>
      </c>
      <c r="C59" s="21" t="s">
        <v>164</v>
      </c>
      <c r="D59" s="24">
        <v>8400</v>
      </c>
      <c r="E59" s="22">
        <v>49.0223285</v>
      </c>
      <c r="F59" s="23">
        <v>0.20434069769634799</v>
      </c>
    </row>
    <row r="60" spans="1:9" x14ac:dyDescent="0.2">
      <c r="A60" s="21" t="s">
        <v>891</v>
      </c>
      <c r="B60" s="21" t="s">
        <v>869</v>
      </c>
      <c r="C60" s="21" t="s">
        <v>260</v>
      </c>
      <c r="D60" s="24">
        <v>9600</v>
      </c>
      <c r="E60" s="22">
        <v>42.248751499999997</v>
      </c>
      <c r="F60" s="23">
        <v>0.17610626876505101</v>
      </c>
    </row>
    <row r="61" spans="1:9" x14ac:dyDescent="0.2">
      <c r="A61" s="20" t="s">
        <v>32</v>
      </c>
      <c r="B61" s="20"/>
      <c r="C61" s="20"/>
      <c r="D61" s="20"/>
      <c r="E61" s="25">
        <f>SUM(E29:E60)</f>
        <v>14891.481676699999</v>
      </c>
      <c r="F61" s="26">
        <f>SUM(F29:F60)</f>
        <v>62.072444305644389</v>
      </c>
      <c r="G61" s="14"/>
      <c r="H61" s="14"/>
      <c r="I61" s="14"/>
    </row>
    <row r="62" spans="1:9" x14ac:dyDescent="0.2">
      <c r="A62" s="21"/>
      <c r="B62" s="21"/>
      <c r="C62" s="21"/>
      <c r="D62" s="21"/>
      <c r="E62" s="22"/>
      <c r="F62" s="23"/>
    </row>
    <row r="63" spans="1:9" x14ac:dyDescent="0.2">
      <c r="A63" s="20" t="s">
        <v>43</v>
      </c>
      <c r="B63" s="20"/>
      <c r="C63" s="20"/>
      <c r="D63" s="20"/>
      <c r="E63" s="25">
        <f>E27+E61</f>
        <v>23494.0844622</v>
      </c>
      <c r="F63" s="26">
        <f>F27+F61</f>
        <v>97.930835960655514</v>
      </c>
      <c r="G63" s="14"/>
      <c r="H63" s="14"/>
      <c r="I63" s="14"/>
    </row>
    <row r="64" spans="1:9" x14ac:dyDescent="0.2">
      <c r="A64" s="20"/>
      <c r="B64" s="20"/>
      <c r="C64" s="20"/>
      <c r="D64" s="20"/>
      <c r="E64" s="25"/>
      <c r="F64" s="26"/>
      <c r="G64" s="14"/>
      <c r="H64" s="14"/>
      <c r="I64" s="14"/>
    </row>
    <row r="65" spans="1:9" x14ac:dyDescent="0.2">
      <c r="A65" s="20" t="s">
        <v>45</v>
      </c>
      <c r="B65" s="20"/>
      <c r="C65" s="20"/>
      <c r="D65" s="20"/>
      <c r="E65" s="25">
        <f>E67-(E27+E61)</f>
        <v>496.40252970000074</v>
      </c>
      <c r="F65" s="26">
        <f>F67-(F27+F61)</f>
        <v>2.0691640393444857</v>
      </c>
      <c r="G65" s="14"/>
      <c r="H65" s="14"/>
      <c r="I65" s="14"/>
    </row>
    <row r="66" spans="1:9" x14ac:dyDescent="0.2">
      <c r="A66" s="20"/>
      <c r="B66" s="20"/>
      <c r="C66" s="20"/>
      <c r="D66" s="20"/>
      <c r="E66" s="25"/>
      <c r="F66" s="26"/>
      <c r="G66" s="14"/>
      <c r="H66" s="14"/>
      <c r="I66" s="14"/>
    </row>
    <row r="67" spans="1:9" x14ac:dyDescent="0.2">
      <c r="A67" s="27" t="s">
        <v>44</v>
      </c>
      <c r="B67" s="27"/>
      <c r="C67" s="27"/>
      <c r="D67" s="27"/>
      <c r="E67" s="28">
        <v>23990.486991900001</v>
      </c>
      <c r="F67" s="29">
        <v>100</v>
      </c>
      <c r="G67" s="14"/>
      <c r="H67" s="14"/>
      <c r="I67" s="14"/>
    </row>
    <row r="69" spans="1:9" x14ac:dyDescent="0.2">
      <c r="A69" s="14" t="s">
        <v>47</v>
      </c>
    </row>
    <row r="70" spans="1:9" x14ac:dyDescent="0.2">
      <c r="A70" s="14" t="s">
        <v>48</v>
      </c>
    </row>
    <row r="71" spans="1:9" x14ac:dyDescent="0.2">
      <c r="A71" s="14" t="s">
        <v>49</v>
      </c>
      <c r="B71" s="14"/>
      <c r="C71" s="30" t="s">
        <v>51</v>
      </c>
      <c r="D71" s="14" t="s">
        <v>50</v>
      </c>
    </row>
    <row r="72" spans="1:9" x14ac:dyDescent="0.2">
      <c r="A72" s="7" t="s">
        <v>52</v>
      </c>
      <c r="C72" s="31">
        <v>28.427600000000002</v>
      </c>
      <c r="D72" s="31">
        <v>28.1633</v>
      </c>
    </row>
    <row r="73" spans="1:9" x14ac:dyDescent="0.2">
      <c r="A73" s="7" t="s">
        <v>53</v>
      </c>
      <c r="C73" s="31">
        <v>13.4184</v>
      </c>
      <c r="D73" s="31">
        <v>13.293699999999999</v>
      </c>
    </row>
    <row r="74" spans="1:9" x14ac:dyDescent="0.2">
      <c r="A74" s="7" t="s">
        <v>54</v>
      </c>
      <c r="C74" s="31">
        <v>30.8489</v>
      </c>
      <c r="D74" s="31">
        <v>30.693100000000001</v>
      </c>
    </row>
    <row r="75" spans="1:9" x14ac:dyDescent="0.2">
      <c r="A75" s="7" t="s">
        <v>55</v>
      </c>
      <c r="C75" s="31">
        <v>14.1281</v>
      </c>
      <c r="D75" s="31">
        <v>14.055899999999999</v>
      </c>
    </row>
    <row r="77" spans="1:9" x14ac:dyDescent="0.2">
      <c r="A77" s="7" t="s">
        <v>56</v>
      </c>
    </row>
    <row r="79" spans="1:9" x14ac:dyDescent="0.2">
      <c r="A79" s="14" t="s">
        <v>57</v>
      </c>
      <c r="D79" s="30" t="s">
        <v>58</v>
      </c>
    </row>
    <row r="81" spans="1:4" x14ac:dyDescent="0.2">
      <c r="A81" s="14" t="s">
        <v>346</v>
      </c>
      <c r="D81" s="52">
        <v>0.12970000000000001</v>
      </c>
    </row>
    <row r="83" spans="1:4" x14ac:dyDescent="0.2">
      <c r="A83" s="87" t="s">
        <v>60</v>
      </c>
      <c r="B83" s="87"/>
      <c r="C83" s="87"/>
      <c r="D83" s="30" t="s">
        <v>58</v>
      </c>
    </row>
    <row r="85" spans="1:4" x14ac:dyDescent="0.2">
      <c r="A85" s="14" t="s">
        <v>929</v>
      </c>
    </row>
    <row r="86" spans="1:4" x14ac:dyDescent="0.2">
      <c r="A86" s="63"/>
    </row>
    <row r="87" spans="1:4" x14ac:dyDescent="0.2">
      <c r="A87" s="56" t="s">
        <v>941</v>
      </c>
    </row>
    <row r="88" spans="1:4" x14ac:dyDescent="0.2">
      <c r="A88" s="64"/>
    </row>
    <row r="89" spans="1:4" x14ac:dyDescent="0.2">
      <c r="A89" s="65"/>
    </row>
    <row r="90" spans="1:4" x14ac:dyDescent="0.2">
      <c r="A90" s="65"/>
    </row>
    <row r="91" spans="1:4" x14ac:dyDescent="0.2">
      <c r="A91" s="65"/>
    </row>
    <row r="92" spans="1:4" x14ac:dyDescent="0.2">
      <c r="A92" s="65"/>
    </row>
    <row r="93" spans="1:4" x14ac:dyDescent="0.2">
      <c r="A93" s="65"/>
    </row>
    <row r="94" spans="1:4" x14ac:dyDescent="0.2">
      <c r="A94" s="65"/>
    </row>
    <row r="95" spans="1:4" x14ac:dyDescent="0.2">
      <c r="A95" s="65"/>
    </row>
    <row r="96" spans="1:4" x14ac:dyDescent="0.2">
      <c r="A96" s="65"/>
    </row>
    <row r="97" spans="1:1" x14ac:dyDescent="0.2">
      <c r="A97" s="65"/>
    </row>
    <row r="98" spans="1:1" x14ac:dyDescent="0.2">
      <c r="A98" s="65"/>
    </row>
    <row r="99" spans="1:1" x14ac:dyDescent="0.2">
      <c r="A99" s="65"/>
    </row>
    <row r="100" spans="1:1" x14ac:dyDescent="0.2">
      <c r="A100" s="65"/>
    </row>
    <row r="101" spans="1:1" x14ac:dyDescent="0.2">
      <c r="A101" s="65"/>
    </row>
    <row r="102" spans="1:1" x14ac:dyDescent="0.2">
      <c r="A102" s="65"/>
    </row>
    <row r="103" spans="1:1" x14ac:dyDescent="0.2">
      <c r="A103" s="65"/>
    </row>
    <row r="104" spans="1:1" x14ac:dyDescent="0.2">
      <c r="A104" s="65"/>
    </row>
    <row r="105" spans="1:1" x14ac:dyDescent="0.2">
      <c r="A105" s="56" t="s">
        <v>960</v>
      </c>
    </row>
    <row r="106" spans="1:1" x14ac:dyDescent="0.2">
      <c r="A106" s="65"/>
    </row>
    <row r="107" spans="1:1" x14ac:dyDescent="0.2">
      <c r="A107" s="56" t="s">
        <v>942</v>
      </c>
    </row>
    <row r="108" spans="1:1" x14ac:dyDescent="0.2">
      <c r="A108" s="65"/>
    </row>
    <row r="109" spans="1:1" x14ac:dyDescent="0.2">
      <c r="A109" s="65"/>
    </row>
    <row r="110" spans="1:1" x14ac:dyDescent="0.2">
      <c r="A110" s="65"/>
    </row>
    <row r="111" spans="1:1" x14ac:dyDescent="0.2">
      <c r="A111" s="65"/>
    </row>
    <row r="112" spans="1:1" x14ac:dyDescent="0.2">
      <c r="A112" s="65"/>
    </row>
    <row r="113" spans="1:1" x14ac:dyDescent="0.2">
      <c r="A113" s="65"/>
    </row>
    <row r="114" spans="1:1" x14ac:dyDescent="0.2">
      <c r="A114" s="65"/>
    </row>
    <row r="115" spans="1:1" x14ac:dyDescent="0.2">
      <c r="A115" s="65"/>
    </row>
    <row r="116" spans="1:1" x14ac:dyDescent="0.2">
      <c r="A116" s="65"/>
    </row>
    <row r="117" spans="1:1" x14ac:dyDescent="0.2">
      <c r="A117" s="65"/>
    </row>
    <row r="118" spans="1:1" x14ac:dyDescent="0.2">
      <c r="A118" s="65"/>
    </row>
    <row r="119" spans="1:1" x14ac:dyDescent="0.2">
      <c r="A119" s="65"/>
    </row>
    <row r="124" spans="1:1" x14ac:dyDescent="0.2">
      <c r="A124" s="7" t="s">
        <v>940</v>
      </c>
    </row>
  </sheetData>
  <mergeCells count="2">
    <mergeCell ref="A1:F1"/>
    <mergeCell ref="A83:C83"/>
  </mergeCells>
  <conditionalFormatting sqref="F2:F3">
    <cfRule type="cellIs" dxfId="35" priority="3" stopIfTrue="1" operator="between">
      <formula>0.009</formula>
      <formula>-0.009</formula>
    </cfRule>
  </conditionalFormatting>
  <conditionalFormatting sqref="F5:F121">
    <cfRule type="cellIs" dxfId="34" priority="1" stopIfTrue="1" operator="between">
      <formula>0.009</formula>
      <formula>-0.009</formula>
    </cfRule>
  </conditionalFormatting>
  <conditionalFormatting sqref="F222:F65536">
    <cfRule type="cellIs" dxfId="33" priority="2" stopIfTrue="1" operator="between">
      <formula>0.009</formula>
      <formula>-0.009</formula>
    </cfRule>
  </conditionalFormatting>
  <hyperlinks>
    <hyperlink ref="A88" r:id="rId1" tooltip="https://www.franklintempletonindia.com/downloadsServlet/pdf/product-labels-jg9o5k7l" display="https://www.franklintempletonindia.com/downloadsServlet/pdf/product-labels-jg9o5k7l" xr:uid="{00000000-0004-0000-1C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44"/>
  <sheetViews>
    <sheetView workbookViewId="0">
      <selection sqref="A1:G1"/>
    </sheetView>
  </sheetViews>
  <sheetFormatPr defaultColWidth="9.109375" defaultRowHeight="10.199999999999999" x14ac:dyDescent="0.2"/>
  <cols>
    <col min="1" max="1" width="35.6640625" style="7" bestFit="1" customWidth="1"/>
    <col min="2" max="2" width="49" style="7" bestFit="1" customWidth="1"/>
    <col min="3" max="3" width="24.6640625" style="7" bestFit="1" customWidth="1"/>
    <col min="4" max="4" width="15.33203125" style="7" bestFit="1" customWidth="1"/>
    <col min="5" max="5" width="32.6640625" style="10" customWidth="1"/>
    <col min="6" max="6" width="13.5546875" style="11" bestFit="1" customWidth="1"/>
    <col min="7" max="7" width="4.5546875" style="10" bestFit="1" customWidth="1"/>
    <col min="8" max="16384" width="9.109375" style="7"/>
  </cols>
  <sheetData>
    <row r="1" spans="1:7" s="1" customFormat="1" ht="13.8" x14ac:dyDescent="0.2">
      <c r="A1" s="81" t="s">
        <v>1082</v>
      </c>
      <c r="B1" s="82"/>
      <c r="C1" s="82"/>
      <c r="D1" s="82"/>
      <c r="E1" s="82"/>
      <c r="F1" s="82"/>
      <c r="G1" s="82"/>
    </row>
    <row r="2" spans="1:7" s="1" customFormat="1" ht="11.4" x14ac:dyDescent="0.2">
      <c r="E2" s="5"/>
      <c r="F2" s="9"/>
      <c r="G2" s="10"/>
    </row>
    <row r="3" spans="1:7" s="1" customFormat="1" ht="12" x14ac:dyDescent="0.2">
      <c r="A3" s="8" t="s">
        <v>7</v>
      </c>
      <c r="B3" s="2"/>
      <c r="C3" s="3"/>
      <c r="D3" s="3"/>
      <c r="E3" s="4"/>
      <c r="F3" s="9"/>
      <c r="G3" s="10"/>
    </row>
    <row r="4" spans="1:7" s="1" customFormat="1" ht="25.5" customHeight="1" x14ac:dyDescent="0.2">
      <c r="A4" s="6" t="s">
        <v>2</v>
      </c>
      <c r="B4" s="6" t="s">
        <v>0</v>
      </c>
      <c r="C4" s="13" t="s">
        <v>976</v>
      </c>
      <c r="D4" s="13" t="s">
        <v>1</v>
      </c>
      <c r="E4" s="53" t="s">
        <v>6</v>
      </c>
      <c r="F4" s="12" t="s">
        <v>3</v>
      </c>
      <c r="G4" s="12" t="s">
        <v>5</v>
      </c>
    </row>
    <row r="5" spans="1:7" x14ac:dyDescent="0.2">
      <c r="A5" s="16" t="s">
        <v>33</v>
      </c>
      <c r="B5" s="17"/>
      <c r="C5" s="17"/>
      <c r="D5" s="17"/>
      <c r="E5" s="18"/>
      <c r="F5" s="19"/>
      <c r="G5" s="18"/>
    </row>
    <row r="6" spans="1:7" x14ac:dyDescent="0.2">
      <c r="A6" s="20" t="s">
        <v>34</v>
      </c>
      <c r="B6" s="21"/>
      <c r="C6" s="21"/>
      <c r="D6" s="21"/>
      <c r="E6" s="22"/>
      <c r="F6" s="23"/>
      <c r="G6" s="22"/>
    </row>
    <row r="7" spans="1:7" x14ac:dyDescent="0.2">
      <c r="A7" s="21" t="s">
        <v>1083</v>
      </c>
      <c r="B7" s="21" t="s">
        <v>1084</v>
      </c>
      <c r="C7" s="21" t="s">
        <v>38</v>
      </c>
      <c r="D7" s="24">
        <v>4000</v>
      </c>
      <c r="E7" s="22">
        <v>18692.68</v>
      </c>
      <c r="F7" s="23">
        <v>7.1915797041734404</v>
      </c>
      <c r="G7" s="22">
        <v>7.6200999999999999</v>
      </c>
    </row>
    <row r="8" spans="1:7" x14ac:dyDescent="0.2">
      <c r="A8" s="21" t="s">
        <v>37</v>
      </c>
      <c r="B8" s="21" t="s">
        <v>36</v>
      </c>
      <c r="C8" s="21" t="s">
        <v>35</v>
      </c>
      <c r="D8" s="24">
        <v>3000</v>
      </c>
      <c r="E8" s="22">
        <v>14023.125</v>
      </c>
      <c r="F8" s="23">
        <v>5.3950755664296004</v>
      </c>
      <c r="G8" s="22">
        <v>7.59</v>
      </c>
    </row>
    <row r="9" spans="1:7" x14ac:dyDescent="0.2">
      <c r="A9" s="21" t="s">
        <v>1085</v>
      </c>
      <c r="B9" s="21" t="s">
        <v>1086</v>
      </c>
      <c r="C9" s="21" t="s">
        <v>38</v>
      </c>
      <c r="D9" s="24">
        <v>2500</v>
      </c>
      <c r="E9" s="22">
        <v>11671.55</v>
      </c>
      <c r="F9" s="23">
        <v>4.4903610448713396</v>
      </c>
      <c r="G9" s="22">
        <v>7.6199000000000003</v>
      </c>
    </row>
    <row r="10" spans="1:7" x14ac:dyDescent="0.2">
      <c r="A10" s="21" t="s">
        <v>1087</v>
      </c>
      <c r="B10" s="21" t="s">
        <v>1088</v>
      </c>
      <c r="C10" s="21" t="s">
        <v>35</v>
      </c>
      <c r="D10" s="24">
        <v>2000</v>
      </c>
      <c r="E10" s="22">
        <v>9977.26</v>
      </c>
      <c r="F10" s="23">
        <v>3.8385218448751899</v>
      </c>
      <c r="G10" s="22">
        <v>6.9340000000000002</v>
      </c>
    </row>
    <row r="11" spans="1:7" x14ac:dyDescent="0.2">
      <c r="A11" s="21" t="s">
        <v>1089</v>
      </c>
      <c r="B11" s="21" t="s">
        <v>1090</v>
      </c>
      <c r="C11" s="21" t="s">
        <v>985</v>
      </c>
      <c r="D11" s="24">
        <v>2000</v>
      </c>
      <c r="E11" s="22">
        <v>9848.6299999999992</v>
      </c>
      <c r="F11" s="23">
        <v>3.7890344039438801</v>
      </c>
      <c r="G11" s="22">
        <v>7.4798999999999998</v>
      </c>
    </row>
    <row r="12" spans="1:7" x14ac:dyDescent="0.2">
      <c r="A12" s="21" t="s">
        <v>1091</v>
      </c>
      <c r="B12" s="21" t="s">
        <v>1092</v>
      </c>
      <c r="C12" s="21" t="s">
        <v>35</v>
      </c>
      <c r="D12" s="24">
        <v>2000</v>
      </c>
      <c r="E12" s="22">
        <v>9805.42</v>
      </c>
      <c r="F12" s="23">
        <v>3.7724103479488398</v>
      </c>
      <c r="G12" s="22">
        <v>7.5450999999999997</v>
      </c>
    </row>
    <row r="13" spans="1:7" x14ac:dyDescent="0.2">
      <c r="A13" s="21" t="s">
        <v>1093</v>
      </c>
      <c r="B13" s="21" t="s">
        <v>1094</v>
      </c>
      <c r="C13" s="21" t="s">
        <v>985</v>
      </c>
      <c r="D13" s="24">
        <v>2000</v>
      </c>
      <c r="E13" s="22">
        <v>9365.01</v>
      </c>
      <c r="F13" s="23">
        <v>3.6029727061813102</v>
      </c>
      <c r="G13" s="22">
        <v>7.6150000000000002</v>
      </c>
    </row>
    <row r="14" spans="1:7" x14ac:dyDescent="0.2">
      <c r="A14" s="21" t="s">
        <v>62</v>
      </c>
      <c r="B14" s="21" t="s">
        <v>61</v>
      </c>
      <c r="C14" s="21" t="s">
        <v>35</v>
      </c>
      <c r="D14" s="24">
        <v>2000</v>
      </c>
      <c r="E14" s="22">
        <v>9336.73</v>
      </c>
      <c r="F14" s="23">
        <v>3.5920926250996299</v>
      </c>
      <c r="G14" s="22">
        <v>7.6262999999999996</v>
      </c>
    </row>
    <row r="15" spans="1:7" x14ac:dyDescent="0.2">
      <c r="A15" s="21" t="s">
        <v>1095</v>
      </c>
      <c r="B15" s="21" t="s">
        <v>1096</v>
      </c>
      <c r="C15" s="21" t="s">
        <v>35</v>
      </c>
      <c r="D15" s="24">
        <v>2000</v>
      </c>
      <c r="E15" s="22">
        <v>9335.83</v>
      </c>
      <c r="F15" s="23">
        <v>3.5917463707512001</v>
      </c>
      <c r="G15" s="22">
        <v>7.6150000000000002</v>
      </c>
    </row>
    <row r="16" spans="1:7" x14ac:dyDescent="0.2">
      <c r="A16" s="21" t="s">
        <v>1097</v>
      </c>
      <c r="B16" s="21" t="s">
        <v>1098</v>
      </c>
      <c r="C16" s="21" t="s">
        <v>35</v>
      </c>
      <c r="D16" s="24">
        <v>1500</v>
      </c>
      <c r="E16" s="22">
        <v>7003.7475000000004</v>
      </c>
      <c r="F16" s="23">
        <v>2.6945311412892901</v>
      </c>
      <c r="G16" s="22">
        <v>7.7201000000000004</v>
      </c>
    </row>
    <row r="17" spans="1:9" x14ac:dyDescent="0.2">
      <c r="A17" s="21" t="s">
        <v>1099</v>
      </c>
      <c r="B17" s="21" t="s">
        <v>1100</v>
      </c>
      <c r="C17" s="21" t="s">
        <v>985</v>
      </c>
      <c r="D17" s="24">
        <v>1500</v>
      </c>
      <c r="E17" s="22">
        <v>6971.9925000000003</v>
      </c>
      <c r="F17" s="23">
        <v>2.6823141336956202</v>
      </c>
      <c r="G17" s="22">
        <v>7.6150000000000002</v>
      </c>
    </row>
    <row r="18" spans="1:9" x14ac:dyDescent="0.2">
      <c r="A18" s="21" t="s">
        <v>1101</v>
      </c>
      <c r="B18" s="21" t="s">
        <v>1102</v>
      </c>
      <c r="C18" s="21" t="s">
        <v>35</v>
      </c>
      <c r="D18" s="24">
        <v>1200</v>
      </c>
      <c r="E18" s="22">
        <v>5694.0479999999998</v>
      </c>
      <c r="F18" s="23">
        <v>2.1906543112806398</v>
      </c>
      <c r="G18" s="22">
        <v>7.6313000000000004</v>
      </c>
    </row>
    <row r="19" spans="1:9" x14ac:dyDescent="0.2">
      <c r="A19" s="21" t="s">
        <v>1103</v>
      </c>
      <c r="B19" s="21" t="s">
        <v>1104</v>
      </c>
      <c r="C19" s="21" t="s">
        <v>38</v>
      </c>
      <c r="D19" s="24">
        <v>1000</v>
      </c>
      <c r="E19" s="22">
        <v>4820.5150000000003</v>
      </c>
      <c r="F19" s="23">
        <v>1.8545825337866799</v>
      </c>
      <c r="G19" s="22">
        <v>7.6351000000000004</v>
      </c>
    </row>
    <row r="20" spans="1:9" x14ac:dyDescent="0.2">
      <c r="A20" s="21" t="s">
        <v>1105</v>
      </c>
      <c r="B20" s="21" t="s">
        <v>1106</v>
      </c>
      <c r="C20" s="21" t="s">
        <v>35</v>
      </c>
      <c r="D20" s="24">
        <v>1000</v>
      </c>
      <c r="E20" s="22">
        <v>4813.5749999999998</v>
      </c>
      <c r="F20" s="23">
        <v>1.85191252803326</v>
      </c>
      <c r="G20" s="22">
        <v>7.6</v>
      </c>
    </row>
    <row r="21" spans="1:9" x14ac:dyDescent="0.2">
      <c r="A21" s="21" t="s">
        <v>1107</v>
      </c>
      <c r="B21" s="21" t="s">
        <v>1108</v>
      </c>
      <c r="C21" s="21" t="s">
        <v>38</v>
      </c>
      <c r="D21" s="24">
        <v>1000</v>
      </c>
      <c r="E21" s="22">
        <v>4750.8900000000003</v>
      </c>
      <c r="F21" s="23">
        <v>1.8277959126653101</v>
      </c>
      <c r="G21" s="22">
        <v>7.625</v>
      </c>
    </row>
    <row r="22" spans="1:9" x14ac:dyDescent="0.2">
      <c r="A22" s="21" t="s">
        <v>1109</v>
      </c>
      <c r="B22" s="21" t="s">
        <v>1110</v>
      </c>
      <c r="C22" s="21" t="s">
        <v>985</v>
      </c>
      <c r="D22" s="24">
        <v>1000</v>
      </c>
      <c r="E22" s="22">
        <v>4686.7449999999999</v>
      </c>
      <c r="F22" s="23">
        <v>1.8031175957987999</v>
      </c>
      <c r="G22" s="22">
        <v>7.6</v>
      </c>
    </row>
    <row r="23" spans="1:9" x14ac:dyDescent="0.2">
      <c r="A23" s="21" t="s">
        <v>1111</v>
      </c>
      <c r="B23" s="21" t="s">
        <v>1112</v>
      </c>
      <c r="C23" s="21" t="s">
        <v>35</v>
      </c>
      <c r="D23" s="24">
        <v>1000</v>
      </c>
      <c r="E23" s="22">
        <v>4677.79</v>
      </c>
      <c r="F23" s="23">
        <v>1.7996723650319499</v>
      </c>
      <c r="G23" s="22">
        <v>7.55</v>
      </c>
    </row>
    <row r="24" spans="1:9" x14ac:dyDescent="0.2">
      <c r="A24" s="21" t="s">
        <v>1113</v>
      </c>
      <c r="B24" s="21" t="s">
        <v>1114</v>
      </c>
      <c r="C24" s="21" t="s">
        <v>1011</v>
      </c>
      <c r="D24" s="24">
        <v>1000</v>
      </c>
      <c r="E24" s="22">
        <v>4674.8850000000002</v>
      </c>
      <c r="F24" s="23">
        <v>1.7985547329406399</v>
      </c>
      <c r="G24" s="22">
        <v>7.6</v>
      </c>
    </row>
    <row r="25" spans="1:9" x14ac:dyDescent="0.2">
      <c r="A25" s="20" t="s">
        <v>32</v>
      </c>
      <c r="B25" s="20"/>
      <c r="C25" s="20"/>
      <c r="D25" s="20"/>
      <c r="E25" s="25">
        <f>SUM(E6:E24)</f>
        <v>150150.42300000001</v>
      </c>
      <c r="F25" s="26">
        <f>SUM(F6:F24)</f>
        <v>57.766929868796623</v>
      </c>
      <c r="G25" s="25"/>
      <c r="H25" s="14"/>
      <c r="I25" s="14"/>
    </row>
    <row r="26" spans="1:9" x14ac:dyDescent="0.2">
      <c r="A26" s="21"/>
      <c r="B26" s="21"/>
      <c r="C26" s="21"/>
      <c r="D26" s="21"/>
      <c r="E26" s="22"/>
      <c r="F26" s="23"/>
      <c r="G26" s="22"/>
    </row>
    <row r="27" spans="1:9" x14ac:dyDescent="0.2">
      <c r="A27" s="20" t="s">
        <v>1006</v>
      </c>
      <c r="B27" s="21"/>
      <c r="C27" s="21"/>
      <c r="D27" s="21"/>
      <c r="E27" s="22"/>
      <c r="F27" s="23"/>
      <c r="G27" s="22"/>
    </row>
    <row r="28" spans="1:9" x14ac:dyDescent="0.2">
      <c r="A28" s="21" t="s">
        <v>1115</v>
      </c>
      <c r="B28" s="21" t="s">
        <v>1116</v>
      </c>
      <c r="C28" s="21" t="s">
        <v>35</v>
      </c>
      <c r="D28" s="24">
        <v>2000</v>
      </c>
      <c r="E28" s="22">
        <v>9503.84</v>
      </c>
      <c r="F28" s="23">
        <v>3.6563843630614601</v>
      </c>
      <c r="G28" s="22">
        <v>8.2850000000000001</v>
      </c>
    </row>
    <row r="29" spans="1:9" x14ac:dyDescent="0.2">
      <c r="A29" s="21" t="s">
        <v>1117</v>
      </c>
      <c r="B29" s="21" t="s">
        <v>1118</v>
      </c>
      <c r="C29" s="21" t="s">
        <v>35</v>
      </c>
      <c r="D29" s="24">
        <v>2000</v>
      </c>
      <c r="E29" s="22">
        <v>9297.0499999999993</v>
      </c>
      <c r="F29" s="23">
        <v>3.5768266556045298</v>
      </c>
      <c r="G29" s="22">
        <v>8.1649999999999991</v>
      </c>
    </row>
    <row r="30" spans="1:9" x14ac:dyDescent="0.2">
      <c r="A30" s="21" t="s">
        <v>1119</v>
      </c>
      <c r="B30" s="21" t="s">
        <v>1120</v>
      </c>
      <c r="C30" s="21" t="s">
        <v>1011</v>
      </c>
      <c r="D30" s="24">
        <v>1500</v>
      </c>
      <c r="E30" s="22">
        <v>7486.14</v>
      </c>
      <c r="F30" s="23">
        <v>2.8801205865933102</v>
      </c>
      <c r="G30" s="22">
        <v>7.5084999999999997</v>
      </c>
    </row>
    <row r="31" spans="1:9" x14ac:dyDescent="0.2">
      <c r="A31" s="21" t="s">
        <v>1121</v>
      </c>
      <c r="B31" s="21" t="s">
        <v>1122</v>
      </c>
      <c r="C31" s="21" t="s">
        <v>1011</v>
      </c>
      <c r="D31" s="24">
        <v>1500</v>
      </c>
      <c r="E31" s="22">
        <v>7020.915</v>
      </c>
      <c r="F31" s="23">
        <v>2.7011359429855402</v>
      </c>
      <c r="G31" s="22">
        <v>7.64</v>
      </c>
    </row>
    <row r="32" spans="1:9" x14ac:dyDescent="0.2">
      <c r="A32" s="21" t="s">
        <v>1123</v>
      </c>
      <c r="B32" s="21" t="s">
        <v>1124</v>
      </c>
      <c r="C32" s="21" t="s">
        <v>35</v>
      </c>
      <c r="D32" s="24">
        <v>1400</v>
      </c>
      <c r="E32" s="22">
        <v>6666.4639999999999</v>
      </c>
      <c r="F32" s="23">
        <v>2.56476905403628</v>
      </c>
      <c r="G32" s="22">
        <v>7.9398999999999997</v>
      </c>
    </row>
    <row r="33" spans="1:9" x14ac:dyDescent="0.2">
      <c r="A33" s="21" t="s">
        <v>1125</v>
      </c>
      <c r="B33" s="21" t="s">
        <v>1126</v>
      </c>
      <c r="C33" s="21" t="s">
        <v>35</v>
      </c>
      <c r="D33" s="24">
        <v>1000</v>
      </c>
      <c r="E33" s="22">
        <v>4980.83</v>
      </c>
      <c r="F33" s="23">
        <v>1.91626005141789</v>
      </c>
      <c r="G33" s="22">
        <v>7.0248999999999997</v>
      </c>
    </row>
    <row r="34" spans="1:9" x14ac:dyDescent="0.2">
      <c r="A34" s="21" t="s">
        <v>1127</v>
      </c>
      <c r="B34" s="21" t="s">
        <v>1128</v>
      </c>
      <c r="C34" s="21" t="s">
        <v>35</v>
      </c>
      <c r="D34" s="24">
        <v>1000</v>
      </c>
      <c r="E34" s="22">
        <v>4979.17</v>
      </c>
      <c r="F34" s="23">
        <v>1.91562140450857</v>
      </c>
      <c r="G34" s="22">
        <v>7.6356999999999999</v>
      </c>
    </row>
    <row r="35" spans="1:9" x14ac:dyDescent="0.2">
      <c r="A35" s="21" t="s">
        <v>1129</v>
      </c>
      <c r="B35" s="21" t="s">
        <v>1130</v>
      </c>
      <c r="C35" s="21" t="s">
        <v>1011</v>
      </c>
      <c r="D35" s="24">
        <v>1000</v>
      </c>
      <c r="E35" s="22">
        <v>4891.4449999999997</v>
      </c>
      <c r="F35" s="23">
        <v>1.88187122371327</v>
      </c>
      <c r="G35" s="22">
        <v>8.0202000000000009</v>
      </c>
    </row>
    <row r="36" spans="1:9" x14ac:dyDescent="0.2">
      <c r="A36" s="21" t="s">
        <v>1131</v>
      </c>
      <c r="B36" s="21" t="s">
        <v>1132</v>
      </c>
      <c r="C36" s="21" t="s">
        <v>1011</v>
      </c>
      <c r="D36" s="24">
        <v>1000</v>
      </c>
      <c r="E36" s="22">
        <v>4804.6450000000004</v>
      </c>
      <c r="F36" s="23">
        <v>1.8484769154427501</v>
      </c>
      <c r="G36" s="22">
        <v>7.65</v>
      </c>
    </row>
    <row r="37" spans="1:9" x14ac:dyDescent="0.2">
      <c r="A37" s="21" t="s">
        <v>1133</v>
      </c>
      <c r="B37" s="21" t="s">
        <v>1134</v>
      </c>
      <c r="C37" s="21" t="s">
        <v>35</v>
      </c>
      <c r="D37" s="24">
        <v>500</v>
      </c>
      <c r="E37" s="22">
        <v>2498.9775</v>
      </c>
      <c r="F37" s="23">
        <v>0.961424251107176</v>
      </c>
      <c r="G37" s="22">
        <v>7.4763999999999999</v>
      </c>
    </row>
    <row r="38" spans="1:9" x14ac:dyDescent="0.2">
      <c r="A38" s="21" t="s">
        <v>1135</v>
      </c>
      <c r="B38" s="21" t="s">
        <v>1136</v>
      </c>
      <c r="C38" s="21" t="s">
        <v>35</v>
      </c>
      <c r="D38" s="24">
        <v>500</v>
      </c>
      <c r="E38" s="22">
        <v>2498.5625</v>
      </c>
      <c r="F38" s="23">
        <v>0.96126458937984605</v>
      </c>
      <c r="G38" s="22">
        <v>6.9999000000000002</v>
      </c>
    </row>
    <row r="39" spans="1:9" x14ac:dyDescent="0.2">
      <c r="A39" s="21" t="s">
        <v>1137</v>
      </c>
      <c r="B39" s="21" t="s">
        <v>1138</v>
      </c>
      <c r="C39" s="21" t="s">
        <v>1011</v>
      </c>
      <c r="D39" s="24">
        <v>500</v>
      </c>
      <c r="E39" s="22">
        <v>2493.6999999999998</v>
      </c>
      <c r="F39" s="23">
        <v>0.95939385408070499</v>
      </c>
      <c r="G39" s="22">
        <v>7.6844000000000001</v>
      </c>
    </row>
    <row r="40" spans="1:9" x14ac:dyDescent="0.2">
      <c r="A40" s="21" t="s">
        <v>1139</v>
      </c>
      <c r="B40" s="21" t="s">
        <v>1140</v>
      </c>
      <c r="C40" s="21" t="s">
        <v>1011</v>
      </c>
      <c r="D40" s="24">
        <v>500</v>
      </c>
      <c r="E40" s="22">
        <v>2493.54</v>
      </c>
      <c r="F40" s="23">
        <v>0.95933229775209605</v>
      </c>
      <c r="G40" s="22">
        <v>7.2752999999999997</v>
      </c>
    </row>
    <row r="41" spans="1:9" x14ac:dyDescent="0.2">
      <c r="A41" s="21" t="s">
        <v>1141</v>
      </c>
      <c r="B41" s="21" t="s">
        <v>1142</v>
      </c>
      <c r="C41" s="21" t="s">
        <v>35</v>
      </c>
      <c r="D41" s="24">
        <v>500</v>
      </c>
      <c r="E41" s="22">
        <v>2475.14</v>
      </c>
      <c r="F41" s="23">
        <v>0.952253319962031</v>
      </c>
      <c r="G41" s="22">
        <v>7.8</v>
      </c>
    </row>
    <row r="42" spans="1:9" x14ac:dyDescent="0.2">
      <c r="A42" s="21" t="s">
        <v>1143</v>
      </c>
      <c r="B42" s="21" t="s">
        <v>1144</v>
      </c>
      <c r="C42" s="21" t="s">
        <v>1011</v>
      </c>
      <c r="D42" s="24">
        <v>500</v>
      </c>
      <c r="E42" s="22">
        <v>2392.2600000000002</v>
      </c>
      <c r="F42" s="23">
        <v>0.92036714174243395</v>
      </c>
      <c r="G42" s="22">
        <v>8.43</v>
      </c>
    </row>
    <row r="43" spans="1:9" x14ac:dyDescent="0.2">
      <c r="A43" s="20" t="s">
        <v>32</v>
      </c>
      <c r="B43" s="20"/>
      <c r="C43" s="20"/>
      <c r="D43" s="20"/>
      <c r="E43" s="25">
        <f>SUM(E27:E42)</f>
        <v>74482.678999999989</v>
      </c>
      <c r="F43" s="26">
        <f>SUM(F27:F42)</f>
        <v>28.655501651387887</v>
      </c>
      <c r="G43" s="25"/>
      <c r="H43" s="14"/>
      <c r="I43" s="14"/>
    </row>
    <row r="44" spans="1:9" x14ac:dyDescent="0.2">
      <c r="A44" s="21"/>
      <c r="B44" s="21"/>
      <c r="C44" s="21"/>
      <c r="D44" s="21"/>
      <c r="E44" s="22"/>
      <c r="F44" s="23"/>
      <c r="G44" s="22"/>
    </row>
    <row r="45" spans="1:9" x14ac:dyDescent="0.2">
      <c r="A45" s="20" t="s">
        <v>39</v>
      </c>
      <c r="B45" s="21"/>
      <c r="C45" s="21"/>
      <c r="D45" s="21"/>
      <c r="E45" s="22"/>
      <c r="F45" s="23"/>
      <c r="G45" s="22"/>
    </row>
    <row r="46" spans="1:9" x14ac:dyDescent="0.2">
      <c r="A46" s="21" t="s">
        <v>1145</v>
      </c>
      <c r="B46" s="21" t="s">
        <v>1146</v>
      </c>
      <c r="C46" s="21" t="s">
        <v>41</v>
      </c>
      <c r="D46" s="24">
        <v>22500000</v>
      </c>
      <c r="E46" s="22">
        <v>22074.412499999999</v>
      </c>
      <c r="F46" s="23">
        <v>8.4926236856647908</v>
      </c>
      <c r="G46" s="22">
        <v>6.3973000000000004</v>
      </c>
    </row>
    <row r="47" spans="1:9" x14ac:dyDescent="0.2">
      <c r="A47" s="21" t="s">
        <v>1147</v>
      </c>
      <c r="B47" s="21" t="s">
        <v>1148</v>
      </c>
      <c r="C47" s="21" t="s">
        <v>41</v>
      </c>
      <c r="D47" s="24">
        <v>6151200</v>
      </c>
      <c r="E47" s="22">
        <v>5958.4459969999998</v>
      </c>
      <c r="F47" s="23">
        <v>2.2923753736991501</v>
      </c>
      <c r="G47" s="22">
        <v>6.5598000000000001</v>
      </c>
    </row>
    <row r="48" spans="1:9" x14ac:dyDescent="0.2">
      <c r="A48" s="21" t="s">
        <v>1149</v>
      </c>
      <c r="B48" s="21" t="s">
        <v>1150</v>
      </c>
      <c r="C48" s="21" t="s">
        <v>41</v>
      </c>
      <c r="D48" s="24">
        <v>316500</v>
      </c>
      <c r="E48" s="22">
        <v>299.012742</v>
      </c>
      <c r="F48" s="23">
        <v>0.115038291280675</v>
      </c>
      <c r="G48" s="22">
        <v>6.5279999999999996</v>
      </c>
    </row>
    <row r="49" spans="1:9" x14ac:dyDescent="0.2">
      <c r="A49" s="20" t="s">
        <v>32</v>
      </c>
      <c r="B49" s="20"/>
      <c r="C49" s="20"/>
      <c r="D49" s="20"/>
      <c r="E49" s="25">
        <f>SUM(E45:E48)</f>
        <v>28331.871238999996</v>
      </c>
      <c r="F49" s="26">
        <f>SUM(F45:F48)</f>
        <v>10.900037350644615</v>
      </c>
      <c r="G49" s="25"/>
      <c r="H49" s="14"/>
      <c r="I49" s="14"/>
    </row>
    <row r="50" spans="1:9" x14ac:dyDescent="0.2">
      <c r="A50" s="21"/>
      <c r="B50" s="21"/>
      <c r="C50" s="21"/>
      <c r="D50" s="21"/>
      <c r="E50" s="22"/>
      <c r="F50" s="23"/>
      <c r="G50" s="22"/>
    </row>
    <row r="51" spans="1:9" x14ac:dyDescent="0.2">
      <c r="A51" s="20" t="s">
        <v>40</v>
      </c>
      <c r="B51" s="21"/>
      <c r="C51" s="21"/>
      <c r="D51" s="21"/>
      <c r="E51" s="22"/>
      <c r="F51" s="23"/>
      <c r="G51" s="22"/>
    </row>
    <row r="52" spans="1:9" x14ac:dyDescent="0.2">
      <c r="A52" s="21" t="s">
        <v>1151</v>
      </c>
      <c r="B52" s="21" t="s">
        <v>1152</v>
      </c>
      <c r="C52" s="21" t="s">
        <v>41</v>
      </c>
      <c r="D52" s="24">
        <v>5000000</v>
      </c>
      <c r="E52" s="22">
        <v>5036.2449999999999</v>
      </c>
      <c r="F52" s="23">
        <v>1.93757970110466</v>
      </c>
      <c r="G52" s="22">
        <v>6.4443999999999999</v>
      </c>
    </row>
    <row r="53" spans="1:9" x14ac:dyDescent="0.2">
      <c r="A53" s="20" t="s">
        <v>32</v>
      </c>
      <c r="B53" s="20"/>
      <c r="C53" s="20"/>
      <c r="D53" s="20"/>
      <c r="E53" s="25">
        <f>SUM(E52:E52)</f>
        <v>5036.2449999999999</v>
      </c>
      <c r="F53" s="26">
        <f>SUM(F52:F52)</f>
        <v>1.93757970110466</v>
      </c>
      <c r="G53" s="25"/>
      <c r="H53" s="14"/>
      <c r="I53" s="14"/>
    </row>
    <row r="54" spans="1:9" x14ac:dyDescent="0.2">
      <c r="A54" s="21"/>
      <c r="B54" s="21"/>
      <c r="C54" s="21"/>
      <c r="D54" s="21"/>
      <c r="E54" s="22"/>
      <c r="F54" s="23"/>
      <c r="G54" s="22"/>
    </row>
    <row r="55" spans="1:9" x14ac:dyDescent="0.2">
      <c r="A55" s="20" t="s">
        <v>1042</v>
      </c>
      <c r="B55" s="21"/>
      <c r="C55" s="21"/>
      <c r="D55" s="21"/>
      <c r="E55" s="22"/>
      <c r="F55" s="23"/>
      <c r="G55" s="22"/>
    </row>
    <row r="56" spans="1:9" x14ac:dyDescent="0.2">
      <c r="A56" s="21" t="s">
        <v>1043</v>
      </c>
      <c r="B56" s="21" t="s">
        <v>1044</v>
      </c>
      <c r="C56" s="21" t="s">
        <v>1045</v>
      </c>
      <c r="D56" s="24">
        <v>5772.3720000000003</v>
      </c>
      <c r="E56" s="22">
        <v>633.20406390000005</v>
      </c>
      <c r="F56" s="23">
        <v>0.243610733963422</v>
      </c>
      <c r="G56" s="22">
        <v>6.52</v>
      </c>
    </row>
    <row r="57" spans="1:9" x14ac:dyDescent="0.2">
      <c r="A57" s="20" t="s">
        <v>32</v>
      </c>
      <c r="B57" s="20"/>
      <c r="C57" s="20"/>
      <c r="D57" s="20"/>
      <c r="E57" s="25">
        <f>SUM(E56:E56)</f>
        <v>633.20406390000005</v>
      </c>
      <c r="F57" s="26">
        <f>SUM(F56:F56)</f>
        <v>0.243610733963422</v>
      </c>
      <c r="G57" s="25"/>
      <c r="H57" s="14"/>
      <c r="I57" s="14"/>
    </row>
    <row r="58" spans="1:9" x14ac:dyDescent="0.2">
      <c r="A58" s="21"/>
      <c r="B58" s="21"/>
      <c r="C58" s="21"/>
      <c r="D58" s="21"/>
      <c r="E58" s="22"/>
      <c r="F58" s="23"/>
      <c r="G58" s="22"/>
    </row>
    <row r="59" spans="1:9" x14ac:dyDescent="0.2">
      <c r="A59" s="20" t="s">
        <v>43</v>
      </c>
      <c r="B59" s="20"/>
      <c r="C59" s="20"/>
      <c r="D59" s="20"/>
      <c r="E59" s="25">
        <f>E25+E43+E49+E53+E57</f>
        <v>258634.4223029</v>
      </c>
      <c r="F59" s="26">
        <f>F25+F43+F49+F53+F57</f>
        <v>99.503659305897216</v>
      </c>
      <c r="G59" s="25"/>
      <c r="H59" s="14"/>
      <c r="I59" s="14"/>
    </row>
    <row r="60" spans="1:9" x14ac:dyDescent="0.2">
      <c r="A60" s="20"/>
      <c r="B60" s="20"/>
      <c r="C60" s="20"/>
      <c r="D60" s="20"/>
      <c r="E60" s="25"/>
      <c r="F60" s="26"/>
      <c r="G60" s="25"/>
      <c r="H60" s="14"/>
      <c r="I60" s="14"/>
    </row>
    <row r="61" spans="1:9" x14ac:dyDescent="0.2">
      <c r="A61" s="20" t="s">
        <v>45</v>
      </c>
      <c r="B61" s="20"/>
      <c r="C61" s="20"/>
      <c r="D61" s="20"/>
      <c r="E61" s="25">
        <f>E63-(E25+E43+E49+E53+E57)</f>
        <v>1290.1112339000101</v>
      </c>
      <c r="F61" s="26">
        <f>F63-(F25+F43+F49+F53+F57)</f>
        <v>0.49634069410278414</v>
      </c>
      <c r="G61" s="25"/>
      <c r="H61" s="14"/>
      <c r="I61" s="14"/>
    </row>
    <row r="62" spans="1:9" x14ac:dyDescent="0.2">
      <c r="A62" s="20"/>
      <c r="B62" s="20"/>
      <c r="C62" s="20"/>
      <c r="D62" s="20"/>
      <c r="E62" s="25"/>
      <c r="F62" s="26"/>
      <c r="G62" s="25"/>
      <c r="H62" s="14"/>
      <c r="I62" s="14"/>
    </row>
    <row r="63" spans="1:9" x14ac:dyDescent="0.2">
      <c r="A63" s="27" t="s">
        <v>44</v>
      </c>
      <c r="B63" s="27"/>
      <c r="C63" s="27"/>
      <c r="D63" s="27"/>
      <c r="E63" s="28">
        <v>259924.53353680001</v>
      </c>
      <c r="F63" s="29">
        <v>100</v>
      </c>
      <c r="G63" s="28"/>
      <c r="H63" s="14"/>
      <c r="I63" s="14"/>
    </row>
    <row r="65" spans="1:7" x14ac:dyDescent="0.2">
      <c r="A65" s="14" t="s">
        <v>1046</v>
      </c>
    </row>
    <row r="66" spans="1:7" x14ac:dyDescent="0.2">
      <c r="A66" s="14" t="s">
        <v>46</v>
      </c>
    </row>
    <row r="67" spans="1:7" x14ac:dyDescent="0.2">
      <c r="A67" s="14" t="s">
        <v>1047</v>
      </c>
    </row>
    <row r="68" spans="1:7" x14ac:dyDescent="0.2">
      <c r="A68" s="14"/>
    </row>
    <row r="69" spans="1:7" ht="11.25" customHeight="1" x14ac:dyDescent="0.2">
      <c r="A69" s="85" t="s">
        <v>1153</v>
      </c>
      <c r="B69" s="85"/>
      <c r="C69" s="85"/>
      <c r="D69" s="85"/>
      <c r="E69" s="85"/>
      <c r="F69" s="85"/>
      <c r="G69" s="85"/>
    </row>
    <row r="70" spans="1:7" ht="11.25" customHeight="1" x14ac:dyDescent="0.2">
      <c r="A70" s="85" t="s">
        <v>1154</v>
      </c>
      <c r="B70" s="85"/>
      <c r="C70" s="85"/>
      <c r="D70" s="85"/>
      <c r="E70" s="85"/>
      <c r="F70" s="85"/>
      <c r="G70" s="85"/>
    </row>
    <row r="72" spans="1:7" x14ac:dyDescent="0.2">
      <c r="A72" s="14" t="s">
        <v>47</v>
      </c>
    </row>
    <row r="73" spans="1:7" x14ac:dyDescent="0.2">
      <c r="A73" s="14" t="s">
        <v>48</v>
      </c>
    </row>
    <row r="74" spans="1:7" x14ac:dyDescent="0.2">
      <c r="A74" s="14" t="s">
        <v>49</v>
      </c>
      <c r="B74" s="14"/>
      <c r="C74" s="30" t="s">
        <v>51</v>
      </c>
      <c r="D74" s="14" t="s">
        <v>50</v>
      </c>
    </row>
    <row r="75" spans="1:7" x14ac:dyDescent="0.2">
      <c r="A75" s="7" t="s">
        <v>1155</v>
      </c>
      <c r="C75" s="31">
        <v>47.062399999999997</v>
      </c>
      <c r="D75" s="31">
        <v>48.773099999999999</v>
      </c>
    </row>
    <row r="76" spans="1:7" x14ac:dyDescent="0.2">
      <c r="A76" s="7" t="s">
        <v>1156</v>
      </c>
      <c r="C76" s="31">
        <v>10.045199999999999</v>
      </c>
      <c r="D76" s="31">
        <v>10.045199999999999</v>
      </c>
    </row>
    <row r="77" spans="1:7" x14ac:dyDescent="0.2">
      <c r="A77" s="7" t="s">
        <v>1157</v>
      </c>
      <c r="C77" s="31">
        <v>10.025399999999999</v>
      </c>
      <c r="D77" s="31">
        <v>10.025399999999999</v>
      </c>
    </row>
    <row r="78" spans="1:7" x14ac:dyDescent="0.2">
      <c r="A78" s="7" t="s">
        <v>1158</v>
      </c>
      <c r="C78" s="31">
        <v>10.405900000000001</v>
      </c>
      <c r="D78" s="31">
        <v>10.4489</v>
      </c>
    </row>
    <row r="79" spans="1:7" x14ac:dyDescent="0.2">
      <c r="A79" s="7" t="s">
        <v>1159</v>
      </c>
      <c r="C79" s="31">
        <v>10.9277</v>
      </c>
      <c r="D79" s="31">
        <v>11.028600000000001</v>
      </c>
    </row>
    <row r="80" spans="1:7" x14ac:dyDescent="0.2">
      <c r="A80" s="7" t="s">
        <v>1160</v>
      </c>
      <c r="C80" s="31">
        <v>48.565399999999997</v>
      </c>
      <c r="D80" s="31">
        <v>50.368400000000001</v>
      </c>
    </row>
    <row r="81" spans="1:4" x14ac:dyDescent="0.2">
      <c r="A81" s="7" t="s">
        <v>1161</v>
      </c>
      <c r="C81" s="31">
        <v>10.056699999999999</v>
      </c>
      <c r="D81" s="31">
        <v>10.056699999999999</v>
      </c>
    </row>
    <row r="82" spans="1:4" x14ac:dyDescent="0.2">
      <c r="A82" s="7" t="s">
        <v>1162</v>
      </c>
      <c r="C82" s="31">
        <v>10.0304</v>
      </c>
      <c r="D82" s="31">
        <v>10.0303</v>
      </c>
    </row>
    <row r="83" spans="1:4" x14ac:dyDescent="0.2">
      <c r="A83" s="7" t="s">
        <v>1163</v>
      </c>
      <c r="C83" s="31">
        <v>10.8294</v>
      </c>
      <c r="D83" s="31">
        <v>10.865399999999999</v>
      </c>
    </row>
    <row r="84" spans="1:4" x14ac:dyDescent="0.2">
      <c r="A84" s="7" t="s">
        <v>1164</v>
      </c>
      <c r="C84" s="31">
        <v>11.4504</v>
      </c>
      <c r="D84" s="31">
        <v>11.5589</v>
      </c>
    </row>
    <row r="86" spans="1:4" x14ac:dyDescent="0.2">
      <c r="A86" s="14" t="s">
        <v>57</v>
      </c>
    </row>
    <row r="87" spans="1:4" x14ac:dyDescent="0.2">
      <c r="A87" s="83" t="s">
        <v>63</v>
      </c>
      <c r="B87" s="84"/>
      <c r="C87" s="33" t="s">
        <v>64</v>
      </c>
    </row>
    <row r="88" spans="1:4" x14ac:dyDescent="0.2">
      <c r="A88" s="79" t="s">
        <v>1156</v>
      </c>
      <c r="B88" s="80"/>
      <c r="C88" s="34">
        <v>0.35871418999999999</v>
      </c>
    </row>
    <row r="89" spans="1:4" x14ac:dyDescent="0.2">
      <c r="A89" s="79" t="s">
        <v>1157</v>
      </c>
      <c r="B89" s="80"/>
      <c r="C89" s="34">
        <v>0.35802003999999998</v>
      </c>
    </row>
    <row r="90" spans="1:4" x14ac:dyDescent="0.2">
      <c r="A90" s="79" t="s">
        <v>1158</v>
      </c>
      <c r="B90" s="80"/>
      <c r="C90" s="34">
        <v>0.33</v>
      </c>
    </row>
    <row r="91" spans="1:4" x14ac:dyDescent="0.2">
      <c r="A91" s="79" t="s">
        <v>1159</v>
      </c>
      <c r="B91" s="80"/>
      <c r="C91" s="34">
        <v>0.28999999999999998</v>
      </c>
    </row>
    <row r="92" spans="1:4" x14ac:dyDescent="0.2">
      <c r="A92" s="79" t="s">
        <v>1161</v>
      </c>
      <c r="B92" s="80"/>
      <c r="C92" s="34">
        <v>0.36708426999999999</v>
      </c>
    </row>
    <row r="93" spans="1:4" x14ac:dyDescent="0.2">
      <c r="A93" s="79" t="s">
        <v>1162</v>
      </c>
      <c r="B93" s="80"/>
      <c r="C93" s="34">
        <v>0.36547638999999998</v>
      </c>
    </row>
    <row r="94" spans="1:4" x14ac:dyDescent="0.2">
      <c r="A94" s="79" t="s">
        <v>1163</v>
      </c>
      <c r="B94" s="80"/>
      <c r="C94" s="34">
        <v>0.36</v>
      </c>
    </row>
    <row r="95" spans="1:4" x14ac:dyDescent="0.2">
      <c r="A95" s="79" t="s">
        <v>1164</v>
      </c>
      <c r="B95" s="80"/>
      <c r="C95" s="34">
        <v>0.31</v>
      </c>
    </row>
    <row r="96" spans="1:4" x14ac:dyDescent="0.2">
      <c r="A96" s="7" t="s">
        <v>65</v>
      </c>
    </row>
    <row r="97" spans="1:5" x14ac:dyDescent="0.2">
      <c r="A97" s="7" t="s">
        <v>56</v>
      </c>
    </row>
    <row r="99" spans="1:5" x14ac:dyDescent="0.2">
      <c r="A99" s="14" t="s">
        <v>1065</v>
      </c>
      <c r="D99" s="32">
        <v>0.59097228848888805</v>
      </c>
      <c r="E99" s="10" t="s">
        <v>59</v>
      </c>
    </row>
    <row r="101" spans="1:5" x14ac:dyDescent="0.2">
      <c r="A101" s="14" t="s">
        <v>60</v>
      </c>
      <c r="D101" s="30" t="s">
        <v>58</v>
      </c>
    </row>
    <row r="103" spans="1:5" x14ac:dyDescent="0.2">
      <c r="A103" s="14" t="s">
        <v>1066</v>
      </c>
    </row>
    <row r="105" spans="1:5" x14ac:dyDescent="0.2">
      <c r="A105" s="56" t="s">
        <v>941</v>
      </c>
    </row>
    <row r="106" spans="1:5" x14ac:dyDescent="0.2">
      <c r="A106" s="65"/>
    </row>
    <row r="107" spans="1:5" x14ac:dyDescent="0.2">
      <c r="A107" s="65"/>
    </row>
    <row r="108" spans="1:5" x14ac:dyDescent="0.2">
      <c r="A108" s="65"/>
    </row>
    <row r="109" spans="1:5" x14ac:dyDescent="0.2">
      <c r="A109" s="65"/>
    </row>
    <row r="110" spans="1:5" x14ac:dyDescent="0.2">
      <c r="A110" s="65"/>
    </row>
    <row r="111" spans="1:5" x14ac:dyDescent="0.2">
      <c r="A111" s="65"/>
    </row>
    <row r="112" spans="1:5" x14ac:dyDescent="0.2">
      <c r="A112" s="65"/>
    </row>
    <row r="113" spans="1:1" x14ac:dyDescent="0.2">
      <c r="A113" s="65"/>
    </row>
    <row r="114" spans="1:1" x14ac:dyDescent="0.2">
      <c r="A114" s="65"/>
    </row>
    <row r="115" spans="1:1" x14ac:dyDescent="0.2">
      <c r="A115" s="65"/>
    </row>
    <row r="116" spans="1:1" x14ac:dyDescent="0.2">
      <c r="A116" s="65"/>
    </row>
    <row r="117" spans="1:1" x14ac:dyDescent="0.2">
      <c r="A117" s="65"/>
    </row>
    <row r="118" spans="1:1" x14ac:dyDescent="0.2">
      <c r="A118" s="65"/>
    </row>
    <row r="119" spans="1:1" x14ac:dyDescent="0.2">
      <c r="A119" s="56"/>
    </row>
    <row r="120" spans="1:1" x14ac:dyDescent="0.2">
      <c r="A120" s="65"/>
    </row>
    <row r="121" spans="1:1" x14ac:dyDescent="0.2">
      <c r="A121" s="56" t="s">
        <v>1165</v>
      </c>
    </row>
    <row r="122" spans="1:1" x14ac:dyDescent="0.2">
      <c r="A122" s="65"/>
    </row>
    <row r="123" spans="1:1" x14ac:dyDescent="0.2">
      <c r="A123" s="56" t="s">
        <v>1316</v>
      </c>
    </row>
    <row r="124" spans="1:1" x14ac:dyDescent="0.2">
      <c r="A124" s="65"/>
    </row>
    <row r="125" spans="1:1" x14ac:dyDescent="0.2">
      <c r="A125" s="65"/>
    </row>
    <row r="126" spans="1:1" x14ac:dyDescent="0.2">
      <c r="A126" s="65"/>
    </row>
    <row r="127" spans="1:1" x14ac:dyDescent="0.2">
      <c r="A127" s="65"/>
    </row>
    <row r="128" spans="1:1" x14ac:dyDescent="0.2">
      <c r="A128" s="65"/>
    </row>
    <row r="129" spans="1:1" x14ac:dyDescent="0.2">
      <c r="A129" s="65"/>
    </row>
    <row r="130" spans="1:1" x14ac:dyDescent="0.2">
      <c r="A130" s="65"/>
    </row>
    <row r="131" spans="1:1" x14ac:dyDescent="0.2">
      <c r="A131" s="65"/>
    </row>
    <row r="132" spans="1:1" x14ac:dyDescent="0.2">
      <c r="A132" s="65"/>
    </row>
    <row r="133" spans="1:1" x14ac:dyDescent="0.2">
      <c r="A133" s="65"/>
    </row>
    <row r="134" spans="1:1" x14ac:dyDescent="0.2">
      <c r="A134" s="65"/>
    </row>
    <row r="135" spans="1:1" x14ac:dyDescent="0.2">
      <c r="A135" s="65"/>
    </row>
    <row r="136" spans="1:1" x14ac:dyDescent="0.2">
      <c r="A136" s="65"/>
    </row>
    <row r="137" spans="1:1" x14ac:dyDescent="0.2">
      <c r="A137" s="14" t="s">
        <v>1166</v>
      </c>
    </row>
    <row r="139" spans="1:1" x14ac:dyDescent="0.2">
      <c r="A139" s="65"/>
    </row>
    <row r="140" spans="1:1" x14ac:dyDescent="0.2">
      <c r="A140" s="7" t="s">
        <v>940</v>
      </c>
    </row>
    <row r="142" spans="1:1" x14ac:dyDescent="0.2">
      <c r="A142" s="65"/>
    </row>
    <row r="143" spans="1:1" x14ac:dyDescent="0.2">
      <c r="A143" s="64"/>
    </row>
    <row r="144" spans="1:1" x14ac:dyDescent="0.2">
      <c r="A144" s="64"/>
    </row>
  </sheetData>
  <mergeCells count="12">
    <mergeCell ref="A95:B95"/>
    <mergeCell ref="A1:G1"/>
    <mergeCell ref="A69:G69"/>
    <mergeCell ref="A70:G70"/>
    <mergeCell ref="A87:B87"/>
    <mergeCell ref="A88:B88"/>
    <mergeCell ref="A89:B89"/>
    <mergeCell ref="A90:B90"/>
    <mergeCell ref="A91:B91"/>
    <mergeCell ref="A92:B92"/>
    <mergeCell ref="A93:B93"/>
    <mergeCell ref="A94:B94"/>
  </mergeCells>
  <conditionalFormatting sqref="F2:F3 F5:F68">
    <cfRule type="cellIs" dxfId="105" priority="2" stopIfTrue="1" operator="between">
      <formula>0.009</formula>
      <formula>-0.009</formula>
    </cfRule>
  </conditionalFormatting>
  <conditionalFormatting sqref="F71:F65536">
    <cfRule type="cellIs" dxfId="104"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123"/>
  <sheetViews>
    <sheetView workbookViewId="0">
      <selection sqref="A1:F1"/>
    </sheetView>
  </sheetViews>
  <sheetFormatPr defaultColWidth="9.109375" defaultRowHeight="10.199999999999999" x14ac:dyDescent="0.2"/>
  <cols>
    <col min="1" max="1" width="38.6640625" style="7" bestFit="1" customWidth="1"/>
    <col min="2" max="2" width="31.6640625" style="7" bestFit="1" customWidth="1"/>
    <col min="3" max="3" width="25.5546875" style="7" bestFit="1" customWidth="1"/>
    <col min="4" max="4" width="15.33203125" style="7" bestFit="1" customWidth="1"/>
    <col min="5" max="5" width="27" style="10" customWidth="1"/>
    <col min="6" max="6" width="13.5546875" style="11" bestFit="1" customWidth="1"/>
    <col min="7" max="16384" width="9.109375" style="7"/>
  </cols>
  <sheetData>
    <row r="1" spans="1:6" s="1" customFormat="1" ht="13.8" x14ac:dyDescent="0.2">
      <c r="A1" s="81" t="s">
        <v>924</v>
      </c>
      <c r="B1" s="82"/>
      <c r="C1" s="82"/>
      <c r="D1" s="82"/>
      <c r="E1" s="82"/>
      <c r="F1" s="82"/>
    </row>
    <row r="2" spans="1:6" s="1" customFormat="1" ht="11.4" x14ac:dyDescent="0.2">
      <c r="E2" s="5"/>
      <c r="F2" s="9"/>
    </row>
    <row r="3" spans="1:6" s="1" customFormat="1" ht="12" x14ac:dyDescent="0.2">
      <c r="A3" s="8" t="s">
        <v>7</v>
      </c>
      <c r="B3" s="2"/>
      <c r="C3" s="3"/>
      <c r="D3" s="3"/>
      <c r="E3" s="4"/>
      <c r="F3" s="9"/>
    </row>
    <row r="4" spans="1:6" s="1" customFormat="1" ht="21.75" customHeight="1" x14ac:dyDescent="0.2">
      <c r="A4" s="6" t="s">
        <v>2</v>
      </c>
      <c r="B4" s="6" t="s">
        <v>0</v>
      </c>
      <c r="C4" s="13" t="s">
        <v>498</v>
      </c>
      <c r="D4" s="13" t="s">
        <v>1</v>
      </c>
      <c r="E4" s="53" t="s">
        <v>6</v>
      </c>
      <c r="F4" s="12" t="s">
        <v>3</v>
      </c>
    </row>
    <row r="5" spans="1:6" x14ac:dyDescent="0.2">
      <c r="A5" s="16" t="s">
        <v>109</v>
      </c>
      <c r="B5" s="17"/>
      <c r="C5" s="17"/>
      <c r="D5" s="17"/>
      <c r="E5" s="18"/>
      <c r="F5" s="19"/>
    </row>
    <row r="6" spans="1:6" x14ac:dyDescent="0.2">
      <c r="A6" s="20" t="s">
        <v>26</v>
      </c>
      <c r="B6" s="21"/>
      <c r="C6" s="21"/>
      <c r="D6" s="21"/>
      <c r="E6" s="22"/>
      <c r="F6" s="23"/>
    </row>
    <row r="7" spans="1:6" x14ac:dyDescent="0.2">
      <c r="A7" s="21" t="s">
        <v>111</v>
      </c>
      <c r="B7" s="21" t="s">
        <v>110</v>
      </c>
      <c r="C7" s="21" t="s">
        <v>112</v>
      </c>
      <c r="D7" s="24">
        <v>494900</v>
      </c>
      <c r="E7" s="22">
        <v>8573.6476000000002</v>
      </c>
      <c r="F7" s="23">
        <v>13.275090658994101</v>
      </c>
    </row>
    <row r="8" spans="1:6" x14ac:dyDescent="0.2">
      <c r="A8" s="21" t="s">
        <v>114</v>
      </c>
      <c r="B8" s="21" t="s">
        <v>113</v>
      </c>
      <c r="C8" s="21" t="s">
        <v>112</v>
      </c>
      <c r="D8" s="24">
        <v>458823</v>
      </c>
      <c r="E8" s="22">
        <v>5524.6877430000004</v>
      </c>
      <c r="F8" s="23">
        <v>8.5542040065839302</v>
      </c>
    </row>
    <row r="9" spans="1:6" x14ac:dyDescent="0.2">
      <c r="A9" s="21" t="s">
        <v>129</v>
      </c>
      <c r="B9" s="21" t="s">
        <v>128</v>
      </c>
      <c r="C9" s="21" t="s">
        <v>130</v>
      </c>
      <c r="D9" s="24">
        <v>441171</v>
      </c>
      <c r="E9" s="22">
        <v>5294.4931710000001</v>
      </c>
      <c r="F9" s="23">
        <v>8.1977800018804494</v>
      </c>
    </row>
    <row r="10" spans="1:6" x14ac:dyDescent="0.2">
      <c r="A10" s="21" t="s">
        <v>116</v>
      </c>
      <c r="B10" s="21" t="s">
        <v>115</v>
      </c>
      <c r="C10" s="21" t="s">
        <v>117</v>
      </c>
      <c r="D10" s="24">
        <v>233693</v>
      </c>
      <c r="E10" s="22">
        <v>3944.0367609999998</v>
      </c>
      <c r="F10" s="23">
        <v>6.1067876833053596</v>
      </c>
    </row>
    <row r="11" spans="1:6" x14ac:dyDescent="0.2">
      <c r="A11" s="21" t="s">
        <v>124</v>
      </c>
      <c r="B11" s="21" t="s">
        <v>123</v>
      </c>
      <c r="C11" s="21" t="s">
        <v>125</v>
      </c>
      <c r="D11" s="24">
        <v>174000</v>
      </c>
      <c r="E11" s="22">
        <v>2732.1480000000001</v>
      </c>
      <c r="F11" s="23">
        <v>4.2303479319338404</v>
      </c>
    </row>
    <row r="12" spans="1:6" x14ac:dyDescent="0.2">
      <c r="A12" s="21" t="s">
        <v>119</v>
      </c>
      <c r="B12" s="21" t="s">
        <v>118</v>
      </c>
      <c r="C12" s="21" t="s">
        <v>120</v>
      </c>
      <c r="D12" s="24">
        <v>76374</v>
      </c>
      <c r="E12" s="22">
        <v>2416.3587990000001</v>
      </c>
      <c r="F12" s="23">
        <v>3.7413926508226401</v>
      </c>
    </row>
    <row r="13" spans="1:6" x14ac:dyDescent="0.2">
      <c r="A13" s="21" t="s">
        <v>365</v>
      </c>
      <c r="B13" s="21" t="s">
        <v>364</v>
      </c>
      <c r="C13" s="21" t="s">
        <v>179</v>
      </c>
      <c r="D13" s="24">
        <v>603183</v>
      </c>
      <c r="E13" s="22">
        <v>2382.57285</v>
      </c>
      <c r="F13" s="23">
        <v>3.6890798480460099</v>
      </c>
    </row>
    <row r="14" spans="1:6" x14ac:dyDescent="0.2">
      <c r="A14" s="21" t="s">
        <v>367</v>
      </c>
      <c r="B14" s="21" t="s">
        <v>366</v>
      </c>
      <c r="C14" s="21" t="s">
        <v>117</v>
      </c>
      <c r="D14" s="24">
        <v>66301</v>
      </c>
      <c r="E14" s="22">
        <v>2309.4295830000001</v>
      </c>
      <c r="F14" s="23">
        <v>3.5758277591078098</v>
      </c>
    </row>
    <row r="15" spans="1:6" x14ac:dyDescent="0.2">
      <c r="A15" s="21" t="s">
        <v>122</v>
      </c>
      <c r="B15" s="21" t="s">
        <v>121</v>
      </c>
      <c r="C15" s="21" t="s">
        <v>112</v>
      </c>
      <c r="D15" s="24">
        <v>185017</v>
      </c>
      <c r="E15" s="22">
        <v>1878.9401439999999</v>
      </c>
      <c r="F15" s="23">
        <v>2.9092752487778402</v>
      </c>
    </row>
    <row r="16" spans="1:6" x14ac:dyDescent="0.2">
      <c r="A16" s="21" t="s">
        <v>249</v>
      </c>
      <c r="B16" s="21" t="s">
        <v>248</v>
      </c>
      <c r="C16" s="21" t="s">
        <v>112</v>
      </c>
      <c r="D16" s="24">
        <v>95264</v>
      </c>
      <c r="E16" s="22">
        <v>1812.826288</v>
      </c>
      <c r="F16" s="23">
        <v>2.8069072167379301</v>
      </c>
    </row>
    <row r="17" spans="1:6" x14ac:dyDescent="0.2">
      <c r="A17" s="21" t="s">
        <v>147</v>
      </c>
      <c r="B17" s="21" t="s">
        <v>146</v>
      </c>
      <c r="C17" s="21" t="s">
        <v>112</v>
      </c>
      <c r="D17" s="24">
        <v>249667</v>
      </c>
      <c r="E17" s="22">
        <v>1719.7062960000001</v>
      </c>
      <c r="F17" s="23">
        <v>2.6627239713284898</v>
      </c>
    </row>
    <row r="18" spans="1:6" x14ac:dyDescent="0.2">
      <c r="A18" s="21" t="s">
        <v>893</v>
      </c>
      <c r="B18" s="21" t="s">
        <v>892</v>
      </c>
      <c r="C18" s="21" t="s">
        <v>217</v>
      </c>
      <c r="D18" s="24">
        <v>18158</v>
      </c>
      <c r="E18" s="22">
        <v>1548.9318740000001</v>
      </c>
      <c r="F18" s="23">
        <v>2.39830373386885</v>
      </c>
    </row>
    <row r="19" spans="1:6" x14ac:dyDescent="0.2">
      <c r="A19" s="21" t="s">
        <v>251</v>
      </c>
      <c r="B19" s="21" t="s">
        <v>250</v>
      </c>
      <c r="C19" s="21" t="s">
        <v>153</v>
      </c>
      <c r="D19" s="24">
        <v>57437</v>
      </c>
      <c r="E19" s="22">
        <v>1484.803887</v>
      </c>
      <c r="F19" s="23">
        <v>2.2990105414120201</v>
      </c>
    </row>
    <row r="20" spans="1:6" x14ac:dyDescent="0.2">
      <c r="A20" s="21" t="s">
        <v>178</v>
      </c>
      <c r="B20" s="21" t="s">
        <v>177</v>
      </c>
      <c r="C20" s="21" t="s">
        <v>179</v>
      </c>
      <c r="D20" s="24">
        <v>57594</v>
      </c>
      <c r="E20" s="22">
        <v>1261.452585</v>
      </c>
      <c r="F20" s="23">
        <v>1.9531823803788599</v>
      </c>
    </row>
    <row r="21" spans="1:6" x14ac:dyDescent="0.2">
      <c r="A21" s="21" t="s">
        <v>144</v>
      </c>
      <c r="B21" s="21" t="s">
        <v>143</v>
      </c>
      <c r="C21" s="21" t="s">
        <v>145</v>
      </c>
      <c r="D21" s="24">
        <v>70030</v>
      </c>
      <c r="E21" s="22">
        <v>1115.7529750000001</v>
      </c>
      <c r="F21" s="23">
        <v>1.7275869719869801</v>
      </c>
    </row>
    <row r="22" spans="1:6" x14ac:dyDescent="0.2">
      <c r="A22" s="21" t="s">
        <v>127</v>
      </c>
      <c r="B22" s="21" t="s">
        <v>126</v>
      </c>
      <c r="C22" s="21" t="s">
        <v>117</v>
      </c>
      <c r="D22" s="24">
        <v>68677</v>
      </c>
      <c r="E22" s="22">
        <v>1081.697089</v>
      </c>
      <c r="F22" s="23">
        <v>1.6748562096306701</v>
      </c>
    </row>
    <row r="23" spans="1:6" x14ac:dyDescent="0.2">
      <c r="A23" s="21" t="s">
        <v>152</v>
      </c>
      <c r="B23" s="21" t="s">
        <v>151</v>
      </c>
      <c r="C23" s="21" t="s">
        <v>153</v>
      </c>
      <c r="D23" s="24">
        <v>8537</v>
      </c>
      <c r="E23" s="22">
        <v>1019.817215</v>
      </c>
      <c r="F23" s="23">
        <v>1.5790439048052201</v>
      </c>
    </row>
    <row r="24" spans="1:6" x14ac:dyDescent="0.2">
      <c r="A24" s="21" t="s">
        <v>138</v>
      </c>
      <c r="B24" s="21" t="s">
        <v>137</v>
      </c>
      <c r="C24" s="21" t="s">
        <v>139</v>
      </c>
      <c r="D24" s="24">
        <v>307194</v>
      </c>
      <c r="E24" s="22">
        <v>956.75571300000001</v>
      </c>
      <c r="F24" s="23">
        <v>1.4814020147720499</v>
      </c>
    </row>
    <row r="25" spans="1:6" x14ac:dyDescent="0.2">
      <c r="A25" s="21" t="s">
        <v>155</v>
      </c>
      <c r="B25" s="21" t="s">
        <v>154</v>
      </c>
      <c r="C25" s="21" t="s">
        <v>153</v>
      </c>
      <c r="D25" s="24">
        <v>135992</v>
      </c>
      <c r="E25" s="22">
        <v>844.03434800000002</v>
      </c>
      <c r="F25" s="23">
        <v>1.30686879281171</v>
      </c>
    </row>
    <row r="26" spans="1:6" x14ac:dyDescent="0.2">
      <c r="A26" s="21" t="s">
        <v>264</v>
      </c>
      <c r="B26" s="21" t="s">
        <v>263</v>
      </c>
      <c r="C26" s="21" t="s">
        <v>164</v>
      </c>
      <c r="D26" s="24">
        <v>26841</v>
      </c>
      <c r="E26" s="22">
        <v>825.96467250000001</v>
      </c>
      <c r="F26" s="23">
        <v>1.27889043498404</v>
      </c>
    </row>
    <row r="27" spans="1:6" x14ac:dyDescent="0.2">
      <c r="A27" s="21" t="s">
        <v>141</v>
      </c>
      <c r="B27" s="21" t="s">
        <v>140</v>
      </c>
      <c r="C27" s="21" t="s">
        <v>142</v>
      </c>
      <c r="D27" s="24">
        <v>7399</v>
      </c>
      <c r="E27" s="22">
        <v>749.40401550000001</v>
      </c>
      <c r="F27" s="23">
        <v>1.16034699699772</v>
      </c>
    </row>
    <row r="28" spans="1:6" x14ac:dyDescent="0.2">
      <c r="A28" s="21" t="s">
        <v>211</v>
      </c>
      <c r="B28" s="21" t="s">
        <v>210</v>
      </c>
      <c r="C28" s="21" t="s">
        <v>212</v>
      </c>
      <c r="D28" s="24">
        <v>537577</v>
      </c>
      <c r="E28" s="22">
        <v>737.55564400000003</v>
      </c>
      <c r="F28" s="23">
        <v>1.1420014557342899</v>
      </c>
    </row>
    <row r="29" spans="1:6" x14ac:dyDescent="0.2">
      <c r="A29" s="21" t="s">
        <v>278</v>
      </c>
      <c r="B29" s="21" t="s">
        <v>277</v>
      </c>
      <c r="C29" s="21" t="s">
        <v>139</v>
      </c>
      <c r="D29" s="24">
        <v>293880</v>
      </c>
      <c r="E29" s="22">
        <v>737.19798000000003</v>
      </c>
      <c r="F29" s="23">
        <v>1.1414476632008199</v>
      </c>
    </row>
    <row r="30" spans="1:6" x14ac:dyDescent="0.2">
      <c r="A30" s="21" t="s">
        <v>731</v>
      </c>
      <c r="B30" s="21" t="s">
        <v>730</v>
      </c>
      <c r="C30" s="21" t="s">
        <v>133</v>
      </c>
      <c r="D30" s="24">
        <v>14406</v>
      </c>
      <c r="E30" s="22">
        <v>698.91429300000004</v>
      </c>
      <c r="F30" s="23">
        <v>1.08217074404152</v>
      </c>
    </row>
    <row r="31" spans="1:6" x14ac:dyDescent="0.2">
      <c r="A31" s="21" t="s">
        <v>282</v>
      </c>
      <c r="B31" s="21" t="s">
        <v>281</v>
      </c>
      <c r="C31" s="21" t="s">
        <v>217</v>
      </c>
      <c r="D31" s="24">
        <v>35481</v>
      </c>
      <c r="E31" s="22">
        <v>664.31076299999995</v>
      </c>
      <c r="F31" s="23">
        <v>1.02859203177077</v>
      </c>
    </row>
    <row r="32" spans="1:6" x14ac:dyDescent="0.2">
      <c r="A32" s="21" t="s">
        <v>408</v>
      </c>
      <c r="B32" s="21" t="s">
        <v>407</v>
      </c>
      <c r="C32" s="21" t="s">
        <v>164</v>
      </c>
      <c r="D32" s="24">
        <v>29341</v>
      </c>
      <c r="E32" s="22">
        <v>639.56044750000001</v>
      </c>
      <c r="F32" s="23">
        <v>0.990269640015221</v>
      </c>
    </row>
    <row r="33" spans="1:6" x14ac:dyDescent="0.2">
      <c r="A33" s="21" t="s">
        <v>169</v>
      </c>
      <c r="B33" s="21" t="s">
        <v>168</v>
      </c>
      <c r="C33" s="21" t="s">
        <v>117</v>
      </c>
      <c r="D33" s="24">
        <v>41183</v>
      </c>
      <c r="E33" s="22">
        <v>612.74126550000005</v>
      </c>
      <c r="F33" s="23">
        <v>0.94874389869013198</v>
      </c>
    </row>
    <row r="34" spans="1:6" x14ac:dyDescent="0.2">
      <c r="A34" s="21" t="s">
        <v>296</v>
      </c>
      <c r="B34" s="21" t="s">
        <v>295</v>
      </c>
      <c r="C34" s="21" t="s">
        <v>297</v>
      </c>
      <c r="D34" s="24">
        <v>94308</v>
      </c>
      <c r="E34" s="22">
        <v>598.24279799999999</v>
      </c>
      <c r="F34" s="23">
        <v>0.92629505550710001</v>
      </c>
    </row>
    <row r="35" spans="1:6" x14ac:dyDescent="0.2">
      <c r="A35" s="21" t="s">
        <v>306</v>
      </c>
      <c r="B35" s="21" t="s">
        <v>305</v>
      </c>
      <c r="C35" s="21" t="s">
        <v>212</v>
      </c>
      <c r="D35" s="24">
        <v>62258</v>
      </c>
      <c r="E35" s="22">
        <v>591.88680599999998</v>
      </c>
      <c r="F35" s="23">
        <v>0.91645369346793304</v>
      </c>
    </row>
    <row r="36" spans="1:6" x14ac:dyDescent="0.2">
      <c r="A36" s="21" t="s">
        <v>191</v>
      </c>
      <c r="B36" s="21" t="s">
        <v>190</v>
      </c>
      <c r="C36" s="21" t="s">
        <v>192</v>
      </c>
      <c r="D36" s="24">
        <v>232024</v>
      </c>
      <c r="E36" s="22">
        <v>571.35910000000001</v>
      </c>
      <c r="F36" s="23">
        <v>0.88466942020585204</v>
      </c>
    </row>
    <row r="37" spans="1:6" x14ac:dyDescent="0.2">
      <c r="A37" s="21" t="s">
        <v>392</v>
      </c>
      <c r="B37" s="21" t="s">
        <v>391</v>
      </c>
      <c r="C37" s="21" t="s">
        <v>153</v>
      </c>
      <c r="D37" s="24">
        <v>7199</v>
      </c>
      <c r="E37" s="22">
        <v>568.92977099999996</v>
      </c>
      <c r="F37" s="23">
        <v>0.88090794501814795</v>
      </c>
    </row>
    <row r="38" spans="1:6" x14ac:dyDescent="0.2">
      <c r="A38" s="21" t="s">
        <v>196</v>
      </c>
      <c r="B38" s="21" t="s">
        <v>195</v>
      </c>
      <c r="C38" s="21" t="s">
        <v>197</v>
      </c>
      <c r="D38" s="24">
        <v>251641</v>
      </c>
      <c r="E38" s="22">
        <v>566.82135249999999</v>
      </c>
      <c r="F38" s="23">
        <v>0.87764335472467703</v>
      </c>
    </row>
    <row r="39" spans="1:6" x14ac:dyDescent="0.2">
      <c r="A39" s="21" t="s">
        <v>895</v>
      </c>
      <c r="B39" s="21" t="s">
        <v>894</v>
      </c>
      <c r="C39" s="21" t="s">
        <v>217</v>
      </c>
      <c r="D39" s="24">
        <v>90673</v>
      </c>
      <c r="E39" s="22">
        <v>559.72442899999999</v>
      </c>
      <c r="F39" s="23">
        <v>0.86665476419029996</v>
      </c>
    </row>
    <row r="40" spans="1:6" x14ac:dyDescent="0.2">
      <c r="A40" s="21" t="s">
        <v>467</v>
      </c>
      <c r="B40" s="21" t="s">
        <v>466</v>
      </c>
      <c r="C40" s="21" t="s">
        <v>142</v>
      </c>
      <c r="D40" s="24">
        <v>24106</v>
      </c>
      <c r="E40" s="22">
        <v>556.04104900000004</v>
      </c>
      <c r="F40" s="23">
        <v>0.86095156693834696</v>
      </c>
    </row>
    <row r="41" spans="1:6" x14ac:dyDescent="0.2">
      <c r="A41" s="21" t="s">
        <v>502</v>
      </c>
      <c r="B41" s="21" t="s">
        <v>501</v>
      </c>
      <c r="C41" s="21" t="s">
        <v>503</v>
      </c>
      <c r="D41" s="24">
        <v>147147</v>
      </c>
      <c r="E41" s="22">
        <v>543.48744450000004</v>
      </c>
      <c r="F41" s="23">
        <v>0.84151407129942501</v>
      </c>
    </row>
    <row r="42" spans="1:6" x14ac:dyDescent="0.2">
      <c r="A42" s="21" t="s">
        <v>301</v>
      </c>
      <c r="B42" s="21" t="s">
        <v>300</v>
      </c>
      <c r="C42" s="21" t="s">
        <v>302</v>
      </c>
      <c r="D42" s="24">
        <v>47817</v>
      </c>
      <c r="E42" s="22">
        <v>511.35499800000002</v>
      </c>
      <c r="F42" s="23">
        <v>0.79176148520260703</v>
      </c>
    </row>
    <row r="43" spans="1:6" x14ac:dyDescent="0.2">
      <c r="A43" s="21" t="s">
        <v>304</v>
      </c>
      <c r="B43" s="21" t="s">
        <v>303</v>
      </c>
      <c r="C43" s="21" t="s">
        <v>117</v>
      </c>
      <c r="D43" s="24">
        <v>183705</v>
      </c>
      <c r="E43" s="22">
        <v>510.05693250000002</v>
      </c>
      <c r="F43" s="23">
        <v>0.78975161285914697</v>
      </c>
    </row>
    <row r="44" spans="1:6" x14ac:dyDescent="0.2">
      <c r="A44" s="21" t="s">
        <v>432</v>
      </c>
      <c r="B44" s="21" t="s">
        <v>431</v>
      </c>
      <c r="C44" s="21" t="s">
        <v>433</v>
      </c>
      <c r="D44" s="24">
        <v>23234</v>
      </c>
      <c r="E44" s="22">
        <v>508.74328100000002</v>
      </c>
      <c r="F44" s="23">
        <v>0.78771760778097899</v>
      </c>
    </row>
    <row r="45" spans="1:6" x14ac:dyDescent="0.2">
      <c r="A45" s="21" t="s">
        <v>272</v>
      </c>
      <c r="B45" s="21" t="s">
        <v>271</v>
      </c>
      <c r="C45" s="21" t="s">
        <v>145</v>
      </c>
      <c r="D45" s="24">
        <v>35661</v>
      </c>
      <c r="E45" s="22">
        <v>501.92857500000002</v>
      </c>
      <c r="F45" s="23">
        <v>0.77716599145791099</v>
      </c>
    </row>
    <row r="46" spans="1:6" x14ac:dyDescent="0.2">
      <c r="A46" s="21" t="s">
        <v>462</v>
      </c>
      <c r="B46" s="21" t="s">
        <v>461</v>
      </c>
      <c r="C46" s="21" t="s">
        <v>145</v>
      </c>
      <c r="D46" s="24">
        <v>39568</v>
      </c>
      <c r="E46" s="22">
        <v>441.77672000000001</v>
      </c>
      <c r="F46" s="23">
        <v>0.68402928165989296</v>
      </c>
    </row>
    <row r="47" spans="1:6" x14ac:dyDescent="0.2">
      <c r="A47" s="21" t="s">
        <v>897</v>
      </c>
      <c r="B47" s="21" t="s">
        <v>896</v>
      </c>
      <c r="C47" s="21" t="s">
        <v>153</v>
      </c>
      <c r="D47" s="24">
        <v>8926</v>
      </c>
      <c r="E47" s="22">
        <v>426.09153600000002</v>
      </c>
      <c r="F47" s="23">
        <v>0.65974297444066499</v>
      </c>
    </row>
    <row r="48" spans="1:6" x14ac:dyDescent="0.2">
      <c r="A48" s="21" t="s">
        <v>173</v>
      </c>
      <c r="B48" s="21" t="s">
        <v>172</v>
      </c>
      <c r="C48" s="21" t="s">
        <v>112</v>
      </c>
      <c r="D48" s="24">
        <v>42850</v>
      </c>
      <c r="E48" s="22">
        <v>424.25785000000002</v>
      </c>
      <c r="F48" s="23">
        <v>0.65690376888594504</v>
      </c>
    </row>
    <row r="49" spans="1:9" x14ac:dyDescent="0.2">
      <c r="A49" s="21" t="s">
        <v>166</v>
      </c>
      <c r="B49" s="21" t="s">
        <v>165</v>
      </c>
      <c r="C49" s="21" t="s">
        <v>167</v>
      </c>
      <c r="D49" s="24">
        <v>69343</v>
      </c>
      <c r="E49" s="22">
        <v>421.952155</v>
      </c>
      <c r="F49" s="23">
        <v>0.65333372360475195</v>
      </c>
    </row>
    <row r="50" spans="1:9" x14ac:dyDescent="0.2">
      <c r="A50" s="21" t="s">
        <v>818</v>
      </c>
      <c r="B50" s="21" t="s">
        <v>817</v>
      </c>
      <c r="C50" s="21" t="s">
        <v>167</v>
      </c>
      <c r="D50" s="24">
        <v>29032</v>
      </c>
      <c r="E50" s="22">
        <v>415.30275999999998</v>
      </c>
      <c r="F50" s="23">
        <v>0.64303806817654696</v>
      </c>
    </row>
    <row r="51" spans="1:9" x14ac:dyDescent="0.2">
      <c r="A51" s="21" t="s">
        <v>822</v>
      </c>
      <c r="B51" s="21" t="s">
        <v>821</v>
      </c>
      <c r="C51" s="21" t="s">
        <v>200</v>
      </c>
      <c r="D51" s="24">
        <v>42199</v>
      </c>
      <c r="E51" s="22">
        <v>406.671763</v>
      </c>
      <c r="F51" s="23">
        <v>0.629674180016214</v>
      </c>
    </row>
    <row r="52" spans="1:9" x14ac:dyDescent="0.2">
      <c r="A52" s="21" t="s">
        <v>149</v>
      </c>
      <c r="B52" s="21" t="s">
        <v>148</v>
      </c>
      <c r="C52" s="21" t="s">
        <v>150</v>
      </c>
      <c r="D52" s="24">
        <v>6567</v>
      </c>
      <c r="E52" s="22">
        <v>397.474242</v>
      </c>
      <c r="F52" s="23">
        <v>0.61543310890979197</v>
      </c>
    </row>
    <row r="53" spans="1:9" x14ac:dyDescent="0.2">
      <c r="A53" s="21" t="s">
        <v>899</v>
      </c>
      <c r="B53" s="21" t="s">
        <v>898</v>
      </c>
      <c r="C53" s="21" t="s">
        <v>433</v>
      </c>
      <c r="D53" s="24">
        <v>7645</v>
      </c>
      <c r="E53" s="22">
        <v>351.32215250000002</v>
      </c>
      <c r="F53" s="23">
        <v>0.54397307220213498</v>
      </c>
    </row>
    <row r="54" spans="1:9" x14ac:dyDescent="0.2">
      <c r="A54" s="21" t="s">
        <v>901</v>
      </c>
      <c r="B54" s="21" t="s">
        <v>900</v>
      </c>
      <c r="C54" s="21" t="s">
        <v>902</v>
      </c>
      <c r="D54" s="24">
        <v>16152</v>
      </c>
      <c r="E54" s="22">
        <v>338.54592000000002</v>
      </c>
      <c r="F54" s="23">
        <v>0.52419086833386697</v>
      </c>
    </row>
    <row r="55" spans="1:9" x14ac:dyDescent="0.2">
      <c r="A55" s="21" t="s">
        <v>270</v>
      </c>
      <c r="B55" s="21" t="s">
        <v>269</v>
      </c>
      <c r="C55" s="21" t="s">
        <v>153</v>
      </c>
      <c r="D55" s="24">
        <v>8409</v>
      </c>
      <c r="E55" s="22">
        <v>309.543699</v>
      </c>
      <c r="F55" s="23">
        <v>0.479284997338285</v>
      </c>
    </row>
    <row r="56" spans="1:9" x14ac:dyDescent="0.2">
      <c r="A56" s="21" t="s">
        <v>253</v>
      </c>
      <c r="B56" s="21" t="s">
        <v>252</v>
      </c>
      <c r="C56" s="21" t="s">
        <v>130</v>
      </c>
      <c r="D56" s="24">
        <v>125565</v>
      </c>
      <c r="E56" s="22">
        <v>297.96574500000003</v>
      </c>
      <c r="F56" s="23">
        <v>0.461358159641379</v>
      </c>
    </row>
    <row r="57" spans="1:9" x14ac:dyDescent="0.2">
      <c r="A57" s="20" t="s">
        <v>32</v>
      </c>
      <c r="B57" s="20"/>
      <c r="C57" s="20"/>
      <c r="D57" s="20"/>
      <c r="E57" s="25">
        <f>SUM(E7:E56)</f>
        <v>64387.223081000011</v>
      </c>
      <c r="F57" s="26">
        <f>SUM(F7:F56)</f>
        <v>99.694583164481173</v>
      </c>
      <c r="G57" s="14"/>
      <c r="H57" s="14"/>
      <c r="I57" s="14"/>
    </row>
    <row r="58" spans="1:9" x14ac:dyDescent="0.2">
      <c r="A58" s="21"/>
      <c r="B58" s="21"/>
      <c r="C58" s="21"/>
      <c r="D58" s="21"/>
      <c r="E58" s="22"/>
      <c r="F58" s="23"/>
    </row>
    <row r="59" spans="1:9" x14ac:dyDescent="0.2">
      <c r="A59" s="20" t="s">
        <v>43</v>
      </c>
      <c r="B59" s="20"/>
      <c r="C59" s="20"/>
      <c r="D59" s="20"/>
      <c r="E59" s="25">
        <f>E57</f>
        <v>64387.223081000011</v>
      </c>
      <c r="F59" s="26">
        <f>F57</f>
        <v>99.694583164481173</v>
      </c>
      <c r="G59" s="14"/>
      <c r="H59" s="14"/>
      <c r="I59" s="14"/>
    </row>
    <row r="60" spans="1:9" x14ac:dyDescent="0.2">
      <c r="A60" s="20"/>
      <c r="B60" s="20"/>
      <c r="C60" s="20"/>
      <c r="D60" s="20"/>
      <c r="E60" s="25"/>
      <c r="F60" s="26"/>
      <c r="G60" s="14"/>
      <c r="H60" s="14"/>
      <c r="I60" s="14"/>
    </row>
    <row r="61" spans="1:9" x14ac:dyDescent="0.2">
      <c r="A61" s="20" t="s">
        <v>45</v>
      </c>
      <c r="B61" s="20"/>
      <c r="C61" s="20"/>
      <c r="D61" s="20"/>
      <c r="E61" s="25">
        <f>E63-(E57)</f>
        <v>197.25185959998635</v>
      </c>
      <c r="F61" s="26">
        <f>F63-(F57)</f>
        <v>0.3054168355188267</v>
      </c>
      <c r="G61" s="14"/>
      <c r="H61" s="14"/>
      <c r="I61" s="14"/>
    </row>
    <row r="62" spans="1:9" x14ac:dyDescent="0.2">
      <c r="A62" s="20"/>
      <c r="B62" s="20"/>
      <c r="C62" s="20"/>
      <c r="D62" s="20"/>
      <c r="E62" s="25"/>
      <c r="F62" s="26"/>
      <c r="G62" s="14"/>
      <c r="H62" s="14"/>
      <c r="I62" s="14"/>
    </row>
    <row r="63" spans="1:9" x14ac:dyDescent="0.2">
      <c r="A63" s="27" t="s">
        <v>44</v>
      </c>
      <c r="B63" s="27"/>
      <c r="C63" s="27"/>
      <c r="D63" s="27"/>
      <c r="E63" s="28">
        <v>64584.474940599997</v>
      </c>
      <c r="F63" s="29">
        <v>100</v>
      </c>
      <c r="G63" s="14"/>
      <c r="H63" s="14"/>
      <c r="I63" s="14"/>
    </row>
    <row r="65" spans="1:4" x14ac:dyDescent="0.2">
      <c r="A65" s="14" t="s">
        <v>47</v>
      </c>
    </row>
    <row r="66" spans="1:4" x14ac:dyDescent="0.2">
      <c r="A66" s="14" t="s">
        <v>48</v>
      </c>
    </row>
    <row r="67" spans="1:4" x14ac:dyDescent="0.2">
      <c r="A67" s="14" t="s">
        <v>49</v>
      </c>
      <c r="B67" s="14"/>
      <c r="C67" s="30" t="s">
        <v>51</v>
      </c>
      <c r="D67" s="14" t="s">
        <v>50</v>
      </c>
    </row>
    <row r="68" spans="1:4" x14ac:dyDescent="0.2">
      <c r="A68" s="7" t="s">
        <v>52</v>
      </c>
      <c r="C68" s="31">
        <v>202.14879999999999</v>
      </c>
      <c r="D68" s="31">
        <v>177.7062</v>
      </c>
    </row>
    <row r="69" spans="1:4" x14ac:dyDescent="0.2">
      <c r="A69" s="7" t="s">
        <v>53</v>
      </c>
      <c r="C69" s="31">
        <v>192.21100000000001</v>
      </c>
      <c r="D69" s="31">
        <v>168.9701</v>
      </c>
    </row>
    <row r="70" spans="1:4" x14ac:dyDescent="0.2">
      <c r="A70" s="7" t="s">
        <v>54</v>
      </c>
      <c r="C70" s="31">
        <v>211.65729999999999</v>
      </c>
      <c r="D70" s="31">
        <v>186.4135</v>
      </c>
    </row>
    <row r="71" spans="1:4" x14ac:dyDescent="0.2">
      <c r="A71" s="7" t="s">
        <v>55</v>
      </c>
      <c r="C71" s="31">
        <v>201.70939999999999</v>
      </c>
      <c r="D71" s="31">
        <v>177.65129999999999</v>
      </c>
    </row>
    <row r="73" spans="1:4" x14ac:dyDescent="0.2">
      <c r="A73" s="7" t="s">
        <v>56</v>
      </c>
    </row>
    <row r="75" spans="1:4" x14ac:dyDescent="0.2">
      <c r="A75" s="14" t="s">
        <v>57</v>
      </c>
      <c r="D75" s="30" t="s">
        <v>58</v>
      </c>
    </row>
    <row r="77" spans="1:4" x14ac:dyDescent="0.2">
      <c r="A77" s="14" t="s">
        <v>346</v>
      </c>
      <c r="D77" s="52">
        <v>4.3200000000000002E-2</v>
      </c>
    </row>
    <row r="79" spans="1:4" x14ac:dyDescent="0.2">
      <c r="A79" s="87" t="s">
        <v>60</v>
      </c>
      <c r="B79" s="87"/>
      <c r="C79" s="87"/>
      <c r="D79" s="30" t="s">
        <v>58</v>
      </c>
    </row>
    <row r="81" spans="1:1" x14ac:dyDescent="0.2">
      <c r="A81" s="14" t="s">
        <v>929</v>
      </c>
    </row>
    <row r="82" spans="1:1" x14ac:dyDescent="0.2">
      <c r="A82" s="14"/>
    </row>
    <row r="83" spans="1:1" x14ac:dyDescent="0.2">
      <c r="A83" s="56" t="s">
        <v>941</v>
      </c>
    </row>
    <row r="84" spans="1:1" x14ac:dyDescent="0.2">
      <c r="A84" s="64"/>
    </row>
    <row r="85" spans="1:1" x14ac:dyDescent="0.2">
      <c r="A85" s="65"/>
    </row>
    <row r="86" spans="1:1" x14ac:dyDescent="0.2">
      <c r="A86" s="65"/>
    </row>
    <row r="87" spans="1:1" x14ac:dyDescent="0.2">
      <c r="A87" s="65"/>
    </row>
    <row r="88" spans="1:1" x14ac:dyDescent="0.2">
      <c r="A88" s="65"/>
    </row>
    <row r="89" spans="1:1" x14ac:dyDescent="0.2">
      <c r="A89" s="65"/>
    </row>
    <row r="90" spans="1:1" x14ac:dyDescent="0.2">
      <c r="A90" s="65"/>
    </row>
    <row r="91" spans="1:1" x14ac:dyDescent="0.2">
      <c r="A91" s="65"/>
    </row>
    <row r="92" spans="1:1" x14ac:dyDescent="0.2">
      <c r="A92" s="65"/>
    </row>
    <row r="93" spans="1:1" x14ac:dyDescent="0.2">
      <c r="A93" s="65"/>
    </row>
    <row r="94" spans="1:1" x14ac:dyDescent="0.2">
      <c r="A94" s="65"/>
    </row>
    <row r="95" spans="1:1" x14ac:dyDescent="0.2">
      <c r="A95" s="65"/>
    </row>
    <row r="96" spans="1:1" x14ac:dyDescent="0.2">
      <c r="A96" s="65"/>
    </row>
    <row r="97" spans="1:1" x14ac:dyDescent="0.2">
      <c r="A97" s="65"/>
    </row>
    <row r="98" spans="1:1" x14ac:dyDescent="0.2">
      <c r="A98" s="65"/>
    </row>
    <row r="99" spans="1:1" x14ac:dyDescent="0.2">
      <c r="A99" s="65"/>
    </row>
    <row r="100" spans="1:1" x14ac:dyDescent="0.2">
      <c r="A100" s="65"/>
    </row>
    <row r="101" spans="1:1" x14ac:dyDescent="0.2">
      <c r="A101" s="56" t="s">
        <v>961</v>
      </c>
    </row>
    <row r="102" spans="1:1" x14ac:dyDescent="0.2">
      <c r="A102" s="65"/>
    </row>
    <row r="103" spans="1:1" x14ac:dyDescent="0.2">
      <c r="A103" s="56" t="s">
        <v>942</v>
      </c>
    </row>
    <row r="104" spans="1:1" x14ac:dyDescent="0.2">
      <c r="A104" s="65"/>
    </row>
    <row r="105" spans="1:1" x14ac:dyDescent="0.2">
      <c r="A105" s="65"/>
    </row>
    <row r="106" spans="1:1" x14ac:dyDescent="0.2">
      <c r="A106" s="65"/>
    </row>
    <row r="107" spans="1:1" x14ac:dyDescent="0.2">
      <c r="A107" s="65"/>
    </row>
    <row r="108" spans="1:1" x14ac:dyDescent="0.2">
      <c r="A108" s="65"/>
    </row>
    <row r="109" spans="1:1" x14ac:dyDescent="0.2">
      <c r="A109" s="65"/>
    </row>
    <row r="110" spans="1:1" x14ac:dyDescent="0.2">
      <c r="A110" s="65"/>
    </row>
    <row r="111" spans="1:1" x14ac:dyDescent="0.2">
      <c r="A111" s="65"/>
    </row>
    <row r="112" spans="1:1" x14ac:dyDescent="0.2">
      <c r="A112" s="65"/>
    </row>
    <row r="113" spans="1:1" x14ac:dyDescent="0.2">
      <c r="A113" s="65"/>
    </row>
    <row r="114" spans="1:1" x14ac:dyDescent="0.2">
      <c r="A114" s="65"/>
    </row>
    <row r="115" spans="1:1" x14ac:dyDescent="0.2">
      <c r="A115" s="65"/>
    </row>
    <row r="121" spans="1:1" x14ac:dyDescent="0.2">
      <c r="A121" s="14" t="s">
        <v>962</v>
      </c>
    </row>
    <row r="123" spans="1:1" x14ac:dyDescent="0.2">
      <c r="A123" s="7" t="s">
        <v>940</v>
      </c>
    </row>
  </sheetData>
  <mergeCells count="2">
    <mergeCell ref="A1:F1"/>
    <mergeCell ref="A79:C79"/>
  </mergeCells>
  <conditionalFormatting sqref="F2:F3">
    <cfRule type="cellIs" dxfId="32" priority="3" stopIfTrue="1" operator="between">
      <formula>0.009</formula>
      <formula>-0.009</formula>
    </cfRule>
  </conditionalFormatting>
  <conditionalFormatting sqref="F5:F120">
    <cfRule type="cellIs" dxfId="31" priority="1" stopIfTrue="1" operator="between">
      <formula>0.009</formula>
      <formula>-0.009</formula>
    </cfRule>
  </conditionalFormatting>
  <conditionalFormatting sqref="F221:F65536">
    <cfRule type="cellIs" dxfId="30" priority="2" stopIfTrue="1" operator="between">
      <formula>0.009</formula>
      <formula>-0.009</formula>
    </cfRule>
  </conditionalFormatting>
  <hyperlinks>
    <hyperlink ref="A84" r:id="rId1" tooltip="https://www.franklintempletonindia.com/downloadsServlet/pdf/product-labels-jg9o5k7l" display="https://www.franklintempletonindia.com/downloadsServlet/pdf/product-labels-jg9o5k7l" xr:uid="{00000000-0004-0000-1D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140"/>
  <sheetViews>
    <sheetView workbookViewId="0">
      <selection sqref="A1:F1"/>
    </sheetView>
  </sheetViews>
  <sheetFormatPr defaultColWidth="9.109375" defaultRowHeight="10.199999999999999" x14ac:dyDescent="0.2"/>
  <cols>
    <col min="1" max="1" width="38.6640625" style="7" bestFit="1" customWidth="1"/>
    <col min="2" max="2" width="34.109375" style="7" bestFit="1" customWidth="1"/>
    <col min="3" max="3" width="25.5546875" style="7" bestFit="1" customWidth="1"/>
    <col min="4" max="4" width="15.33203125" style="7" bestFit="1" customWidth="1"/>
    <col min="5" max="5" width="27" style="10" customWidth="1"/>
    <col min="6" max="6" width="14.6640625" style="11" bestFit="1" customWidth="1"/>
    <col min="7" max="16384" width="9.109375" style="7"/>
  </cols>
  <sheetData>
    <row r="1" spans="1:6" s="1" customFormat="1" ht="13.8" x14ac:dyDescent="0.2">
      <c r="A1" s="81" t="s">
        <v>925</v>
      </c>
      <c r="B1" s="82"/>
      <c r="C1" s="82"/>
      <c r="D1" s="82"/>
      <c r="E1" s="82"/>
      <c r="F1" s="82"/>
    </row>
    <row r="2" spans="1:6" s="1" customFormat="1" ht="11.4" x14ac:dyDescent="0.2">
      <c r="E2" s="5"/>
      <c r="F2" s="9"/>
    </row>
    <row r="3" spans="1:6" s="1" customFormat="1" ht="12" x14ac:dyDescent="0.2">
      <c r="A3" s="8" t="s">
        <v>7</v>
      </c>
      <c r="B3" s="2"/>
      <c r="C3" s="3"/>
      <c r="D3" s="3"/>
      <c r="E3" s="4"/>
      <c r="F3" s="9"/>
    </row>
    <row r="4" spans="1:6" s="1" customFormat="1" ht="21.75" customHeight="1" x14ac:dyDescent="0.2">
      <c r="A4" s="6" t="s">
        <v>2</v>
      </c>
      <c r="B4" s="6" t="s">
        <v>0</v>
      </c>
      <c r="C4" s="13" t="s">
        <v>498</v>
      </c>
      <c r="D4" s="13" t="s">
        <v>1</v>
      </c>
      <c r="E4" s="53" t="s">
        <v>6</v>
      </c>
      <c r="F4" s="12" t="s">
        <v>3</v>
      </c>
    </row>
    <row r="5" spans="1:6" x14ac:dyDescent="0.2">
      <c r="A5" s="16" t="s">
        <v>109</v>
      </c>
      <c r="B5" s="17"/>
      <c r="C5" s="17"/>
      <c r="D5" s="17"/>
      <c r="E5" s="18"/>
      <c r="F5" s="19"/>
    </row>
    <row r="6" spans="1:6" x14ac:dyDescent="0.2">
      <c r="A6" s="20" t="s">
        <v>26</v>
      </c>
      <c r="B6" s="21"/>
      <c r="C6" s="21"/>
      <c r="D6" s="21"/>
      <c r="E6" s="22"/>
      <c r="F6" s="23"/>
    </row>
    <row r="7" spans="1:6" x14ac:dyDescent="0.2">
      <c r="A7" s="21" t="s">
        <v>111</v>
      </c>
      <c r="B7" s="21" t="s">
        <v>110</v>
      </c>
      <c r="C7" s="21" t="s">
        <v>112</v>
      </c>
      <c r="D7" s="24">
        <v>3260417</v>
      </c>
      <c r="E7" s="22">
        <v>56483.464110000001</v>
      </c>
      <c r="F7" s="23">
        <v>9.4352915771615304</v>
      </c>
    </row>
    <row r="8" spans="1:6" x14ac:dyDescent="0.2">
      <c r="A8" s="21" t="s">
        <v>114</v>
      </c>
      <c r="B8" s="21" t="s">
        <v>113</v>
      </c>
      <c r="C8" s="21" t="s">
        <v>112</v>
      </c>
      <c r="D8" s="24">
        <v>4546914</v>
      </c>
      <c r="E8" s="22">
        <v>54749.391470000002</v>
      </c>
      <c r="F8" s="23">
        <v>9.1456230656390307</v>
      </c>
    </row>
    <row r="9" spans="1:6" x14ac:dyDescent="0.2">
      <c r="A9" s="21" t="s">
        <v>116</v>
      </c>
      <c r="B9" s="21" t="s">
        <v>115</v>
      </c>
      <c r="C9" s="21" t="s">
        <v>117</v>
      </c>
      <c r="D9" s="24">
        <v>1922741</v>
      </c>
      <c r="E9" s="22">
        <v>32450.099859999998</v>
      </c>
      <c r="F9" s="23">
        <v>5.4206334315975901</v>
      </c>
    </row>
    <row r="10" spans="1:6" x14ac:dyDescent="0.2">
      <c r="A10" s="21" t="s">
        <v>124</v>
      </c>
      <c r="B10" s="21" t="s">
        <v>123</v>
      </c>
      <c r="C10" s="21" t="s">
        <v>125</v>
      </c>
      <c r="D10" s="24">
        <v>1963637</v>
      </c>
      <c r="E10" s="22">
        <v>30833.028170000001</v>
      </c>
      <c r="F10" s="23">
        <v>5.1505093672057596</v>
      </c>
    </row>
    <row r="11" spans="1:6" x14ac:dyDescent="0.2">
      <c r="A11" s="21" t="s">
        <v>119</v>
      </c>
      <c r="B11" s="21" t="s">
        <v>118</v>
      </c>
      <c r="C11" s="21" t="s">
        <v>120</v>
      </c>
      <c r="D11" s="24">
        <v>883853</v>
      </c>
      <c r="E11" s="22">
        <v>27963.78314</v>
      </c>
      <c r="F11" s="23">
        <v>4.6712157563951804</v>
      </c>
    </row>
    <row r="12" spans="1:6" x14ac:dyDescent="0.2">
      <c r="A12" s="21" t="s">
        <v>127</v>
      </c>
      <c r="B12" s="21" t="s">
        <v>126</v>
      </c>
      <c r="C12" s="21" t="s">
        <v>117</v>
      </c>
      <c r="D12" s="24">
        <v>1462587</v>
      </c>
      <c r="E12" s="22">
        <v>23036.47654</v>
      </c>
      <c r="F12" s="23">
        <v>3.8481328383479898</v>
      </c>
    </row>
    <row r="13" spans="1:6" x14ac:dyDescent="0.2">
      <c r="A13" s="21" t="s">
        <v>122</v>
      </c>
      <c r="B13" s="21" t="s">
        <v>121</v>
      </c>
      <c r="C13" s="21" t="s">
        <v>112</v>
      </c>
      <c r="D13" s="24">
        <v>2252948</v>
      </c>
      <c r="E13" s="22">
        <v>22879.813409999999</v>
      </c>
      <c r="F13" s="23">
        <v>3.821963014414</v>
      </c>
    </row>
    <row r="14" spans="1:6" x14ac:dyDescent="0.2">
      <c r="A14" s="21" t="s">
        <v>132</v>
      </c>
      <c r="B14" s="21" t="s">
        <v>131</v>
      </c>
      <c r="C14" s="21" t="s">
        <v>133</v>
      </c>
      <c r="D14" s="24">
        <v>7500000</v>
      </c>
      <c r="E14" s="22">
        <v>16657.5</v>
      </c>
      <c r="F14" s="23">
        <v>2.7825554243714099</v>
      </c>
    </row>
    <row r="15" spans="1:6" x14ac:dyDescent="0.2">
      <c r="A15" s="21" t="s">
        <v>135</v>
      </c>
      <c r="B15" s="21" t="s">
        <v>134</v>
      </c>
      <c r="C15" s="21" t="s">
        <v>136</v>
      </c>
      <c r="D15" s="24">
        <v>1276457</v>
      </c>
      <c r="E15" s="22">
        <v>16395.451939999999</v>
      </c>
      <c r="F15" s="23">
        <v>2.7387815536945901</v>
      </c>
    </row>
    <row r="16" spans="1:6" x14ac:dyDescent="0.2">
      <c r="A16" s="21" t="s">
        <v>249</v>
      </c>
      <c r="B16" s="21" t="s">
        <v>248</v>
      </c>
      <c r="C16" s="21" t="s">
        <v>112</v>
      </c>
      <c r="D16" s="24">
        <v>843530</v>
      </c>
      <c r="E16" s="22">
        <v>16051.95414</v>
      </c>
      <c r="F16" s="23">
        <v>2.6814018948832699</v>
      </c>
    </row>
    <row r="17" spans="1:6" x14ac:dyDescent="0.2">
      <c r="A17" s="21" t="s">
        <v>129</v>
      </c>
      <c r="B17" s="21" t="s">
        <v>128</v>
      </c>
      <c r="C17" s="21" t="s">
        <v>130</v>
      </c>
      <c r="D17" s="24">
        <v>1324806</v>
      </c>
      <c r="E17" s="22">
        <v>15898.996810000001</v>
      </c>
      <c r="F17" s="23">
        <v>2.6558511070526301</v>
      </c>
    </row>
    <row r="18" spans="1:6" x14ac:dyDescent="0.2">
      <c r="A18" s="21" t="s">
        <v>467</v>
      </c>
      <c r="B18" s="21" t="s">
        <v>466</v>
      </c>
      <c r="C18" s="21" t="s">
        <v>142</v>
      </c>
      <c r="D18" s="24">
        <v>685013</v>
      </c>
      <c r="E18" s="22">
        <v>15800.852360000001</v>
      </c>
      <c r="F18" s="23">
        <v>2.6394565477418399</v>
      </c>
    </row>
    <row r="19" spans="1:6" x14ac:dyDescent="0.2">
      <c r="A19" s="21" t="s">
        <v>138</v>
      </c>
      <c r="B19" s="21" t="s">
        <v>137</v>
      </c>
      <c r="C19" s="21" t="s">
        <v>139</v>
      </c>
      <c r="D19" s="24">
        <v>4581067</v>
      </c>
      <c r="E19" s="22">
        <v>14267.73317</v>
      </c>
      <c r="F19" s="23">
        <v>2.3833563455300801</v>
      </c>
    </row>
    <row r="20" spans="1:6" x14ac:dyDescent="0.2">
      <c r="A20" s="21" t="s">
        <v>155</v>
      </c>
      <c r="B20" s="21" t="s">
        <v>154</v>
      </c>
      <c r="C20" s="21" t="s">
        <v>153</v>
      </c>
      <c r="D20" s="24">
        <v>2061397</v>
      </c>
      <c r="E20" s="22">
        <v>12794.06048</v>
      </c>
      <c r="F20" s="23">
        <v>2.13718639581929</v>
      </c>
    </row>
    <row r="21" spans="1:6" x14ac:dyDescent="0.2">
      <c r="A21" s="21" t="s">
        <v>149</v>
      </c>
      <c r="B21" s="21" t="s">
        <v>148</v>
      </c>
      <c r="C21" s="21" t="s">
        <v>150</v>
      </c>
      <c r="D21" s="24">
        <v>194847</v>
      </c>
      <c r="E21" s="22">
        <v>11793.309520000001</v>
      </c>
      <c r="F21" s="23">
        <v>1.9700157512331999</v>
      </c>
    </row>
    <row r="22" spans="1:6" x14ac:dyDescent="0.2">
      <c r="A22" s="21" t="s">
        <v>191</v>
      </c>
      <c r="B22" s="21" t="s">
        <v>190</v>
      </c>
      <c r="C22" s="21" t="s">
        <v>192</v>
      </c>
      <c r="D22" s="24">
        <v>4232579</v>
      </c>
      <c r="E22" s="22">
        <v>10422.72579</v>
      </c>
      <c r="F22" s="23">
        <v>1.7410663174966401</v>
      </c>
    </row>
    <row r="23" spans="1:6" x14ac:dyDescent="0.2">
      <c r="A23" s="21" t="s">
        <v>169</v>
      </c>
      <c r="B23" s="21" t="s">
        <v>168</v>
      </c>
      <c r="C23" s="21" t="s">
        <v>117</v>
      </c>
      <c r="D23" s="24">
        <v>674952</v>
      </c>
      <c r="E23" s="22">
        <v>10042.27333</v>
      </c>
      <c r="F23" s="23">
        <v>1.67751356010276</v>
      </c>
    </row>
    <row r="24" spans="1:6" x14ac:dyDescent="0.2">
      <c r="A24" s="21" t="s">
        <v>199</v>
      </c>
      <c r="B24" s="21" t="s">
        <v>198</v>
      </c>
      <c r="C24" s="21" t="s">
        <v>200</v>
      </c>
      <c r="D24" s="24">
        <v>1633734</v>
      </c>
      <c r="E24" s="22">
        <v>9812.2064040000005</v>
      </c>
      <c r="F24" s="23">
        <v>1.6390819843615201</v>
      </c>
    </row>
    <row r="25" spans="1:6" x14ac:dyDescent="0.2">
      <c r="A25" s="21" t="s">
        <v>147</v>
      </c>
      <c r="B25" s="21" t="s">
        <v>146</v>
      </c>
      <c r="C25" s="21" t="s">
        <v>112</v>
      </c>
      <c r="D25" s="24">
        <v>1310706</v>
      </c>
      <c r="E25" s="22">
        <v>9028.1429279999993</v>
      </c>
      <c r="F25" s="23">
        <v>1.50810794394758</v>
      </c>
    </row>
    <row r="26" spans="1:6" x14ac:dyDescent="0.2">
      <c r="A26" s="21" t="s">
        <v>251</v>
      </c>
      <c r="B26" s="21" t="s">
        <v>250</v>
      </c>
      <c r="C26" s="21" t="s">
        <v>153</v>
      </c>
      <c r="D26" s="24">
        <v>321590</v>
      </c>
      <c r="E26" s="22">
        <v>8313.4230900000002</v>
      </c>
      <c r="F26" s="23">
        <v>1.3887174254344301</v>
      </c>
    </row>
    <row r="27" spans="1:6" x14ac:dyDescent="0.2">
      <c r="A27" s="21" t="s">
        <v>766</v>
      </c>
      <c r="B27" s="21" t="s">
        <v>765</v>
      </c>
      <c r="C27" s="21" t="s">
        <v>145</v>
      </c>
      <c r="D27" s="24">
        <v>429940</v>
      </c>
      <c r="E27" s="22">
        <v>8188.85221</v>
      </c>
      <c r="F27" s="23">
        <v>1.3679084578304801</v>
      </c>
    </row>
    <row r="28" spans="1:6" x14ac:dyDescent="0.2">
      <c r="A28" s="21" t="s">
        <v>160</v>
      </c>
      <c r="B28" s="21" t="s">
        <v>159</v>
      </c>
      <c r="C28" s="21" t="s">
        <v>161</v>
      </c>
      <c r="D28" s="24">
        <v>550412</v>
      </c>
      <c r="E28" s="22">
        <v>8055.8300319999998</v>
      </c>
      <c r="F28" s="23">
        <v>1.3456877414591399</v>
      </c>
    </row>
    <row r="29" spans="1:6" x14ac:dyDescent="0.2">
      <c r="A29" s="21" t="s">
        <v>238</v>
      </c>
      <c r="B29" s="21" t="s">
        <v>237</v>
      </c>
      <c r="C29" s="21" t="s">
        <v>217</v>
      </c>
      <c r="D29" s="24">
        <v>534037</v>
      </c>
      <c r="E29" s="22">
        <v>7480.5232779999997</v>
      </c>
      <c r="F29" s="23">
        <v>1.2495855094903501</v>
      </c>
    </row>
    <row r="30" spans="1:6" x14ac:dyDescent="0.2">
      <c r="A30" s="21" t="s">
        <v>175</v>
      </c>
      <c r="B30" s="21" t="s">
        <v>174</v>
      </c>
      <c r="C30" s="21" t="s">
        <v>176</v>
      </c>
      <c r="D30" s="24">
        <v>1180000</v>
      </c>
      <c r="E30" s="22">
        <v>7387.98</v>
      </c>
      <c r="F30" s="23">
        <v>1.2341265990783401</v>
      </c>
    </row>
    <row r="31" spans="1:6" x14ac:dyDescent="0.2">
      <c r="A31" s="21" t="s">
        <v>144</v>
      </c>
      <c r="B31" s="21" t="s">
        <v>143</v>
      </c>
      <c r="C31" s="21" t="s">
        <v>145</v>
      </c>
      <c r="D31" s="24">
        <v>447035</v>
      </c>
      <c r="E31" s="22">
        <v>7122.3851379999996</v>
      </c>
      <c r="F31" s="23">
        <v>1.1897602521509301</v>
      </c>
    </row>
    <row r="32" spans="1:6" x14ac:dyDescent="0.2">
      <c r="A32" s="21" t="s">
        <v>680</v>
      </c>
      <c r="B32" s="21" t="s">
        <v>679</v>
      </c>
      <c r="C32" s="21" t="s">
        <v>176</v>
      </c>
      <c r="D32" s="24">
        <v>4200152</v>
      </c>
      <c r="E32" s="22">
        <v>6931.0908300000001</v>
      </c>
      <c r="F32" s="23">
        <v>1.15780545615053</v>
      </c>
    </row>
    <row r="33" spans="1:6" x14ac:dyDescent="0.2">
      <c r="A33" s="21" t="s">
        <v>590</v>
      </c>
      <c r="B33" s="21" t="s">
        <v>589</v>
      </c>
      <c r="C33" s="21" t="s">
        <v>164</v>
      </c>
      <c r="D33" s="24">
        <v>1436020</v>
      </c>
      <c r="E33" s="22">
        <v>6638.00245</v>
      </c>
      <c r="F33" s="23">
        <v>1.10884644900124</v>
      </c>
    </row>
    <row r="34" spans="1:6" x14ac:dyDescent="0.2">
      <c r="A34" s="21" t="s">
        <v>727</v>
      </c>
      <c r="B34" s="21" t="s">
        <v>726</v>
      </c>
      <c r="C34" s="21" t="s">
        <v>189</v>
      </c>
      <c r="D34" s="24">
        <v>16250</v>
      </c>
      <c r="E34" s="22">
        <v>6583.8418750000001</v>
      </c>
      <c r="F34" s="23">
        <v>1.09979918490079</v>
      </c>
    </row>
    <row r="35" spans="1:6" x14ac:dyDescent="0.2">
      <c r="A35" s="21" t="s">
        <v>272</v>
      </c>
      <c r="B35" s="21" t="s">
        <v>271</v>
      </c>
      <c r="C35" s="21" t="s">
        <v>145</v>
      </c>
      <c r="D35" s="24">
        <v>425000</v>
      </c>
      <c r="E35" s="22">
        <v>5981.875</v>
      </c>
      <c r="F35" s="23">
        <v>0.999243507678926</v>
      </c>
    </row>
    <row r="36" spans="1:6" x14ac:dyDescent="0.2">
      <c r="A36" s="21" t="s">
        <v>194</v>
      </c>
      <c r="B36" s="21" t="s">
        <v>193</v>
      </c>
      <c r="C36" s="21" t="s">
        <v>186</v>
      </c>
      <c r="D36" s="24">
        <v>241214</v>
      </c>
      <c r="E36" s="22">
        <v>5939.0505009999997</v>
      </c>
      <c r="F36" s="23">
        <v>0.992089880664762</v>
      </c>
    </row>
    <row r="37" spans="1:6" x14ac:dyDescent="0.2">
      <c r="A37" s="21" t="s">
        <v>157</v>
      </c>
      <c r="B37" s="21" t="s">
        <v>156</v>
      </c>
      <c r="C37" s="21" t="s">
        <v>158</v>
      </c>
      <c r="D37" s="24">
        <v>3778497</v>
      </c>
      <c r="E37" s="22">
        <v>5895.966719</v>
      </c>
      <c r="F37" s="23">
        <v>0.98489294166992203</v>
      </c>
    </row>
    <row r="38" spans="1:6" x14ac:dyDescent="0.2">
      <c r="A38" s="21" t="s">
        <v>229</v>
      </c>
      <c r="B38" s="21" t="s">
        <v>228</v>
      </c>
      <c r="C38" s="21" t="s">
        <v>230</v>
      </c>
      <c r="D38" s="24">
        <v>1012130</v>
      </c>
      <c r="E38" s="22">
        <v>5830.8809300000003</v>
      </c>
      <c r="F38" s="23">
        <v>0.974020673008272</v>
      </c>
    </row>
    <row r="39" spans="1:6" x14ac:dyDescent="0.2">
      <c r="A39" s="21" t="s">
        <v>711</v>
      </c>
      <c r="B39" s="21" t="s">
        <v>710</v>
      </c>
      <c r="C39" s="21" t="s">
        <v>164</v>
      </c>
      <c r="D39" s="24">
        <v>440868</v>
      </c>
      <c r="E39" s="22">
        <v>5819.8984680000003</v>
      </c>
      <c r="F39" s="23">
        <v>0.97218610544344797</v>
      </c>
    </row>
    <row r="40" spans="1:6" x14ac:dyDescent="0.2">
      <c r="A40" s="21" t="s">
        <v>211</v>
      </c>
      <c r="B40" s="21" t="s">
        <v>210</v>
      </c>
      <c r="C40" s="21" t="s">
        <v>212</v>
      </c>
      <c r="D40" s="24">
        <v>4228993</v>
      </c>
      <c r="E40" s="22">
        <v>5802.1783960000002</v>
      </c>
      <c r="F40" s="23">
        <v>0.96922605246647997</v>
      </c>
    </row>
    <row r="41" spans="1:6" x14ac:dyDescent="0.2">
      <c r="A41" s="21" t="s">
        <v>629</v>
      </c>
      <c r="B41" s="21" t="s">
        <v>628</v>
      </c>
      <c r="C41" s="21" t="s">
        <v>630</v>
      </c>
      <c r="D41" s="24">
        <v>1723096</v>
      </c>
      <c r="E41" s="22">
        <v>5555.2615040000001</v>
      </c>
      <c r="F41" s="23">
        <v>0.92797977077934002</v>
      </c>
    </row>
    <row r="42" spans="1:6" x14ac:dyDescent="0.2">
      <c r="A42" s="21" t="s">
        <v>171</v>
      </c>
      <c r="B42" s="21" t="s">
        <v>170</v>
      </c>
      <c r="C42" s="21" t="s">
        <v>145</v>
      </c>
      <c r="D42" s="24">
        <v>443906</v>
      </c>
      <c r="E42" s="22">
        <v>5250.520168</v>
      </c>
      <c r="F42" s="23">
        <v>0.87707419326068503</v>
      </c>
    </row>
    <row r="43" spans="1:6" x14ac:dyDescent="0.2">
      <c r="A43" s="21" t="s">
        <v>224</v>
      </c>
      <c r="B43" s="21" t="s">
        <v>223</v>
      </c>
      <c r="C43" s="21" t="s">
        <v>225</v>
      </c>
      <c r="D43" s="24">
        <v>519375</v>
      </c>
      <c r="E43" s="22">
        <v>5184.9206249999997</v>
      </c>
      <c r="F43" s="23">
        <v>0.86611610445918796</v>
      </c>
    </row>
    <row r="44" spans="1:6" x14ac:dyDescent="0.2">
      <c r="A44" s="21" t="s">
        <v>358</v>
      </c>
      <c r="B44" s="21" t="s">
        <v>357</v>
      </c>
      <c r="C44" s="21" t="s">
        <v>207</v>
      </c>
      <c r="D44" s="24">
        <v>262365</v>
      </c>
      <c r="E44" s="22">
        <v>5080.173495</v>
      </c>
      <c r="F44" s="23">
        <v>0.84861859914513504</v>
      </c>
    </row>
    <row r="45" spans="1:6" x14ac:dyDescent="0.2">
      <c r="A45" s="21" t="s">
        <v>173</v>
      </c>
      <c r="B45" s="21" t="s">
        <v>172</v>
      </c>
      <c r="C45" s="21" t="s">
        <v>112</v>
      </c>
      <c r="D45" s="24">
        <v>490288</v>
      </c>
      <c r="E45" s="22">
        <v>4854.341488</v>
      </c>
      <c r="F45" s="23">
        <v>0.81089444629659702</v>
      </c>
    </row>
    <row r="46" spans="1:6" x14ac:dyDescent="0.2">
      <c r="A46" s="21" t="s">
        <v>206</v>
      </c>
      <c r="B46" s="21" t="s">
        <v>205</v>
      </c>
      <c r="C46" s="21" t="s">
        <v>207</v>
      </c>
      <c r="D46" s="24">
        <v>416138</v>
      </c>
      <c r="E46" s="22">
        <v>4688.2107079999996</v>
      </c>
      <c r="F46" s="23">
        <v>0.78314309687176997</v>
      </c>
    </row>
    <row r="47" spans="1:6" x14ac:dyDescent="0.2">
      <c r="A47" s="21" t="s">
        <v>183</v>
      </c>
      <c r="B47" s="21" t="s">
        <v>182</v>
      </c>
      <c r="C47" s="21" t="s">
        <v>176</v>
      </c>
      <c r="D47" s="24">
        <v>3645399</v>
      </c>
      <c r="E47" s="22">
        <v>4436.8151230000003</v>
      </c>
      <c r="F47" s="23">
        <v>0.74114867101526305</v>
      </c>
    </row>
    <row r="48" spans="1:6" x14ac:dyDescent="0.2">
      <c r="A48" s="21" t="s">
        <v>214</v>
      </c>
      <c r="B48" s="21" t="s">
        <v>213</v>
      </c>
      <c r="C48" s="21" t="s">
        <v>117</v>
      </c>
      <c r="D48" s="24">
        <v>663201</v>
      </c>
      <c r="E48" s="22">
        <v>4414.9290570000003</v>
      </c>
      <c r="F48" s="23">
        <v>0.73749270873602202</v>
      </c>
    </row>
    <row r="49" spans="1:9" x14ac:dyDescent="0.2">
      <c r="A49" s="21" t="s">
        <v>262</v>
      </c>
      <c r="B49" s="21" t="s">
        <v>261</v>
      </c>
      <c r="C49" s="21" t="s">
        <v>139</v>
      </c>
      <c r="D49" s="24">
        <v>1167126</v>
      </c>
      <c r="E49" s="22">
        <v>3958.891392</v>
      </c>
      <c r="F49" s="23">
        <v>0.66131380563150899</v>
      </c>
    </row>
    <row r="50" spans="1:9" x14ac:dyDescent="0.2">
      <c r="A50" s="21" t="s">
        <v>185</v>
      </c>
      <c r="B50" s="21" t="s">
        <v>184</v>
      </c>
      <c r="C50" s="21" t="s">
        <v>186</v>
      </c>
      <c r="D50" s="24">
        <v>374730</v>
      </c>
      <c r="E50" s="22">
        <v>3669.168795</v>
      </c>
      <c r="F50" s="23">
        <v>0.61291703637770001</v>
      </c>
    </row>
    <row r="51" spans="1:9" x14ac:dyDescent="0.2">
      <c r="A51" s="21" t="s">
        <v>209</v>
      </c>
      <c r="B51" s="21" t="s">
        <v>208</v>
      </c>
      <c r="C51" s="21" t="s">
        <v>142</v>
      </c>
      <c r="D51" s="24">
        <v>485188</v>
      </c>
      <c r="E51" s="22">
        <v>3258.5226080000002</v>
      </c>
      <c r="F51" s="23">
        <v>0.54432056180863098</v>
      </c>
    </row>
    <row r="52" spans="1:9" x14ac:dyDescent="0.2">
      <c r="A52" s="21" t="s">
        <v>456</v>
      </c>
      <c r="B52" s="21" t="s">
        <v>455</v>
      </c>
      <c r="C52" s="21" t="s">
        <v>153</v>
      </c>
      <c r="D52" s="24">
        <v>174054</v>
      </c>
      <c r="E52" s="22">
        <v>3010.9601459999999</v>
      </c>
      <c r="F52" s="23">
        <v>0.50296644075151897</v>
      </c>
    </row>
    <row r="53" spans="1:9" x14ac:dyDescent="0.2">
      <c r="A53" s="21" t="s">
        <v>606</v>
      </c>
      <c r="B53" s="21" t="s">
        <v>605</v>
      </c>
      <c r="C53" s="21" t="s">
        <v>142</v>
      </c>
      <c r="D53" s="24">
        <v>357700</v>
      </c>
      <c r="E53" s="22">
        <v>2965.3330000000001</v>
      </c>
      <c r="F53" s="23">
        <v>0.49534464500780601</v>
      </c>
    </row>
    <row r="54" spans="1:9" x14ac:dyDescent="0.2">
      <c r="A54" s="21" t="s">
        <v>750</v>
      </c>
      <c r="B54" s="21" t="s">
        <v>749</v>
      </c>
      <c r="C54" s="21" t="s">
        <v>230</v>
      </c>
      <c r="D54" s="24">
        <v>77213</v>
      </c>
      <c r="E54" s="22">
        <v>2849.3913389999998</v>
      </c>
      <c r="F54" s="23">
        <v>0.475977147020342</v>
      </c>
    </row>
    <row r="55" spans="1:9" x14ac:dyDescent="0.2">
      <c r="A55" s="21" t="s">
        <v>219</v>
      </c>
      <c r="B55" s="21" t="s">
        <v>218</v>
      </c>
      <c r="C55" s="21" t="s">
        <v>125</v>
      </c>
      <c r="D55" s="24">
        <v>808586</v>
      </c>
      <c r="E55" s="22">
        <v>2614.5628310000002</v>
      </c>
      <c r="F55" s="23">
        <v>0.43675017186005799</v>
      </c>
    </row>
    <row r="56" spans="1:9" x14ac:dyDescent="0.2">
      <c r="A56" s="21" t="s">
        <v>286</v>
      </c>
      <c r="B56" s="21" t="s">
        <v>285</v>
      </c>
      <c r="C56" s="21" t="s">
        <v>130</v>
      </c>
      <c r="D56" s="24">
        <v>1959795</v>
      </c>
      <c r="E56" s="22">
        <v>2224.1713460000001</v>
      </c>
      <c r="F56" s="23">
        <v>0.37153714804404903</v>
      </c>
    </row>
    <row r="57" spans="1:9" x14ac:dyDescent="0.2">
      <c r="A57" s="21" t="s">
        <v>232</v>
      </c>
      <c r="B57" s="21" t="s">
        <v>231</v>
      </c>
      <c r="C57" s="21" t="s">
        <v>233</v>
      </c>
      <c r="D57" s="24">
        <v>110000</v>
      </c>
      <c r="E57" s="22">
        <v>2143.9</v>
      </c>
      <c r="F57" s="23">
        <v>0.35812820497132603</v>
      </c>
    </row>
    <row r="58" spans="1:9" x14ac:dyDescent="0.2">
      <c r="A58" s="21" t="s">
        <v>592</v>
      </c>
      <c r="B58" s="21" t="s">
        <v>591</v>
      </c>
      <c r="C58" s="21" t="s">
        <v>133</v>
      </c>
      <c r="D58" s="24">
        <v>7356</v>
      </c>
      <c r="E58" s="22">
        <v>52.565975999999999</v>
      </c>
      <c r="F58" s="23">
        <v>8.7808939910657205E-3</v>
      </c>
    </row>
    <row r="59" spans="1:9" x14ac:dyDescent="0.2">
      <c r="A59" s="20" t="s">
        <v>32</v>
      </c>
      <c r="B59" s="20"/>
      <c r="C59" s="20"/>
      <c r="D59" s="20"/>
      <c r="E59" s="25">
        <f>SUM(E7:E58)</f>
        <v>575545.6820899999</v>
      </c>
      <c r="F59" s="26">
        <f>SUM(F7:F58)</f>
        <v>96.142143759451955</v>
      </c>
      <c r="G59" s="14"/>
      <c r="H59" s="14"/>
      <c r="I59" s="14"/>
    </row>
    <row r="60" spans="1:9" x14ac:dyDescent="0.2">
      <c r="A60" s="21"/>
      <c r="B60" s="21"/>
      <c r="C60" s="21"/>
      <c r="D60" s="21"/>
      <c r="E60" s="22"/>
      <c r="F60" s="23"/>
    </row>
    <row r="61" spans="1:9" x14ac:dyDescent="0.2">
      <c r="A61" s="20" t="s">
        <v>325</v>
      </c>
      <c r="B61" s="21"/>
      <c r="C61" s="21"/>
      <c r="D61" s="21"/>
      <c r="E61" s="22"/>
      <c r="F61" s="23"/>
    </row>
    <row r="62" spans="1:9" x14ac:dyDescent="0.2">
      <c r="A62" s="21" t="s">
        <v>328</v>
      </c>
      <c r="B62" s="21" t="s">
        <v>327</v>
      </c>
      <c r="C62" s="21" t="s">
        <v>329</v>
      </c>
      <c r="D62" s="24">
        <v>3000</v>
      </c>
      <c r="E62" s="22">
        <v>2.9999999999999997E-4</v>
      </c>
      <c r="F62" s="23">
        <v>5.0113560096738501E-8</v>
      </c>
    </row>
    <row r="63" spans="1:9" x14ac:dyDescent="0.2">
      <c r="A63" s="21"/>
      <c r="B63" s="21" t="s">
        <v>326</v>
      </c>
      <c r="C63" s="21" t="s">
        <v>217</v>
      </c>
      <c r="D63" s="24">
        <v>2900</v>
      </c>
      <c r="E63" s="22">
        <v>2.9E-4</v>
      </c>
      <c r="F63" s="23">
        <v>4.84431080935139E-8</v>
      </c>
    </row>
    <row r="64" spans="1:9" x14ac:dyDescent="0.2">
      <c r="A64" s="20" t="s">
        <v>32</v>
      </c>
      <c r="B64" s="20"/>
      <c r="C64" s="20"/>
      <c r="D64" s="20"/>
      <c r="E64" s="25">
        <f>SUM(E61:E63)</f>
        <v>5.9000000000000003E-4</v>
      </c>
      <c r="F64" s="26">
        <f>SUM(F61:F63)</f>
        <v>9.8556668190252402E-8</v>
      </c>
      <c r="G64" s="14"/>
      <c r="H64" s="14"/>
      <c r="I64" s="14"/>
    </row>
    <row r="65" spans="1:9" x14ac:dyDescent="0.2">
      <c r="A65" s="21"/>
      <c r="B65" s="21"/>
      <c r="C65" s="21"/>
      <c r="D65" s="21"/>
      <c r="E65" s="22"/>
      <c r="F65" s="23"/>
    </row>
    <row r="66" spans="1:9" x14ac:dyDescent="0.2">
      <c r="A66" s="20" t="s">
        <v>43</v>
      </c>
      <c r="B66" s="20"/>
      <c r="C66" s="20"/>
      <c r="D66" s="20"/>
      <c r="E66" s="25">
        <f>E59+E64</f>
        <v>575545.68267999985</v>
      </c>
      <c r="F66" s="26">
        <f>F59+F64</f>
        <v>96.142143858008623</v>
      </c>
      <c r="G66" s="14"/>
      <c r="H66" s="14"/>
      <c r="I66" s="14"/>
    </row>
    <row r="67" spans="1:9" x14ac:dyDescent="0.2">
      <c r="A67" s="20"/>
      <c r="B67" s="20"/>
      <c r="C67" s="20"/>
      <c r="D67" s="20"/>
      <c r="E67" s="25"/>
      <c r="F67" s="26"/>
      <c r="G67" s="14"/>
      <c r="H67" s="14"/>
      <c r="I67" s="14"/>
    </row>
    <row r="68" spans="1:9" x14ac:dyDescent="0.2">
      <c r="A68" s="20" t="s">
        <v>45</v>
      </c>
      <c r="B68" s="20"/>
      <c r="C68" s="20"/>
      <c r="D68" s="20"/>
      <c r="E68" s="25">
        <f>E70-(E59+E64)</f>
        <v>23094.684160600184</v>
      </c>
      <c r="F68" s="26">
        <f>F70-(F59+F64)</f>
        <v>3.8578561419913768</v>
      </c>
      <c r="G68" s="14"/>
      <c r="H68" s="14"/>
      <c r="I68" s="14"/>
    </row>
    <row r="69" spans="1:9" x14ac:dyDescent="0.2">
      <c r="A69" s="20"/>
      <c r="B69" s="20"/>
      <c r="C69" s="20"/>
      <c r="D69" s="20"/>
      <c r="E69" s="25"/>
      <c r="F69" s="26"/>
      <c r="G69" s="14"/>
      <c r="H69" s="14"/>
      <c r="I69" s="14"/>
    </row>
    <row r="70" spans="1:9" x14ac:dyDescent="0.2">
      <c r="A70" s="27" t="s">
        <v>44</v>
      </c>
      <c r="B70" s="27"/>
      <c r="C70" s="27"/>
      <c r="D70" s="27"/>
      <c r="E70" s="28">
        <v>598640.36684060004</v>
      </c>
      <c r="F70" s="29">
        <v>100</v>
      </c>
      <c r="G70" s="14"/>
      <c r="H70" s="14"/>
      <c r="I70" s="14"/>
    </row>
    <row r="71" spans="1:9" x14ac:dyDescent="0.2">
      <c r="F71" s="15" t="s">
        <v>771</v>
      </c>
    </row>
    <row r="72" spans="1:9" x14ac:dyDescent="0.2">
      <c r="A72" s="14" t="s">
        <v>46</v>
      </c>
    </row>
    <row r="73" spans="1:9" x14ac:dyDescent="0.2">
      <c r="A73" s="14" t="s">
        <v>345</v>
      </c>
    </row>
    <row r="75" spans="1:9" x14ac:dyDescent="0.2">
      <c r="A75" s="14" t="s">
        <v>47</v>
      </c>
    </row>
    <row r="76" spans="1:9" x14ac:dyDescent="0.2">
      <c r="A76" s="14" t="s">
        <v>48</v>
      </c>
    </row>
    <row r="77" spans="1:9" x14ac:dyDescent="0.2">
      <c r="A77" s="14" t="s">
        <v>49</v>
      </c>
      <c r="B77" s="14"/>
      <c r="C77" s="30" t="s">
        <v>51</v>
      </c>
      <c r="D77" s="14" t="s">
        <v>50</v>
      </c>
    </row>
    <row r="78" spans="1:9" x14ac:dyDescent="0.2">
      <c r="A78" s="7" t="s">
        <v>52</v>
      </c>
      <c r="C78" s="31">
        <v>1506.5006000000001</v>
      </c>
      <c r="D78" s="31">
        <v>1292.7598</v>
      </c>
    </row>
    <row r="79" spans="1:9" x14ac:dyDescent="0.2">
      <c r="A79" s="7" t="s">
        <v>53</v>
      </c>
      <c r="C79" s="31">
        <v>73.308000000000007</v>
      </c>
      <c r="D79" s="31">
        <v>58.5959</v>
      </c>
    </row>
    <row r="80" spans="1:9" x14ac:dyDescent="0.2">
      <c r="A80" s="7" t="s">
        <v>54</v>
      </c>
      <c r="C80" s="31">
        <v>1667.9969000000001</v>
      </c>
      <c r="D80" s="31">
        <v>1437.0216</v>
      </c>
    </row>
    <row r="81" spans="1:4" x14ac:dyDescent="0.2">
      <c r="A81" s="7" t="s">
        <v>55</v>
      </c>
      <c r="C81" s="31">
        <v>84.462100000000007</v>
      </c>
      <c r="D81" s="31">
        <v>67.728099999999998</v>
      </c>
    </row>
    <row r="83" spans="1:4" x14ac:dyDescent="0.2">
      <c r="A83" s="14" t="s">
        <v>57</v>
      </c>
    </row>
    <row r="84" spans="1:4" x14ac:dyDescent="0.2">
      <c r="A84" s="83" t="s">
        <v>63</v>
      </c>
      <c r="B84" s="84"/>
      <c r="C84" s="33" t="s">
        <v>64</v>
      </c>
    </row>
    <row r="85" spans="1:4" x14ac:dyDescent="0.2">
      <c r="A85" s="79" t="s">
        <v>53</v>
      </c>
      <c r="B85" s="80"/>
      <c r="C85" s="34">
        <v>4.5</v>
      </c>
    </row>
    <row r="86" spans="1:4" x14ac:dyDescent="0.2">
      <c r="A86" s="79" t="s">
        <v>55</v>
      </c>
      <c r="B86" s="80"/>
      <c r="C86" s="34">
        <v>5.25</v>
      </c>
    </row>
    <row r="87" spans="1:4" x14ac:dyDescent="0.2">
      <c r="A87" s="7" t="s">
        <v>65</v>
      </c>
    </row>
    <row r="88" spans="1:4" x14ac:dyDescent="0.2">
      <c r="A88" s="7" t="s">
        <v>56</v>
      </c>
    </row>
    <row r="90" spans="1:4" x14ac:dyDescent="0.2">
      <c r="A90" s="14" t="s">
        <v>346</v>
      </c>
      <c r="D90" s="52">
        <v>7.6100000000000001E-2</v>
      </c>
    </row>
    <row r="92" spans="1:4" x14ac:dyDescent="0.2">
      <c r="A92" s="87" t="s">
        <v>60</v>
      </c>
      <c r="B92" s="87"/>
      <c r="C92" s="87"/>
      <c r="D92" s="30" t="s">
        <v>58</v>
      </c>
    </row>
    <row r="93" spans="1:4" x14ac:dyDescent="0.2">
      <c r="A93" s="57" t="s">
        <v>930</v>
      </c>
    </row>
    <row r="94" spans="1:4" ht="14.4" x14ac:dyDescent="0.3">
      <c r="A94" s="35" t="s">
        <v>931</v>
      </c>
    </row>
    <row r="96" spans="1:4" x14ac:dyDescent="0.2">
      <c r="A96" s="14" t="s">
        <v>929</v>
      </c>
    </row>
    <row r="97" spans="1:1" x14ac:dyDescent="0.2">
      <c r="A97" s="63"/>
    </row>
    <row r="98" spans="1:1" x14ac:dyDescent="0.2">
      <c r="A98" s="56" t="s">
        <v>941</v>
      </c>
    </row>
    <row r="99" spans="1:1" x14ac:dyDescent="0.2">
      <c r="A99" s="64"/>
    </row>
    <row r="100" spans="1:1" x14ac:dyDescent="0.2">
      <c r="A100" s="65"/>
    </row>
    <row r="101" spans="1:1" x14ac:dyDescent="0.2">
      <c r="A101" s="65"/>
    </row>
    <row r="102" spans="1:1" x14ac:dyDescent="0.2">
      <c r="A102" s="65"/>
    </row>
    <row r="103" spans="1:1" x14ac:dyDescent="0.2">
      <c r="A103" s="65"/>
    </row>
    <row r="104" spans="1:1" x14ac:dyDescent="0.2">
      <c r="A104" s="65"/>
    </row>
    <row r="105" spans="1:1" x14ac:dyDescent="0.2">
      <c r="A105" s="65"/>
    </row>
    <row r="106" spans="1:1" x14ac:dyDescent="0.2">
      <c r="A106" s="65"/>
    </row>
    <row r="107" spans="1:1" x14ac:dyDescent="0.2">
      <c r="A107" s="65"/>
    </row>
    <row r="108" spans="1:1" x14ac:dyDescent="0.2">
      <c r="A108" s="65"/>
    </row>
    <row r="109" spans="1:1" x14ac:dyDescent="0.2">
      <c r="A109" s="65"/>
    </row>
    <row r="110" spans="1:1" x14ac:dyDescent="0.2">
      <c r="A110" s="65"/>
    </row>
    <row r="111" spans="1:1" x14ac:dyDescent="0.2">
      <c r="A111" s="65"/>
    </row>
    <row r="112" spans="1:1" x14ac:dyDescent="0.2">
      <c r="A112" s="65"/>
    </row>
    <row r="113" spans="1:1" x14ac:dyDescent="0.2">
      <c r="A113" s="65"/>
    </row>
    <row r="114" spans="1:1" x14ac:dyDescent="0.2">
      <c r="A114" s="65"/>
    </row>
    <row r="115" spans="1:1" x14ac:dyDescent="0.2">
      <c r="A115" s="65"/>
    </row>
    <row r="116" spans="1:1" x14ac:dyDescent="0.2">
      <c r="A116" s="65"/>
    </row>
    <row r="117" spans="1:1" x14ac:dyDescent="0.2">
      <c r="A117" s="56" t="s">
        <v>954</v>
      </c>
    </row>
    <row r="118" spans="1:1" x14ac:dyDescent="0.2">
      <c r="A118" s="65"/>
    </row>
    <row r="119" spans="1:1" x14ac:dyDescent="0.2">
      <c r="A119" s="56" t="s">
        <v>942</v>
      </c>
    </row>
    <row r="120" spans="1:1" x14ac:dyDescent="0.2">
      <c r="A120" s="65"/>
    </row>
    <row r="121" spans="1:1" x14ac:dyDescent="0.2">
      <c r="A121" s="65"/>
    </row>
    <row r="122" spans="1:1" x14ac:dyDescent="0.2">
      <c r="A122" s="65"/>
    </row>
    <row r="123" spans="1:1" x14ac:dyDescent="0.2">
      <c r="A123" s="65"/>
    </row>
    <row r="124" spans="1:1" x14ac:dyDescent="0.2">
      <c r="A124" s="65"/>
    </row>
    <row r="125" spans="1:1" x14ac:dyDescent="0.2">
      <c r="A125" s="65"/>
    </row>
    <row r="126" spans="1:1" x14ac:dyDescent="0.2">
      <c r="A126" s="65"/>
    </row>
    <row r="127" spans="1:1" x14ac:dyDescent="0.2">
      <c r="A127" s="65"/>
    </row>
    <row r="128" spans="1:1" x14ac:dyDescent="0.2">
      <c r="A128" s="65"/>
    </row>
    <row r="129" spans="1:1" x14ac:dyDescent="0.2">
      <c r="A129" s="65"/>
    </row>
    <row r="130" spans="1:1" x14ac:dyDescent="0.2">
      <c r="A130" s="65"/>
    </row>
    <row r="131" spans="1:1" x14ac:dyDescent="0.2">
      <c r="A131" s="65"/>
    </row>
    <row r="138" spans="1:1" x14ac:dyDescent="0.2">
      <c r="A138" s="14" t="s">
        <v>963</v>
      </c>
    </row>
    <row r="140" spans="1:1" x14ac:dyDescent="0.2">
      <c r="A140" s="7" t="s">
        <v>940</v>
      </c>
    </row>
  </sheetData>
  <mergeCells count="5">
    <mergeCell ref="A1:F1"/>
    <mergeCell ref="A84:B84"/>
    <mergeCell ref="A85:B85"/>
    <mergeCell ref="A86:B86"/>
    <mergeCell ref="A92:C92"/>
  </mergeCells>
  <conditionalFormatting sqref="F2:F3">
    <cfRule type="cellIs" dxfId="29" priority="3" stopIfTrue="1" operator="between">
      <formula>0.009</formula>
      <formula>-0.009</formula>
    </cfRule>
  </conditionalFormatting>
  <conditionalFormatting sqref="F5:F133">
    <cfRule type="cellIs" dxfId="28" priority="1" stopIfTrue="1" operator="between">
      <formula>0.009</formula>
      <formula>-0.009</formula>
    </cfRule>
  </conditionalFormatting>
  <conditionalFormatting sqref="F234:F65536">
    <cfRule type="cellIs" dxfId="27" priority="2" stopIfTrue="1" operator="between">
      <formula>0.009</formula>
      <formula>-0.009</formula>
    </cfRule>
  </conditionalFormatting>
  <hyperlinks>
    <hyperlink ref="A94" r:id="rId1" xr:uid="{00000000-0004-0000-1E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167"/>
  <sheetViews>
    <sheetView workbookViewId="0">
      <selection sqref="A1:F1"/>
    </sheetView>
  </sheetViews>
  <sheetFormatPr defaultColWidth="9.109375" defaultRowHeight="10.199999999999999" x14ac:dyDescent="0.2"/>
  <cols>
    <col min="1" max="1" width="35.6640625" style="7" bestFit="1" customWidth="1"/>
    <col min="2" max="2" width="33.5546875" style="7" bestFit="1" customWidth="1"/>
    <col min="3" max="3" width="18.88671875" style="7" bestFit="1" customWidth="1"/>
    <col min="4" max="4" width="27.5546875" style="7" customWidth="1"/>
    <col min="5" max="5" width="27" style="10" customWidth="1"/>
    <col min="6" max="6" width="13.5546875" style="11" bestFit="1" customWidth="1"/>
    <col min="7" max="16384" width="9.109375" style="7"/>
  </cols>
  <sheetData>
    <row r="1" spans="1:8" s="1" customFormat="1" ht="13.8" x14ac:dyDescent="0.2">
      <c r="A1" s="81" t="s">
        <v>24</v>
      </c>
      <c r="B1" s="82"/>
      <c r="C1" s="82"/>
      <c r="D1" s="82"/>
      <c r="E1" s="82"/>
      <c r="F1" s="82"/>
    </row>
    <row r="2" spans="1:8" s="1" customFormat="1" ht="11.4" x14ac:dyDescent="0.2">
      <c r="E2" s="5"/>
      <c r="F2" s="9"/>
    </row>
    <row r="3" spans="1:8" s="1" customFormat="1" ht="12" x14ac:dyDescent="0.2">
      <c r="A3" s="8" t="s">
        <v>7</v>
      </c>
      <c r="B3" s="2"/>
      <c r="C3" s="3"/>
      <c r="D3" s="3"/>
      <c r="E3" s="4"/>
      <c r="F3" s="9"/>
    </row>
    <row r="4" spans="1:8" s="1" customFormat="1" ht="21.75" customHeight="1" x14ac:dyDescent="0.2">
      <c r="A4" s="6" t="s">
        <v>2</v>
      </c>
      <c r="B4" s="6" t="s">
        <v>0</v>
      </c>
      <c r="C4" s="13" t="s">
        <v>1</v>
      </c>
      <c r="D4" s="53" t="s">
        <v>6</v>
      </c>
      <c r="E4" s="12" t="s">
        <v>3</v>
      </c>
    </row>
    <row r="5" spans="1:8" x14ac:dyDescent="0.2">
      <c r="A5" s="16" t="s">
        <v>542</v>
      </c>
      <c r="B5" s="17"/>
      <c r="C5" s="17"/>
      <c r="D5" s="18"/>
      <c r="E5" s="19"/>
      <c r="F5" s="7"/>
    </row>
    <row r="6" spans="1:8" x14ac:dyDescent="0.2">
      <c r="A6" s="21" t="s">
        <v>904</v>
      </c>
      <c r="B6" s="21" t="s">
        <v>903</v>
      </c>
      <c r="C6" s="24">
        <v>4610335.7079999996</v>
      </c>
      <c r="D6" s="22">
        <v>384926.80982000002</v>
      </c>
      <c r="E6" s="23">
        <v>98.896262838023901</v>
      </c>
      <c r="F6" s="7"/>
    </row>
    <row r="7" spans="1:8" x14ac:dyDescent="0.2">
      <c r="A7" s="20" t="s">
        <v>32</v>
      </c>
      <c r="B7" s="20"/>
      <c r="C7" s="20"/>
      <c r="D7" s="25">
        <f>SUM(D6:D6)</f>
        <v>384926.80982000002</v>
      </c>
      <c r="E7" s="26">
        <f>SUM(E6:E6)</f>
        <v>98.896262838023901</v>
      </c>
      <c r="F7" s="14"/>
      <c r="G7" s="14"/>
      <c r="H7" s="14"/>
    </row>
    <row r="8" spans="1:8" x14ac:dyDescent="0.2">
      <c r="A8" s="21"/>
      <c r="B8" s="21"/>
      <c r="C8" s="21"/>
      <c r="D8" s="22"/>
      <c r="E8" s="23"/>
      <c r="F8" s="7"/>
    </row>
    <row r="9" spans="1:8" x14ac:dyDescent="0.2">
      <c r="A9" s="20" t="s">
        <v>43</v>
      </c>
      <c r="B9" s="20"/>
      <c r="C9" s="20"/>
      <c r="D9" s="25">
        <f>D7</f>
        <v>384926.80982000002</v>
      </c>
      <c r="E9" s="26">
        <f>E7</f>
        <v>98.896262838023901</v>
      </c>
      <c r="F9" s="14"/>
      <c r="G9" s="14"/>
      <c r="H9" s="14"/>
    </row>
    <row r="10" spans="1:8" x14ac:dyDescent="0.2">
      <c r="A10" s="20"/>
      <c r="B10" s="20"/>
      <c r="C10" s="20"/>
      <c r="D10" s="25"/>
      <c r="E10" s="26"/>
      <c r="F10" s="14"/>
      <c r="G10" s="14"/>
      <c r="H10" s="14"/>
    </row>
    <row r="11" spans="1:8" x14ac:dyDescent="0.2">
      <c r="A11" s="20" t="s">
        <v>45</v>
      </c>
      <c r="B11" s="20"/>
      <c r="C11" s="20"/>
      <c r="D11" s="25">
        <f>D13-(D7)</f>
        <v>4295.9967591000022</v>
      </c>
      <c r="E11" s="26">
        <f>E13-(E7)</f>
        <v>1.1037371619760989</v>
      </c>
      <c r="F11" s="14"/>
      <c r="G11" s="14"/>
      <c r="H11" s="14"/>
    </row>
    <row r="12" spans="1:8" x14ac:dyDescent="0.2">
      <c r="A12" s="20"/>
      <c r="B12" s="20"/>
      <c r="C12" s="20"/>
      <c r="D12" s="25"/>
      <c r="E12" s="26"/>
      <c r="F12" s="14"/>
      <c r="G12" s="14"/>
      <c r="H12" s="14"/>
    </row>
    <row r="13" spans="1:8" x14ac:dyDescent="0.2">
      <c r="A13" s="27" t="s">
        <v>44</v>
      </c>
      <c r="B13" s="27"/>
      <c r="C13" s="27"/>
      <c r="D13" s="28">
        <v>389222.80657910003</v>
      </c>
      <c r="E13" s="29">
        <v>100</v>
      </c>
      <c r="F13" s="14"/>
      <c r="G13" s="14"/>
      <c r="H13" s="14"/>
    </row>
    <row r="15" spans="1:8" x14ac:dyDescent="0.2">
      <c r="A15" s="14" t="s">
        <v>47</v>
      </c>
    </row>
    <row r="16" spans="1:8" x14ac:dyDescent="0.2">
      <c r="A16" s="14" t="s">
        <v>48</v>
      </c>
    </row>
    <row r="17" spans="1:6" x14ac:dyDescent="0.2">
      <c r="A17" s="14" t="s">
        <v>49</v>
      </c>
      <c r="B17" s="14"/>
      <c r="C17" s="30" t="s">
        <v>51</v>
      </c>
      <c r="D17" s="30" t="s">
        <v>50</v>
      </c>
    </row>
    <row r="18" spans="1:6" x14ac:dyDescent="0.2">
      <c r="A18" s="7" t="s">
        <v>52</v>
      </c>
      <c r="C18" s="31">
        <v>68.206699999999998</v>
      </c>
      <c r="D18" s="31">
        <v>73.303899999999999</v>
      </c>
    </row>
    <row r="19" spans="1:6" x14ac:dyDescent="0.2">
      <c r="A19" s="7" t="s">
        <v>53</v>
      </c>
      <c r="C19" s="31">
        <v>68.206699999999998</v>
      </c>
      <c r="D19" s="31">
        <v>73.303899999999999</v>
      </c>
    </row>
    <row r="20" spans="1:6" x14ac:dyDescent="0.2">
      <c r="A20" s="7" t="s">
        <v>54</v>
      </c>
      <c r="C20" s="31">
        <v>76.4465</v>
      </c>
      <c r="D20" s="31">
        <v>82.537499999999994</v>
      </c>
    </row>
    <row r="21" spans="1:6" x14ac:dyDescent="0.2">
      <c r="A21" s="7" t="s">
        <v>55</v>
      </c>
      <c r="C21" s="31">
        <v>76.4465</v>
      </c>
      <c r="D21" s="31">
        <v>82.537499999999994</v>
      </c>
    </row>
    <row r="23" spans="1:6" x14ac:dyDescent="0.2">
      <c r="A23" s="7" t="s">
        <v>56</v>
      </c>
    </row>
    <row r="25" spans="1:6" x14ac:dyDescent="0.2">
      <c r="A25" s="14" t="s">
        <v>57</v>
      </c>
      <c r="D25" s="30" t="s">
        <v>58</v>
      </c>
    </row>
    <row r="27" spans="1:6" x14ac:dyDescent="0.2">
      <c r="A27" s="14" t="s">
        <v>346</v>
      </c>
      <c r="D27" s="52">
        <v>1.7899999999999999E-2</v>
      </c>
    </row>
    <row r="29" spans="1:6" x14ac:dyDescent="0.2">
      <c r="A29" s="87" t="s">
        <v>60</v>
      </c>
      <c r="B29" s="87"/>
      <c r="C29" s="87"/>
      <c r="D29" s="30" t="s">
        <v>58</v>
      </c>
    </row>
    <row r="31" spans="1:6" x14ac:dyDescent="0.2">
      <c r="A31" s="14" t="s">
        <v>929</v>
      </c>
      <c r="F31" s="7"/>
    </row>
    <row r="32" spans="1:6" x14ac:dyDescent="0.2">
      <c r="A32" s="63"/>
      <c r="F32" s="7"/>
    </row>
    <row r="33" spans="1:6" x14ac:dyDescent="0.2">
      <c r="A33" s="56" t="s">
        <v>941</v>
      </c>
      <c r="F33" s="7"/>
    </row>
    <row r="34" spans="1:6" x14ac:dyDescent="0.2">
      <c r="A34" s="64"/>
      <c r="F34" s="7"/>
    </row>
    <row r="35" spans="1:6" x14ac:dyDescent="0.2">
      <c r="A35" s="65"/>
      <c r="F35" s="7"/>
    </row>
    <row r="36" spans="1:6" x14ac:dyDescent="0.2">
      <c r="A36" s="65"/>
      <c r="F36" s="7"/>
    </row>
    <row r="37" spans="1:6" x14ac:dyDescent="0.2">
      <c r="A37" s="65"/>
      <c r="F37" s="7"/>
    </row>
    <row r="38" spans="1:6" x14ac:dyDescent="0.2">
      <c r="A38" s="65"/>
      <c r="F38" s="7"/>
    </row>
    <row r="39" spans="1:6" x14ac:dyDescent="0.2">
      <c r="A39" s="65"/>
      <c r="F39" s="7"/>
    </row>
    <row r="40" spans="1:6" x14ac:dyDescent="0.2">
      <c r="A40" s="65"/>
      <c r="F40" s="7"/>
    </row>
    <row r="41" spans="1:6" x14ac:dyDescent="0.2">
      <c r="A41" s="65"/>
      <c r="F41" s="7"/>
    </row>
    <row r="42" spans="1:6" x14ac:dyDescent="0.2">
      <c r="A42" s="65"/>
      <c r="F42" s="7"/>
    </row>
    <row r="43" spans="1:6" x14ac:dyDescent="0.2">
      <c r="A43" s="65"/>
      <c r="F43" s="7"/>
    </row>
    <row r="44" spans="1:6" x14ac:dyDescent="0.2">
      <c r="A44" s="65"/>
      <c r="F44" s="7"/>
    </row>
    <row r="45" spans="1:6" x14ac:dyDescent="0.2">
      <c r="A45" s="65"/>
      <c r="F45" s="7"/>
    </row>
    <row r="46" spans="1:6" x14ac:dyDescent="0.2">
      <c r="A46" s="65"/>
      <c r="F46" s="7"/>
    </row>
    <row r="47" spans="1:6" x14ac:dyDescent="0.2">
      <c r="A47" s="65"/>
      <c r="F47" s="7"/>
    </row>
    <row r="48" spans="1:6" x14ac:dyDescent="0.2">
      <c r="A48" s="65"/>
      <c r="F48" s="7"/>
    </row>
    <row r="49" spans="1:6" x14ac:dyDescent="0.2">
      <c r="A49" s="65"/>
      <c r="F49" s="7"/>
    </row>
    <row r="50" spans="1:6" x14ac:dyDescent="0.2">
      <c r="A50" s="65"/>
      <c r="F50" s="7"/>
    </row>
    <row r="51" spans="1:6" x14ac:dyDescent="0.2">
      <c r="A51" s="56" t="s">
        <v>964</v>
      </c>
      <c r="F51" s="7"/>
    </row>
    <row r="52" spans="1:6" x14ac:dyDescent="0.2">
      <c r="A52" s="65"/>
      <c r="F52" s="7"/>
    </row>
    <row r="53" spans="1:6" x14ac:dyDescent="0.2">
      <c r="A53" s="56" t="s">
        <v>942</v>
      </c>
      <c r="F53" s="7"/>
    </row>
    <row r="54" spans="1:6" x14ac:dyDescent="0.2">
      <c r="A54" s="65"/>
      <c r="F54" s="7"/>
    </row>
    <row r="55" spans="1:6" x14ac:dyDescent="0.2">
      <c r="A55" s="65"/>
      <c r="F55" s="7"/>
    </row>
    <row r="56" spans="1:6" x14ac:dyDescent="0.2">
      <c r="A56" s="65"/>
      <c r="F56" s="7"/>
    </row>
    <row r="57" spans="1:6" x14ac:dyDescent="0.2">
      <c r="A57" s="65"/>
      <c r="F57" s="7"/>
    </row>
    <row r="58" spans="1:6" x14ac:dyDescent="0.2">
      <c r="A58" s="65"/>
      <c r="F58" s="7"/>
    </row>
    <row r="59" spans="1:6" x14ac:dyDescent="0.2">
      <c r="A59" s="65"/>
      <c r="F59" s="7"/>
    </row>
    <row r="60" spans="1:6" x14ac:dyDescent="0.2">
      <c r="A60" s="65"/>
      <c r="F60" s="7"/>
    </row>
    <row r="61" spans="1:6" x14ac:dyDescent="0.2">
      <c r="A61" s="65"/>
      <c r="F61" s="7"/>
    </row>
    <row r="62" spans="1:6" x14ac:dyDescent="0.2">
      <c r="A62" s="65"/>
      <c r="F62" s="7"/>
    </row>
    <row r="63" spans="1:6" x14ac:dyDescent="0.2">
      <c r="A63" s="65"/>
      <c r="F63" s="7"/>
    </row>
    <row r="64" spans="1:6" x14ac:dyDescent="0.2">
      <c r="A64" s="65"/>
      <c r="F64" s="7"/>
    </row>
    <row r="65" spans="1:6" x14ac:dyDescent="0.2">
      <c r="A65" s="65"/>
      <c r="F65" s="7"/>
    </row>
    <row r="66" spans="1:6" x14ac:dyDescent="0.2">
      <c r="F66" s="7"/>
    </row>
    <row r="67" spans="1:6" x14ac:dyDescent="0.2">
      <c r="F67" s="7"/>
    </row>
    <row r="68" spans="1:6" x14ac:dyDescent="0.2">
      <c r="F68" s="7"/>
    </row>
    <row r="69" spans="1:6" x14ac:dyDescent="0.2">
      <c r="F69" s="7"/>
    </row>
    <row r="70" spans="1:6" x14ac:dyDescent="0.2">
      <c r="F70" s="7"/>
    </row>
    <row r="71" spans="1:6" x14ac:dyDescent="0.2">
      <c r="F71" s="7"/>
    </row>
    <row r="72" spans="1:6" x14ac:dyDescent="0.2">
      <c r="A72" s="7" t="s">
        <v>940</v>
      </c>
      <c r="F72" s="7"/>
    </row>
    <row r="73" spans="1:6" x14ac:dyDescent="0.2">
      <c r="F73" s="7"/>
    </row>
    <row r="74" spans="1:6" x14ac:dyDescent="0.2">
      <c r="F74" s="7"/>
    </row>
    <row r="75" spans="1:6" x14ac:dyDescent="0.2">
      <c r="F75" s="7"/>
    </row>
    <row r="76" spans="1:6" x14ac:dyDescent="0.2">
      <c r="F76" s="7"/>
    </row>
    <row r="77" spans="1:6" x14ac:dyDescent="0.2">
      <c r="F77" s="7"/>
    </row>
    <row r="78" spans="1:6" x14ac:dyDescent="0.2">
      <c r="F78" s="7"/>
    </row>
    <row r="79" spans="1:6" x14ac:dyDescent="0.2">
      <c r="F79" s="7"/>
    </row>
    <row r="80" spans="1:6" x14ac:dyDescent="0.2">
      <c r="F80" s="7"/>
    </row>
    <row r="81" spans="6:6" x14ac:dyDescent="0.2">
      <c r="F81" s="7"/>
    </row>
    <row r="82" spans="6:6" x14ac:dyDescent="0.2">
      <c r="F82" s="7"/>
    </row>
    <row r="83" spans="6:6" x14ac:dyDescent="0.2">
      <c r="F83" s="7"/>
    </row>
    <row r="84" spans="6:6" x14ac:dyDescent="0.2">
      <c r="F84" s="7"/>
    </row>
    <row r="85" spans="6:6" x14ac:dyDescent="0.2">
      <c r="F85" s="7"/>
    </row>
    <row r="86" spans="6:6" x14ac:dyDescent="0.2">
      <c r="F86" s="7"/>
    </row>
    <row r="87" spans="6:6" x14ac:dyDescent="0.2">
      <c r="F87" s="7"/>
    </row>
    <row r="88" spans="6:6" x14ac:dyDescent="0.2">
      <c r="F88" s="7"/>
    </row>
    <row r="89" spans="6:6" x14ac:dyDescent="0.2">
      <c r="F89" s="7"/>
    </row>
    <row r="90" spans="6:6" x14ac:dyDescent="0.2">
      <c r="F90" s="7"/>
    </row>
    <row r="91" spans="6:6" x14ac:dyDescent="0.2">
      <c r="F91" s="7"/>
    </row>
    <row r="92" spans="6:6" x14ac:dyDescent="0.2">
      <c r="F92" s="7"/>
    </row>
    <row r="93" spans="6:6" x14ac:dyDescent="0.2">
      <c r="F93" s="7"/>
    </row>
    <row r="94" spans="6:6" x14ac:dyDescent="0.2">
      <c r="F94" s="7"/>
    </row>
    <row r="95" spans="6:6" x14ac:dyDescent="0.2">
      <c r="F95" s="7"/>
    </row>
    <row r="96" spans="6:6" x14ac:dyDescent="0.2">
      <c r="F96" s="7"/>
    </row>
    <row r="97" spans="6:6" x14ac:dyDescent="0.2">
      <c r="F97" s="7"/>
    </row>
    <row r="98" spans="6:6" x14ac:dyDescent="0.2">
      <c r="F98" s="7"/>
    </row>
    <row r="99" spans="6:6" x14ac:dyDescent="0.2">
      <c r="F99" s="7"/>
    </row>
    <row r="100" spans="6:6" x14ac:dyDescent="0.2">
      <c r="F100" s="7"/>
    </row>
    <row r="101" spans="6:6" x14ac:dyDescent="0.2">
      <c r="F101" s="7"/>
    </row>
    <row r="102" spans="6:6" x14ac:dyDescent="0.2">
      <c r="F102" s="7"/>
    </row>
    <row r="103" spans="6:6" x14ac:dyDescent="0.2">
      <c r="F103" s="7"/>
    </row>
    <row r="104" spans="6:6" x14ac:dyDescent="0.2">
      <c r="F104" s="7"/>
    </row>
    <row r="105" spans="6:6" x14ac:dyDescent="0.2">
      <c r="F105" s="7"/>
    </row>
    <row r="106" spans="6:6" x14ac:dyDescent="0.2">
      <c r="F106" s="7"/>
    </row>
    <row r="107" spans="6:6" x14ac:dyDescent="0.2">
      <c r="F107" s="7"/>
    </row>
    <row r="108" spans="6:6" x14ac:dyDescent="0.2">
      <c r="F108" s="7"/>
    </row>
    <row r="109" spans="6:6" x14ac:dyDescent="0.2">
      <c r="F109" s="7"/>
    </row>
    <row r="110" spans="6:6" x14ac:dyDescent="0.2">
      <c r="F110" s="7"/>
    </row>
    <row r="111" spans="6:6" x14ac:dyDescent="0.2">
      <c r="F111" s="7"/>
    </row>
    <row r="112" spans="6:6" x14ac:dyDescent="0.2">
      <c r="F112" s="7"/>
    </row>
    <row r="113" spans="6:6" x14ac:dyDescent="0.2">
      <c r="F113" s="7"/>
    </row>
    <row r="114" spans="6:6" x14ac:dyDescent="0.2">
      <c r="F114" s="7"/>
    </row>
    <row r="115" spans="6:6" x14ac:dyDescent="0.2">
      <c r="F115" s="7"/>
    </row>
    <row r="116" spans="6:6" x14ac:dyDescent="0.2">
      <c r="F116" s="7"/>
    </row>
    <row r="117" spans="6:6" x14ac:dyDescent="0.2">
      <c r="F117" s="7"/>
    </row>
    <row r="118" spans="6:6" x14ac:dyDescent="0.2">
      <c r="F118" s="7"/>
    </row>
    <row r="119" spans="6:6" x14ac:dyDescent="0.2">
      <c r="F119" s="7"/>
    </row>
    <row r="120" spans="6:6" x14ac:dyDescent="0.2">
      <c r="F120" s="7"/>
    </row>
    <row r="121" spans="6:6" x14ac:dyDescent="0.2">
      <c r="F121" s="7"/>
    </row>
    <row r="122" spans="6:6" x14ac:dyDescent="0.2">
      <c r="F122" s="7"/>
    </row>
    <row r="123" spans="6:6" x14ac:dyDescent="0.2">
      <c r="F123" s="7"/>
    </row>
    <row r="124" spans="6:6" x14ac:dyDescent="0.2">
      <c r="F124" s="7"/>
    </row>
    <row r="125" spans="6:6" x14ac:dyDescent="0.2">
      <c r="F125" s="7"/>
    </row>
    <row r="126" spans="6:6" x14ac:dyDescent="0.2">
      <c r="F126" s="7"/>
    </row>
    <row r="127" spans="6:6" x14ac:dyDescent="0.2">
      <c r="F127" s="7"/>
    </row>
    <row r="128" spans="6:6" x14ac:dyDescent="0.2">
      <c r="F128" s="7"/>
    </row>
    <row r="129" spans="6:6" x14ac:dyDescent="0.2">
      <c r="F129" s="7"/>
    </row>
    <row r="130" spans="6:6" x14ac:dyDescent="0.2">
      <c r="F130" s="7"/>
    </row>
    <row r="131" spans="6:6" x14ac:dyDescent="0.2">
      <c r="F131" s="7"/>
    </row>
    <row r="132" spans="6:6" x14ac:dyDescent="0.2">
      <c r="F132" s="7"/>
    </row>
    <row r="133" spans="6:6" x14ac:dyDescent="0.2">
      <c r="F133" s="7"/>
    </row>
    <row r="134" spans="6:6" x14ac:dyDescent="0.2">
      <c r="F134" s="7"/>
    </row>
    <row r="135" spans="6:6" x14ac:dyDescent="0.2">
      <c r="F135" s="7"/>
    </row>
    <row r="136" spans="6:6" x14ac:dyDescent="0.2">
      <c r="F136" s="7"/>
    </row>
    <row r="137" spans="6:6" x14ac:dyDescent="0.2">
      <c r="F137" s="7"/>
    </row>
    <row r="138" spans="6:6" x14ac:dyDescent="0.2">
      <c r="F138" s="7"/>
    </row>
    <row r="139" spans="6:6" x14ac:dyDescent="0.2">
      <c r="F139" s="7"/>
    </row>
    <row r="140" spans="6:6" x14ac:dyDescent="0.2">
      <c r="F140" s="7"/>
    </row>
    <row r="141" spans="6:6" x14ac:dyDescent="0.2">
      <c r="F141" s="7"/>
    </row>
    <row r="142" spans="6:6" x14ac:dyDescent="0.2">
      <c r="F142" s="7"/>
    </row>
    <row r="143" spans="6:6" x14ac:dyDescent="0.2">
      <c r="F143" s="7"/>
    </row>
    <row r="144" spans="6:6" x14ac:dyDescent="0.2">
      <c r="F144" s="7"/>
    </row>
    <row r="145" spans="6:6" x14ac:dyDescent="0.2">
      <c r="F145" s="7"/>
    </row>
    <row r="146" spans="6:6" x14ac:dyDescent="0.2">
      <c r="F146" s="7"/>
    </row>
    <row r="147" spans="6:6" x14ac:dyDescent="0.2">
      <c r="F147" s="7"/>
    </row>
    <row r="148" spans="6:6" x14ac:dyDescent="0.2">
      <c r="F148" s="7"/>
    </row>
    <row r="149" spans="6:6" x14ac:dyDescent="0.2">
      <c r="F149" s="7"/>
    </row>
    <row r="150" spans="6:6" x14ac:dyDescent="0.2">
      <c r="F150" s="7"/>
    </row>
    <row r="151" spans="6:6" x14ac:dyDescent="0.2">
      <c r="F151" s="7"/>
    </row>
    <row r="152" spans="6:6" x14ac:dyDescent="0.2">
      <c r="F152" s="7"/>
    </row>
    <row r="153" spans="6:6" x14ac:dyDescent="0.2">
      <c r="F153" s="7"/>
    </row>
    <row r="154" spans="6:6" x14ac:dyDescent="0.2">
      <c r="F154" s="7"/>
    </row>
    <row r="155" spans="6:6" x14ac:dyDescent="0.2">
      <c r="F155" s="7"/>
    </row>
    <row r="156" spans="6:6" x14ac:dyDescent="0.2">
      <c r="F156" s="7"/>
    </row>
    <row r="157" spans="6:6" x14ac:dyDescent="0.2">
      <c r="F157" s="7"/>
    </row>
    <row r="158" spans="6:6" x14ac:dyDescent="0.2">
      <c r="F158" s="7"/>
    </row>
    <row r="159" spans="6:6" x14ac:dyDescent="0.2">
      <c r="F159" s="7"/>
    </row>
    <row r="160" spans="6:6" x14ac:dyDescent="0.2">
      <c r="F160" s="7"/>
    </row>
    <row r="161" spans="6:6" x14ac:dyDescent="0.2">
      <c r="F161" s="7"/>
    </row>
    <row r="162" spans="6:6" x14ac:dyDescent="0.2">
      <c r="F162" s="7"/>
    </row>
    <row r="163" spans="6:6" x14ac:dyDescent="0.2">
      <c r="F163" s="7"/>
    </row>
    <row r="164" spans="6:6" x14ac:dyDescent="0.2">
      <c r="F164" s="7"/>
    </row>
    <row r="165" spans="6:6" x14ac:dyDescent="0.2">
      <c r="F165" s="7"/>
    </row>
    <row r="166" spans="6:6" x14ac:dyDescent="0.2">
      <c r="F166" s="7"/>
    </row>
    <row r="167" spans="6:6" x14ac:dyDescent="0.2">
      <c r="F167" s="7"/>
    </row>
  </sheetData>
  <mergeCells count="2">
    <mergeCell ref="A1:F1"/>
    <mergeCell ref="A29:C29"/>
  </mergeCells>
  <conditionalFormatting sqref="F2:F3 E5:E13 F14:F30">
    <cfRule type="cellIs" dxfId="26" priority="2" stopIfTrue="1" operator="between">
      <formula>0.009</formula>
      <formula>-0.009</formula>
    </cfRule>
  </conditionalFormatting>
  <conditionalFormatting sqref="F168:F65536">
    <cfRule type="cellIs" dxfId="25" priority="1" stopIfTrue="1" operator="between">
      <formula>0.009</formula>
      <formula>-0.009</formula>
    </cfRule>
  </conditionalFormatting>
  <hyperlinks>
    <hyperlink ref="A34" r:id="rId1" tooltip="https://www.franklintempletonindia.com/downloadsServlet/pdf/product-labels-jg9o5k7l" display="https://www.franklintempletonindia.com/downloadsServlet/pdf/product-labels-jg9o5k7l" xr:uid="{00000000-0004-0000-1F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166"/>
  <sheetViews>
    <sheetView workbookViewId="0">
      <selection sqref="A1:F1"/>
    </sheetView>
  </sheetViews>
  <sheetFormatPr defaultColWidth="9.109375" defaultRowHeight="10.199999999999999" x14ac:dyDescent="0.2"/>
  <cols>
    <col min="1" max="1" width="35.6640625" style="7" bestFit="1" customWidth="1"/>
    <col min="2" max="2" width="39.33203125" style="7" bestFit="1" customWidth="1"/>
    <col min="3" max="3" width="18.88671875" style="7" bestFit="1" customWidth="1"/>
    <col min="4" max="4" width="21.88671875" style="7" customWidth="1"/>
    <col min="5" max="5" width="27" style="10" customWidth="1"/>
    <col min="6" max="6" width="13.5546875" style="11" bestFit="1" customWidth="1"/>
    <col min="7" max="16384" width="9.109375" style="7"/>
  </cols>
  <sheetData>
    <row r="1" spans="1:8" s="1" customFormat="1" ht="13.8" x14ac:dyDescent="0.2">
      <c r="A1" s="81" t="s">
        <v>926</v>
      </c>
      <c r="B1" s="82"/>
      <c r="C1" s="82"/>
      <c r="D1" s="82"/>
      <c r="E1" s="82"/>
      <c r="F1" s="82"/>
    </row>
    <row r="2" spans="1:8" s="1" customFormat="1" ht="11.4" x14ac:dyDescent="0.2">
      <c r="E2" s="5"/>
      <c r="F2" s="9"/>
    </row>
    <row r="3" spans="1:8" s="1" customFormat="1" ht="12" x14ac:dyDescent="0.2">
      <c r="A3" s="8" t="s">
        <v>7</v>
      </c>
      <c r="B3" s="2"/>
      <c r="C3" s="3"/>
      <c r="D3" s="3"/>
      <c r="E3" s="4"/>
      <c r="F3" s="9"/>
    </row>
    <row r="4" spans="1:8" s="1" customFormat="1" ht="21.75" customHeight="1" x14ac:dyDescent="0.2">
      <c r="A4" s="6" t="s">
        <v>2</v>
      </c>
      <c r="B4" s="6" t="s">
        <v>0</v>
      </c>
      <c r="C4" s="13" t="s">
        <v>1</v>
      </c>
      <c r="D4" s="53" t="s">
        <v>6</v>
      </c>
      <c r="E4" s="12" t="s">
        <v>3</v>
      </c>
    </row>
    <row r="5" spans="1:8" x14ac:dyDescent="0.2">
      <c r="A5" s="16" t="s">
        <v>542</v>
      </c>
      <c r="B5" s="17"/>
      <c r="C5" s="17"/>
      <c r="D5" s="18"/>
      <c r="E5" s="19"/>
      <c r="F5" s="7"/>
    </row>
    <row r="6" spans="1:8" x14ac:dyDescent="0.2">
      <c r="A6" s="21" t="s">
        <v>906</v>
      </c>
      <c r="B6" s="21" t="s">
        <v>905</v>
      </c>
      <c r="C6" s="24">
        <v>51150.584000000003</v>
      </c>
      <c r="D6" s="22">
        <v>1555.271745</v>
      </c>
      <c r="E6" s="23">
        <v>98.199716480757601</v>
      </c>
      <c r="F6" s="7"/>
    </row>
    <row r="7" spans="1:8" x14ac:dyDescent="0.2">
      <c r="A7" s="20" t="s">
        <v>32</v>
      </c>
      <c r="B7" s="20"/>
      <c r="C7" s="20"/>
      <c r="D7" s="25">
        <f>SUM(D6:D6)</f>
        <v>1555.271745</v>
      </c>
      <c r="E7" s="26">
        <f>SUM(E6:E6)</f>
        <v>98.199716480757601</v>
      </c>
      <c r="F7" s="14"/>
      <c r="G7" s="14"/>
      <c r="H7" s="14"/>
    </row>
    <row r="8" spans="1:8" x14ac:dyDescent="0.2">
      <c r="A8" s="21"/>
      <c r="B8" s="21"/>
      <c r="C8" s="21"/>
      <c r="D8" s="22"/>
      <c r="E8" s="23"/>
      <c r="F8" s="7"/>
    </row>
    <row r="9" spans="1:8" x14ac:dyDescent="0.2">
      <c r="A9" s="20" t="s">
        <v>43</v>
      </c>
      <c r="B9" s="20"/>
      <c r="C9" s="20"/>
      <c r="D9" s="25">
        <f>D7</f>
        <v>1555.271745</v>
      </c>
      <c r="E9" s="26">
        <f>E7</f>
        <v>98.199716480757601</v>
      </c>
      <c r="F9" s="14"/>
      <c r="G9" s="14"/>
      <c r="H9" s="14"/>
    </row>
    <row r="10" spans="1:8" x14ac:dyDescent="0.2">
      <c r="A10" s="20"/>
      <c r="B10" s="20"/>
      <c r="C10" s="20"/>
      <c r="D10" s="25"/>
      <c r="E10" s="26"/>
      <c r="F10" s="14"/>
      <c r="G10" s="14"/>
      <c r="H10" s="14"/>
    </row>
    <row r="11" spans="1:8" x14ac:dyDescent="0.2">
      <c r="A11" s="20" t="s">
        <v>45</v>
      </c>
      <c r="B11" s="20"/>
      <c r="C11" s="20"/>
      <c r="D11" s="25">
        <f>D13-(D7)</f>
        <v>28.512608700000101</v>
      </c>
      <c r="E11" s="26">
        <f>E13-(E7)</f>
        <v>1.8002835192423987</v>
      </c>
      <c r="F11" s="14"/>
      <c r="G11" s="14"/>
      <c r="H11" s="14"/>
    </row>
    <row r="12" spans="1:8" x14ac:dyDescent="0.2">
      <c r="A12" s="20"/>
      <c r="B12" s="20"/>
      <c r="C12" s="20"/>
      <c r="D12" s="25"/>
      <c r="E12" s="26"/>
      <c r="F12" s="14"/>
      <c r="G12" s="14"/>
      <c r="H12" s="14"/>
    </row>
    <row r="13" spans="1:8" x14ac:dyDescent="0.2">
      <c r="A13" s="27" t="s">
        <v>44</v>
      </c>
      <c r="B13" s="27"/>
      <c r="C13" s="27"/>
      <c r="D13" s="28">
        <v>1583.7843537000001</v>
      </c>
      <c r="E13" s="29">
        <v>100</v>
      </c>
      <c r="F13" s="14"/>
      <c r="G13" s="14"/>
      <c r="H13" s="14"/>
    </row>
    <row r="15" spans="1:8" x14ac:dyDescent="0.2">
      <c r="A15" s="14" t="s">
        <v>47</v>
      </c>
    </row>
    <row r="16" spans="1:8" x14ac:dyDescent="0.2">
      <c r="A16" s="14" t="s">
        <v>48</v>
      </c>
    </row>
    <row r="17" spans="1:6" x14ac:dyDescent="0.2">
      <c r="A17" s="14" t="s">
        <v>49</v>
      </c>
      <c r="B17" s="14"/>
      <c r="C17" s="30" t="s">
        <v>51</v>
      </c>
      <c r="D17" s="30" t="s">
        <v>50</v>
      </c>
    </row>
    <row r="18" spans="1:6" x14ac:dyDescent="0.2">
      <c r="A18" s="7" t="s">
        <v>52</v>
      </c>
      <c r="C18" s="31">
        <v>11.0748</v>
      </c>
      <c r="D18" s="31">
        <v>10.8344</v>
      </c>
    </row>
    <row r="19" spans="1:6" x14ac:dyDescent="0.2">
      <c r="A19" s="7" t="s">
        <v>53</v>
      </c>
      <c r="C19" s="31">
        <v>11.0748</v>
      </c>
      <c r="D19" s="31">
        <v>10.8344</v>
      </c>
    </row>
    <row r="20" spans="1:6" x14ac:dyDescent="0.2">
      <c r="A20" s="7" t="s">
        <v>54</v>
      </c>
      <c r="C20" s="31">
        <v>12.3863</v>
      </c>
      <c r="D20" s="31">
        <v>12.170199999999999</v>
      </c>
    </row>
    <row r="21" spans="1:6" x14ac:dyDescent="0.2">
      <c r="A21" s="7" t="s">
        <v>55</v>
      </c>
      <c r="C21" s="31">
        <v>12.3863</v>
      </c>
      <c r="D21" s="31">
        <v>12.170199999999999</v>
      </c>
    </row>
    <row r="23" spans="1:6" x14ac:dyDescent="0.2">
      <c r="A23" s="7" t="s">
        <v>56</v>
      </c>
    </row>
    <row r="25" spans="1:6" x14ac:dyDescent="0.2">
      <c r="A25" s="14" t="s">
        <v>57</v>
      </c>
      <c r="D25" s="30" t="s">
        <v>58</v>
      </c>
    </row>
    <row r="27" spans="1:6" x14ac:dyDescent="0.2">
      <c r="A27" s="14" t="s">
        <v>346</v>
      </c>
      <c r="D27" s="52">
        <v>1.72E-2</v>
      </c>
    </row>
    <row r="29" spans="1:6" x14ac:dyDescent="0.2">
      <c r="A29" s="87" t="s">
        <v>60</v>
      </c>
      <c r="B29" s="87"/>
      <c r="C29" s="87"/>
      <c r="D29" s="30" t="s">
        <v>58</v>
      </c>
    </row>
    <row r="31" spans="1:6" x14ac:dyDescent="0.2">
      <c r="A31" s="14" t="s">
        <v>929</v>
      </c>
      <c r="F31" s="7"/>
    </row>
    <row r="32" spans="1:6" x14ac:dyDescent="0.2">
      <c r="A32" s="63"/>
      <c r="F32" s="7"/>
    </row>
    <row r="33" spans="1:6" x14ac:dyDescent="0.2">
      <c r="A33" s="56" t="s">
        <v>941</v>
      </c>
      <c r="F33" s="7"/>
    </row>
    <row r="34" spans="1:6" x14ac:dyDescent="0.2">
      <c r="A34" s="64"/>
      <c r="F34" s="7"/>
    </row>
    <row r="35" spans="1:6" x14ac:dyDescent="0.2">
      <c r="A35" s="65"/>
      <c r="F35" s="7"/>
    </row>
    <row r="36" spans="1:6" x14ac:dyDescent="0.2">
      <c r="A36" s="65"/>
      <c r="F36" s="7"/>
    </row>
    <row r="37" spans="1:6" x14ac:dyDescent="0.2">
      <c r="A37" s="65"/>
      <c r="F37" s="7"/>
    </row>
    <row r="38" spans="1:6" x14ac:dyDescent="0.2">
      <c r="A38" s="65"/>
      <c r="F38" s="7"/>
    </row>
    <row r="39" spans="1:6" x14ac:dyDescent="0.2">
      <c r="A39" s="65"/>
      <c r="F39" s="7"/>
    </row>
    <row r="40" spans="1:6" x14ac:dyDescent="0.2">
      <c r="A40" s="65"/>
      <c r="F40" s="7"/>
    </row>
    <row r="41" spans="1:6" x14ac:dyDescent="0.2">
      <c r="A41" s="65"/>
      <c r="F41" s="7"/>
    </row>
    <row r="42" spans="1:6" x14ac:dyDescent="0.2">
      <c r="A42" s="65"/>
      <c r="F42" s="7"/>
    </row>
    <row r="43" spans="1:6" x14ac:dyDescent="0.2">
      <c r="A43" s="65"/>
      <c r="F43" s="7"/>
    </row>
    <row r="44" spans="1:6" x14ac:dyDescent="0.2">
      <c r="A44" s="65"/>
      <c r="F44" s="7"/>
    </row>
    <row r="45" spans="1:6" x14ac:dyDescent="0.2">
      <c r="A45" s="65"/>
      <c r="F45" s="7"/>
    </row>
    <row r="46" spans="1:6" x14ac:dyDescent="0.2">
      <c r="A46" s="65"/>
      <c r="F46" s="7"/>
    </row>
    <row r="47" spans="1:6" x14ac:dyDescent="0.2">
      <c r="A47" s="65"/>
      <c r="F47" s="7"/>
    </row>
    <row r="48" spans="1:6" x14ac:dyDescent="0.2">
      <c r="A48" s="65"/>
      <c r="F48" s="7"/>
    </row>
    <row r="49" spans="1:6" x14ac:dyDescent="0.2">
      <c r="A49" s="65"/>
      <c r="F49" s="7"/>
    </row>
    <row r="50" spans="1:6" x14ac:dyDescent="0.2">
      <c r="A50" s="56" t="s">
        <v>965</v>
      </c>
      <c r="F50" s="7"/>
    </row>
    <row r="51" spans="1:6" x14ac:dyDescent="0.2">
      <c r="A51" s="65"/>
      <c r="F51" s="7"/>
    </row>
    <row r="52" spans="1:6" x14ac:dyDescent="0.2">
      <c r="A52" s="56" t="s">
        <v>942</v>
      </c>
      <c r="F52" s="7"/>
    </row>
    <row r="53" spans="1:6" x14ac:dyDescent="0.2">
      <c r="A53" s="65"/>
      <c r="F53" s="7"/>
    </row>
    <row r="54" spans="1:6" x14ac:dyDescent="0.2">
      <c r="A54" s="65"/>
      <c r="F54" s="7"/>
    </row>
    <row r="55" spans="1:6" x14ac:dyDescent="0.2">
      <c r="A55" s="65"/>
      <c r="F55" s="7"/>
    </row>
    <row r="56" spans="1:6" x14ac:dyDescent="0.2">
      <c r="A56" s="65"/>
      <c r="F56" s="7"/>
    </row>
    <row r="57" spans="1:6" x14ac:dyDescent="0.2">
      <c r="A57" s="65"/>
      <c r="F57" s="7"/>
    </row>
    <row r="58" spans="1:6" x14ac:dyDescent="0.2">
      <c r="A58" s="65"/>
      <c r="F58" s="7"/>
    </row>
    <row r="59" spans="1:6" x14ac:dyDescent="0.2">
      <c r="A59" s="65"/>
      <c r="F59" s="7"/>
    </row>
    <row r="60" spans="1:6" x14ac:dyDescent="0.2">
      <c r="A60" s="65"/>
      <c r="F60" s="7"/>
    </row>
    <row r="61" spans="1:6" x14ac:dyDescent="0.2">
      <c r="A61" s="65"/>
      <c r="F61" s="7"/>
    </row>
    <row r="62" spans="1:6" x14ac:dyDescent="0.2">
      <c r="A62" s="65"/>
      <c r="F62" s="7"/>
    </row>
    <row r="63" spans="1:6" x14ac:dyDescent="0.2">
      <c r="A63" s="65"/>
      <c r="F63" s="7"/>
    </row>
    <row r="64" spans="1:6" x14ac:dyDescent="0.2">
      <c r="A64" s="65"/>
      <c r="F64" s="7"/>
    </row>
    <row r="65" spans="1:6" x14ac:dyDescent="0.2">
      <c r="F65" s="7"/>
    </row>
    <row r="66" spans="1:6" x14ac:dyDescent="0.2">
      <c r="F66" s="7"/>
    </row>
    <row r="67" spans="1:6" x14ac:dyDescent="0.2">
      <c r="F67" s="7"/>
    </row>
    <row r="68" spans="1:6" x14ac:dyDescent="0.2">
      <c r="F68" s="7"/>
    </row>
    <row r="69" spans="1:6" x14ac:dyDescent="0.2">
      <c r="F69" s="7"/>
    </row>
    <row r="70" spans="1:6" x14ac:dyDescent="0.2">
      <c r="F70" s="7"/>
    </row>
    <row r="71" spans="1:6" x14ac:dyDescent="0.2">
      <c r="A71" s="7" t="s">
        <v>940</v>
      </c>
      <c r="F71" s="7"/>
    </row>
    <row r="72" spans="1:6" x14ac:dyDescent="0.2">
      <c r="F72" s="7"/>
    </row>
    <row r="73" spans="1:6" x14ac:dyDescent="0.2">
      <c r="F73" s="7"/>
    </row>
    <row r="74" spans="1:6" x14ac:dyDescent="0.2">
      <c r="F74" s="7"/>
    </row>
    <row r="75" spans="1:6" x14ac:dyDescent="0.2">
      <c r="F75" s="7"/>
    </row>
    <row r="76" spans="1:6" x14ac:dyDescent="0.2">
      <c r="F76" s="7"/>
    </row>
    <row r="77" spans="1:6" x14ac:dyDescent="0.2">
      <c r="F77" s="7"/>
    </row>
    <row r="78" spans="1:6" x14ac:dyDescent="0.2">
      <c r="F78" s="7"/>
    </row>
    <row r="79" spans="1:6" x14ac:dyDescent="0.2">
      <c r="F79" s="7"/>
    </row>
    <row r="80" spans="1:6" x14ac:dyDescent="0.2">
      <c r="F80" s="7"/>
    </row>
    <row r="81" spans="6:6" x14ac:dyDescent="0.2">
      <c r="F81" s="7"/>
    </row>
    <row r="82" spans="6:6" x14ac:dyDescent="0.2">
      <c r="F82" s="7"/>
    </row>
    <row r="83" spans="6:6" x14ac:dyDescent="0.2">
      <c r="F83" s="7"/>
    </row>
    <row r="84" spans="6:6" x14ac:dyDescent="0.2">
      <c r="F84" s="7"/>
    </row>
    <row r="85" spans="6:6" x14ac:dyDescent="0.2">
      <c r="F85" s="7"/>
    </row>
    <row r="86" spans="6:6" x14ac:dyDescent="0.2">
      <c r="F86" s="7"/>
    </row>
    <row r="87" spans="6:6" x14ac:dyDescent="0.2">
      <c r="F87" s="7"/>
    </row>
    <row r="88" spans="6:6" x14ac:dyDescent="0.2">
      <c r="F88" s="7"/>
    </row>
    <row r="89" spans="6:6" x14ac:dyDescent="0.2">
      <c r="F89" s="7"/>
    </row>
    <row r="90" spans="6:6" x14ac:dyDescent="0.2">
      <c r="F90" s="7"/>
    </row>
    <row r="91" spans="6:6" x14ac:dyDescent="0.2">
      <c r="F91" s="7"/>
    </row>
    <row r="92" spans="6:6" x14ac:dyDescent="0.2">
      <c r="F92" s="7"/>
    </row>
    <row r="93" spans="6:6" x14ac:dyDescent="0.2">
      <c r="F93" s="7"/>
    </row>
    <row r="94" spans="6:6" x14ac:dyDescent="0.2">
      <c r="F94" s="7"/>
    </row>
    <row r="95" spans="6:6" x14ac:dyDescent="0.2">
      <c r="F95" s="7"/>
    </row>
    <row r="96" spans="6:6" x14ac:dyDescent="0.2">
      <c r="F96" s="7"/>
    </row>
    <row r="97" spans="6:6" x14ac:dyDescent="0.2">
      <c r="F97" s="7"/>
    </row>
    <row r="98" spans="6:6" x14ac:dyDescent="0.2">
      <c r="F98" s="7"/>
    </row>
    <row r="99" spans="6:6" x14ac:dyDescent="0.2">
      <c r="F99" s="7"/>
    </row>
    <row r="100" spans="6:6" x14ac:dyDescent="0.2">
      <c r="F100" s="7"/>
    </row>
    <row r="101" spans="6:6" x14ac:dyDescent="0.2">
      <c r="F101" s="7"/>
    </row>
    <row r="102" spans="6:6" x14ac:dyDescent="0.2">
      <c r="F102" s="7"/>
    </row>
    <row r="103" spans="6:6" x14ac:dyDescent="0.2">
      <c r="F103" s="7"/>
    </row>
    <row r="104" spans="6:6" x14ac:dyDescent="0.2">
      <c r="F104" s="7"/>
    </row>
    <row r="105" spans="6:6" x14ac:dyDescent="0.2">
      <c r="F105" s="7"/>
    </row>
    <row r="106" spans="6:6" x14ac:dyDescent="0.2">
      <c r="F106" s="7"/>
    </row>
    <row r="107" spans="6:6" x14ac:dyDescent="0.2">
      <c r="F107" s="7"/>
    </row>
    <row r="108" spans="6:6" x14ac:dyDescent="0.2">
      <c r="F108" s="7"/>
    </row>
    <row r="109" spans="6:6" x14ac:dyDescent="0.2">
      <c r="F109" s="7"/>
    </row>
    <row r="110" spans="6:6" x14ac:dyDescent="0.2">
      <c r="F110" s="7"/>
    </row>
    <row r="111" spans="6:6" x14ac:dyDescent="0.2">
      <c r="F111" s="7"/>
    </row>
    <row r="112" spans="6:6" x14ac:dyDescent="0.2">
      <c r="F112" s="7"/>
    </row>
    <row r="113" spans="6:6" x14ac:dyDescent="0.2">
      <c r="F113" s="7"/>
    </row>
    <row r="114" spans="6:6" x14ac:dyDescent="0.2">
      <c r="F114" s="7"/>
    </row>
    <row r="115" spans="6:6" x14ac:dyDescent="0.2">
      <c r="F115" s="7"/>
    </row>
    <row r="116" spans="6:6" x14ac:dyDescent="0.2">
      <c r="F116" s="7"/>
    </row>
    <row r="117" spans="6:6" x14ac:dyDescent="0.2">
      <c r="F117" s="7"/>
    </row>
    <row r="118" spans="6:6" x14ac:dyDescent="0.2">
      <c r="F118" s="7"/>
    </row>
    <row r="119" spans="6:6" x14ac:dyDescent="0.2">
      <c r="F119" s="7"/>
    </row>
    <row r="120" spans="6:6" x14ac:dyDescent="0.2">
      <c r="F120" s="7"/>
    </row>
    <row r="121" spans="6:6" x14ac:dyDescent="0.2">
      <c r="F121" s="7"/>
    </row>
    <row r="122" spans="6:6" x14ac:dyDescent="0.2">
      <c r="F122" s="7"/>
    </row>
    <row r="123" spans="6:6" x14ac:dyDescent="0.2">
      <c r="F123" s="7"/>
    </row>
    <row r="124" spans="6:6" x14ac:dyDescent="0.2">
      <c r="F124" s="7"/>
    </row>
    <row r="125" spans="6:6" x14ac:dyDescent="0.2">
      <c r="F125" s="7"/>
    </row>
    <row r="126" spans="6:6" x14ac:dyDescent="0.2">
      <c r="F126" s="7"/>
    </row>
    <row r="127" spans="6:6" x14ac:dyDescent="0.2">
      <c r="F127" s="7"/>
    </row>
    <row r="128" spans="6:6" x14ac:dyDescent="0.2">
      <c r="F128" s="7"/>
    </row>
    <row r="129" spans="6:6" x14ac:dyDescent="0.2">
      <c r="F129" s="7"/>
    </row>
    <row r="130" spans="6:6" x14ac:dyDescent="0.2">
      <c r="F130" s="7"/>
    </row>
    <row r="131" spans="6:6" x14ac:dyDescent="0.2">
      <c r="F131" s="7"/>
    </row>
    <row r="132" spans="6:6" x14ac:dyDescent="0.2">
      <c r="F132" s="7"/>
    </row>
    <row r="133" spans="6:6" x14ac:dyDescent="0.2">
      <c r="F133" s="7"/>
    </row>
    <row r="134" spans="6:6" x14ac:dyDescent="0.2">
      <c r="F134" s="7"/>
    </row>
    <row r="135" spans="6:6" x14ac:dyDescent="0.2">
      <c r="F135" s="7"/>
    </row>
    <row r="136" spans="6:6" x14ac:dyDescent="0.2">
      <c r="F136" s="7"/>
    </row>
    <row r="137" spans="6:6" x14ac:dyDescent="0.2">
      <c r="F137" s="7"/>
    </row>
    <row r="138" spans="6:6" x14ac:dyDescent="0.2">
      <c r="F138" s="7"/>
    </row>
    <row r="139" spans="6:6" x14ac:dyDescent="0.2">
      <c r="F139" s="7"/>
    </row>
    <row r="140" spans="6:6" x14ac:dyDescent="0.2">
      <c r="F140" s="7"/>
    </row>
    <row r="141" spans="6:6" x14ac:dyDescent="0.2">
      <c r="F141" s="7"/>
    </row>
    <row r="142" spans="6:6" x14ac:dyDescent="0.2">
      <c r="F142" s="7"/>
    </row>
    <row r="143" spans="6:6" x14ac:dyDescent="0.2">
      <c r="F143" s="7"/>
    </row>
    <row r="144" spans="6:6" x14ac:dyDescent="0.2">
      <c r="F144" s="7"/>
    </row>
    <row r="145" spans="6:6" x14ac:dyDescent="0.2">
      <c r="F145" s="7"/>
    </row>
    <row r="146" spans="6:6" x14ac:dyDescent="0.2">
      <c r="F146" s="7"/>
    </row>
    <row r="147" spans="6:6" x14ac:dyDescent="0.2">
      <c r="F147" s="7"/>
    </row>
    <row r="148" spans="6:6" x14ac:dyDescent="0.2">
      <c r="F148" s="7"/>
    </row>
    <row r="149" spans="6:6" x14ac:dyDescent="0.2">
      <c r="F149" s="7"/>
    </row>
    <row r="150" spans="6:6" x14ac:dyDescent="0.2">
      <c r="F150" s="7"/>
    </row>
    <row r="151" spans="6:6" x14ac:dyDescent="0.2">
      <c r="F151" s="7"/>
    </row>
    <row r="152" spans="6:6" x14ac:dyDescent="0.2">
      <c r="F152" s="7"/>
    </row>
    <row r="153" spans="6:6" x14ac:dyDescent="0.2">
      <c r="F153" s="7"/>
    </row>
    <row r="154" spans="6:6" x14ac:dyDescent="0.2">
      <c r="F154" s="7"/>
    </row>
    <row r="155" spans="6:6" x14ac:dyDescent="0.2">
      <c r="F155" s="7"/>
    </row>
    <row r="156" spans="6:6" x14ac:dyDescent="0.2">
      <c r="F156" s="7"/>
    </row>
    <row r="157" spans="6:6" x14ac:dyDescent="0.2">
      <c r="F157" s="7"/>
    </row>
    <row r="158" spans="6:6" x14ac:dyDescent="0.2">
      <c r="F158" s="7"/>
    </row>
    <row r="159" spans="6:6" x14ac:dyDescent="0.2">
      <c r="F159" s="7"/>
    </row>
    <row r="160" spans="6:6" x14ac:dyDescent="0.2">
      <c r="F160" s="7"/>
    </row>
    <row r="161" spans="6:6" x14ac:dyDescent="0.2">
      <c r="F161" s="7"/>
    </row>
    <row r="162" spans="6:6" x14ac:dyDescent="0.2">
      <c r="F162" s="7"/>
    </row>
    <row r="163" spans="6:6" x14ac:dyDescent="0.2">
      <c r="F163" s="7"/>
    </row>
    <row r="164" spans="6:6" x14ac:dyDescent="0.2">
      <c r="F164" s="7"/>
    </row>
    <row r="165" spans="6:6" x14ac:dyDescent="0.2">
      <c r="F165" s="7"/>
    </row>
    <row r="166" spans="6:6" x14ac:dyDescent="0.2">
      <c r="F166" s="7"/>
    </row>
  </sheetData>
  <mergeCells count="2">
    <mergeCell ref="A1:F1"/>
    <mergeCell ref="A29:C29"/>
  </mergeCells>
  <conditionalFormatting sqref="F2:F3 E5:E13 F14:F30">
    <cfRule type="cellIs" dxfId="24" priority="2" stopIfTrue="1" operator="between">
      <formula>0.009</formula>
      <formula>-0.009</formula>
    </cfRule>
  </conditionalFormatting>
  <conditionalFormatting sqref="F167:F65536">
    <cfRule type="cellIs" dxfId="23"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182"/>
  <sheetViews>
    <sheetView workbookViewId="0">
      <selection sqref="A1:F1"/>
    </sheetView>
  </sheetViews>
  <sheetFormatPr defaultColWidth="9.109375" defaultRowHeight="10.199999999999999" x14ac:dyDescent="0.2"/>
  <cols>
    <col min="1" max="1" width="35.6640625" style="7" bestFit="1" customWidth="1"/>
    <col min="2" max="2" width="56" style="7" customWidth="1"/>
    <col min="3" max="3" width="15.5546875" style="7" bestFit="1" customWidth="1"/>
    <col min="4" max="4" width="26.44140625" style="7" customWidth="1"/>
    <col min="5" max="5" width="27" style="10" customWidth="1"/>
    <col min="6" max="6" width="14.6640625" style="11" bestFit="1" customWidth="1"/>
    <col min="7" max="16384" width="9.109375" style="7"/>
  </cols>
  <sheetData>
    <row r="1" spans="1:6" s="1" customFormat="1" ht="13.8" x14ac:dyDescent="0.2">
      <c r="A1" s="81" t="s">
        <v>927</v>
      </c>
      <c r="B1" s="82"/>
      <c r="C1" s="82"/>
      <c r="D1" s="82"/>
      <c r="E1" s="82"/>
      <c r="F1" s="82"/>
    </row>
    <row r="2" spans="1:6" s="1" customFormat="1" ht="11.4" x14ac:dyDescent="0.2">
      <c r="E2" s="5"/>
      <c r="F2" s="9"/>
    </row>
    <row r="3" spans="1:6" s="1" customFormat="1" ht="12" x14ac:dyDescent="0.2">
      <c r="A3" s="8" t="s">
        <v>7</v>
      </c>
      <c r="B3" s="2"/>
      <c r="C3" s="3"/>
      <c r="D3" s="3"/>
      <c r="E3" s="4"/>
      <c r="F3" s="9"/>
    </row>
    <row r="4" spans="1:6" s="1" customFormat="1" ht="21.75" customHeight="1" x14ac:dyDescent="0.2">
      <c r="A4" s="6" t="s">
        <v>2</v>
      </c>
      <c r="B4" s="6" t="s">
        <v>0</v>
      </c>
      <c r="C4" s="13" t="s">
        <v>1</v>
      </c>
      <c r="D4" s="53" t="s">
        <v>6</v>
      </c>
      <c r="E4" s="12" t="s">
        <v>3</v>
      </c>
    </row>
    <row r="5" spans="1:6" x14ac:dyDescent="0.2">
      <c r="A5" s="16" t="s">
        <v>934</v>
      </c>
      <c r="B5" s="17"/>
      <c r="C5" s="17"/>
      <c r="D5" s="18"/>
      <c r="E5" s="19"/>
      <c r="F5" s="7"/>
    </row>
    <row r="6" spans="1:6" x14ac:dyDescent="0.2">
      <c r="A6" s="21" t="s">
        <v>908</v>
      </c>
      <c r="B6" s="21" t="s">
        <v>907</v>
      </c>
      <c r="C6" s="24">
        <v>2318066</v>
      </c>
      <c r="D6" s="22">
        <v>1648.1449259999999</v>
      </c>
      <c r="E6" s="23">
        <v>26.73576072194</v>
      </c>
      <c r="F6" s="7"/>
    </row>
    <row r="7" spans="1:6" x14ac:dyDescent="0.2">
      <c r="A7" s="21" t="s">
        <v>43</v>
      </c>
      <c r="B7" s="59"/>
      <c r="C7" s="24"/>
      <c r="D7" s="25">
        <f>SUM(D6)</f>
        <v>1648.1449259999999</v>
      </c>
      <c r="E7" s="25">
        <f>SUM(E6)</f>
        <v>26.73576072194</v>
      </c>
      <c r="F7" s="7"/>
    </row>
    <row r="8" spans="1:6" x14ac:dyDescent="0.2">
      <c r="A8" s="59"/>
      <c r="B8" s="59"/>
      <c r="C8" s="24"/>
      <c r="D8" s="22"/>
      <c r="E8" s="23"/>
      <c r="F8" s="7"/>
    </row>
    <row r="9" spans="1:6" x14ac:dyDescent="0.2">
      <c r="A9" s="59"/>
      <c r="B9" s="59"/>
      <c r="C9" s="24"/>
      <c r="D9" s="22"/>
      <c r="E9" s="23"/>
      <c r="F9" s="7"/>
    </row>
    <row r="10" spans="1:6" x14ac:dyDescent="0.2">
      <c r="A10" s="60" t="s">
        <v>42</v>
      </c>
      <c r="B10" s="59"/>
      <c r="C10" s="24"/>
      <c r="D10" s="22"/>
      <c r="E10" s="23"/>
      <c r="F10" s="7"/>
    </row>
    <row r="11" spans="1:6" x14ac:dyDescent="0.2">
      <c r="A11" s="21" t="s">
        <v>910</v>
      </c>
      <c r="B11" s="62" t="s">
        <v>909</v>
      </c>
      <c r="C11" s="24">
        <v>153282.92199999999</v>
      </c>
      <c r="D11" s="22">
        <v>1515.962274</v>
      </c>
      <c r="E11" s="23">
        <v>24.591529532247002</v>
      </c>
      <c r="F11" s="7"/>
    </row>
    <row r="12" spans="1:6" x14ac:dyDescent="0.2">
      <c r="A12" s="21" t="s">
        <v>911</v>
      </c>
      <c r="B12" s="62" t="s">
        <v>935</v>
      </c>
      <c r="C12" s="24">
        <v>2232978.6749999998</v>
      </c>
      <c r="D12" s="22">
        <v>1413.9466600000001</v>
      </c>
      <c r="E12" s="23">
        <v>22.936659864671501</v>
      </c>
      <c r="F12" s="7"/>
    </row>
    <row r="13" spans="1:6" x14ac:dyDescent="0.2">
      <c r="A13" s="21" t="s">
        <v>912</v>
      </c>
      <c r="B13" s="62" t="s">
        <v>936</v>
      </c>
      <c r="C13" s="24">
        <v>4289153.97</v>
      </c>
      <c r="D13" s="22">
        <v>1412.838739</v>
      </c>
      <c r="E13" s="23">
        <v>22.918687470200901</v>
      </c>
      <c r="F13" s="7"/>
    </row>
    <row r="14" spans="1:6" ht="20.399999999999999" x14ac:dyDescent="0.2">
      <c r="A14" s="21" t="s">
        <v>914</v>
      </c>
      <c r="B14" s="62" t="s">
        <v>913</v>
      </c>
      <c r="C14" s="24">
        <v>48.798999999999999</v>
      </c>
      <c r="D14" s="22">
        <v>1.2611296000000001</v>
      </c>
      <c r="E14" s="23">
        <v>2.0457702895574002E-2</v>
      </c>
      <c r="F14" s="7"/>
    </row>
    <row r="15" spans="1:6" x14ac:dyDescent="0.2">
      <c r="A15" s="21" t="s">
        <v>453</v>
      </c>
      <c r="B15" s="62" t="s">
        <v>452</v>
      </c>
      <c r="C15" s="24">
        <v>13.571999999999999</v>
      </c>
      <c r="D15" s="22">
        <v>0.52520909999999998</v>
      </c>
      <c r="E15" s="23">
        <v>8.5197998095134994E-3</v>
      </c>
      <c r="F15" s="7"/>
    </row>
    <row r="16" spans="1:6" ht="20.399999999999999" x14ac:dyDescent="0.2">
      <c r="A16" s="21" t="s">
        <v>916</v>
      </c>
      <c r="B16" s="62" t="s">
        <v>915</v>
      </c>
      <c r="C16" s="24">
        <v>23973.544999999998</v>
      </c>
      <c r="D16" s="22">
        <v>2.3973545E-5</v>
      </c>
      <c r="E16" s="23">
        <v>3.8889235568150498E-7</v>
      </c>
      <c r="F16" s="7"/>
    </row>
    <row r="17" spans="1:8" x14ac:dyDescent="0.2">
      <c r="A17" s="20" t="s">
        <v>32</v>
      </c>
      <c r="B17" s="20"/>
      <c r="C17" s="20"/>
      <c r="D17" s="25">
        <f>SUM(D11:D16)</f>
        <v>4344.5340356735442</v>
      </c>
      <c r="E17" s="25">
        <f>SUM(E11:E16)</f>
        <v>70.475854758716864</v>
      </c>
      <c r="F17" s="14"/>
      <c r="G17" s="14"/>
      <c r="H17" s="14"/>
    </row>
    <row r="18" spans="1:8" x14ac:dyDescent="0.2">
      <c r="A18" s="21"/>
      <c r="B18" s="21"/>
      <c r="C18" s="21"/>
      <c r="D18" s="22"/>
      <c r="E18" s="23"/>
      <c r="F18" s="7"/>
    </row>
    <row r="19" spans="1:8" x14ac:dyDescent="0.2">
      <c r="A19" s="20" t="s">
        <v>43</v>
      </c>
      <c r="B19" s="20"/>
      <c r="C19" s="20"/>
      <c r="D19" s="26">
        <f>D17+D7</f>
        <v>5992.6789616735441</v>
      </c>
      <c r="E19" s="26">
        <f>E17+E7</f>
        <v>97.21161548065686</v>
      </c>
      <c r="F19" s="14"/>
      <c r="G19" s="14"/>
      <c r="H19" s="14"/>
    </row>
    <row r="20" spans="1:8" x14ac:dyDescent="0.2">
      <c r="A20" s="20"/>
      <c r="B20" s="20"/>
      <c r="C20" s="20"/>
      <c r="D20" s="25"/>
      <c r="E20" s="26"/>
      <c r="F20" s="14"/>
      <c r="G20" s="14"/>
      <c r="H20" s="14"/>
    </row>
    <row r="21" spans="1:8" x14ac:dyDescent="0.2">
      <c r="A21" s="20" t="s">
        <v>45</v>
      </c>
      <c r="B21" s="20"/>
      <c r="C21" s="20"/>
      <c r="D21" s="26">
        <f>D23-(D19)</f>
        <v>171.89194072645569</v>
      </c>
      <c r="E21" s="26">
        <f>E23-(E19)</f>
        <v>2.7883845193431398</v>
      </c>
      <c r="F21" s="14"/>
      <c r="G21" s="14"/>
      <c r="H21" s="14"/>
    </row>
    <row r="22" spans="1:8" x14ac:dyDescent="0.2">
      <c r="A22" s="20"/>
      <c r="B22" s="20"/>
      <c r="C22" s="20"/>
      <c r="D22" s="25"/>
      <c r="E22" s="26"/>
      <c r="F22" s="14"/>
      <c r="G22" s="14"/>
      <c r="H22" s="14"/>
    </row>
    <row r="23" spans="1:8" x14ac:dyDescent="0.2">
      <c r="A23" s="27" t="s">
        <v>44</v>
      </c>
      <c r="B23" s="27"/>
      <c r="C23" s="27"/>
      <c r="D23" s="28">
        <v>6164.5709023999998</v>
      </c>
      <c r="E23" s="29">
        <v>100</v>
      </c>
      <c r="F23" s="14"/>
      <c r="G23" s="14"/>
      <c r="H23" s="14"/>
    </row>
    <row r="24" spans="1:8" x14ac:dyDescent="0.2">
      <c r="F24" s="15" t="s">
        <v>771</v>
      </c>
    </row>
    <row r="25" spans="1:8" x14ac:dyDescent="0.2">
      <c r="A25" s="14" t="s">
        <v>345</v>
      </c>
    </row>
    <row r="26" spans="1:8" ht="34.200000000000003" customHeight="1" x14ac:dyDescent="0.2">
      <c r="A26" s="88" t="s">
        <v>937</v>
      </c>
      <c r="B26" s="88"/>
      <c r="C26" s="88"/>
      <c r="D26" s="88"/>
      <c r="E26" s="88"/>
    </row>
    <row r="27" spans="1:8" x14ac:dyDescent="0.2">
      <c r="A27" s="14"/>
    </row>
    <row r="29" spans="1:8" x14ac:dyDescent="0.2">
      <c r="A29" s="14" t="s">
        <v>47</v>
      </c>
    </row>
    <row r="30" spans="1:8" x14ac:dyDescent="0.2">
      <c r="A30" s="14" t="s">
        <v>48</v>
      </c>
    </row>
    <row r="31" spans="1:8" x14ac:dyDescent="0.2">
      <c r="A31" s="14" t="s">
        <v>49</v>
      </c>
      <c r="B31" s="14"/>
      <c r="C31" s="30" t="s">
        <v>51</v>
      </c>
      <c r="D31" s="30" t="s">
        <v>50</v>
      </c>
    </row>
    <row r="32" spans="1:8" x14ac:dyDescent="0.2">
      <c r="A32" s="7" t="s">
        <v>52</v>
      </c>
      <c r="C32" s="31">
        <v>18.924800000000001</v>
      </c>
      <c r="D32" s="31">
        <v>19.075299999999999</v>
      </c>
    </row>
    <row r="33" spans="1:6" x14ac:dyDescent="0.2">
      <c r="A33" s="7" t="s">
        <v>53</v>
      </c>
      <c r="C33" s="31">
        <v>18.924800000000001</v>
      </c>
      <c r="D33" s="31">
        <v>19.075299999999999</v>
      </c>
    </row>
    <row r="34" spans="1:6" x14ac:dyDescent="0.2">
      <c r="A34" s="7" t="s">
        <v>54</v>
      </c>
      <c r="C34" s="31">
        <v>21.169</v>
      </c>
      <c r="D34" s="31">
        <v>21.439800000000002</v>
      </c>
    </row>
    <row r="35" spans="1:6" x14ac:dyDescent="0.2">
      <c r="A35" s="7" t="s">
        <v>55</v>
      </c>
      <c r="C35" s="31">
        <v>21.169</v>
      </c>
      <c r="D35" s="31">
        <v>21.439800000000002</v>
      </c>
    </row>
    <row r="37" spans="1:6" x14ac:dyDescent="0.2">
      <c r="A37" s="7" t="s">
        <v>56</v>
      </c>
    </row>
    <row r="39" spans="1:6" x14ac:dyDescent="0.2">
      <c r="A39" s="14" t="s">
        <v>57</v>
      </c>
      <c r="D39" s="30" t="s">
        <v>58</v>
      </c>
    </row>
    <row r="41" spans="1:6" x14ac:dyDescent="0.2">
      <c r="A41" s="14" t="s">
        <v>346</v>
      </c>
      <c r="D41" s="52">
        <v>0.28310000000000002</v>
      </c>
    </row>
    <row r="43" spans="1:6" x14ac:dyDescent="0.2">
      <c r="A43" s="87" t="s">
        <v>60</v>
      </c>
      <c r="B43" s="87"/>
      <c r="C43" s="87"/>
      <c r="D43" s="30" t="s">
        <v>58</v>
      </c>
    </row>
    <row r="44" spans="1:6" x14ac:dyDescent="0.2">
      <c r="A44" s="57" t="s">
        <v>930</v>
      </c>
    </row>
    <row r="45" spans="1:6" ht="14.4" x14ac:dyDescent="0.3">
      <c r="A45" s="35" t="s">
        <v>931</v>
      </c>
    </row>
    <row r="47" spans="1:6" x14ac:dyDescent="0.2">
      <c r="A47" s="14" t="s">
        <v>929</v>
      </c>
      <c r="F47" s="7"/>
    </row>
    <row r="48" spans="1:6" x14ac:dyDescent="0.2">
      <c r="A48" s="14"/>
      <c r="F48" s="7"/>
    </row>
    <row r="49" spans="1:6" x14ac:dyDescent="0.2">
      <c r="A49" s="56" t="s">
        <v>941</v>
      </c>
      <c r="F49" s="7"/>
    </row>
    <row r="50" spans="1:6" x14ac:dyDescent="0.2">
      <c r="A50" s="64"/>
      <c r="F50" s="7"/>
    </row>
    <row r="51" spans="1:6" x14ac:dyDescent="0.2">
      <c r="A51" s="65"/>
      <c r="F51" s="7"/>
    </row>
    <row r="52" spans="1:6" x14ac:dyDescent="0.2">
      <c r="A52" s="65"/>
      <c r="F52" s="7"/>
    </row>
    <row r="53" spans="1:6" x14ac:dyDescent="0.2">
      <c r="A53" s="65"/>
      <c r="F53" s="7"/>
    </row>
    <row r="54" spans="1:6" x14ac:dyDescent="0.2">
      <c r="A54" s="65"/>
      <c r="F54" s="7"/>
    </row>
    <row r="55" spans="1:6" x14ac:dyDescent="0.2">
      <c r="A55" s="65"/>
      <c r="F55" s="7"/>
    </row>
    <row r="56" spans="1:6" x14ac:dyDescent="0.2">
      <c r="A56" s="65"/>
      <c r="F56" s="7"/>
    </row>
    <row r="57" spans="1:6" x14ac:dyDescent="0.2">
      <c r="A57" s="65"/>
      <c r="F57" s="7"/>
    </row>
    <row r="58" spans="1:6" x14ac:dyDescent="0.2">
      <c r="A58" s="65"/>
      <c r="F58" s="7"/>
    </row>
    <row r="59" spans="1:6" x14ac:dyDescent="0.2">
      <c r="A59" s="65"/>
      <c r="F59" s="7"/>
    </row>
    <row r="60" spans="1:6" x14ac:dyDescent="0.2">
      <c r="A60" s="65"/>
      <c r="F60" s="7"/>
    </row>
    <row r="61" spans="1:6" x14ac:dyDescent="0.2">
      <c r="A61" s="65"/>
      <c r="B61" s="66"/>
      <c r="C61" s="66"/>
      <c r="D61" s="66"/>
      <c r="E61" s="66"/>
      <c r="F61" s="7"/>
    </row>
    <row r="62" spans="1:6" x14ac:dyDescent="0.2">
      <c r="A62" s="65"/>
      <c r="F62" s="7"/>
    </row>
    <row r="63" spans="1:6" x14ac:dyDescent="0.2">
      <c r="A63" s="65"/>
      <c r="F63" s="7"/>
    </row>
    <row r="64" spans="1:6" x14ac:dyDescent="0.2">
      <c r="A64" s="65"/>
      <c r="F64" s="7"/>
    </row>
    <row r="65" spans="1:6" x14ac:dyDescent="0.2">
      <c r="A65" s="65"/>
      <c r="F65" s="7"/>
    </row>
    <row r="66" spans="1:6" x14ac:dyDescent="0.2">
      <c r="A66" s="67" t="s">
        <v>966</v>
      </c>
      <c r="F66" s="7"/>
    </row>
    <row r="67" spans="1:6" x14ac:dyDescent="0.2">
      <c r="A67" s="65"/>
      <c r="F67" s="7"/>
    </row>
    <row r="68" spans="1:6" x14ac:dyDescent="0.2">
      <c r="A68" s="56" t="s">
        <v>942</v>
      </c>
      <c r="F68" s="7"/>
    </row>
    <row r="69" spans="1:6" x14ac:dyDescent="0.2">
      <c r="A69" s="65"/>
      <c r="F69" s="7"/>
    </row>
    <row r="70" spans="1:6" x14ac:dyDescent="0.2">
      <c r="A70" s="65"/>
      <c r="F70" s="7"/>
    </row>
    <row r="71" spans="1:6" x14ac:dyDescent="0.2">
      <c r="A71" s="65"/>
      <c r="F71" s="7"/>
    </row>
    <row r="72" spans="1:6" x14ac:dyDescent="0.2">
      <c r="A72" s="65"/>
      <c r="F72" s="7"/>
    </row>
    <row r="73" spans="1:6" x14ac:dyDescent="0.2">
      <c r="A73" s="65"/>
      <c r="F73" s="7"/>
    </row>
    <row r="74" spans="1:6" x14ac:dyDescent="0.2">
      <c r="A74" s="65"/>
      <c r="F74" s="7"/>
    </row>
    <row r="75" spans="1:6" x14ac:dyDescent="0.2">
      <c r="A75" s="65"/>
      <c r="F75" s="7"/>
    </row>
    <row r="76" spans="1:6" x14ac:dyDescent="0.2">
      <c r="A76" s="65"/>
      <c r="F76" s="7"/>
    </row>
    <row r="77" spans="1:6" x14ac:dyDescent="0.2">
      <c r="A77" s="65"/>
      <c r="F77" s="7"/>
    </row>
    <row r="78" spans="1:6" x14ac:dyDescent="0.2">
      <c r="A78" s="65"/>
      <c r="F78" s="7"/>
    </row>
    <row r="79" spans="1:6" x14ac:dyDescent="0.2">
      <c r="A79" s="65"/>
      <c r="F79" s="7"/>
    </row>
    <row r="80" spans="1:6" x14ac:dyDescent="0.2">
      <c r="A80" s="65"/>
      <c r="F80" s="7"/>
    </row>
    <row r="81" spans="1:6" x14ac:dyDescent="0.2">
      <c r="F81" s="7"/>
    </row>
    <row r="82" spans="1:6" x14ac:dyDescent="0.2">
      <c r="F82" s="7"/>
    </row>
    <row r="83" spans="1:6" x14ac:dyDescent="0.2">
      <c r="F83" s="7"/>
    </row>
    <row r="84" spans="1:6" x14ac:dyDescent="0.2">
      <c r="F84" s="7"/>
    </row>
    <row r="85" spans="1:6" x14ac:dyDescent="0.2">
      <c r="A85" s="14" t="s">
        <v>967</v>
      </c>
      <c r="F85" s="7"/>
    </row>
    <row r="86" spans="1:6" x14ac:dyDescent="0.2">
      <c r="F86" s="7"/>
    </row>
    <row r="87" spans="1:6" x14ac:dyDescent="0.2">
      <c r="A87" s="7" t="s">
        <v>940</v>
      </c>
      <c r="F87" s="7"/>
    </row>
    <row r="88" spans="1:6" x14ac:dyDescent="0.2">
      <c r="F88" s="7"/>
    </row>
    <row r="89" spans="1:6" x14ac:dyDescent="0.2">
      <c r="F89" s="7"/>
    </row>
    <row r="90" spans="1:6" x14ac:dyDescent="0.2">
      <c r="F90" s="7"/>
    </row>
    <row r="91" spans="1:6" x14ac:dyDescent="0.2">
      <c r="F91" s="7"/>
    </row>
    <row r="92" spans="1:6" x14ac:dyDescent="0.2">
      <c r="F92" s="7"/>
    </row>
    <row r="93" spans="1:6" x14ac:dyDescent="0.2">
      <c r="F93" s="7"/>
    </row>
    <row r="94" spans="1:6" x14ac:dyDescent="0.2">
      <c r="F94" s="7"/>
    </row>
    <row r="95" spans="1:6" x14ac:dyDescent="0.2">
      <c r="F95" s="7"/>
    </row>
    <row r="96" spans="1:6" x14ac:dyDescent="0.2">
      <c r="F96" s="7"/>
    </row>
    <row r="97" spans="6:6" x14ac:dyDescent="0.2">
      <c r="F97" s="7"/>
    </row>
    <row r="98" spans="6:6" x14ac:dyDescent="0.2">
      <c r="F98" s="7"/>
    </row>
    <row r="99" spans="6:6" x14ac:dyDescent="0.2">
      <c r="F99" s="7"/>
    </row>
    <row r="100" spans="6:6" x14ac:dyDescent="0.2">
      <c r="F100" s="7"/>
    </row>
    <row r="101" spans="6:6" x14ac:dyDescent="0.2">
      <c r="F101" s="7"/>
    </row>
    <row r="102" spans="6:6" x14ac:dyDescent="0.2">
      <c r="F102" s="7"/>
    </row>
    <row r="103" spans="6:6" x14ac:dyDescent="0.2">
      <c r="F103" s="7"/>
    </row>
    <row r="104" spans="6:6" x14ac:dyDescent="0.2">
      <c r="F104" s="7"/>
    </row>
    <row r="105" spans="6:6" x14ac:dyDescent="0.2">
      <c r="F105" s="7"/>
    </row>
    <row r="106" spans="6:6" x14ac:dyDescent="0.2">
      <c r="F106" s="7"/>
    </row>
    <row r="107" spans="6:6" x14ac:dyDescent="0.2">
      <c r="F107" s="7"/>
    </row>
    <row r="108" spans="6:6" x14ac:dyDescent="0.2">
      <c r="F108" s="7"/>
    </row>
    <row r="109" spans="6:6" x14ac:dyDescent="0.2">
      <c r="F109" s="7"/>
    </row>
    <row r="110" spans="6:6" x14ac:dyDescent="0.2">
      <c r="F110" s="7"/>
    </row>
    <row r="111" spans="6:6" x14ac:dyDescent="0.2">
      <c r="F111" s="7"/>
    </row>
    <row r="112" spans="6:6" x14ac:dyDescent="0.2">
      <c r="F112" s="7"/>
    </row>
    <row r="113" spans="6:6" x14ac:dyDescent="0.2">
      <c r="F113" s="7"/>
    </row>
    <row r="114" spans="6:6" x14ac:dyDescent="0.2">
      <c r="F114" s="7"/>
    </row>
    <row r="115" spans="6:6" x14ac:dyDescent="0.2">
      <c r="F115" s="7"/>
    </row>
    <row r="116" spans="6:6" x14ac:dyDescent="0.2">
      <c r="F116" s="7"/>
    </row>
    <row r="117" spans="6:6" x14ac:dyDescent="0.2">
      <c r="F117" s="7"/>
    </row>
    <row r="118" spans="6:6" x14ac:dyDescent="0.2">
      <c r="F118" s="7"/>
    </row>
    <row r="119" spans="6:6" x14ac:dyDescent="0.2">
      <c r="F119" s="7"/>
    </row>
    <row r="120" spans="6:6" x14ac:dyDescent="0.2">
      <c r="F120" s="7"/>
    </row>
    <row r="121" spans="6:6" x14ac:dyDescent="0.2">
      <c r="F121" s="7"/>
    </row>
    <row r="122" spans="6:6" x14ac:dyDescent="0.2">
      <c r="F122" s="7"/>
    </row>
    <row r="123" spans="6:6" x14ac:dyDescent="0.2">
      <c r="F123" s="7"/>
    </row>
    <row r="124" spans="6:6" x14ac:dyDescent="0.2">
      <c r="F124" s="7"/>
    </row>
    <row r="125" spans="6:6" x14ac:dyDescent="0.2">
      <c r="F125" s="7"/>
    </row>
    <row r="126" spans="6:6" x14ac:dyDescent="0.2">
      <c r="F126" s="7"/>
    </row>
    <row r="127" spans="6:6" x14ac:dyDescent="0.2">
      <c r="F127" s="7"/>
    </row>
    <row r="128" spans="6:6" x14ac:dyDescent="0.2">
      <c r="F128" s="7"/>
    </row>
    <row r="129" spans="6:6" x14ac:dyDescent="0.2">
      <c r="F129" s="7"/>
    </row>
    <row r="130" spans="6:6" x14ac:dyDescent="0.2">
      <c r="F130" s="7"/>
    </row>
    <row r="131" spans="6:6" x14ac:dyDescent="0.2">
      <c r="F131" s="7"/>
    </row>
    <row r="132" spans="6:6" x14ac:dyDescent="0.2">
      <c r="F132" s="7"/>
    </row>
    <row r="133" spans="6:6" x14ac:dyDescent="0.2">
      <c r="F133" s="7"/>
    </row>
    <row r="134" spans="6:6" x14ac:dyDescent="0.2">
      <c r="F134" s="7"/>
    </row>
    <row r="135" spans="6:6" x14ac:dyDescent="0.2">
      <c r="F135" s="7"/>
    </row>
    <row r="136" spans="6:6" x14ac:dyDescent="0.2">
      <c r="F136" s="7"/>
    </row>
    <row r="137" spans="6:6" x14ac:dyDescent="0.2">
      <c r="F137" s="7"/>
    </row>
    <row r="138" spans="6:6" x14ac:dyDescent="0.2">
      <c r="F138" s="7"/>
    </row>
    <row r="139" spans="6:6" x14ac:dyDescent="0.2">
      <c r="F139" s="7"/>
    </row>
    <row r="140" spans="6:6" x14ac:dyDescent="0.2">
      <c r="F140" s="7"/>
    </row>
    <row r="141" spans="6:6" x14ac:dyDescent="0.2">
      <c r="F141" s="7"/>
    </row>
    <row r="142" spans="6:6" x14ac:dyDescent="0.2">
      <c r="F142" s="7"/>
    </row>
    <row r="143" spans="6:6" x14ac:dyDescent="0.2">
      <c r="F143" s="7"/>
    </row>
    <row r="144" spans="6:6" x14ac:dyDescent="0.2">
      <c r="F144" s="7"/>
    </row>
    <row r="145" spans="6:6" x14ac:dyDescent="0.2">
      <c r="F145" s="7"/>
    </row>
    <row r="146" spans="6:6" x14ac:dyDescent="0.2">
      <c r="F146" s="7"/>
    </row>
    <row r="147" spans="6:6" x14ac:dyDescent="0.2">
      <c r="F147" s="7"/>
    </row>
    <row r="148" spans="6:6" x14ac:dyDescent="0.2">
      <c r="F148" s="7"/>
    </row>
    <row r="149" spans="6:6" x14ac:dyDescent="0.2">
      <c r="F149" s="7"/>
    </row>
    <row r="150" spans="6:6" x14ac:dyDescent="0.2">
      <c r="F150" s="7"/>
    </row>
    <row r="151" spans="6:6" x14ac:dyDescent="0.2">
      <c r="F151" s="7"/>
    </row>
    <row r="152" spans="6:6" x14ac:dyDescent="0.2">
      <c r="F152" s="7"/>
    </row>
    <row r="153" spans="6:6" x14ac:dyDescent="0.2">
      <c r="F153" s="7"/>
    </row>
    <row r="154" spans="6:6" x14ac:dyDescent="0.2">
      <c r="F154" s="7"/>
    </row>
    <row r="155" spans="6:6" x14ac:dyDescent="0.2">
      <c r="F155" s="7"/>
    </row>
    <row r="156" spans="6:6" x14ac:dyDescent="0.2">
      <c r="F156" s="7"/>
    </row>
    <row r="157" spans="6:6" x14ac:dyDescent="0.2">
      <c r="F157" s="7"/>
    </row>
    <row r="158" spans="6:6" x14ac:dyDescent="0.2">
      <c r="F158" s="7"/>
    </row>
    <row r="159" spans="6:6" x14ac:dyDescent="0.2">
      <c r="F159" s="7"/>
    </row>
    <row r="160" spans="6:6" x14ac:dyDescent="0.2">
      <c r="F160" s="7"/>
    </row>
    <row r="161" spans="6:6" x14ac:dyDescent="0.2">
      <c r="F161" s="7"/>
    </row>
    <row r="162" spans="6:6" x14ac:dyDescent="0.2">
      <c r="F162" s="7"/>
    </row>
    <row r="163" spans="6:6" x14ac:dyDescent="0.2">
      <c r="F163" s="7"/>
    </row>
    <row r="164" spans="6:6" x14ac:dyDescent="0.2">
      <c r="F164" s="7"/>
    </row>
    <row r="165" spans="6:6" x14ac:dyDescent="0.2">
      <c r="F165" s="7"/>
    </row>
    <row r="166" spans="6:6" x14ac:dyDescent="0.2">
      <c r="F166" s="7"/>
    </row>
    <row r="167" spans="6:6" x14ac:dyDescent="0.2">
      <c r="F167" s="7"/>
    </row>
    <row r="168" spans="6:6" x14ac:dyDescent="0.2">
      <c r="F168" s="7"/>
    </row>
    <row r="169" spans="6:6" x14ac:dyDescent="0.2">
      <c r="F169" s="7"/>
    </row>
    <row r="170" spans="6:6" x14ac:dyDescent="0.2">
      <c r="F170" s="7"/>
    </row>
    <row r="171" spans="6:6" x14ac:dyDescent="0.2">
      <c r="F171" s="7"/>
    </row>
    <row r="172" spans="6:6" x14ac:dyDescent="0.2">
      <c r="F172" s="7"/>
    </row>
    <row r="173" spans="6:6" x14ac:dyDescent="0.2">
      <c r="F173" s="7"/>
    </row>
    <row r="174" spans="6:6" x14ac:dyDescent="0.2">
      <c r="F174" s="7"/>
    </row>
    <row r="175" spans="6:6" x14ac:dyDescent="0.2">
      <c r="F175" s="7"/>
    </row>
    <row r="176" spans="6:6" x14ac:dyDescent="0.2">
      <c r="F176" s="7"/>
    </row>
    <row r="177" spans="6:6" x14ac:dyDescent="0.2">
      <c r="F177" s="7"/>
    </row>
    <row r="178" spans="6:6" x14ac:dyDescent="0.2">
      <c r="F178" s="7"/>
    </row>
    <row r="179" spans="6:6" x14ac:dyDescent="0.2">
      <c r="F179" s="7"/>
    </row>
    <row r="180" spans="6:6" x14ac:dyDescent="0.2">
      <c r="F180" s="7"/>
    </row>
    <row r="181" spans="6:6" x14ac:dyDescent="0.2">
      <c r="F181" s="7"/>
    </row>
    <row r="182" spans="6:6" x14ac:dyDescent="0.2">
      <c r="F182" s="7"/>
    </row>
  </sheetData>
  <mergeCells count="3">
    <mergeCell ref="A1:F1"/>
    <mergeCell ref="A43:C43"/>
    <mergeCell ref="A26:E26"/>
  </mergeCells>
  <conditionalFormatting sqref="D19">
    <cfRule type="cellIs" dxfId="22" priority="6" stopIfTrue="1" operator="between">
      <formula>0.009</formula>
      <formula>-0.009</formula>
    </cfRule>
  </conditionalFormatting>
  <conditionalFormatting sqref="D21">
    <cfRule type="cellIs" dxfId="21" priority="3" stopIfTrue="1" operator="between">
      <formula>0.009</formula>
      <formula>-0.009</formula>
    </cfRule>
  </conditionalFormatting>
  <conditionalFormatting sqref="E18:E23">
    <cfRule type="cellIs" dxfId="20" priority="4" stopIfTrue="1" operator="between">
      <formula>0.009</formula>
      <formula>-0.009</formula>
    </cfRule>
  </conditionalFormatting>
  <conditionalFormatting sqref="F2:F3 E5:E6 E8:E16">
    <cfRule type="cellIs" dxfId="19" priority="7" stopIfTrue="1" operator="between">
      <formula>0.009</formula>
      <formula>-0.009</formula>
    </cfRule>
  </conditionalFormatting>
  <conditionalFormatting sqref="F24:F46">
    <cfRule type="cellIs" dxfId="18" priority="2" stopIfTrue="1" operator="between">
      <formula>0.009</formula>
      <formula>-0.009</formula>
    </cfRule>
  </conditionalFormatting>
  <conditionalFormatting sqref="F183:F65536">
    <cfRule type="cellIs" dxfId="17" priority="1" stopIfTrue="1" operator="between">
      <formula>0.009</formula>
      <formula>-0.009</formula>
    </cfRule>
  </conditionalFormatting>
  <hyperlinks>
    <hyperlink ref="A45" r:id="rId1" xr:uid="{00000000-0004-0000-21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181"/>
  <sheetViews>
    <sheetView workbookViewId="0">
      <selection sqref="A1:F1"/>
    </sheetView>
  </sheetViews>
  <sheetFormatPr defaultColWidth="9.109375" defaultRowHeight="10.199999999999999" x14ac:dyDescent="0.2"/>
  <cols>
    <col min="1" max="1" width="35.6640625" style="7" bestFit="1" customWidth="1"/>
    <col min="2" max="2" width="69" style="7" customWidth="1"/>
    <col min="3" max="3" width="24.6640625" style="7" bestFit="1" customWidth="1"/>
    <col min="4" max="4" width="15.33203125" style="7" bestFit="1" customWidth="1"/>
    <col min="5" max="5" width="27" style="10" customWidth="1"/>
    <col min="6" max="6" width="14.6640625" style="11" bestFit="1" customWidth="1"/>
    <col min="7" max="16384" width="9.109375" style="7"/>
  </cols>
  <sheetData>
    <row r="1" spans="1:8" s="1" customFormat="1" ht="13.8" x14ac:dyDescent="0.2">
      <c r="A1" s="81" t="s">
        <v>928</v>
      </c>
      <c r="B1" s="82"/>
      <c r="C1" s="82"/>
      <c r="D1" s="82"/>
      <c r="E1" s="82"/>
      <c r="F1" s="82"/>
    </row>
    <row r="2" spans="1:8" s="1" customFormat="1" ht="11.4" x14ac:dyDescent="0.2">
      <c r="E2" s="5"/>
      <c r="F2" s="9"/>
    </row>
    <row r="3" spans="1:8" s="1" customFormat="1" ht="12" x14ac:dyDescent="0.2">
      <c r="A3" s="8" t="s">
        <v>7</v>
      </c>
      <c r="B3" s="2"/>
      <c r="C3" s="3"/>
      <c r="D3" s="3"/>
      <c r="E3" s="4"/>
      <c r="F3" s="9"/>
    </row>
    <row r="4" spans="1:8" s="1" customFormat="1" ht="21.75" customHeight="1" x14ac:dyDescent="0.2">
      <c r="A4" s="6" t="s">
        <v>2</v>
      </c>
      <c r="B4" s="6" t="s">
        <v>0</v>
      </c>
      <c r="C4" s="13" t="s">
        <v>1</v>
      </c>
      <c r="D4" s="53" t="s">
        <v>6</v>
      </c>
      <c r="E4" s="12" t="s">
        <v>3</v>
      </c>
    </row>
    <row r="5" spans="1:8" x14ac:dyDescent="0.2">
      <c r="A5" s="16" t="s">
        <v>42</v>
      </c>
      <c r="B5" s="17"/>
      <c r="C5" s="17"/>
      <c r="D5" s="18"/>
      <c r="E5" s="19"/>
      <c r="F5" s="7"/>
    </row>
    <row r="6" spans="1:8" x14ac:dyDescent="0.2">
      <c r="A6" s="21" t="s">
        <v>918</v>
      </c>
      <c r="B6" s="62" t="s">
        <v>917</v>
      </c>
      <c r="C6" s="24">
        <v>3638897.97</v>
      </c>
      <c r="D6" s="22">
        <v>57656.97739</v>
      </c>
      <c r="E6" s="23">
        <v>46.932450561689301</v>
      </c>
      <c r="F6" s="7"/>
    </row>
    <row r="7" spans="1:8" x14ac:dyDescent="0.2">
      <c r="A7" s="21" t="s">
        <v>911</v>
      </c>
      <c r="B7" s="62" t="s">
        <v>935</v>
      </c>
      <c r="C7" s="24">
        <v>50859269.821999997</v>
      </c>
      <c r="D7" s="22">
        <v>32204.649099999999</v>
      </c>
      <c r="E7" s="23">
        <v>26.214400583622101</v>
      </c>
      <c r="F7" s="7"/>
    </row>
    <row r="8" spans="1:8" x14ac:dyDescent="0.2">
      <c r="A8" s="21" t="s">
        <v>912</v>
      </c>
      <c r="B8" s="62" t="s">
        <v>936</v>
      </c>
      <c r="C8" s="24">
        <v>97577173.707000002</v>
      </c>
      <c r="D8" s="22">
        <v>32141.725859999999</v>
      </c>
      <c r="E8" s="23">
        <v>26.163181425349102</v>
      </c>
      <c r="F8" s="7"/>
    </row>
    <row r="9" spans="1:8" ht="20.399999999999999" x14ac:dyDescent="0.2">
      <c r="A9" s="21" t="s">
        <v>914</v>
      </c>
      <c r="B9" s="62" t="s">
        <v>913</v>
      </c>
      <c r="C9" s="24">
        <v>1210.933</v>
      </c>
      <c r="D9" s="22">
        <v>31.294564099999999</v>
      </c>
      <c r="E9" s="23">
        <v>2.5473596587246801E-2</v>
      </c>
      <c r="F9" s="7"/>
    </row>
    <row r="10" spans="1:8" ht="20.399999999999999" x14ac:dyDescent="0.2">
      <c r="A10" s="21" t="s">
        <v>920</v>
      </c>
      <c r="B10" s="62" t="s">
        <v>919</v>
      </c>
      <c r="C10" s="24">
        <v>1483902.88</v>
      </c>
      <c r="D10" s="22">
        <v>1.48390288E-3</v>
      </c>
      <c r="E10" s="23">
        <v>1.2078884760620001E-6</v>
      </c>
      <c r="F10" s="7"/>
    </row>
    <row r="11" spans="1:8" ht="20.399999999999999" x14ac:dyDescent="0.2">
      <c r="A11" s="21" t="s">
        <v>916</v>
      </c>
      <c r="B11" s="62" t="s">
        <v>915</v>
      </c>
      <c r="C11" s="24">
        <v>1370528.45</v>
      </c>
      <c r="D11" s="22">
        <v>1.3705284499999999E-3</v>
      </c>
      <c r="E11" s="23">
        <v>1.1156023370411699E-6</v>
      </c>
      <c r="F11" s="7"/>
    </row>
    <row r="12" spans="1:8" x14ac:dyDescent="0.2">
      <c r="A12" s="20" t="s">
        <v>32</v>
      </c>
      <c r="B12" s="20"/>
      <c r="C12" s="20"/>
      <c r="D12" s="25">
        <f>SUM(D6:D11)</f>
        <v>122034.64976853132</v>
      </c>
      <c r="E12" s="26">
        <f>SUM(E6:E11)</f>
        <v>99.335508490738547</v>
      </c>
      <c r="F12" s="14"/>
      <c r="G12" s="14"/>
      <c r="H12" s="14"/>
    </row>
    <row r="13" spans="1:8" x14ac:dyDescent="0.2">
      <c r="A13" s="21"/>
      <c r="B13" s="21"/>
      <c r="C13" s="21"/>
      <c r="D13" s="22"/>
      <c r="E13" s="23"/>
      <c r="F13" s="7"/>
    </row>
    <row r="14" spans="1:8" x14ac:dyDescent="0.2">
      <c r="A14" s="20" t="s">
        <v>43</v>
      </c>
      <c r="B14" s="20"/>
      <c r="C14" s="20"/>
      <c r="D14" s="25">
        <f>D12</f>
        <v>122034.64976853132</v>
      </c>
      <c r="E14" s="26">
        <f>E12</f>
        <v>99.335508490738547</v>
      </c>
      <c r="F14" s="14"/>
      <c r="G14" s="14"/>
      <c r="H14" s="14"/>
    </row>
    <row r="15" spans="1:8" x14ac:dyDescent="0.2">
      <c r="A15" s="20"/>
      <c r="B15" s="20"/>
      <c r="C15" s="20"/>
      <c r="D15" s="25"/>
      <c r="E15" s="26"/>
      <c r="F15" s="14"/>
      <c r="G15" s="14"/>
      <c r="H15" s="14"/>
    </row>
    <row r="16" spans="1:8" x14ac:dyDescent="0.2">
      <c r="A16" s="20" t="s">
        <v>45</v>
      </c>
      <c r="B16" s="20"/>
      <c r="C16" s="20"/>
      <c r="D16" s="25">
        <f>D18-(D12)</f>
        <v>816.33435856868164</v>
      </c>
      <c r="E16" s="26">
        <f>E18-(E12)</f>
        <v>0.66449150926145251</v>
      </c>
      <c r="F16" s="14"/>
      <c r="G16" s="14"/>
      <c r="H16" s="14"/>
    </row>
    <row r="17" spans="1:8" x14ac:dyDescent="0.2">
      <c r="A17" s="20"/>
      <c r="B17" s="20"/>
      <c r="C17" s="20"/>
      <c r="D17" s="25"/>
      <c r="E17" s="26"/>
      <c r="F17" s="14"/>
      <c r="G17" s="14"/>
      <c r="H17" s="14"/>
    </row>
    <row r="18" spans="1:8" x14ac:dyDescent="0.2">
      <c r="A18" s="27" t="s">
        <v>44</v>
      </c>
      <c r="B18" s="27"/>
      <c r="C18" s="27"/>
      <c r="D18" s="28">
        <v>122850.9841271</v>
      </c>
      <c r="E18" s="29">
        <v>100</v>
      </c>
      <c r="F18" s="14"/>
      <c r="G18" s="14"/>
      <c r="H18" s="14"/>
    </row>
    <row r="19" spans="1:8" x14ac:dyDescent="0.2">
      <c r="F19" s="15" t="s">
        <v>771</v>
      </c>
    </row>
    <row r="20" spans="1:8" x14ac:dyDescent="0.2">
      <c r="A20" s="14" t="s">
        <v>345</v>
      </c>
    </row>
    <row r="21" spans="1:8" x14ac:dyDescent="0.2">
      <c r="A21" s="14"/>
    </row>
    <row r="22" spans="1:8" ht="34.950000000000003" customHeight="1" x14ac:dyDescent="0.2">
      <c r="A22" s="88" t="s">
        <v>937</v>
      </c>
      <c r="B22" s="88"/>
      <c r="C22" s="88"/>
      <c r="D22" s="88"/>
      <c r="E22" s="88"/>
    </row>
    <row r="24" spans="1:8" x14ac:dyDescent="0.2">
      <c r="A24" s="14" t="s">
        <v>47</v>
      </c>
    </row>
    <row r="25" spans="1:8" x14ac:dyDescent="0.2">
      <c r="A25" s="14" t="s">
        <v>48</v>
      </c>
    </row>
    <row r="26" spans="1:8" x14ac:dyDescent="0.2">
      <c r="A26" s="14" t="s">
        <v>49</v>
      </c>
      <c r="B26" s="14"/>
      <c r="C26" s="30" t="s">
        <v>51</v>
      </c>
      <c r="D26" s="14" t="s">
        <v>50</v>
      </c>
    </row>
    <row r="27" spans="1:8" x14ac:dyDescent="0.2">
      <c r="A27" s="7" t="s">
        <v>52</v>
      </c>
      <c r="C27" s="31">
        <v>159.70760000000001</v>
      </c>
      <c r="D27" s="31">
        <v>151.09190000000001</v>
      </c>
    </row>
    <row r="28" spans="1:8" x14ac:dyDescent="0.2">
      <c r="A28" s="7" t="s">
        <v>53</v>
      </c>
      <c r="C28" s="31">
        <v>45.017200000000003</v>
      </c>
      <c r="D28" s="31">
        <v>40.950499999999998</v>
      </c>
    </row>
    <row r="29" spans="1:8" x14ac:dyDescent="0.2">
      <c r="A29" s="7" t="s">
        <v>54</v>
      </c>
      <c r="C29" s="31">
        <v>179.09039999999999</v>
      </c>
      <c r="D29" s="31">
        <v>170.19919999999999</v>
      </c>
    </row>
    <row r="30" spans="1:8" x14ac:dyDescent="0.2">
      <c r="A30" s="7" t="s">
        <v>55</v>
      </c>
      <c r="C30" s="31">
        <v>52.844900000000003</v>
      </c>
      <c r="D30" s="31">
        <v>48.286499999999997</v>
      </c>
    </row>
    <row r="32" spans="1:8" x14ac:dyDescent="0.2">
      <c r="A32" s="14" t="s">
        <v>57</v>
      </c>
    </row>
    <row r="33" spans="1:6" x14ac:dyDescent="0.2">
      <c r="A33" s="83" t="s">
        <v>63</v>
      </c>
      <c r="B33" s="84"/>
      <c r="C33" s="33" t="s">
        <v>64</v>
      </c>
    </row>
    <row r="34" spans="1:6" x14ac:dyDescent="0.2">
      <c r="A34" s="79" t="s">
        <v>53</v>
      </c>
      <c r="B34" s="80"/>
      <c r="C34" s="34">
        <v>1.7</v>
      </c>
    </row>
    <row r="35" spans="1:6" x14ac:dyDescent="0.2">
      <c r="A35" s="79" t="s">
        <v>55</v>
      </c>
      <c r="B35" s="80"/>
      <c r="C35" s="34">
        <v>2</v>
      </c>
    </row>
    <row r="36" spans="1:6" x14ac:dyDescent="0.2">
      <c r="A36" s="7" t="s">
        <v>65</v>
      </c>
    </row>
    <row r="37" spans="1:6" x14ac:dyDescent="0.2">
      <c r="A37" s="7" t="s">
        <v>56</v>
      </c>
    </row>
    <row r="39" spans="1:6" x14ac:dyDescent="0.2">
      <c r="A39" s="14" t="s">
        <v>346</v>
      </c>
      <c r="D39" s="52">
        <v>6.9699999999999998E-2</v>
      </c>
    </row>
    <row r="41" spans="1:6" x14ac:dyDescent="0.2">
      <c r="A41" s="87" t="s">
        <v>60</v>
      </c>
      <c r="B41" s="87"/>
      <c r="C41" s="87"/>
      <c r="D41" s="30" t="s">
        <v>58</v>
      </c>
    </row>
    <row r="42" spans="1:6" x14ac:dyDescent="0.2">
      <c r="A42" s="57" t="s">
        <v>930</v>
      </c>
    </row>
    <row r="43" spans="1:6" ht="14.4" x14ac:dyDescent="0.3">
      <c r="A43" s="35" t="s">
        <v>931</v>
      </c>
    </row>
    <row r="45" spans="1:6" x14ac:dyDescent="0.2">
      <c r="A45" s="14" t="s">
        <v>929</v>
      </c>
      <c r="F45" s="7"/>
    </row>
    <row r="46" spans="1:6" x14ac:dyDescent="0.2">
      <c r="A46" s="63"/>
      <c r="F46" s="7"/>
    </row>
    <row r="47" spans="1:6" x14ac:dyDescent="0.2">
      <c r="A47" s="56" t="s">
        <v>941</v>
      </c>
      <c r="F47" s="7"/>
    </row>
    <row r="48" spans="1:6" x14ac:dyDescent="0.2">
      <c r="A48" s="64"/>
      <c r="F48" s="7"/>
    </row>
    <row r="49" spans="1:6" x14ac:dyDescent="0.2">
      <c r="A49" s="65"/>
      <c r="F49" s="7"/>
    </row>
    <row r="50" spans="1:6" x14ac:dyDescent="0.2">
      <c r="A50" s="65"/>
      <c r="F50" s="7"/>
    </row>
    <row r="51" spans="1:6" x14ac:dyDescent="0.2">
      <c r="A51" s="65"/>
      <c r="F51" s="7"/>
    </row>
    <row r="52" spans="1:6" x14ac:dyDescent="0.2">
      <c r="A52" s="65"/>
      <c r="F52" s="7"/>
    </row>
    <row r="53" spans="1:6" x14ac:dyDescent="0.2">
      <c r="A53" s="65"/>
      <c r="F53" s="7"/>
    </row>
    <row r="54" spans="1:6" x14ac:dyDescent="0.2">
      <c r="A54" s="65"/>
      <c r="F54" s="7"/>
    </row>
    <row r="55" spans="1:6" x14ac:dyDescent="0.2">
      <c r="A55" s="65"/>
      <c r="F55" s="7"/>
    </row>
    <row r="56" spans="1:6" x14ac:dyDescent="0.2">
      <c r="A56" s="65"/>
      <c r="F56" s="7"/>
    </row>
    <row r="57" spans="1:6" x14ac:dyDescent="0.2">
      <c r="A57" s="65"/>
      <c r="F57" s="7"/>
    </row>
    <row r="58" spans="1:6" x14ac:dyDescent="0.2">
      <c r="A58" s="65"/>
      <c r="F58" s="7"/>
    </row>
    <row r="59" spans="1:6" x14ac:dyDescent="0.2">
      <c r="A59" s="65"/>
      <c r="F59" s="7"/>
    </row>
    <row r="60" spans="1:6" x14ac:dyDescent="0.2">
      <c r="A60" s="65"/>
      <c r="F60" s="7"/>
    </row>
    <row r="61" spans="1:6" x14ac:dyDescent="0.2">
      <c r="A61" s="65"/>
      <c r="F61" s="7"/>
    </row>
    <row r="62" spans="1:6" x14ac:dyDescent="0.2">
      <c r="A62" s="65"/>
      <c r="F62" s="7"/>
    </row>
    <row r="63" spans="1:6" x14ac:dyDescent="0.2">
      <c r="A63" s="65"/>
      <c r="F63" s="7"/>
    </row>
    <row r="64" spans="1:6" x14ac:dyDescent="0.2">
      <c r="A64" s="65"/>
      <c r="F64" s="7"/>
    </row>
    <row r="65" spans="1:6" x14ac:dyDescent="0.2">
      <c r="A65" s="56" t="s">
        <v>968</v>
      </c>
      <c r="F65" s="7"/>
    </row>
    <row r="66" spans="1:6" x14ac:dyDescent="0.2">
      <c r="A66" s="65"/>
      <c r="F66" s="7"/>
    </row>
    <row r="67" spans="1:6" x14ac:dyDescent="0.2">
      <c r="A67" s="56" t="s">
        <v>942</v>
      </c>
      <c r="F67" s="7"/>
    </row>
    <row r="68" spans="1:6" x14ac:dyDescent="0.2">
      <c r="A68" s="65"/>
      <c r="F68" s="7"/>
    </row>
    <row r="69" spans="1:6" x14ac:dyDescent="0.2">
      <c r="A69" s="65"/>
      <c r="F69" s="7"/>
    </row>
    <row r="70" spans="1:6" x14ac:dyDescent="0.2">
      <c r="A70" s="65"/>
      <c r="F70" s="7"/>
    </row>
    <row r="71" spans="1:6" x14ac:dyDescent="0.2">
      <c r="A71" s="65"/>
      <c r="F71" s="7"/>
    </row>
    <row r="72" spans="1:6" x14ac:dyDescent="0.2">
      <c r="A72" s="65"/>
      <c r="F72" s="7"/>
    </row>
    <row r="73" spans="1:6" x14ac:dyDescent="0.2">
      <c r="A73" s="65"/>
      <c r="F73" s="7"/>
    </row>
    <row r="74" spans="1:6" x14ac:dyDescent="0.2">
      <c r="A74" s="65"/>
      <c r="F74" s="7"/>
    </row>
    <row r="75" spans="1:6" x14ac:dyDescent="0.2">
      <c r="A75" s="65"/>
      <c r="F75" s="7"/>
    </row>
    <row r="76" spans="1:6" x14ac:dyDescent="0.2">
      <c r="A76" s="65"/>
      <c r="F76" s="7"/>
    </row>
    <row r="77" spans="1:6" x14ac:dyDescent="0.2">
      <c r="A77" s="65"/>
      <c r="F77" s="7"/>
    </row>
    <row r="78" spans="1:6" x14ac:dyDescent="0.2">
      <c r="A78" s="65"/>
      <c r="F78" s="7"/>
    </row>
    <row r="79" spans="1:6" x14ac:dyDescent="0.2">
      <c r="A79" s="65"/>
      <c r="B79" s="68"/>
      <c r="C79" s="68"/>
      <c r="D79" s="68"/>
      <c r="E79" s="68"/>
      <c r="F79" s="7"/>
    </row>
    <row r="80" spans="1:6" x14ac:dyDescent="0.2">
      <c r="A80" s="65"/>
      <c r="F80" s="7"/>
    </row>
    <row r="81" spans="1:6" x14ac:dyDescent="0.2">
      <c r="F81" s="7"/>
    </row>
    <row r="82" spans="1:6" x14ac:dyDescent="0.2">
      <c r="F82" s="7"/>
    </row>
    <row r="83" spans="1:6" x14ac:dyDescent="0.2">
      <c r="F83" s="7"/>
    </row>
    <row r="84" spans="1:6" x14ac:dyDescent="0.2">
      <c r="A84" s="69" t="s">
        <v>969</v>
      </c>
      <c r="F84" s="7"/>
    </row>
    <row r="85" spans="1:6" x14ac:dyDescent="0.2">
      <c r="F85" s="7"/>
    </row>
    <row r="86" spans="1:6" x14ac:dyDescent="0.2">
      <c r="A86" s="7" t="s">
        <v>940</v>
      </c>
      <c r="F86" s="7"/>
    </row>
    <row r="87" spans="1:6" x14ac:dyDescent="0.2">
      <c r="F87" s="7"/>
    </row>
    <row r="88" spans="1:6" x14ac:dyDescent="0.2">
      <c r="F88" s="7"/>
    </row>
    <row r="89" spans="1:6" x14ac:dyDescent="0.2">
      <c r="F89" s="7"/>
    </row>
    <row r="90" spans="1:6" x14ac:dyDescent="0.2">
      <c r="F90" s="7"/>
    </row>
    <row r="91" spans="1:6" x14ac:dyDescent="0.2">
      <c r="F91" s="7"/>
    </row>
    <row r="92" spans="1:6" x14ac:dyDescent="0.2">
      <c r="F92" s="7"/>
    </row>
    <row r="93" spans="1:6" x14ac:dyDescent="0.2">
      <c r="F93" s="7"/>
    </row>
    <row r="94" spans="1:6" x14ac:dyDescent="0.2">
      <c r="F94" s="7"/>
    </row>
    <row r="95" spans="1:6" x14ac:dyDescent="0.2">
      <c r="F95" s="7"/>
    </row>
    <row r="96" spans="1:6" x14ac:dyDescent="0.2">
      <c r="F96" s="7"/>
    </row>
    <row r="97" spans="6:6" x14ac:dyDescent="0.2">
      <c r="F97" s="7"/>
    </row>
    <row r="98" spans="6:6" x14ac:dyDescent="0.2">
      <c r="F98" s="7"/>
    </row>
    <row r="99" spans="6:6" x14ac:dyDescent="0.2">
      <c r="F99" s="7"/>
    </row>
    <row r="100" spans="6:6" x14ac:dyDescent="0.2">
      <c r="F100" s="7"/>
    </row>
    <row r="101" spans="6:6" x14ac:dyDescent="0.2">
      <c r="F101" s="7"/>
    </row>
    <row r="102" spans="6:6" x14ac:dyDescent="0.2">
      <c r="F102" s="7"/>
    </row>
    <row r="103" spans="6:6" x14ac:dyDescent="0.2">
      <c r="F103" s="7"/>
    </row>
    <row r="104" spans="6:6" x14ac:dyDescent="0.2">
      <c r="F104" s="7"/>
    </row>
    <row r="105" spans="6:6" x14ac:dyDescent="0.2">
      <c r="F105" s="7"/>
    </row>
    <row r="106" spans="6:6" x14ac:dyDescent="0.2">
      <c r="F106" s="7"/>
    </row>
    <row r="107" spans="6:6" x14ac:dyDescent="0.2">
      <c r="F107" s="7"/>
    </row>
    <row r="108" spans="6:6" x14ac:dyDescent="0.2">
      <c r="F108" s="7"/>
    </row>
    <row r="109" spans="6:6" x14ac:dyDescent="0.2">
      <c r="F109" s="7"/>
    </row>
    <row r="110" spans="6:6" x14ac:dyDescent="0.2">
      <c r="F110" s="7"/>
    </row>
    <row r="111" spans="6:6" x14ac:dyDescent="0.2">
      <c r="F111" s="7"/>
    </row>
    <row r="112" spans="6:6" x14ac:dyDescent="0.2">
      <c r="F112" s="7"/>
    </row>
    <row r="113" spans="6:6" x14ac:dyDescent="0.2">
      <c r="F113" s="7"/>
    </row>
    <row r="114" spans="6:6" x14ac:dyDescent="0.2">
      <c r="F114" s="7"/>
    </row>
    <row r="115" spans="6:6" x14ac:dyDescent="0.2">
      <c r="F115" s="7"/>
    </row>
    <row r="116" spans="6:6" x14ac:dyDescent="0.2">
      <c r="F116" s="7"/>
    </row>
    <row r="117" spans="6:6" x14ac:dyDescent="0.2">
      <c r="F117" s="7"/>
    </row>
    <row r="118" spans="6:6" x14ac:dyDescent="0.2">
      <c r="F118" s="7"/>
    </row>
    <row r="119" spans="6:6" x14ac:dyDescent="0.2">
      <c r="F119" s="7"/>
    </row>
    <row r="120" spans="6:6" x14ac:dyDescent="0.2">
      <c r="F120" s="7"/>
    </row>
    <row r="121" spans="6:6" x14ac:dyDescent="0.2">
      <c r="F121" s="7"/>
    </row>
    <row r="122" spans="6:6" x14ac:dyDescent="0.2">
      <c r="F122" s="7"/>
    </row>
    <row r="123" spans="6:6" x14ac:dyDescent="0.2">
      <c r="F123" s="7"/>
    </row>
    <row r="124" spans="6:6" x14ac:dyDescent="0.2">
      <c r="F124" s="7"/>
    </row>
    <row r="125" spans="6:6" x14ac:dyDescent="0.2">
      <c r="F125" s="7"/>
    </row>
    <row r="126" spans="6:6" x14ac:dyDescent="0.2">
      <c r="F126" s="7"/>
    </row>
    <row r="127" spans="6:6" x14ac:dyDescent="0.2">
      <c r="F127" s="7"/>
    </row>
    <row r="128" spans="6:6" x14ac:dyDescent="0.2">
      <c r="F128" s="7"/>
    </row>
    <row r="129" spans="6:6" x14ac:dyDescent="0.2">
      <c r="F129" s="7"/>
    </row>
    <row r="130" spans="6:6" x14ac:dyDescent="0.2">
      <c r="F130" s="7"/>
    </row>
    <row r="131" spans="6:6" x14ac:dyDescent="0.2">
      <c r="F131" s="7"/>
    </row>
    <row r="132" spans="6:6" x14ac:dyDescent="0.2">
      <c r="F132" s="7"/>
    </row>
    <row r="133" spans="6:6" x14ac:dyDescent="0.2">
      <c r="F133" s="7"/>
    </row>
    <row r="134" spans="6:6" x14ac:dyDescent="0.2">
      <c r="F134" s="7"/>
    </row>
    <row r="135" spans="6:6" x14ac:dyDescent="0.2">
      <c r="F135" s="7"/>
    </row>
    <row r="136" spans="6:6" x14ac:dyDescent="0.2">
      <c r="F136" s="7"/>
    </row>
    <row r="137" spans="6:6" x14ac:dyDescent="0.2">
      <c r="F137" s="7"/>
    </row>
    <row r="138" spans="6:6" x14ac:dyDescent="0.2">
      <c r="F138" s="7"/>
    </row>
    <row r="139" spans="6:6" x14ac:dyDescent="0.2">
      <c r="F139" s="7"/>
    </row>
    <row r="140" spans="6:6" x14ac:dyDescent="0.2">
      <c r="F140" s="7"/>
    </row>
    <row r="141" spans="6:6" x14ac:dyDescent="0.2">
      <c r="F141" s="7"/>
    </row>
    <row r="142" spans="6:6" x14ac:dyDescent="0.2">
      <c r="F142" s="7"/>
    </row>
    <row r="143" spans="6:6" x14ac:dyDescent="0.2">
      <c r="F143" s="7"/>
    </row>
    <row r="144" spans="6:6" x14ac:dyDescent="0.2">
      <c r="F144" s="7"/>
    </row>
    <row r="145" spans="6:6" x14ac:dyDescent="0.2">
      <c r="F145" s="7"/>
    </row>
    <row r="146" spans="6:6" x14ac:dyDescent="0.2">
      <c r="F146" s="7"/>
    </row>
    <row r="147" spans="6:6" x14ac:dyDescent="0.2">
      <c r="F147" s="7"/>
    </row>
    <row r="148" spans="6:6" x14ac:dyDescent="0.2">
      <c r="F148" s="7"/>
    </row>
    <row r="149" spans="6:6" x14ac:dyDescent="0.2">
      <c r="F149" s="7"/>
    </row>
    <row r="150" spans="6:6" x14ac:dyDescent="0.2">
      <c r="F150" s="7"/>
    </row>
    <row r="151" spans="6:6" x14ac:dyDescent="0.2">
      <c r="F151" s="7"/>
    </row>
    <row r="152" spans="6:6" x14ac:dyDescent="0.2">
      <c r="F152" s="7"/>
    </row>
    <row r="153" spans="6:6" x14ac:dyDescent="0.2">
      <c r="F153" s="7"/>
    </row>
    <row r="154" spans="6:6" x14ac:dyDescent="0.2">
      <c r="F154" s="7"/>
    </row>
    <row r="155" spans="6:6" x14ac:dyDescent="0.2">
      <c r="F155" s="7"/>
    </row>
    <row r="156" spans="6:6" x14ac:dyDescent="0.2">
      <c r="F156" s="7"/>
    </row>
    <row r="157" spans="6:6" x14ac:dyDescent="0.2">
      <c r="F157" s="7"/>
    </row>
    <row r="158" spans="6:6" x14ac:dyDescent="0.2">
      <c r="F158" s="7"/>
    </row>
    <row r="159" spans="6:6" x14ac:dyDescent="0.2">
      <c r="F159" s="7"/>
    </row>
    <row r="160" spans="6:6" x14ac:dyDescent="0.2">
      <c r="F160" s="7"/>
    </row>
    <row r="161" spans="6:6" x14ac:dyDescent="0.2">
      <c r="F161" s="7"/>
    </row>
    <row r="162" spans="6:6" x14ac:dyDescent="0.2">
      <c r="F162" s="7"/>
    </row>
    <row r="163" spans="6:6" x14ac:dyDescent="0.2">
      <c r="F163" s="7"/>
    </row>
    <row r="164" spans="6:6" x14ac:dyDescent="0.2">
      <c r="F164" s="7"/>
    </row>
    <row r="165" spans="6:6" x14ac:dyDescent="0.2">
      <c r="F165" s="7"/>
    </row>
    <row r="166" spans="6:6" x14ac:dyDescent="0.2">
      <c r="F166" s="7"/>
    </row>
    <row r="167" spans="6:6" x14ac:dyDescent="0.2">
      <c r="F167" s="7"/>
    </row>
    <row r="168" spans="6:6" x14ac:dyDescent="0.2">
      <c r="F168" s="7"/>
    </row>
    <row r="169" spans="6:6" x14ac:dyDescent="0.2">
      <c r="F169" s="7"/>
    </row>
    <row r="170" spans="6:6" x14ac:dyDescent="0.2">
      <c r="F170" s="7"/>
    </row>
    <row r="171" spans="6:6" x14ac:dyDescent="0.2">
      <c r="F171" s="7"/>
    </row>
    <row r="172" spans="6:6" x14ac:dyDescent="0.2">
      <c r="F172" s="7"/>
    </row>
    <row r="173" spans="6:6" x14ac:dyDescent="0.2">
      <c r="F173" s="7"/>
    </row>
    <row r="174" spans="6:6" x14ac:dyDescent="0.2">
      <c r="F174" s="7"/>
    </row>
    <row r="175" spans="6:6" x14ac:dyDescent="0.2">
      <c r="F175" s="7"/>
    </row>
    <row r="176" spans="6:6" x14ac:dyDescent="0.2">
      <c r="F176" s="7"/>
    </row>
    <row r="177" spans="6:6" x14ac:dyDescent="0.2">
      <c r="F177" s="7"/>
    </row>
    <row r="178" spans="6:6" x14ac:dyDescent="0.2">
      <c r="F178" s="7"/>
    </row>
    <row r="179" spans="6:6" x14ac:dyDescent="0.2">
      <c r="F179" s="7"/>
    </row>
    <row r="180" spans="6:6" x14ac:dyDescent="0.2">
      <c r="F180" s="7"/>
    </row>
    <row r="181" spans="6:6" x14ac:dyDescent="0.2">
      <c r="F181" s="7"/>
    </row>
  </sheetData>
  <mergeCells count="6">
    <mergeCell ref="A1:F1"/>
    <mergeCell ref="A33:B33"/>
    <mergeCell ref="A34:B34"/>
    <mergeCell ref="A35:B35"/>
    <mergeCell ref="A41:C41"/>
    <mergeCell ref="A22:E22"/>
  </mergeCells>
  <conditionalFormatting sqref="F2:F3 E5:E18">
    <cfRule type="cellIs" dxfId="16" priority="3" stopIfTrue="1" operator="between">
      <formula>0.009</formula>
      <formula>-0.009</formula>
    </cfRule>
  </conditionalFormatting>
  <conditionalFormatting sqref="F19:F44">
    <cfRule type="cellIs" dxfId="15" priority="2" stopIfTrue="1" operator="between">
      <formula>0.009</formula>
      <formula>-0.009</formula>
    </cfRule>
  </conditionalFormatting>
  <conditionalFormatting sqref="F182:F65536">
    <cfRule type="cellIs" dxfId="14" priority="1" stopIfTrue="1" operator="between">
      <formula>0.009</formula>
      <formula>-0.009</formula>
    </cfRule>
  </conditionalFormatting>
  <hyperlinks>
    <hyperlink ref="A43" r:id="rId1" xr:uid="{00000000-0004-0000-22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71"/>
  <sheetViews>
    <sheetView zoomScaleNormal="100" workbookViewId="0">
      <selection sqref="A1:G1"/>
    </sheetView>
  </sheetViews>
  <sheetFormatPr defaultColWidth="9.44140625" defaultRowHeight="10.199999999999999" x14ac:dyDescent="0.2"/>
  <cols>
    <col min="1" max="1" width="38.5546875" style="7" bestFit="1" customWidth="1"/>
    <col min="2" max="2" width="60" style="7" customWidth="1"/>
    <col min="3" max="3" width="15.44140625" style="7" bestFit="1" customWidth="1"/>
    <col min="4" max="4" width="14.5546875" style="7" bestFit="1" customWidth="1"/>
    <col min="5" max="5" width="25.6640625" style="10" customWidth="1"/>
    <col min="6" max="6" width="13.5546875" style="11" bestFit="1" customWidth="1"/>
    <col min="7" max="7" width="11" style="10" customWidth="1"/>
    <col min="8" max="8" width="9.44140625" style="7"/>
    <col min="9" max="13" width="9.44140625" style="7" customWidth="1"/>
    <col min="14" max="16384" width="9.44140625" style="7"/>
  </cols>
  <sheetData>
    <row r="1" spans="1:7" s="1" customFormat="1" ht="15" customHeight="1" x14ac:dyDescent="0.2">
      <c r="A1" s="81" t="s">
        <v>1294</v>
      </c>
      <c r="B1" s="82"/>
      <c r="C1" s="82"/>
      <c r="D1" s="82"/>
      <c r="E1" s="82"/>
      <c r="F1" s="82"/>
      <c r="G1" s="82"/>
    </row>
    <row r="2" spans="1:7" s="1" customFormat="1" ht="11.4" x14ac:dyDescent="0.2">
      <c r="A2" s="8" t="s">
        <v>7</v>
      </c>
      <c r="B2" s="7"/>
      <c r="C2" s="7"/>
      <c r="D2" s="7"/>
      <c r="E2" s="10"/>
      <c r="F2" s="11"/>
      <c r="G2" s="10"/>
    </row>
    <row r="3" spans="1:7" s="1" customFormat="1" ht="20.399999999999999" x14ac:dyDescent="0.2">
      <c r="A3" s="6" t="s">
        <v>2</v>
      </c>
      <c r="B3" s="6" t="s">
        <v>0</v>
      </c>
      <c r="C3" s="13" t="s">
        <v>976</v>
      </c>
      <c r="D3" s="13" t="s">
        <v>1</v>
      </c>
      <c r="E3" s="53" t="s">
        <v>6</v>
      </c>
      <c r="F3" s="12" t="s">
        <v>3</v>
      </c>
      <c r="G3" s="12" t="s">
        <v>5</v>
      </c>
    </row>
    <row r="4" spans="1:7" s="1" customFormat="1" ht="39.75" customHeight="1" x14ac:dyDescent="0.2">
      <c r="A4" s="16" t="s">
        <v>25</v>
      </c>
      <c r="B4" s="17"/>
      <c r="C4" s="17"/>
      <c r="D4" s="17"/>
      <c r="E4" s="18"/>
      <c r="F4" s="19"/>
      <c r="G4" s="18"/>
    </row>
    <row r="5" spans="1:7" x14ac:dyDescent="0.2">
      <c r="A5" s="20" t="s">
        <v>26</v>
      </c>
      <c r="B5" s="21"/>
      <c r="C5" s="21"/>
      <c r="D5" s="21"/>
      <c r="E5" s="22"/>
      <c r="F5" s="23"/>
      <c r="G5" s="22"/>
    </row>
    <row r="6" spans="1:7" ht="20.399999999999999" x14ac:dyDescent="0.2">
      <c r="A6" s="21" t="s">
        <v>1295</v>
      </c>
      <c r="B6" s="21" t="s">
        <v>1296</v>
      </c>
      <c r="C6" s="62" t="s">
        <v>1297</v>
      </c>
      <c r="D6" s="24">
        <v>682</v>
      </c>
      <c r="E6" s="22">
        <v>0</v>
      </c>
      <c r="F6" s="23">
        <v>100</v>
      </c>
      <c r="G6" s="22">
        <v>0</v>
      </c>
    </row>
    <row r="7" spans="1:7" x14ac:dyDescent="0.2">
      <c r="A7" s="20" t="s">
        <v>32</v>
      </c>
      <c r="B7" s="20"/>
      <c r="C7" s="20"/>
      <c r="D7" s="20"/>
      <c r="E7" s="25">
        <v>0</v>
      </c>
      <c r="F7" s="26">
        <v>100</v>
      </c>
      <c r="G7" s="25"/>
    </row>
    <row r="8" spans="1:7" x14ac:dyDescent="0.2">
      <c r="A8" s="21"/>
      <c r="B8" s="21"/>
      <c r="C8" s="21"/>
      <c r="D8" s="21"/>
      <c r="E8" s="22"/>
      <c r="F8" s="23"/>
      <c r="G8" s="22"/>
    </row>
    <row r="9" spans="1:7" x14ac:dyDescent="0.2">
      <c r="A9" s="20" t="s">
        <v>43</v>
      </c>
      <c r="B9" s="20"/>
      <c r="C9" s="20"/>
      <c r="D9" s="20"/>
      <c r="E9" s="25">
        <v>0</v>
      </c>
      <c r="F9" s="26">
        <v>100</v>
      </c>
      <c r="G9" s="25"/>
    </row>
    <row r="10" spans="1:7" x14ac:dyDescent="0.2">
      <c r="A10" s="20"/>
      <c r="B10" s="20"/>
      <c r="C10" s="20"/>
      <c r="D10" s="20"/>
      <c r="E10" s="25"/>
      <c r="F10" s="26"/>
      <c r="G10" s="25"/>
    </row>
    <row r="11" spans="1:7" x14ac:dyDescent="0.2">
      <c r="A11" s="20" t="s">
        <v>45</v>
      </c>
      <c r="B11" s="20"/>
      <c r="C11" s="20"/>
      <c r="D11" s="20"/>
      <c r="E11" s="76">
        <v>0</v>
      </c>
      <c r="F11" s="76">
        <v>0</v>
      </c>
      <c r="G11" s="25"/>
    </row>
    <row r="12" spans="1:7" x14ac:dyDescent="0.2">
      <c r="A12" s="20"/>
      <c r="B12" s="20"/>
      <c r="C12" s="20"/>
      <c r="D12" s="20"/>
      <c r="E12" s="25"/>
      <c r="F12" s="26"/>
      <c r="G12" s="25"/>
    </row>
    <row r="13" spans="1:7" x14ac:dyDescent="0.2">
      <c r="A13" s="27" t="s">
        <v>44</v>
      </c>
      <c r="B13" s="27"/>
      <c r="C13" s="27"/>
      <c r="D13" s="27"/>
      <c r="E13" s="28">
        <v>0</v>
      </c>
      <c r="F13" s="29">
        <v>100</v>
      </c>
      <c r="G13" s="28"/>
    </row>
    <row r="15" spans="1:7" x14ac:dyDescent="0.2">
      <c r="A15" s="14" t="s">
        <v>46</v>
      </c>
    </row>
    <row r="16" spans="1:7" x14ac:dyDescent="0.2">
      <c r="A16" s="14" t="s">
        <v>1298</v>
      </c>
    </row>
    <row r="17" spans="1:7" ht="23.25" customHeight="1" x14ac:dyDescent="0.2">
      <c r="A17" s="88" t="s">
        <v>1299</v>
      </c>
      <c r="B17" s="88"/>
      <c r="C17" s="88"/>
      <c r="D17" s="88"/>
      <c r="E17" s="88"/>
      <c r="F17" s="88"/>
      <c r="G17" s="88"/>
    </row>
    <row r="19" spans="1:7" x14ac:dyDescent="0.2">
      <c r="A19" s="14" t="s">
        <v>47</v>
      </c>
    </row>
    <row r="20" spans="1:7" x14ac:dyDescent="0.2">
      <c r="A20" s="14" t="s">
        <v>48</v>
      </c>
    </row>
    <row r="21" spans="1:7" x14ac:dyDescent="0.2">
      <c r="A21" s="14" t="s">
        <v>49</v>
      </c>
      <c r="B21" s="14"/>
      <c r="C21" s="30" t="s">
        <v>51</v>
      </c>
      <c r="D21" s="14" t="s">
        <v>50</v>
      </c>
    </row>
    <row r="22" spans="1:7" x14ac:dyDescent="0.2">
      <c r="A22" s="7" t="s">
        <v>52</v>
      </c>
      <c r="C22" s="31">
        <v>0</v>
      </c>
      <c r="D22" s="31">
        <v>0</v>
      </c>
    </row>
    <row r="23" spans="1:7" x14ac:dyDescent="0.2">
      <c r="A23" s="7" t="s">
        <v>53</v>
      </c>
      <c r="C23" s="31">
        <v>0</v>
      </c>
      <c r="D23" s="31">
        <v>0</v>
      </c>
    </row>
    <row r="24" spans="1:7" x14ac:dyDescent="0.2">
      <c r="A24" s="7" t="s">
        <v>54</v>
      </c>
      <c r="C24" s="31">
        <v>0</v>
      </c>
      <c r="D24" s="31">
        <v>0</v>
      </c>
    </row>
    <row r="25" spans="1:7" ht="15" customHeight="1" x14ac:dyDescent="0.2">
      <c r="A25" s="7" t="s">
        <v>55</v>
      </c>
      <c r="C25" s="31">
        <v>0</v>
      </c>
      <c r="D25" s="31">
        <v>0</v>
      </c>
    </row>
    <row r="27" spans="1:7" ht="25.5" customHeight="1" x14ac:dyDescent="0.2">
      <c r="A27" s="7" t="s">
        <v>56</v>
      </c>
    </row>
    <row r="29" spans="1:7" ht="14.4" x14ac:dyDescent="0.3">
      <c r="A29" s="89" t="s">
        <v>1315</v>
      </c>
      <c r="B29" s="90"/>
      <c r="C29" s="90"/>
      <c r="D29" s="30" t="s">
        <v>58</v>
      </c>
    </row>
    <row r="31" spans="1:7" ht="14.4" x14ac:dyDescent="0.3">
      <c r="A31" s="14" t="s">
        <v>1300</v>
      </c>
      <c r="B31"/>
      <c r="C31"/>
    </row>
    <row r="34" spans="1:7" ht="27" customHeight="1" x14ac:dyDescent="0.2"/>
    <row r="36" spans="1:7" ht="22.5" customHeight="1" x14ac:dyDescent="0.2"/>
    <row r="39" spans="1:7" ht="46.5" customHeight="1" x14ac:dyDescent="0.2"/>
    <row r="41" spans="1:7" ht="24.75" customHeight="1" x14ac:dyDescent="0.2"/>
    <row r="43" spans="1:7" s="1" customFormat="1" ht="11.4" x14ac:dyDescent="0.2">
      <c r="A43" s="7"/>
      <c r="B43" s="7"/>
      <c r="C43" s="7"/>
      <c r="D43" s="7"/>
      <c r="E43" s="10"/>
      <c r="F43" s="11"/>
      <c r="G43" s="10"/>
    </row>
    <row r="45" spans="1:7" s="1" customFormat="1" ht="11.4" x14ac:dyDescent="0.2">
      <c r="A45" s="7"/>
      <c r="B45" s="7"/>
      <c r="C45" s="7"/>
      <c r="D45" s="7"/>
      <c r="E45" s="10"/>
      <c r="F45" s="11"/>
      <c r="G45" s="10"/>
    </row>
    <row r="49" spans="8:9" x14ac:dyDescent="0.2">
      <c r="H49" s="14"/>
      <c r="I49" s="14"/>
    </row>
    <row r="51" spans="8:9" x14ac:dyDescent="0.2">
      <c r="H51" s="14"/>
      <c r="I51" s="14"/>
    </row>
    <row r="52" spans="8:9" x14ac:dyDescent="0.2">
      <c r="H52" s="14"/>
      <c r="I52" s="14"/>
    </row>
    <row r="53" spans="8:9" x14ac:dyDescent="0.2">
      <c r="H53" s="14"/>
      <c r="I53" s="14"/>
    </row>
    <row r="54" spans="8:9" x14ac:dyDescent="0.2">
      <c r="H54" s="14"/>
      <c r="I54" s="14"/>
    </row>
    <row r="55" spans="8:9" x14ac:dyDescent="0.2">
      <c r="H55" s="14"/>
      <c r="I55" s="14"/>
    </row>
    <row r="59" spans="8:9" ht="25.5" customHeight="1" x14ac:dyDescent="0.2"/>
    <row r="71" spans="1:9" s="10" customFormat="1" ht="15.75" customHeight="1" x14ac:dyDescent="0.2">
      <c r="A71" s="7"/>
      <c r="B71" s="7"/>
      <c r="C71" s="7"/>
      <c r="D71" s="7"/>
      <c r="F71" s="11"/>
      <c r="H71" s="7"/>
      <c r="I71" s="7"/>
    </row>
  </sheetData>
  <mergeCells count="3">
    <mergeCell ref="A1:G1"/>
    <mergeCell ref="A17:G17"/>
    <mergeCell ref="A29:C29"/>
  </mergeCells>
  <conditionalFormatting sqref="F2 F18:F65441">
    <cfRule type="cellIs" dxfId="13" priority="3" stopIfTrue="1" operator="between">
      <formula>0.009</formula>
      <formula>-0.009</formula>
    </cfRule>
  </conditionalFormatting>
  <conditionalFormatting sqref="F4:F10">
    <cfRule type="cellIs" dxfId="12" priority="2" stopIfTrue="1" operator="between">
      <formula>0.009</formula>
      <formula>-0.009</formula>
    </cfRule>
  </conditionalFormatting>
  <conditionalFormatting sqref="F12:F16">
    <cfRule type="cellIs" dxfId="11" priority="1" stopIfTrue="1" operator="between">
      <formula>0.009</formula>
      <formula>-0.009</formula>
    </cfRule>
  </conditionalFormatting>
  <pageMargins left="0.7" right="0.7" top="0.75" bottom="0.75" header="0.3" footer="0.3"/>
  <pageSetup orientation="portrait" horizontalDpi="90" verticalDpi="90" r:id="rId1"/>
  <headerFooter>
    <oddFooter>&amp;C&amp;1#&amp;"Calibri"&amp;10&amp;K000000PUBLIC</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117"/>
  <sheetViews>
    <sheetView zoomScaleNormal="100" workbookViewId="0">
      <selection sqref="A1:G1"/>
    </sheetView>
  </sheetViews>
  <sheetFormatPr defaultColWidth="9.33203125" defaultRowHeight="10.199999999999999" x14ac:dyDescent="0.2"/>
  <cols>
    <col min="1" max="1" width="38.5546875" style="7" bestFit="1" customWidth="1"/>
    <col min="2" max="2" width="48.5546875" style="7" bestFit="1" customWidth="1"/>
    <col min="3" max="4" width="15.44140625" style="7" bestFit="1" customWidth="1"/>
    <col min="5" max="5" width="23" style="10" customWidth="1"/>
    <col min="6" max="6" width="14.5546875" style="11" bestFit="1" customWidth="1"/>
    <col min="7" max="7" width="8.5546875" style="10" customWidth="1"/>
    <col min="8" max="16384" width="9.33203125" style="7"/>
  </cols>
  <sheetData>
    <row r="1" spans="1:9" s="1" customFormat="1" ht="13.8" x14ac:dyDescent="0.2">
      <c r="A1" s="81" t="s">
        <v>1301</v>
      </c>
      <c r="B1" s="82"/>
      <c r="C1" s="82"/>
      <c r="D1" s="82"/>
      <c r="E1" s="82"/>
      <c r="F1" s="82"/>
      <c r="G1" s="82"/>
    </row>
    <row r="2" spans="1:9" s="1" customFormat="1" ht="12" x14ac:dyDescent="0.25">
      <c r="A2" s="36"/>
      <c r="E2" s="5"/>
      <c r="F2" s="9"/>
      <c r="G2" s="10"/>
    </row>
    <row r="3" spans="1:9" s="1" customFormat="1" ht="12" x14ac:dyDescent="0.2">
      <c r="A3" s="8" t="s">
        <v>7</v>
      </c>
      <c r="B3" s="2"/>
      <c r="C3" s="3"/>
      <c r="D3" s="3"/>
      <c r="E3" s="4"/>
      <c r="F3" s="9"/>
      <c r="G3" s="10"/>
    </row>
    <row r="4" spans="1:9" s="1" customFormat="1" ht="30.6" x14ac:dyDescent="0.2">
      <c r="A4" s="6" t="s">
        <v>2</v>
      </c>
      <c r="B4" s="6" t="s">
        <v>0</v>
      </c>
      <c r="C4" s="13" t="s">
        <v>976</v>
      </c>
      <c r="D4" s="13" t="s">
        <v>1</v>
      </c>
      <c r="E4" s="53" t="s">
        <v>6</v>
      </c>
      <c r="F4" s="12" t="s">
        <v>3</v>
      </c>
      <c r="G4" s="12" t="s">
        <v>5</v>
      </c>
    </row>
    <row r="5" spans="1:9" x14ac:dyDescent="0.2">
      <c r="A5" s="20" t="s">
        <v>45</v>
      </c>
      <c r="B5" s="20"/>
      <c r="C5" s="20"/>
      <c r="D5" s="20"/>
      <c r="E5" s="25">
        <v>1250.9374829999999</v>
      </c>
      <c r="F5" s="26">
        <v>100</v>
      </c>
      <c r="G5" s="25"/>
      <c r="H5" s="14"/>
      <c r="I5" s="14"/>
    </row>
    <row r="6" spans="1:9" x14ac:dyDescent="0.2">
      <c r="A6" s="20"/>
      <c r="B6" s="20"/>
      <c r="C6" s="20"/>
      <c r="D6" s="20"/>
      <c r="E6" s="25"/>
      <c r="F6" s="26"/>
      <c r="G6" s="25"/>
      <c r="H6" s="14"/>
      <c r="I6" s="14"/>
    </row>
    <row r="7" spans="1:9" x14ac:dyDescent="0.2">
      <c r="A7" s="27" t="s">
        <v>44</v>
      </c>
      <c r="B7" s="27"/>
      <c r="C7" s="27"/>
      <c r="D7" s="27"/>
      <c r="E7" s="28">
        <v>1250.9374829999999</v>
      </c>
      <c r="F7" s="29">
        <v>100</v>
      </c>
      <c r="G7" s="28"/>
      <c r="H7" s="14"/>
      <c r="I7" s="14"/>
    </row>
    <row r="8" spans="1:9" x14ac:dyDescent="0.2">
      <c r="F8" s="15"/>
    </row>
    <row r="9" spans="1:9" x14ac:dyDescent="0.2">
      <c r="A9" s="14" t="s">
        <v>47</v>
      </c>
    </row>
    <row r="10" spans="1:9" x14ac:dyDescent="0.2">
      <c r="A10" s="14" t="s">
        <v>48</v>
      </c>
    </row>
    <row r="11" spans="1:9" x14ac:dyDescent="0.2">
      <c r="A11" s="14" t="s">
        <v>49</v>
      </c>
      <c r="B11" s="14"/>
      <c r="C11" s="30" t="s">
        <v>51</v>
      </c>
      <c r="D11" s="14" t="s">
        <v>50</v>
      </c>
    </row>
    <row r="12" spans="1:9" x14ac:dyDescent="0.2">
      <c r="A12" s="7" t="s">
        <v>1155</v>
      </c>
      <c r="C12" s="31">
        <v>5149.4098999999997</v>
      </c>
      <c r="D12" s="31">
        <v>5149.4098999999997</v>
      </c>
    </row>
    <row r="13" spans="1:9" x14ac:dyDescent="0.2">
      <c r="A13" s="7" t="s">
        <v>1157</v>
      </c>
      <c r="C13" s="31">
        <v>1301.4838999999999</v>
      </c>
      <c r="D13" s="31">
        <v>1301.4838999999999</v>
      </c>
    </row>
    <row r="14" spans="1:9" x14ac:dyDescent="0.2">
      <c r="A14" s="7" t="s">
        <v>1158</v>
      </c>
      <c r="C14" s="31">
        <v>1436.9029</v>
      </c>
      <c r="D14" s="31">
        <v>1436.9029</v>
      </c>
    </row>
    <row r="15" spans="1:9" x14ac:dyDescent="0.2">
      <c r="A15" s="7" t="s">
        <v>1159</v>
      </c>
      <c r="C15" s="31">
        <v>1494.8231000000001</v>
      </c>
      <c r="D15" s="31">
        <v>1494.8231000000001</v>
      </c>
    </row>
    <row r="16" spans="1:9" x14ac:dyDescent="0.2">
      <c r="A16" s="7" t="s">
        <v>1302</v>
      </c>
      <c r="C16" s="31">
        <v>4256.4772999999996</v>
      </c>
      <c r="D16" s="31">
        <v>4256.4772999999996</v>
      </c>
    </row>
    <row r="17" spans="1:7" x14ac:dyDescent="0.2">
      <c r="A17" s="7" t="s">
        <v>1160</v>
      </c>
      <c r="C17" s="31">
        <v>5168.6697999999997</v>
      </c>
      <c r="D17" s="31">
        <v>5168.6697999999997</v>
      </c>
    </row>
    <row r="18" spans="1:7" x14ac:dyDescent="0.2">
      <c r="A18" s="7" t="s">
        <v>1162</v>
      </c>
      <c r="C18" s="31">
        <v>1240.3343</v>
      </c>
      <c r="D18" s="31">
        <v>1240.3343</v>
      </c>
    </row>
    <row r="19" spans="1:7" x14ac:dyDescent="0.2">
      <c r="A19" s="7" t="s">
        <v>1163</v>
      </c>
      <c r="C19" s="31">
        <v>1465.75</v>
      </c>
      <c r="D19" s="31">
        <v>1465.75</v>
      </c>
    </row>
    <row r="20" spans="1:7" x14ac:dyDescent="0.2">
      <c r="A20" s="7" t="s">
        <v>1164</v>
      </c>
      <c r="C20" s="31">
        <v>1526.9039</v>
      </c>
      <c r="D20" s="31">
        <v>1526.9039</v>
      </c>
    </row>
    <row r="22" spans="1:7" x14ac:dyDescent="0.2">
      <c r="A22" s="7" t="s">
        <v>56</v>
      </c>
    </row>
    <row r="25" spans="1:7" x14ac:dyDescent="0.2">
      <c r="A25" s="14" t="s">
        <v>57</v>
      </c>
      <c r="D25" s="30" t="s">
        <v>58</v>
      </c>
    </row>
    <row r="27" spans="1:7" x14ac:dyDescent="0.2">
      <c r="A27" s="14" t="s">
        <v>1065</v>
      </c>
      <c r="D27" s="32">
        <v>4.3683085271177498E-11</v>
      </c>
      <c r="E27" s="10" t="s">
        <v>59</v>
      </c>
    </row>
    <row r="29" spans="1:7" ht="15" customHeight="1" x14ac:dyDescent="0.3">
      <c r="A29" s="89" t="s">
        <v>60</v>
      </c>
      <c r="B29" s="90"/>
      <c r="C29" s="90"/>
      <c r="D29" s="30" t="s">
        <v>58</v>
      </c>
    </row>
    <row r="31" spans="1:7" ht="25.5" customHeight="1" x14ac:dyDescent="0.3">
      <c r="A31" s="91" t="s">
        <v>1303</v>
      </c>
      <c r="B31" s="92"/>
      <c r="C31" s="92"/>
      <c r="D31" s="92"/>
      <c r="E31" s="92"/>
      <c r="F31" s="92"/>
      <c r="G31" s="92"/>
    </row>
    <row r="33" spans="1:7" ht="32.25" customHeight="1" x14ac:dyDescent="0.2">
      <c r="A33" s="88" t="s">
        <v>1304</v>
      </c>
      <c r="B33" s="88"/>
      <c r="C33" s="88"/>
      <c r="D33" s="88"/>
      <c r="E33" s="88"/>
      <c r="F33" s="88"/>
      <c r="G33" s="88"/>
    </row>
    <row r="34" spans="1:7" x14ac:dyDescent="0.2">
      <c r="A34" s="63" t="s">
        <v>1211</v>
      </c>
    </row>
    <row r="36" spans="1:7" ht="69" customHeight="1" x14ac:dyDescent="0.3">
      <c r="A36" s="91" t="s">
        <v>1305</v>
      </c>
      <c r="B36" s="92"/>
      <c r="C36" s="92"/>
      <c r="D36" s="92"/>
      <c r="E36" s="92"/>
      <c r="F36" s="92"/>
      <c r="G36" s="92"/>
    </row>
    <row r="38" spans="1:7" ht="45.75" customHeight="1" x14ac:dyDescent="0.3">
      <c r="A38" s="91" t="s">
        <v>1306</v>
      </c>
      <c r="B38" s="92"/>
      <c r="C38" s="92"/>
      <c r="D38" s="92"/>
      <c r="E38" s="92"/>
      <c r="F38" s="92"/>
      <c r="G38" s="92"/>
    </row>
    <row r="39" spans="1:7" x14ac:dyDescent="0.2">
      <c r="A39" s="63" t="s">
        <v>1307</v>
      </c>
    </row>
    <row r="41" spans="1:7" ht="25.5" customHeight="1" x14ac:dyDescent="0.3">
      <c r="A41" s="91" t="s">
        <v>1308</v>
      </c>
      <c r="B41" s="92"/>
      <c r="C41" s="92"/>
      <c r="D41" s="92"/>
      <c r="E41" s="92"/>
      <c r="F41" s="92"/>
      <c r="G41" s="92"/>
    </row>
    <row r="43" spans="1:7" ht="33.75" customHeight="1" x14ac:dyDescent="0.3">
      <c r="A43" s="91" t="s">
        <v>1309</v>
      </c>
      <c r="B43" s="92"/>
      <c r="C43" s="92"/>
      <c r="D43" s="92"/>
      <c r="E43" s="92"/>
      <c r="F43" s="92"/>
      <c r="G43" s="92"/>
    </row>
    <row r="44" spans="1:7" x14ac:dyDescent="0.2">
      <c r="A44" s="14"/>
    </row>
    <row r="45" spans="1:7" x14ac:dyDescent="0.2">
      <c r="A45" s="14" t="s">
        <v>1310</v>
      </c>
    </row>
    <row r="46" spans="1:7" x14ac:dyDescent="0.2">
      <c r="A46" s="14"/>
    </row>
    <row r="47" spans="1:7" x14ac:dyDescent="0.2">
      <c r="A47" s="56" t="s">
        <v>941</v>
      </c>
    </row>
    <row r="48" spans="1:7" x14ac:dyDescent="0.2">
      <c r="A48" s="64"/>
    </row>
    <row r="49" spans="1:1" x14ac:dyDescent="0.2">
      <c r="A49" s="65"/>
    </row>
    <row r="50" spans="1:1" x14ac:dyDescent="0.2">
      <c r="A50" s="65"/>
    </row>
    <row r="51" spans="1:1" x14ac:dyDescent="0.2">
      <c r="A51" s="65"/>
    </row>
    <row r="52" spans="1:1" x14ac:dyDescent="0.2">
      <c r="A52" s="65"/>
    </row>
    <row r="53" spans="1:1" x14ac:dyDescent="0.2">
      <c r="A53" s="65"/>
    </row>
    <row r="54" spans="1:1" x14ac:dyDescent="0.2">
      <c r="A54" s="65"/>
    </row>
    <row r="55" spans="1:1" x14ac:dyDescent="0.2">
      <c r="A55" s="65"/>
    </row>
    <row r="56" spans="1:1" x14ac:dyDescent="0.2">
      <c r="A56" s="65"/>
    </row>
    <row r="57" spans="1:1" x14ac:dyDescent="0.2">
      <c r="A57" s="65"/>
    </row>
    <row r="58" spans="1:1" x14ac:dyDescent="0.2">
      <c r="A58" s="65"/>
    </row>
    <row r="59" spans="1:1" x14ac:dyDescent="0.2">
      <c r="A59" s="65"/>
    </row>
    <row r="60" spans="1:1" x14ac:dyDescent="0.2">
      <c r="A60" s="65"/>
    </row>
    <row r="61" spans="1:1" x14ac:dyDescent="0.2">
      <c r="A61" s="56" t="s">
        <v>1311</v>
      </c>
    </row>
    <row r="62" spans="1:1" x14ac:dyDescent="0.2">
      <c r="A62" s="65"/>
    </row>
    <row r="63" spans="1:1" x14ac:dyDescent="0.2">
      <c r="A63" s="56" t="s">
        <v>942</v>
      </c>
    </row>
    <row r="64" spans="1:1" x14ac:dyDescent="0.2">
      <c r="A64" s="65"/>
    </row>
    <row r="65" spans="1:1" x14ac:dyDescent="0.2">
      <c r="A65" s="65"/>
    </row>
    <row r="66" spans="1:1" x14ac:dyDescent="0.2">
      <c r="A66" s="65"/>
    </row>
    <row r="67" spans="1:1" x14ac:dyDescent="0.2">
      <c r="A67" s="65"/>
    </row>
    <row r="68" spans="1:1" x14ac:dyDescent="0.2">
      <c r="A68" s="65"/>
    </row>
    <row r="69" spans="1:1" x14ac:dyDescent="0.2">
      <c r="A69" s="65"/>
    </row>
    <row r="70" spans="1:1" x14ac:dyDescent="0.2">
      <c r="A70" s="65"/>
    </row>
    <row r="71" spans="1:1" x14ac:dyDescent="0.2">
      <c r="A71" s="65"/>
    </row>
    <row r="72" spans="1:1" x14ac:dyDescent="0.2">
      <c r="A72" s="65"/>
    </row>
    <row r="73" spans="1:1" x14ac:dyDescent="0.2">
      <c r="A73" s="65"/>
    </row>
    <row r="74" spans="1:1" x14ac:dyDescent="0.2">
      <c r="A74" s="65"/>
    </row>
    <row r="75" spans="1:1" x14ac:dyDescent="0.2">
      <c r="A75" s="65"/>
    </row>
    <row r="76" spans="1:1" x14ac:dyDescent="0.2">
      <c r="A76" s="65"/>
    </row>
    <row r="77" spans="1:1" x14ac:dyDescent="0.2">
      <c r="A77" s="7" t="s">
        <v>940</v>
      </c>
    </row>
    <row r="78" spans="1:1" x14ac:dyDescent="0.2">
      <c r="A78" s="65"/>
    </row>
    <row r="79" spans="1:1" x14ac:dyDescent="0.2">
      <c r="A79" s="65"/>
    </row>
    <row r="80" spans="1:1" x14ac:dyDescent="0.2">
      <c r="A80" s="64"/>
    </row>
    <row r="81" spans="1:9" x14ac:dyDescent="0.2">
      <c r="A81" s="64"/>
    </row>
    <row r="82" spans="1:9" ht="37.5" customHeight="1" x14ac:dyDescent="0.2">
      <c r="A82" s="87" t="s">
        <v>937</v>
      </c>
      <c r="B82" s="87"/>
      <c r="C82" s="87"/>
      <c r="D82" s="87"/>
      <c r="E82" s="87"/>
      <c r="F82" s="87"/>
      <c r="G82" s="87"/>
    </row>
    <row r="83" spans="1:9" x14ac:dyDescent="0.2">
      <c r="A83" s="14"/>
    </row>
    <row r="84" spans="1:9" s="1" customFormat="1" ht="13.8" x14ac:dyDescent="0.2">
      <c r="A84" s="81" t="s">
        <v>1312</v>
      </c>
      <c r="B84" s="82"/>
      <c r="C84" s="82"/>
      <c r="D84" s="82"/>
      <c r="E84" s="82"/>
      <c r="F84" s="82"/>
      <c r="G84" s="82"/>
    </row>
    <row r="85" spans="1:9" x14ac:dyDescent="0.2">
      <c r="A85" s="8" t="s">
        <v>7</v>
      </c>
    </row>
    <row r="86" spans="1:9" s="1" customFormat="1" ht="30.6" x14ac:dyDescent="0.2">
      <c r="A86" s="6" t="s">
        <v>2</v>
      </c>
      <c r="B86" s="6" t="s">
        <v>0</v>
      </c>
      <c r="C86" s="13" t="s">
        <v>976</v>
      </c>
      <c r="D86" s="13" t="s">
        <v>1</v>
      </c>
      <c r="E86" s="53" t="s">
        <v>6</v>
      </c>
      <c r="F86" s="12" t="s">
        <v>3</v>
      </c>
      <c r="G86" s="12" t="s">
        <v>5</v>
      </c>
    </row>
    <row r="87" spans="1:9" x14ac:dyDescent="0.2">
      <c r="A87" s="16" t="s">
        <v>25</v>
      </c>
      <c r="B87" s="17"/>
      <c r="C87" s="17"/>
      <c r="D87" s="17"/>
      <c r="E87" s="18"/>
      <c r="F87" s="19"/>
      <c r="G87" s="18"/>
    </row>
    <row r="88" spans="1:9" x14ac:dyDescent="0.2">
      <c r="A88" s="20" t="s">
        <v>26</v>
      </c>
      <c r="B88" s="21"/>
      <c r="C88" s="21"/>
      <c r="D88" s="21"/>
      <c r="E88" s="22"/>
      <c r="F88" s="23"/>
      <c r="G88" s="22"/>
    </row>
    <row r="89" spans="1:9" ht="20.399999999999999" x14ac:dyDescent="0.2">
      <c r="A89" s="21" t="s">
        <v>1295</v>
      </c>
      <c r="B89" s="21" t="s">
        <v>1296</v>
      </c>
      <c r="C89" s="62" t="s">
        <v>1297</v>
      </c>
      <c r="D89" s="24">
        <v>3523</v>
      </c>
      <c r="E89" s="22">
        <v>0</v>
      </c>
      <c r="F89" s="23">
        <v>100</v>
      </c>
      <c r="G89" s="22"/>
    </row>
    <row r="90" spans="1:9" x14ac:dyDescent="0.2">
      <c r="A90" s="20" t="s">
        <v>32</v>
      </c>
      <c r="B90" s="20"/>
      <c r="C90" s="20"/>
      <c r="D90" s="20"/>
      <c r="E90" s="25">
        <f>SUM(E88:E89)</f>
        <v>0</v>
      </c>
      <c r="F90" s="26">
        <f>SUM(F88:F89)</f>
        <v>100</v>
      </c>
      <c r="G90" s="25"/>
      <c r="H90" s="14"/>
      <c r="I90" s="14"/>
    </row>
    <row r="91" spans="1:9" x14ac:dyDescent="0.2">
      <c r="A91" s="21"/>
      <c r="B91" s="21"/>
      <c r="C91" s="21"/>
      <c r="D91" s="21"/>
      <c r="E91" s="22"/>
      <c r="F91" s="23"/>
      <c r="G91" s="22"/>
    </row>
    <row r="92" spans="1:9" x14ac:dyDescent="0.2">
      <c r="A92" s="20" t="s">
        <v>43</v>
      </c>
      <c r="B92" s="20"/>
      <c r="C92" s="20"/>
      <c r="D92" s="20"/>
      <c r="E92" s="25">
        <f>E90</f>
        <v>0</v>
      </c>
      <c r="F92" s="26">
        <f>F90</f>
        <v>100</v>
      </c>
      <c r="G92" s="25"/>
      <c r="H92" s="14"/>
      <c r="I92" s="14"/>
    </row>
    <row r="93" spans="1:9" x14ac:dyDescent="0.2">
      <c r="A93" s="20"/>
      <c r="B93" s="20"/>
      <c r="C93" s="20"/>
      <c r="D93" s="20"/>
      <c r="E93" s="25"/>
      <c r="F93" s="26"/>
      <c r="G93" s="25"/>
      <c r="H93" s="14"/>
      <c r="I93" s="14"/>
    </row>
    <row r="94" spans="1:9" x14ac:dyDescent="0.2">
      <c r="A94" s="20" t="s">
        <v>45</v>
      </c>
      <c r="B94" s="20"/>
      <c r="C94" s="20"/>
      <c r="D94" s="20"/>
      <c r="E94" s="76">
        <v>0</v>
      </c>
      <c r="F94" s="76">
        <v>0</v>
      </c>
      <c r="G94" s="25"/>
      <c r="H94" s="14"/>
      <c r="I94" s="14"/>
    </row>
    <row r="95" spans="1:9" x14ac:dyDescent="0.2">
      <c r="A95" s="20"/>
      <c r="B95" s="20"/>
      <c r="C95" s="20"/>
      <c r="D95" s="20"/>
      <c r="E95" s="25"/>
      <c r="F95" s="26"/>
      <c r="G95" s="25"/>
      <c r="H95" s="14"/>
      <c r="I95" s="14"/>
    </row>
    <row r="96" spans="1:9" x14ac:dyDescent="0.2">
      <c r="A96" s="27" t="s">
        <v>44</v>
      </c>
      <c r="B96" s="27"/>
      <c r="C96" s="27"/>
      <c r="D96" s="27"/>
      <c r="E96" s="28">
        <v>8.9999999999999996E-7</v>
      </c>
      <c r="F96" s="29">
        <v>100</v>
      </c>
      <c r="G96" s="28"/>
      <c r="H96" s="14"/>
      <c r="I96" s="14"/>
    </row>
    <row r="98" spans="1:9" x14ac:dyDescent="0.2">
      <c r="A98" s="14" t="s">
        <v>46</v>
      </c>
    </row>
    <row r="99" spans="1:9" x14ac:dyDescent="0.2">
      <c r="A99" s="14" t="s">
        <v>1298</v>
      </c>
    </row>
    <row r="100" spans="1:9" ht="25.5" customHeight="1" x14ac:dyDescent="0.3">
      <c r="A100" s="89" t="s">
        <v>1299</v>
      </c>
      <c r="B100" s="90"/>
      <c r="C100" s="90"/>
      <c r="D100" s="90"/>
      <c r="E100" s="90"/>
      <c r="F100" s="90"/>
      <c r="G100" s="90"/>
    </row>
    <row r="102" spans="1:9" x14ac:dyDescent="0.2">
      <c r="A102" s="14" t="s">
        <v>47</v>
      </c>
    </row>
    <row r="103" spans="1:9" x14ac:dyDescent="0.2">
      <c r="A103" s="14" t="s">
        <v>48</v>
      </c>
    </row>
    <row r="104" spans="1:9" x14ac:dyDescent="0.2">
      <c r="A104" s="14" t="s">
        <v>49</v>
      </c>
      <c r="B104" s="14"/>
      <c r="C104" s="30" t="s">
        <v>51</v>
      </c>
      <c r="D104" s="14" t="s">
        <v>50</v>
      </c>
    </row>
    <row r="105" spans="1:9" x14ac:dyDescent="0.2">
      <c r="A105" s="7" t="s">
        <v>1155</v>
      </c>
      <c r="C105" s="31">
        <v>0</v>
      </c>
      <c r="D105" s="31">
        <v>0</v>
      </c>
    </row>
    <row r="106" spans="1:9" x14ac:dyDescent="0.2">
      <c r="A106" s="7" t="s">
        <v>1157</v>
      </c>
      <c r="C106" s="31">
        <v>0</v>
      </c>
      <c r="D106" s="31">
        <v>0</v>
      </c>
    </row>
    <row r="107" spans="1:9" x14ac:dyDescent="0.2">
      <c r="A107" s="7" t="s">
        <v>1158</v>
      </c>
      <c r="C107" s="31">
        <v>0</v>
      </c>
      <c r="D107" s="31">
        <v>0</v>
      </c>
    </row>
    <row r="108" spans="1:9" s="10" customFormat="1" x14ac:dyDescent="0.2">
      <c r="A108" s="7" t="s">
        <v>1159</v>
      </c>
      <c r="B108" s="7"/>
      <c r="C108" s="31">
        <v>0</v>
      </c>
      <c r="D108" s="31">
        <v>0</v>
      </c>
      <c r="F108" s="11"/>
      <c r="H108" s="7"/>
      <c r="I108" s="7"/>
    </row>
    <row r="109" spans="1:9" s="10" customFormat="1" x14ac:dyDescent="0.2">
      <c r="A109" s="7" t="s">
        <v>1302</v>
      </c>
      <c r="B109" s="7"/>
      <c r="C109" s="31">
        <v>0</v>
      </c>
      <c r="D109" s="31">
        <v>0</v>
      </c>
      <c r="F109" s="11"/>
      <c r="H109" s="7"/>
      <c r="I109" s="7"/>
    </row>
    <row r="110" spans="1:9" s="10" customFormat="1" x14ac:dyDescent="0.2">
      <c r="A110" s="7" t="s">
        <v>1160</v>
      </c>
      <c r="B110" s="7"/>
      <c r="C110" s="31">
        <v>0</v>
      </c>
      <c r="D110" s="31">
        <v>0</v>
      </c>
      <c r="F110" s="11"/>
      <c r="H110" s="7"/>
      <c r="I110" s="7"/>
    </row>
    <row r="111" spans="1:9" s="10" customFormat="1" x14ac:dyDescent="0.2">
      <c r="A111" s="7" t="s">
        <v>1162</v>
      </c>
      <c r="B111" s="7"/>
      <c r="C111" s="31">
        <v>0</v>
      </c>
      <c r="D111" s="31">
        <v>0</v>
      </c>
      <c r="F111" s="11"/>
      <c r="H111" s="7"/>
      <c r="I111" s="7"/>
    </row>
    <row r="112" spans="1:9" s="10" customFormat="1" x14ac:dyDescent="0.2">
      <c r="A112" s="7" t="s">
        <v>1163</v>
      </c>
      <c r="B112" s="7"/>
      <c r="C112" s="31">
        <v>0</v>
      </c>
      <c r="D112" s="31">
        <v>0</v>
      </c>
      <c r="F112" s="11"/>
      <c r="H112" s="7"/>
      <c r="I112" s="7"/>
    </row>
    <row r="113" spans="1:9" s="10" customFormat="1" x14ac:dyDescent="0.2">
      <c r="A113" s="7" t="s">
        <v>1164</v>
      </c>
      <c r="B113" s="7"/>
      <c r="C113" s="31">
        <v>0</v>
      </c>
      <c r="D113" s="31">
        <v>0</v>
      </c>
      <c r="F113" s="11"/>
      <c r="H113" s="7"/>
      <c r="I113" s="7"/>
    </row>
    <row r="115" spans="1:9" s="10" customFormat="1" x14ac:dyDescent="0.2">
      <c r="A115" s="7" t="s">
        <v>56</v>
      </c>
      <c r="B115" s="7"/>
      <c r="C115" s="7"/>
      <c r="D115" s="7"/>
      <c r="F115" s="11"/>
      <c r="H115" s="7"/>
      <c r="I115" s="7"/>
    </row>
    <row r="117" spans="1:9" s="10" customFormat="1" ht="15" customHeight="1" x14ac:dyDescent="0.3">
      <c r="A117" s="89" t="s">
        <v>1315</v>
      </c>
      <c r="B117" s="90"/>
      <c r="C117" s="90"/>
      <c r="D117" s="30" t="s">
        <v>58</v>
      </c>
      <c r="F117" s="11"/>
      <c r="H117" s="7"/>
      <c r="I117" s="7"/>
    </row>
  </sheetData>
  <mergeCells count="12">
    <mergeCell ref="A117:C117"/>
    <mergeCell ref="A1:G1"/>
    <mergeCell ref="A29:C29"/>
    <mergeCell ref="A31:G31"/>
    <mergeCell ref="A33:G33"/>
    <mergeCell ref="A36:G36"/>
    <mergeCell ref="A38:G38"/>
    <mergeCell ref="A41:G41"/>
    <mergeCell ref="A43:G43"/>
    <mergeCell ref="A82:G82"/>
    <mergeCell ref="A84:G84"/>
    <mergeCell ref="A100:G100"/>
  </mergeCells>
  <conditionalFormatting sqref="F2:F3 F5:F30 F44:F81 F83 F85 F101:F65536">
    <cfRule type="cellIs" dxfId="10" priority="7" stopIfTrue="1" operator="between">
      <formula>0.009</formula>
      <formula>-0.009</formula>
    </cfRule>
  </conditionalFormatting>
  <conditionalFormatting sqref="F32 F37">
    <cfRule type="cellIs" dxfId="9" priority="5" stopIfTrue="1" operator="between">
      <formula>0.009</formula>
      <formula>-0.009</formula>
    </cfRule>
  </conditionalFormatting>
  <conditionalFormatting sqref="F34:F35">
    <cfRule type="cellIs" dxfId="8" priority="4" stopIfTrue="1" operator="between">
      <formula>0.009</formula>
      <formula>-0.009</formula>
    </cfRule>
  </conditionalFormatting>
  <conditionalFormatting sqref="F39:F40">
    <cfRule type="cellIs" dxfId="7" priority="3" stopIfTrue="1" operator="between">
      <formula>0.009</formula>
      <formula>-0.009</formula>
    </cfRule>
  </conditionalFormatting>
  <conditionalFormatting sqref="F42">
    <cfRule type="cellIs" dxfId="6" priority="6" stopIfTrue="1" operator="between">
      <formula>0.009</formula>
      <formula>-0.009</formula>
    </cfRule>
  </conditionalFormatting>
  <conditionalFormatting sqref="F87:F93">
    <cfRule type="cellIs" dxfId="5" priority="2" stopIfTrue="1" operator="between">
      <formula>0.009</formula>
      <formula>-0.009</formula>
    </cfRule>
  </conditionalFormatting>
  <conditionalFormatting sqref="F95:F99">
    <cfRule type="cellIs" dxfId="4" priority="1" stopIfTrue="1" operator="between">
      <formula>0.009</formula>
      <formula>-0.009</formula>
    </cfRule>
  </conditionalFormatting>
  <hyperlinks>
    <hyperlink ref="A34" r:id="rId1" tooltip="https://www.franklintempletonindia.com/download/en-in/latest%20updates/189ea834-ae3f-48eb-9d73-a9cc9cd9317e/franklin-templeton-update-on-reliance-broadcast-july-23-2020-kcg9m1gq-en-in.pdf" xr:uid="{00000000-0004-0000-2400-000000000000}"/>
    <hyperlink ref="A39" r:id="rId2" tooltip="https://www.franklintempletonindia.com/download/en-in/valuation-policy/a0e293eb-f28b-4edc-9535-c7d9e7321ddc/fair_valuation_reliance_big_reliance_infra_november_4_2020-kgox4tdb-en-in.pdf" xr:uid="{00000000-0004-0000-2400-000001000000}"/>
  </hyperlinks>
  <pageMargins left="0.7" right="0.7" top="0.75" bottom="0.75" header="0.3" footer="0.3"/>
  <pageSetup orientation="portrait" horizontalDpi="90" verticalDpi="90" r:id="rId3"/>
  <headerFooter>
    <oddFooter>&amp;C&amp;1#&amp;"Calibri"&amp;10&amp;K000000PUBLIC</oddFooter>
  </headerFooter>
  <drawing r:id="rId4"/>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72"/>
  <sheetViews>
    <sheetView zoomScaleNormal="100" workbookViewId="0">
      <selection sqref="A1:G1"/>
    </sheetView>
  </sheetViews>
  <sheetFormatPr defaultColWidth="9.33203125" defaultRowHeight="10.199999999999999" x14ac:dyDescent="0.2"/>
  <cols>
    <col min="1" max="1" width="38.5546875" style="7" bestFit="1" customWidth="1"/>
    <col min="2" max="2" width="58" style="7" bestFit="1" customWidth="1"/>
    <col min="3" max="3" width="15.44140625" style="7" bestFit="1" customWidth="1"/>
    <col min="4" max="4" width="15.5546875" style="7" bestFit="1" customWidth="1"/>
    <col min="5" max="5" width="25.6640625" style="10" customWidth="1"/>
    <col min="6" max="6" width="13.5546875" style="11" bestFit="1" customWidth="1"/>
    <col min="7" max="7" width="11" style="10" customWidth="1"/>
    <col min="8" max="16384" width="9.33203125" style="7"/>
  </cols>
  <sheetData>
    <row r="1" spans="1:7" s="1" customFormat="1" ht="13.8" x14ac:dyDescent="0.2">
      <c r="A1" s="81" t="s">
        <v>1313</v>
      </c>
      <c r="B1" s="82"/>
      <c r="C1" s="82"/>
      <c r="D1" s="82"/>
      <c r="E1" s="82"/>
      <c r="F1" s="82"/>
      <c r="G1" s="82"/>
    </row>
    <row r="2" spans="1:7" s="1" customFormat="1" ht="11.4" x14ac:dyDescent="0.2">
      <c r="A2" s="8" t="s">
        <v>7</v>
      </c>
      <c r="B2" s="7"/>
      <c r="C2" s="7"/>
      <c r="D2" s="7"/>
      <c r="E2" s="10"/>
      <c r="F2" s="11"/>
      <c r="G2" s="10"/>
    </row>
    <row r="3" spans="1:7" s="1" customFormat="1" ht="20.399999999999999" x14ac:dyDescent="0.2">
      <c r="A3" s="6" t="s">
        <v>2</v>
      </c>
      <c r="B3" s="6" t="s">
        <v>0</v>
      </c>
      <c r="C3" s="13" t="s">
        <v>976</v>
      </c>
      <c r="D3" s="13" t="s">
        <v>1</v>
      </c>
      <c r="E3" s="77" t="s">
        <v>6</v>
      </c>
      <c r="F3" s="12" t="s">
        <v>3</v>
      </c>
      <c r="G3" s="12" t="s">
        <v>5</v>
      </c>
    </row>
    <row r="4" spans="1:7" s="1" customFormat="1" ht="39.75" customHeight="1" x14ac:dyDescent="0.2">
      <c r="A4" s="16" t="s">
        <v>25</v>
      </c>
      <c r="B4" s="17"/>
      <c r="C4" s="17"/>
      <c r="D4" s="17"/>
      <c r="E4" s="18"/>
      <c r="F4" s="19"/>
      <c r="G4" s="18"/>
    </row>
    <row r="5" spans="1:7" s="1" customFormat="1" ht="13.5" customHeight="1" x14ac:dyDescent="0.2">
      <c r="A5" s="20" t="s">
        <v>26</v>
      </c>
      <c r="B5" s="21"/>
      <c r="C5" s="21"/>
      <c r="D5" s="21"/>
      <c r="E5" s="22"/>
      <c r="F5" s="23"/>
      <c r="G5" s="22"/>
    </row>
    <row r="6" spans="1:7" s="1" customFormat="1" ht="20.399999999999999" x14ac:dyDescent="0.2">
      <c r="A6" s="21" t="s">
        <v>1295</v>
      </c>
      <c r="B6" s="21" t="s">
        <v>1296</v>
      </c>
      <c r="C6" s="62" t="s">
        <v>1297</v>
      </c>
      <c r="D6" s="24">
        <v>1695</v>
      </c>
      <c r="E6" s="22">
        <v>0</v>
      </c>
      <c r="F6" s="23">
        <v>100</v>
      </c>
      <c r="G6" s="22">
        <v>0</v>
      </c>
    </row>
    <row r="7" spans="1:7" x14ac:dyDescent="0.2">
      <c r="A7" s="20" t="s">
        <v>32</v>
      </c>
      <c r="B7" s="20"/>
      <c r="C7" s="20"/>
      <c r="D7" s="20"/>
      <c r="E7" s="25">
        <f>SUM(E5:E6)</f>
        <v>0</v>
      </c>
      <c r="F7" s="26">
        <f>SUM(F5:F6)</f>
        <v>100</v>
      </c>
      <c r="G7" s="25"/>
    </row>
    <row r="8" spans="1:7" x14ac:dyDescent="0.2">
      <c r="A8" s="21"/>
      <c r="B8" s="21"/>
      <c r="C8" s="21"/>
      <c r="D8" s="21"/>
      <c r="E8" s="22"/>
      <c r="F8" s="23"/>
      <c r="G8" s="22"/>
    </row>
    <row r="9" spans="1:7" x14ac:dyDescent="0.2">
      <c r="A9" s="20" t="s">
        <v>43</v>
      </c>
      <c r="B9" s="20"/>
      <c r="C9" s="20"/>
      <c r="D9" s="20"/>
      <c r="E9" s="25">
        <f>E7</f>
        <v>0</v>
      </c>
      <c r="F9" s="26">
        <f>F7</f>
        <v>100</v>
      </c>
      <c r="G9" s="25"/>
    </row>
    <row r="10" spans="1:7" x14ac:dyDescent="0.2">
      <c r="A10" s="20"/>
      <c r="B10" s="20"/>
      <c r="C10" s="20"/>
      <c r="D10" s="20"/>
      <c r="E10" s="25"/>
      <c r="F10" s="26"/>
      <c r="G10" s="25"/>
    </row>
    <row r="11" spans="1:7" x14ac:dyDescent="0.2">
      <c r="A11" s="20" t="s">
        <v>45</v>
      </c>
      <c r="B11" s="20"/>
      <c r="C11" s="20"/>
      <c r="D11" s="20"/>
      <c r="E11" s="76">
        <v>0</v>
      </c>
      <c r="F11" s="76">
        <v>0</v>
      </c>
      <c r="G11" s="25"/>
    </row>
    <row r="12" spans="1:7" x14ac:dyDescent="0.2">
      <c r="A12" s="20"/>
      <c r="B12" s="20"/>
      <c r="C12" s="20"/>
      <c r="D12" s="20"/>
      <c r="E12" s="25"/>
      <c r="F12" s="26"/>
      <c r="G12" s="25"/>
    </row>
    <row r="13" spans="1:7" x14ac:dyDescent="0.2">
      <c r="A13" s="27" t="s">
        <v>44</v>
      </c>
      <c r="B13" s="27"/>
      <c r="C13" s="27"/>
      <c r="D13" s="27"/>
      <c r="E13" s="28">
        <v>3.9999999999999998E-7</v>
      </c>
      <c r="F13" s="29">
        <v>100</v>
      </c>
      <c r="G13" s="28"/>
    </row>
    <row r="15" spans="1:7" x14ac:dyDescent="0.2">
      <c r="A15" s="14" t="s">
        <v>46</v>
      </c>
    </row>
    <row r="16" spans="1:7" x14ac:dyDescent="0.2">
      <c r="A16" s="14" t="s">
        <v>1298</v>
      </c>
    </row>
    <row r="17" spans="1:7" x14ac:dyDescent="0.2">
      <c r="A17" s="93" t="s">
        <v>1299</v>
      </c>
      <c r="B17" s="93"/>
      <c r="C17" s="93"/>
      <c r="D17" s="93"/>
      <c r="E17" s="93"/>
      <c r="F17" s="93"/>
      <c r="G17" s="93"/>
    </row>
    <row r="18" spans="1:7" x14ac:dyDescent="0.2">
      <c r="A18" s="78"/>
      <c r="B18" s="78"/>
      <c r="C18" s="78"/>
      <c r="D18" s="78"/>
      <c r="E18" s="78"/>
      <c r="F18" s="78"/>
      <c r="G18" s="78"/>
    </row>
    <row r="19" spans="1:7" x14ac:dyDescent="0.2">
      <c r="A19" s="14" t="s">
        <v>47</v>
      </c>
    </row>
    <row r="20" spans="1:7" x14ac:dyDescent="0.2">
      <c r="A20" s="14" t="s">
        <v>48</v>
      </c>
    </row>
    <row r="21" spans="1:7" x14ac:dyDescent="0.2">
      <c r="A21" s="14" t="s">
        <v>49</v>
      </c>
      <c r="B21" s="14"/>
      <c r="C21" s="30" t="s">
        <v>51</v>
      </c>
      <c r="D21" s="14" t="s">
        <v>50</v>
      </c>
    </row>
    <row r="22" spans="1:7" x14ac:dyDescent="0.2">
      <c r="A22" s="7" t="s">
        <v>52</v>
      </c>
      <c r="C22" s="31">
        <v>0</v>
      </c>
      <c r="D22" s="31">
        <v>0</v>
      </c>
    </row>
    <row r="23" spans="1:7" x14ac:dyDescent="0.2">
      <c r="A23" s="7" t="s">
        <v>53</v>
      </c>
      <c r="C23" s="31">
        <v>0</v>
      </c>
      <c r="D23" s="31">
        <v>0</v>
      </c>
    </row>
    <row r="24" spans="1:7" x14ac:dyDescent="0.2">
      <c r="A24" s="7" t="s">
        <v>54</v>
      </c>
      <c r="C24" s="31">
        <v>0</v>
      </c>
      <c r="D24" s="31">
        <v>0</v>
      </c>
    </row>
    <row r="25" spans="1:7" ht="15" customHeight="1" x14ac:dyDescent="0.2">
      <c r="A25" s="7" t="s">
        <v>55</v>
      </c>
      <c r="C25" s="31">
        <v>0</v>
      </c>
      <c r="D25" s="31">
        <v>0</v>
      </c>
    </row>
    <row r="27" spans="1:7" ht="24.75" customHeight="1" x14ac:dyDescent="0.2">
      <c r="A27" s="7" t="s">
        <v>56</v>
      </c>
    </row>
    <row r="29" spans="1:7" ht="14.4" x14ac:dyDescent="0.3">
      <c r="A29" s="89" t="s">
        <v>1315</v>
      </c>
      <c r="B29" s="90"/>
      <c r="C29" s="90"/>
      <c r="D29" s="30" t="s">
        <v>58</v>
      </c>
    </row>
    <row r="31" spans="1:7" x14ac:dyDescent="0.2">
      <c r="A31" s="14" t="s">
        <v>1314</v>
      </c>
    </row>
    <row r="34" spans="1:7" ht="24" customHeight="1" x14ac:dyDescent="0.2"/>
    <row r="36" spans="1:7" ht="27.75" customHeight="1" x14ac:dyDescent="0.2"/>
    <row r="38" spans="1:7" ht="13.5" customHeight="1" x14ac:dyDescent="0.2"/>
    <row r="39" spans="1:7" ht="10.5" customHeight="1" x14ac:dyDescent="0.2"/>
    <row r="40" spans="1:7" ht="26.25" customHeight="1" x14ac:dyDescent="0.2"/>
    <row r="42" spans="1:7" ht="29.1" customHeight="1" x14ac:dyDescent="0.2"/>
    <row r="44" spans="1:7" s="1" customFormat="1" ht="11.4" x14ac:dyDescent="0.2">
      <c r="A44" s="7"/>
      <c r="B44" s="7"/>
      <c r="C44" s="7"/>
      <c r="D44" s="7"/>
      <c r="E44" s="10"/>
      <c r="F44" s="11"/>
      <c r="G44" s="10"/>
    </row>
    <row r="46" spans="1:7" s="1" customFormat="1" ht="38.25" customHeight="1" x14ac:dyDescent="0.2">
      <c r="A46" s="7"/>
      <c r="B46" s="7"/>
      <c r="C46" s="7"/>
      <c r="D46" s="7"/>
      <c r="E46" s="10"/>
      <c r="F46" s="11"/>
      <c r="G46" s="10"/>
    </row>
    <row r="50" spans="1:9" x14ac:dyDescent="0.2">
      <c r="H50" s="14"/>
      <c r="I50" s="14"/>
    </row>
    <row r="52" spans="1:9" x14ac:dyDescent="0.2">
      <c r="H52" s="14"/>
      <c r="I52" s="14"/>
    </row>
    <row r="53" spans="1:9" x14ac:dyDescent="0.2">
      <c r="H53" s="14"/>
      <c r="I53" s="14"/>
    </row>
    <row r="54" spans="1:9" x14ac:dyDescent="0.2">
      <c r="H54" s="14"/>
      <c r="I54" s="14"/>
    </row>
    <row r="55" spans="1:9" x14ac:dyDescent="0.2">
      <c r="H55" s="14"/>
      <c r="I55" s="14"/>
    </row>
    <row r="56" spans="1:9" x14ac:dyDescent="0.2">
      <c r="H56" s="14"/>
      <c r="I56" s="14"/>
    </row>
    <row r="63" spans="1:9" s="10" customFormat="1" x14ac:dyDescent="0.2">
      <c r="A63" s="7"/>
      <c r="B63" s="7"/>
      <c r="C63" s="7"/>
      <c r="D63" s="7"/>
      <c r="F63" s="11"/>
      <c r="H63" s="7"/>
      <c r="I63" s="7"/>
    </row>
    <row r="64" spans="1:9" s="10" customFormat="1" x14ac:dyDescent="0.2">
      <c r="A64" s="7"/>
      <c r="B64" s="7"/>
      <c r="C64" s="7"/>
      <c r="D64" s="7"/>
      <c r="F64" s="11"/>
      <c r="H64" s="7"/>
      <c r="I64" s="7"/>
    </row>
    <row r="65" spans="1:9" s="10" customFormat="1" x14ac:dyDescent="0.2">
      <c r="A65" s="7"/>
      <c r="B65" s="7"/>
      <c r="C65" s="7"/>
      <c r="D65" s="7"/>
      <c r="F65" s="11"/>
      <c r="H65" s="7"/>
      <c r="I65" s="7"/>
    </row>
    <row r="66" spans="1:9" s="10" customFormat="1" x14ac:dyDescent="0.2">
      <c r="A66" s="7"/>
      <c r="B66" s="7"/>
      <c r="C66" s="7"/>
      <c r="D66" s="7"/>
      <c r="F66" s="11"/>
      <c r="H66" s="7"/>
      <c r="I66" s="7"/>
    </row>
    <row r="67" spans="1:9" s="10" customFormat="1" x14ac:dyDescent="0.2">
      <c r="A67" s="7"/>
      <c r="B67" s="7"/>
      <c r="C67" s="7"/>
      <c r="D67" s="7"/>
      <c r="F67" s="11"/>
      <c r="H67" s="7"/>
      <c r="I67" s="7"/>
    </row>
    <row r="68" spans="1:9" s="10" customFormat="1" x14ac:dyDescent="0.2">
      <c r="A68" s="7"/>
      <c r="B68" s="7"/>
      <c r="C68" s="7"/>
      <c r="D68" s="7"/>
      <c r="F68" s="11"/>
      <c r="H68" s="7"/>
      <c r="I68" s="7"/>
    </row>
    <row r="70" spans="1:9" s="10" customFormat="1" x14ac:dyDescent="0.2">
      <c r="A70" s="7"/>
      <c r="B70" s="7"/>
      <c r="C70" s="7"/>
      <c r="D70" s="7"/>
      <c r="F70" s="11"/>
      <c r="H70" s="7"/>
      <c r="I70" s="7"/>
    </row>
    <row r="72" spans="1:9" s="10" customFormat="1" ht="15" customHeight="1" x14ac:dyDescent="0.2">
      <c r="A72" s="7"/>
      <c r="B72" s="7"/>
      <c r="C72" s="7"/>
      <c r="D72" s="7"/>
      <c r="F72" s="11"/>
      <c r="H72" s="7"/>
      <c r="I72" s="7"/>
    </row>
  </sheetData>
  <mergeCells count="3">
    <mergeCell ref="A1:G1"/>
    <mergeCell ref="A17:G17"/>
    <mergeCell ref="A29:C29"/>
  </mergeCells>
  <conditionalFormatting sqref="F2 F19:F65442">
    <cfRule type="cellIs" dxfId="3" priority="3" stopIfTrue="1" operator="between">
      <formula>0.009</formula>
      <formula>-0.009</formula>
    </cfRule>
  </conditionalFormatting>
  <conditionalFormatting sqref="F4:F10">
    <cfRule type="cellIs" dxfId="2" priority="2" stopIfTrue="1" operator="between">
      <formula>0.009</formula>
      <formula>-0.009</formula>
    </cfRule>
  </conditionalFormatting>
  <conditionalFormatting sqref="F12:F16">
    <cfRule type="cellIs" dxfId="1" priority="1" stopIfTrue="1" operator="between">
      <formula>0.009</formula>
      <formula>-0.009</formula>
    </cfRule>
  </conditionalFormatting>
  <pageMargins left="0.7" right="0.7" top="0.75" bottom="0.75" header="0.3" footer="0.3"/>
  <pageSetup orientation="portrait" horizontalDpi="90" verticalDpi="90" r:id="rId1"/>
  <headerFooter>
    <oddFooter>&amp;C&amp;1#&amp;"Calibri"&amp;10&amp;K000000PUBLIC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97"/>
  <sheetViews>
    <sheetView workbookViewId="0">
      <selection sqref="A1:G1"/>
    </sheetView>
  </sheetViews>
  <sheetFormatPr defaultColWidth="9.109375" defaultRowHeight="10.199999999999999" x14ac:dyDescent="0.2"/>
  <cols>
    <col min="1" max="1" width="38.6640625" style="7" bestFit="1" customWidth="1"/>
    <col min="2" max="2" width="36.33203125" style="7" bestFit="1" customWidth="1"/>
    <col min="3" max="3" width="24.6640625" style="7" bestFit="1" customWidth="1"/>
    <col min="4" max="4" width="15.33203125" style="7" bestFit="1" customWidth="1"/>
    <col min="5" max="5" width="32.6640625" style="10" customWidth="1"/>
    <col min="6" max="6" width="13.5546875" style="11" bestFit="1" customWidth="1"/>
    <col min="7" max="7" width="4.5546875" style="10" bestFit="1" customWidth="1"/>
    <col min="8" max="16384" width="9.109375" style="7"/>
  </cols>
  <sheetData>
    <row r="1" spans="1:9" s="1" customFormat="1" ht="13.8" x14ac:dyDescent="0.2">
      <c r="A1" s="81" t="s">
        <v>1167</v>
      </c>
      <c r="B1" s="82"/>
      <c r="C1" s="82"/>
      <c r="D1" s="82"/>
      <c r="E1" s="82"/>
      <c r="F1" s="82"/>
      <c r="G1" s="82"/>
    </row>
    <row r="2" spans="1:9" s="1" customFormat="1" ht="11.4" x14ac:dyDescent="0.2">
      <c r="E2" s="5"/>
      <c r="F2" s="9"/>
      <c r="G2" s="10"/>
    </row>
    <row r="3" spans="1:9" s="1" customFormat="1" ht="12" x14ac:dyDescent="0.2">
      <c r="A3" s="8" t="s">
        <v>7</v>
      </c>
      <c r="B3" s="2"/>
      <c r="C3" s="3"/>
      <c r="D3" s="3"/>
      <c r="E3" s="4"/>
      <c r="F3" s="9"/>
      <c r="G3" s="10"/>
    </row>
    <row r="4" spans="1:9" s="1" customFormat="1" ht="25.5" customHeight="1" x14ac:dyDescent="0.2">
      <c r="A4" s="6" t="s">
        <v>2</v>
      </c>
      <c r="B4" s="6" t="s">
        <v>0</v>
      </c>
      <c r="C4" s="13" t="s">
        <v>976</v>
      </c>
      <c r="D4" s="13" t="s">
        <v>1</v>
      </c>
      <c r="E4" s="53" t="s">
        <v>6</v>
      </c>
      <c r="F4" s="12" t="s">
        <v>3</v>
      </c>
      <c r="G4" s="12" t="s">
        <v>5</v>
      </c>
    </row>
    <row r="5" spans="1:9" x14ac:dyDescent="0.2">
      <c r="A5" s="16" t="s">
        <v>25</v>
      </c>
      <c r="B5" s="17"/>
      <c r="C5" s="17"/>
      <c r="D5" s="17"/>
      <c r="E5" s="18"/>
      <c r="F5" s="19"/>
      <c r="G5" s="18"/>
    </row>
    <row r="6" spans="1:9" x14ac:dyDescent="0.2">
      <c r="A6" s="20" t="s">
        <v>26</v>
      </c>
      <c r="B6" s="21"/>
      <c r="C6" s="21"/>
      <c r="D6" s="21"/>
      <c r="E6" s="22"/>
      <c r="F6" s="23"/>
      <c r="G6" s="22"/>
    </row>
    <row r="7" spans="1:9" x14ac:dyDescent="0.2">
      <c r="A7" s="21" t="s">
        <v>74</v>
      </c>
      <c r="B7" s="21" t="s">
        <v>73</v>
      </c>
      <c r="C7" s="21" t="s">
        <v>30</v>
      </c>
      <c r="D7" s="24">
        <v>2000</v>
      </c>
      <c r="E7" s="22">
        <v>2084.8564384000001</v>
      </c>
      <c r="F7" s="23">
        <v>6.4507101290595603</v>
      </c>
      <c r="G7" s="22">
        <v>8.34</v>
      </c>
    </row>
    <row r="8" spans="1:9" x14ac:dyDescent="0.2">
      <c r="A8" s="21" t="s">
        <v>68</v>
      </c>
      <c r="B8" s="21" t="s">
        <v>67</v>
      </c>
      <c r="C8" s="21" t="s">
        <v>30</v>
      </c>
      <c r="D8" s="24">
        <v>2000</v>
      </c>
      <c r="E8" s="22">
        <v>2064.6568766999999</v>
      </c>
      <c r="F8" s="23">
        <v>6.3882110932215097</v>
      </c>
      <c r="G8" s="22">
        <v>8.0117999999999991</v>
      </c>
    </row>
    <row r="9" spans="1:9" x14ac:dyDescent="0.2">
      <c r="A9" s="21" t="s">
        <v>76</v>
      </c>
      <c r="B9" s="21" t="s">
        <v>75</v>
      </c>
      <c r="C9" s="21" t="s">
        <v>77</v>
      </c>
      <c r="D9" s="24">
        <v>2000</v>
      </c>
      <c r="E9" s="22">
        <v>2021.1483562000001</v>
      </c>
      <c r="F9" s="23">
        <v>6.2535923018647601</v>
      </c>
      <c r="G9" s="22">
        <v>7.53</v>
      </c>
    </row>
    <row r="10" spans="1:9" x14ac:dyDescent="0.2">
      <c r="A10" s="21" t="s">
        <v>79</v>
      </c>
      <c r="B10" s="21" t="s">
        <v>78</v>
      </c>
      <c r="C10" s="21" t="s">
        <v>80</v>
      </c>
      <c r="D10" s="24">
        <v>1500</v>
      </c>
      <c r="E10" s="22">
        <v>1517.2508425000001</v>
      </c>
      <c r="F10" s="23">
        <v>4.6944936820446497</v>
      </c>
      <c r="G10" s="22">
        <v>8.09</v>
      </c>
    </row>
    <row r="11" spans="1:9" x14ac:dyDescent="0.2">
      <c r="A11" s="20" t="s">
        <v>32</v>
      </c>
      <c r="B11" s="20"/>
      <c r="C11" s="20"/>
      <c r="D11" s="20"/>
      <c r="E11" s="25">
        <f>SUM(E6:E10)</f>
        <v>7687.9125137999999</v>
      </c>
      <c r="F11" s="26">
        <f>SUM(F6:F10)</f>
        <v>23.787007206190481</v>
      </c>
      <c r="G11" s="25"/>
      <c r="H11" s="14"/>
      <c r="I11" s="14"/>
    </row>
    <row r="12" spans="1:9" x14ac:dyDescent="0.2">
      <c r="A12" s="21"/>
      <c r="B12" s="21"/>
      <c r="C12" s="21"/>
      <c r="D12" s="21"/>
      <c r="E12" s="22"/>
      <c r="F12" s="23"/>
      <c r="G12" s="22"/>
    </row>
    <row r="13" spans="1:9" x14ac:dyDescent="0.2">
      <c r="A13" s="20" t="s">
        <v>40</v>
      </c>
      <c r="B13" s="21"/>
      <c r="C13" s="21"/>
      <c r="D13" s="21"/>
      <c r="E13" s="22"/>
      <c r="F13" s="23"/>
      <c r="G13" s="22"/>
    </row>
    <row r="14" spans="1:9" x14ac:dyDescent="0.2">
      <c r="A14" s="21" t="s">
        <v>1168</v>
      </c>
      <c r="B14" s="21" t="s">
        <v>1169</v>
      </c>
      <c r="C14" s="21" t="s">
        <v>41</v>
      </c>
      <c r="D14" s="24">
        <v>7500000</v>
      </c>
      <c r="E14" s="22">
        <v>7976.5887499999999</v>
      </c>
      <c r="F14" s="23">
        <v>24.6801942317217</v>
      </c>
      <c r="G14" s="22">
        <v>7.4561948552255499</v>
      </c>
    </row>
    <row r="15" spans="1:9" x14ac:dyDescent="0.2">
      <c r="A15" s="21" t="s">
        <v>1170</v>
      </c>
      <c r="B15" s="21" t="s">
        <v>1171</v>
      </c>
      <c r="C15" s="21" t="s">
        <v>41</v>
      </c>
      <c r="D15" s="24">
        <v>7000000</v>
      </c>
      <c r="E15" s="22">
        <v>7246.6053333</v>
      </c>
      <c r="F15" s="23">
        <v>22.4215680100688</v>
      </c>
      <c r="G15" s="22">
        <v>7.0515776214481303</v>
      </c>
    </row>
    <row r="16" spans="1:9" x14ac:dyDescent="0.2">
      <c r="A16" s="21" t="s">
        <v>1172</v>
      </c>
      <c r="B16" s="21" t="s">
        <v>1173</v>
      </c>
      <c r="C16" s="21" t="s">
        <v>41</v>
      </c>
      <c r="D16" s="24">
        <v>2500000</v>
      </c>
      <c r="E16" s="22">
        <v>2578.6280556000002</v>
      </c>
      <c r="F16" s="23">
        <v>7.9784784270813596</v>
      </c>
      <c r="G16" s="22">
        <v>6.8359984112499896</v>
      </c>
    </row>
    <row r="17" spans="1:9" x14ac:dyDescent="0.2">
      <c r="A17" s="21" t="s">
        <v>1174</v>
      </c>
      <c r="B17" s="21" t="s">
        <v>1175</v>
      </c>
      <c r="C17" s="21" t="s">
        <v>41</v>
      </c>
      <c r="D17" s="24">
        <v>2000000</v>
      </c>
      <c r="E17" s="22">
        <v>2067.3719999999998</v>
      </c>
      <c r="F17" s="23">
        <v>6.3966118986920302</v>
      </c>
      <c r="G17" s="22">
        <v>7.3426553131221697</v>
      </c>
    </row>
    <row r="18" spans="1:9" x14ac:dyDescent="0.2">
      <c r="A18" s="21" t="s">
        <v>1176</v>
      </c>
      <c r="B18" s="21" t="s">
        <v>1177</v>
      </c>
      <c r="C18" s="21" t="s">
        <v>41</v>
      </c>
      <c r="D18" s="24">
        <v>1500000</v>
      </c>
      <c r="E18" s="22">
        <v>1552.34275</v>
      </c>
      <c r="F18" s="23">
        <v>4.8030708094616301</v>
      </c>
      <c r="G18" s="22">
        <v>7.2760993021676397</v>
      </c>
    </row>
    <row r="19" spans="1:9" x14ac:dyDescent="0.2">
      <c r="A19" s="21" t="s">
        <v>1178</v>
      </c>
      <c r="B19" s="21" t="s">
        <v>1179</v>
      </c>
      <c r="C19" s="21" t="s">
        <v>41</v>
      </c>
      <c r="D19" s="24">
        <v>500000</v>
      </c>
      <c r="E19" s="22">
        <v>516.01244440000005</v>
      </c>
      <c r="F19" s="23">
        <v>1.5965831701900799</v>
      </c>
      <c r="G19" s="22">
        <v>6.74070938579999</v>
      </c>
    </row>
    <row r="20" spans="1:9" x14ac:dyDescent="0.2">
      <c r="A20" s="20" t="s">
        <v>32</v>
      </c>
      <c r="B20" s="20"/>
      <c r="C20" s="20"/>
      <c r="D20" s="20"/>
      <c r="E20" s="25">
        <f>SUM(E14:E19)</f>
        <v>21937.549333300001</v>
      </c>
      <c r="F20" s="26">
        <f>SUM(F14:F19)</f>
        <v>67.876506547215598</v>
      </c>
      <c r="G20" s="25"/>
      <c r="H20" s="14"/>
      <c r="I20" s="14"/>
    </row>
    <row r="21" spans="1:9" x14ac:dyDescent="0.2">
      <c r="A21" s="21"/>
      <c r="B21" s="21"/>
      <c r="C21" s="21"/>
      <c r="D21" s="21"/>
      <c r="E21" s="22"/>
      <c r="F21" s="23"/>
      <c r="G21" s="22"/>
    </row>
    <row r="22" spans="1:9" x14ac:dyDescent="0.2">
      <c r="A22" s="20" t="s">
        <v>1042</v>
      </c>
      <c r="B22" s="21"/>
      <c r="C22" s="21"/>
      <c r="D22" s="21"/>
      <c r="E22" s="22"/>
      <c r="F22" s="23"/>
      <c r="G22" s="22"/>
    </row>
    <row r="23" spans="1:9" x14ac:dyDescent="0.2">
      <c r="A23" s="21" t="s">
        <v>1043</v>
      </c>
      <c r="B23" s="21" t="s">
        <v>1044</v>
      </c>
      <c r="C23" s="21" t="s">
        <v>1045</v>
      </c>
      <c r="D23" s="24">
        <v>789.46100000000001</v>
      </c>
      <c r="E23" s="22">
        <v>86.600432799999993</v>
      </c>
      <c r="F23" s="23">
        <v>0.26794856410958401</v>
      </c>
      <c r="G23" s="22">
        <v>6.52</v>
      </c>
    </row>
    <row r="24" spans="1:9" x14ac:dyDescent="0.2">
      <c r="A24" s="20" t="s">
        <v>32</v>
      </c>
      <c r="B24" s="20"/>
      <c r="C24" s="20"/>
      <c r="D24" s="20"/>
      <c r="E24" s="25">
        <f>SUM(E23:E23)</f>
        <v>86.600432799999993</v>
      </c>
      <c r="F24" s="26">
        <f>SUM(F23:F23)</f>
        <v>0.26794856410958401</v>
      </c>
      <c r="G24" s="25"/>
      <c r="H24" s="14"/>
      <c r="I24" s="14"/>
    </row>
    <row r="25" spans="1:9" x14ac:dyDescent="0.2">
      <c r="A25" s="21"/>
      <c r="B25" s="21"/>
      <c r="C25" s="21"/>
      <c r="D25" s="21"/>
      <c r="E25" s="22"/>
      <c r="F25" s="23"/>
      <c r="G25" s="22"/>
    </row>
    <row r="26" spans="1:9" x14ac:dyDescent="0.2">
      <c r="A26" s="20" t="s">
        <v>43</v>
      </c>
      <c r="B26" s="20"/>
      <c r="C26" s="20"/>
      <c r="D26" s="20"/>
      <c r="E26" s="25">
        <f>E11+E20+E24</f>
        <v>29712.062279900001</v>
      </c>
      <c r="F26" s="26">
        <f>F11+F20+F24</f>
        <v>91.931462317515667</v>
      </c>
      <c r="G26" s="25"/>
      <c r="H26" s="14"/>
      <c r="I26" s="14"/>
    </row>
    <row r="27" spans="1:9" x14ac:dyDescent="0.2">
      <c r="A27" s="20"/>
      <c r="B27" s="20"/>
      <c r="C27" s="20"/>
      <c r="D27" s="20"/>
      <c r="E27" s="25"/>
      <c r="F27" s="26"/>
      <c r="G27" s="25"/>
      <c r="H27" s="14"/>
      <c r="I27" s="14"/>
    </row>
    <row r="28" spans="1:9" x14ac:dyDescent="0.2">
      <c r="A28" s="20" t="s">
        <v>45</v>
      </c>
      <c r="B28" s="20"/>
      <c r="C28" s="20"/>
      <c r="D28" s="20"/>
      <c r="E28" s="25">
        <f>E30-(E11+E20+E24)</f>
        <v>2607.7350243999972</v>
      </c>
      <c r="F28" s="26">
        <f>F30-(F11+F20+F24)</f>
        <v>8.0685376824843331</v>
      </c>
      <c r="G28" s="25"/>
      <c r="H28" s="14"/>
      <c r="I28" s="14"/>
    </row>
    <row r="29" spans="1:9" x14ac:dyDescent="0.2">
      <c r="A29" s="20"/>
      <c r="B29" s="20"/>
      <c r="C29" s="20"/>
      <c r="D29" s="20"/>
      <c r="E29" s="25"/>
      <c r="F29" s="26"/>
      <c r="G29" s="25"/>
      <c r="H29" s="14"/>
      <c r="I29" s="14"/>
    </row>
    <row r="30" spans="1:9" x14ac:dyDescent="0.2">
      <c r="A30" s="27" t="s">
        <v>44</v>
      </c>
      <c r="B30" s="27"/>
      <c r="C30" s="27"/>
      <c r="D30" s="27"/>
      <c r="E30" s="28">
        <v>32319.797304299998</v>
      </c>
      <c r="F30" s="29">
        <v>100</v>
      </c>
      <c r="G30" s="28"/>
      <c r="H30" s="14"/>
      <c r="I30" s="14"/>
    </row>
    <row r="32" spans="1:9" x14ac:dyDescent="0.2">
      <c r="A32" s="14" t="s">
        <v>46</v>
      </c>
    </row>
    <row r="33" spans="1:7" x14ac:dyDescent="0.2">
      <c r="A33" s="14" t="s">
        <v>1047</v>
      </c>
    </row>
    <row r="34" spans="1:7" x14ac:dyDescent="0.2">
      <c r="A34" s="14" t="s">
        <v>1180</v>
      </c>
    </row>
    <row r="35" spans="1:7" x14ac:dyDescent="0.2">
      <c r="A35" s="14"/>
    </row>
    <row r="36" spans="1:7" ht="33.75" customHeight="1" x14ac:dyDescent="0.2">
      <c r="A36" s="85" t="s">
        <v>1181</v>
      </c>
      <c r="B36" s="85"/>
      <c r="C36" s="85"/>
      <c r="D36" s="85"/>
      <c r="E36" s="85"/>
      <c r="F36" s="85"/>
      <c r="G36" s="85"/>
    </row>
    <row r="38" spans="1:7" x14ac:dyDescent="0.2">
      <c r="A38" s="14" t="s">
        <v>47</v>
      </c>
    </row>
    <row r="39" spans="1:7" x14ac:dyDescent="0.2">
      <c r="A39" s="14" t="s">
        <v>48</v>
      </c>
    </row>
    <row r="40" spans="1:7" x14ac:dyDescent="0.2">
      <c r="A40" s="14" t="s">
        <v>49</v>
      </c>
      <c r="B40" s="14"/>
      <c r="C40" s="30" t="s">
        <v>51</v>
      </c>
      <c r="D40" s="14" t="s">
        <v>50</v>
      </c>
    </row>
    <row r="41" spans="1:7" x14ac:dyDescent="0.2">
      <c r="A41" s="7" t="s">
        <v>52</v>
      </c>
      <c r="C41" s="31">
        <v>38.106299999999997</v>
      </c>
      <c r="D41" s="31">
        <v>39.386600000000001</v>
      </c>
    </row>
    <row r="42" spans="1:7" x14ac:dyDescent="0.2">
      <c r="A42" s="7" t="s">
        <v>1073</v>
      </c>
      <c r="C42" s="31">
        <v>10.273999999999999</v>
      </c>
      <c r="D42" s="31">
        <v>10.254799999999999</v>
      </c>
    </row>
    <row r="43" spans="1:7" x14ac:dyDescent="0.2">
      <c r="A43" s="7" t="s">
        <v>54</v>
      </c>
      <c r="C43" s="31">
        <v>41.347799999999999</v>
      </c>
      <c r="D43" s="31">
        <v>42.8919</v>
      </c>
    </row>
    <row r="44" spans="1:7" x14ac:dyDescent="0.2">
      <c r="A44" s="7" t="s">
        <v>1075</v>
      </c>
      <c r="C44" s="31">
        <v>10.170999999999999</v>
      </c>
      <c r="D44" s="31">
        <v>10.1517</v>
      </c>
    </row>
    <row r="46" spans="1:7" x14ac:dyDescent="0.2">
      <c r="A46" s="14" t="s">
        <v>57</v>
      </c>
    </row>
    <row r="47" spans="1:7" x14ac:dyDescent="0.2">
      <c r="A47" s="83" t="s">
        <v>63</v>
      </c>
      <c r="B47" s="84"/>
      <c r="C47" s="33" t="s">
        <v>64</v>
      </c>
    </row>
    <row r="48" spans="1:7" x14ac:dyDescent="0.2">
      <c r="A48" s="79" t="s">
        <v>1073</v>
      </c>
      <c r="B48" s="80"/>
      <c r="C48" s="34">
        <v>0.35848699000000001</v>
      </c>
    </row>
    <row r="49" spans="1:5" x14ac:dyDescent="0.2">
      <c r="A49" s="79" t="s">
        <v>1075</v>
      </c>
      <c r="B49" s="80"/>
      <c r="C49" s="34">
        <v>0.38349796000000003</v>
      </c>
    </row>
    <row r="50" spans="1:5" x14ac:dyDescent="0.2">
      <c r="A50" s="7" t="s">
        <v>65</v>
      </c>
    </row>
    <row r="51" spans="1:5" x14ac:dyDescent="0.2">
      <c r="A51" s="7" t="s">
        <v>56</v>
      </c>
    </row>
    <row r="53" spans="1:5" x14ac:dyDescent="0.2">
      <c r="A53" s="14" t="s">
        <v>1065</v>
      </c>
      <c r="D53" s="32">
        <v>5.7943902333588104</v>
      </c>
      <c r="E53" s="10" t="s">
        <v>59</v>
      </c>
    </row>
    <row r="55" spans="1:5" x14ac:dyDescent="0.2">
      <c r="A55" s="14" t="s">
        <v>60</v>
      </c>
      <c r="D55" s="30" t="s">
        <v>58</v>
      </c>
    </row>
    <row r="57" spans="1:5" x14ac:dyDescent="0.2">
      <c r="A57" s="14" t="s">
        <v>1066</v>
      </c>
    </row>
    <row r="58" spans="1:5" ht="14.4" x14ac:dyDescent="0.3">
      <c r="A58" s="35"/>
    </row>
    <row r="59" spans="1:5" x14ac:dyDescent="0.2">
      <c r="A59" s="56" t="s">
        <v>941</v>
      </c>
    </row>
    <row r="60" spans="1:5" x14ac:dyDescent="0.2">
      <c r="A60" s="65"/>
    </row>
    <row r="61" spans="1:5" x14ac:dyDescent="0.2">
      <c r="A61" s="65"/>
    </row>
    <row r="62" spans="1:5" x14ac:dyDescent="0.2">
      <c r="A62" s="65"/>
    </row>
    <row r="63" spans="1:5" x14ac:dyDescent="0.2">
      <c r="A63" s="65"/>
    </row>
    <row r="64" spans="1:5" x14ac:dyDescent="0.2">
      <c r="A64" s="65"/>
    </row>
    <row r="65" spans="1:1" x14ac:dyDescent="0.2">
      <c r="A65" s="65"/>
    </row>
    <row r="66" spans="1:1" x14ac:dyDescent="0.2">
      <c r="A66" s="65"/>
    </row>
    <row r="67" spans="1:1" x14ac:dyDescent="0.2">
      <c r="A67" s="65"/>
    </row>
    <row r="68" spans="1:1" x14ac:dyDescent="0.2">
      <c r="A68" s="65"/>
    </row>
    <row r="69" spans="1:1" x14ac:dyDescent="0.2">
      <c r="A69" s="65"/>
    </row>
    <row r="70" spans="1:1" x14ac:dyDescent="0.2">
      <c r="A70" s="65"/>
    </row>
    <row r="71" spans="1:1" x14ac:dyDescent="0.2">
      <c r="A71" s="65"/>
    </row>
    <row r="72" spans="1:1" x14ac:dyDescent="0.2">
      <c r="A72" s="65"/>
    </row>
    <row r="73" spans="1:1" x14ac:dyDescent="0.2">
      <c r="A73" s="65"/>
    </row>
    <row r="74" spans="1:1" x14ac:dyDescent="0.2">
      <c r="A74" s="65"/>
    </row>
    <row r="75" spans="1:1" x14ac:dyDescent="0.2">
      <c r="A75" s="56" t="s">
        <v>1182</v>
      </c>
    </row>
    <row r="76" spans="1:1" x14ac:dyDescent="0.2">
      <c r="A76" s="65"/>
    </row>
    <row r="77" spans="1:1" x14ac:dyDescent="0.2">
      <c r="A77" s="56" t="s">
        <v>942</v>
      </c>
    </row>
    <row r="78" spans="1:1" x14ac:dyDescent="0.2">
      <c r="A78" s="65"/>
    </row>
    <row r="79" spans="1:1" x14ac:dyDescent="0.2">
      <c r="A79" s="65"/>
    </row>
    <row r="80" spans="1:1" x14ac:dyDescent="0.2">
      <c r="A80" s="65"/>
    </row>
    <row r="81" spans="1:1" x14ac:dyDescent="0.2">
      <c r="A81" s="65"/>
    </row>
    <row r="82" spans="1:1" x14ac:dyDescent="0.2">
      <c r="A82" s="65"/>
    </row>
    <row r="83" spans="1:1" x14ac:dyDescent="0.2">
      <c r="A83" s="65"/>
    </row>
    <row r="84" spans="1:1" x14ac:dyDescent="0.2">
      <c r="A84" s="65"/>
    </row>
    <row r="85" spans="1:1" x14ac:dyDescent="0.2">
      <c r="A85" s="65"/>
    </row>
    <row r="86" spans="1:1" x14ac:dyDescent="0.2">
      <c r="A86" s="65"/>
    </row>
    <row r="87" spans="1:1" x14ac:dyDescent="0.2">
      <c r="A87" s="65"/>
    </row>
    <row r="88" spans="1:1" x14ac:dyDescent="0.2">
      <c r="A88" s="65"/>
    </row>
    <row r="89" spans="1:1" x14ac:dyDescent="0.2">
      <c r="A89" s="65"/>
    </row>
    <row r="90" spans="1:1" x14ac:dyDescent="0.2">
      <c r="A90" s="65"/>
    </row>
    <row r="91" spans="1:1" x14ac:dyDescent="0.2">
      <c r="A91" s="65"/>
    </row>
    <row r="92" spans="1:1" x14ac:dyDescent="0.2">
      <c r="A92" s="7" t="s">
        <v>940</v>
      </c>
    </row>
    <row r="93" spans="1:1" x14ac:dyDescent="0.2">
      <c r="A93" s="64"/>
    </row>
    <row r="94" spans="1:1" x14ac:dyDescent="0.2">
      <c r="A94" s="65"/>
    </row>
    <row r="95" spans="1:1" x14ac:dyDescent="0.2">
      <c r="A95" s="64"/>
    </row>
    <row r="96" spans="1:1" x14ac:dyDescent="0.2">
      <c r="A96" s="65"/>
    </row>
    <row r="97" spans="1:1" x14ac:dyDescent="0.2">
      <c r="A97" s="64"/>
    </row>
  </sheetData>
  <mergeCells count="5">
    <mergeCell ref="A1:G1"/>
    <mergeCell ref="A36:G36"/>
    <mergeCell ref="A47:B47"/>
    <mergeCell ref="A48:B48"/>
    <mergeCell ref="A49:B49"/>
  </mergeCells>
  <conditionalFormatting sqref="F2:F3 F5:F35">
    <cfRule type="cellIs" dxfId="103" priority="2" stopIfTrue="1" operator="between">
      <formula>0.009</formula>
      <formula>-0.009</formula>
    </cfRule>
  </conditionalFormatting>
  <conditionalFormatting sqref="F37:F65536">
    <cfRule type="cellIs" dxfId="102"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22"/>
  <sheetViews>
    <sheetView workbookViewId="0">
      <selection sqref="A1:G1"/>
    </sheetView>
  </sheetViews>
  <sheetFormatPr defaultColWidth="9.109375" defaultRowHeight="10.199999999999999" x14ac:dyDescent="0.2"/>
  <cols>
    <col min="1" max="1" width="38.6640625" style="7" bestFit="1" customWidth="1"/>
    <col min="2" max="2" width="52.44140625" style="7" customWidth="1"/>
    <col min="3" max="3" width="24.6640625" style="7" bestFit="1" customWidth="1"/>
    <col min="4" max="4" width="15.33203125" style="7" bestFit="1" customWidth="1"/>
    <col min="5" max="5" width="32.6640625" style="10" customWidth="1"/>
    <col min="6" max="6" width="13.5546875" style="11" bestFit="1" customWidth="1"/>
    <col min="7" max="7" width="4.5546875" style="10" bestFit="1" customWidth="1"/>
    <col min="8" max="16384" width="9.109375" style="7"/>
  </cols>
  <sheetData>
    <row r="1" spans="1:7" s="1" customFormat="1" ht="13.8" x14ac:dyDescent="0.2">
      <c r="A1" s="81" t="s">
        <v>1183</v>
      </c>
      <c r="B1" s="82"/>
      <c r="C1" s="82"/>
      <c r="D1" s="82"/>
      <c r="E1" s="82"/>
      <c r="F1" s="82"/>
      <c r="G1" s="82"/>
    </row>
    <row r="2" spans="1:7" s="1" customFormat="1" ht="11.4" x14ac:dyDescent="0.2">
      <c r="E2" s="5"/>
      <c r="F2" s="9"/>
      <c r="G2" s="10"/>
    </row>
    <row r="3" spans="1:7" s="1" customFormat="1" ht="12" x14ac:dyDescent="0.2">
      <c r="A3" s="8" t="s">
        <v>7</v>
      </c>
      <c r="B3" s="2"/>
      <c r="C3" s="3"/>
      <c r="D3" s="3"/>
      <c r="E3" s="4"/>
      <c r="F3" s="9"/>
      <c r="G3" s="10"/>
    </row>
    <row r="4" spans="1:7" s="1" customFormat="1" ht="25.5" customHeight="1" x14ac:dyDescent="0.2">
      <c r="A4" s="6" t="s">
        <v>2</v>
      </c>
      <c r="B4" s="6" t="s">
        <v>0</v>
      </c>
      <c r="C4" s="13" t="s">
        <v>976</v>
      </c>
      <c r="D4" s="13" t="s">
        <v>1</v>
      </c>
      <c r="E4" s="53" t="s">
        <v>6</v>
      </c>
      <c r="F4" s="12" t="s">
        <v>3</v>
      </c>
      <c r="G4" s="12" t="s">
        <v>5</v>
      </c>
    </row>
    <row r="5" spans="1:7" x14ac:dyDescent="0.2">
      <c r="A5" s="16" t="s">
        <v>25</v>
      </c>
      <c r="B5" s="17"/>
      <c r="C5" s="17"/>
      <c r="D5" s="17"/>
      <c r="E5" s="18"/>
      <c r="F5" s="19"/>
      <c r="G5" s="18"/>
    </row>
    <row r="6" spans="1:7" x14ac:dyDescent="0.2">
      <c r="A6" s="20" t="s">
        <v>26</v>
      </c>
      <c r="B6" s="21"/>
      <c r="C6" s="21"/>
      <c r="D6" s="21"/>
      <c r="E6" s="22"/>
      <c r="F6" s="23"/>
      <c r="G6" s="22"/>
    </row>
    <row r="7" spans="1:7" x14ac:dyDescent="0.2">
      <c r="A7" s="21" t="s">
        <v>82</v>
      </c>
      <c r="B7" s="21" t="s">
        <v>81</v>
      </c>
      <c r="C7" s="21" t="s">
        <v>66</v>
      </c>
      <c r="D7" s="24">
        <v>5000</v>
      </c>
      <c r="E7" s="22">
        <v>5422.1820547999996</v>
      </c>
      <c r="F7" s="23">
        <v>7.1954674111872698</v>
      </c>
      <c r="G7" s="22">
        <v>7.8449999999999998</v>
      </c>
    </row>
    <row r="8" spans="1:7" x14ac:dyDescent="0.2">
      <c r="A8" s="21" t="s">
        <v>1184</v>
      </c>
      <c r="B8" s="21" t="s">
        <v>1185</v>
      </c>
      <c r="C8" s="21" t="s">
        <v>31</v>
      </c>
      <c r="D8" s="24">
        <v>500</v>
      </c>
      <c r="E8" s="22">
        <v>5234.1678081999999</v>
      </c>
      <c r="F8" s="23">
        <v>6.94596446743207</v>
      </c>
      <c r="G8" s="22">
        <v>7.7683</v>
      </c>
    </row>
    <row r="9" spans="1:7" x14ac:dyDescent="0.2">
      <c r="A9" s="21" t="s">
        <v>68</v>
      </c>
      <c r="B9" s="21" t="s">
        <v>67</v>
      </c>
      <c r="C9" s="21" t="s">
        <v>30</v>
      </c>
      <c r="D9" s="24">
        <v>5000</v>
      </c>
      <c r="E9" s="22">
        <v>5161.6421917999996</v>
      </c>
      <c r="F9" s="23">
        <v>6.8497198736489304</v>
      </c>
      <c r="G9" s="22">
        <v>8.0117999999999991</v>
      </c>
    </row>
    <row r="10" spans="1:7" x14ac:dyDescent="0.2">
      <c r="A10" s="21" t="s">
        <v>84</v>
      </c>
      <c r="B10" s="21" t="s">
        <v>83</v>
      </c>
      <c r="C10" s="21" t="s">
        <v>31</v>
      </c>
      <c r="D10" s="24">
        <v>5000</v>
      </c>
      <c r="E10" s="22">
        <v>5136.5496574999997</v>
      </c>
      <c r="F10" s="23">
        <v>6.8164210078058103</v>
      </c>
      <c r="G10" s="22">
        <v>7.7549999999999999</v>
      </c>
    </row>
    <row r="11" spans="1:7" x14ac:dyDescent="0.2">
      <c r="A11" s="21" t="s">
        <v>86</v>
      </c>
      <c r="B11" s="21" t="s">
        <v>85</v>
      </c>
      <c r="C11" s="21" t="s">
        <v>31</v>
      </c>
      <c r="D11" s="24">
        <v>5000</v>
      </c>
      <c r="E11" s="22">
        <v>5114.5218493000002</v>
      </c>
      <c r="F11" s="23">
        <v>6.7871891645292299</v>
      </c>
      <c r="G11" s="22">
        <v>7.84</v>
      </c>
    </row>
    <row r="12" spans="1:7" x14ac:dyDescent="0.2">
      <c r="A12" s="21" t="s">
        <v>88</v>
      </c>
      <c r="B12" s="21" t="s">
        <v>87</v>
      </c>
      <c r="C12" s="21" t="s">
        <v>31</v>
      </c>
      <c r="D12" s="24">
        <v>9000</v>
      </c>
      <c r="E12" s="22">
        <v>4896.8459999999995</v>
      </c>
      <c r="F12" s="23">
        <v>6.4983240058143803</v>
      </c>
      <c r="G12" s="22">
        <v>6.4916999999999998</v>
      </c>
    </row>
    <row r="13" spans="1:7" x14ac:dyDescent="0.2">
      <c r="A13" s="21" t="s">
        <v>1186</v>
      </c>
      <c r="B13" s="21" t="s">
        <v>1187</v>
      </c>
      <c r="C13" s="21" t="s">
        <v>31</v>
      </c>
      <c r="D13" s="24">
        <v>2500</v>
      </c>
      <c r="E13" s="22">
        <v>2704.0902944999998</v>
      </c>
      <c r="F13" s="23">
        <v>3.5884434337202</v>
      </c>
      <c r="G13" s="22">
        <v>7.82</v>
      </c>
    </row>
    <row r="14" spans="1:7" x14ac:dyDescent="0.2">
      <c r="A14" s="21" t="s">
        <v>1188</v>
      </c>
      <c r="B14" s="21" t="s">
        <v>1189</v>
      </c>
      <c r="C14" s="21" t="s">
        <v>77</v>
      </c>
      <c r="D14" s="24">
        <v>2500</v>
      </c>
      <c r="E14" s="22">
        <v>2697.2955479000002</v>
      </c>
      <c r="F14" s="23">
        <v>3.57942651447377</v>
      </c>
      <c r="G14" s="22">
        <v>7.58</v>
      </c>
    </row>
    <row r="15" spans="1:7" x14ac:dyDescent="0.2">
      <c r="A15" s="21" t="s">
        <v>1190</v>
      </c>
      <c r="B15" s="21" t="s">
        <v>1191</v>
      </c>
      <c r="C15" s="21" t="s">
        <v>31</v>
      </c>
      <c r="D15" s="24">
        <v>2500</v>
      </c>
      <c r="E15" s="22">
        <v>2685.187637</v>
      </c>
      <c r="F15" s="23">
        <v>3.5633587990378</v>
      </c>
      <c r="G15" s="22">
        <v>7.96</v>
      </c>
    </row>
    <row r="16" spans="1:7" x14ac:dyDescent="0.2">
      <c r="A16" s="21" t="s">
        <v>90</v>
      </c>
      <c r="B16" s="21" t="s">
        <v>89</v>
      </c>
      <c r="C16" s="21" t="s">
        <v>80</v>
      </c>
      <c r="D16" s="24">
        <v>2500</v>
      </c>
      <c r="E16" s="22">
        <v>2655.4729109999998</v>
      </c>
      <c r="F16" s="23">
        <v>3.5239260871877698</v>
      </c>
      <c r="G16" s="22">
        <v>8.09</v>
      </c>
    </row>
    <row r="17" spans="1:9" x14ac:dyDescent="0.2">
      <c r="A17" s="21" t="s">
        <v>1192</v>
      </c>
      <c r="B17" s="21" t="s">
        <v>1193</v>
      </c>
      <c r="C17" s="21" t="s">
        <v>27</v>
      </c>
      <c r="D17" s="24">
        <v>2500</v>
      </c>
      <c r="E17" s="22">
        <v>2597.9855822</v>
      </c>
      <c r="F17" s="23">
        <v>3.44763794400924</v>
      </c>
      <c r="G17" s="22">
        <v>7.6</v>
      </c>
    </row>
    <row r="18" spans="1:9" x14ac:dyDescent="0.2">
      <c r="A18" s="21" t="s">
        <v>76</v>
      </c>
      <c r="B18" s="21" t="s">
        <v>75</v>
      </c>
      <c r="C18" s="21" t="s">
        <v>77</v>
      </c>
      <c r="D18" s="24">
        <v>2500</v>
      </c>
      <c r="E18" s="22">
        <v>2526.4354451999998</v>
      </c>
      <c r="F18" s="23">
        <v>3.3526878530963602</v>
      </c>
      <c r="G18" s="22">
        <v>7.53</v>
      </c>
    </row>
    <row r="19" spans="1:9" x14ac:dyDescent="0.2">
      <c r="A19" s="21" t="s">
        <v>1194</v>
      </c>
      <c r="B19" s="21" t="s">
        <v>1195</v>
      </c>
      <c r="C19" s="21" t="s">
        <v>31</v>
      </c>
      <c r="D19" s="24">
        <v>250</v>
      </c>
      <c r="E19" s="22">
        <v>2524.3033562000001</v>
      </c>
      <c r="F19" s="23">
        <v>3.3498584798362598</v>
      </c>
      <c r="G19" s="22">
        <v>7.76</v>
      </c>
    </row>
    <row r="20" spans="1:9" x14ac:dyDescent="0.2">
      <c r="A20" s="21" t="s">
        <v>92</v>
      </c>
      <c r="B20" s="21" t="s">
        <v>91</v>
      </c>
      <c r="C20" s="21" t="s">
        <v>31</v>
      </c>
      <c r="D20" s="24">
        <v>250</v>
      </c>
      <c r="E20" s="22">
        <v>2517.5034931999999</v>
      </c>
      <c r="F20" s="23">
        <v>3.34083477090828</v>
      </c>
      <c r="G20" s="22">
        <v>7.74</v>
      </c>
    </row>
    <row r="21" spans="1:9" x14ac:dyDescent="0.2">
      <c r="A21" s="21" t="s">
        <v>94</v>
      </c>
      <c r="B21" s="21" t="s">
        <v>93</v>
      </c>
      <c r="C21" s="21" t="s">
        <v>66</v>
      </c>
      <c r="D21" s="24">
        <v>2500</v>
      </c>
      <c r="E21" s="22">
        <v>2500.9330137000002</v>
      </c>
      <c r="F21" s="23">
        <v>3.3188450361437498</v>
      </c>
      <c r="G21" s="22">
        <v>7.5000999999999998</v>
      </c>
    </row>
    <row r="22" spans="1:9" x14ac:dyDescent="0.2">
      <c r="A22" s="21" t="s">
        <v>1196</v>
      </c>
      <c r="B22" s="21" t="s">
        <v>1197</v>
      </c>
      <c r="C22" s="21" t="s">
        <v>30</v>
      </c>
      <c r="D22" s="24">
        <v>2000</v>
      </c>
      <c r="E22" s="22">
        <v>2120.3298629999999</v>
      </c>
      <c r="F22" s="23">
        <v>2.81376838254215</v>
      </c>
      <c r="G22" s="22">
        <v>8.3940000000000001</v>
      </c>
    </row>
    <row r="23" spans="1:9" x14ac:dyDescent="0.2">
      <c r="A23" s="21" t="s">
        <v>1198</v>
      </c>
      <c r="B23" s="21" t="s">
        <v>1199</v>
      </c>
      <c r="C23" s="21" t="s">
        <v>30</v>
      </c>
      <c r="D23" s="24">
        <v>2000</v>
      </c>
      <c r="E23" s="22">
        <v>2079.9304384000002</v>
      </c>
      <c r="F23" s="23">
        <v>2.76015661882745</v>
      </c>
      <c r="G23" s="22">
        <v>8.3285</v>
      </c>
    </row>
    <row r="24" spans="1:9" x14ac:dyDescent="0.2">
      <c r="A24" s="21" t="s">
        <v>1200</v>
      </c>
      <c r="B24" s="21" t="s">
        <v>1201</v>
      </c>
      <c r="C24" s="21" t="s">
        <v>27</v>
      </c>
      <c r="D24" s="24">
        <v>200</v>
      </c>
      <c r="E24" s="22">
        <v>2065.3694521000002</v>
      </c>
      <c r="F24" s="23">
        <v>2.7408335674548701</v>
      </c>
      <c r="G24" s="22">
        <v>7.7</v>
      </c>
    </row>
    <row r="25" spans="1:9" x14ac:dyDescent="0.2">
      <c r="A25" s="21" t="s">
        <v>1202</v>
      </c>
      <c r="B25" s="21" t="s">
        <v>1203</v>
      </c>
      <c r="C25" s="21" t="s">
        <v>31</v>
      </c>
      <c r="D25" s="24">
        <v>200</v>
      </c>
      <c r="E25" s="22">
        <v>2005.7023836000001</v>
      </c>
      <c r="F25" s="23">
        <v>2.6616528165000499</v>
      </c>
      <c r="G25" s="22">
        <v>7.73</v>
      </c>
    </row>
    <row r="26" spans="1:9" x14ac:dyDescent="0.2">
      <c r="A26" s="21" t="s">
        <v>79</v>
      </c>
      <c r="B26" s="21" t="s">
        <v>78</v>
      </c>
      <c r="C26" s="21" t="s">
        <v>80</v>
      </c>
      <c r="D26" s="24">
        <v>1500</v>
      </c>
      <c r="E26" s="22">
        <v>1517.2508425000001</v>
      </c>
      <c r="F26" s="23">
        <v>2.0134567377981298</v>
      </c>
      <c r="G26" s="22">
        <v>8.09</v>
      </c>
    </row>
    <row r="27" spans="1:9" x14ac:dyDescent="0.2">
      <c r="A27" s="21" t="s">
        <v>96</v>
      </c>
      <c r="B27" s="21" t="s">
        <v>95</v>
      </c>
      <c r="C27" s="21" t="s">
        <v>31</v>
      </c>
      <c r="D27" s="24">
        <v>1000</v>
      </c>
      <c r="E27" s="22">
        <v>1069.1720055000001</v>
      </c>
      <c r="F27" s="23">
        <v>1.41883696356499</v>
      </c>
      <c r="G27" s="22">
        <v>7.8</v>
      </c>
    </row>
    <row r="28" spans="1:9" x14ac:dyDescent="0.2">
      <c r="A28" s="21" t="s">
        <v>1204</v>
      </c>
      <c r="B28" s="21" t="s">
        <v>1205</v>
      </c>
      <c r="C28" s="21" t="s">
        <v>31</v>
      </c>
      <c r="D28" s="24">
        <v>50</v>
      </c>
      <c r="E28" s="22">
        <v>515.05610960000001</v>
      </c>
      <c r="F28" s="23">
        <v>0.68350147857519705</v>
      </c>
      <c r="G28" s="22">
        <v>7.7</v>
      </c>
    </row>
    <row r="29" spans="1:9" x14ac:dyDescent="0.2">
      <c r="A29" s="20" t="s">
        <v>32</v>
      </c>
      <c r="B29" s="20"/>
      <c r="C29" s="20"/>
      <c r="D29" s="20"/>
      <c r="E29" s="25">
        <f>SUM(E6:E28)</f>
        <v>65747.927937199987</v>
      </c>
      <c r="F29" s="26">
        <f>SUM(F6:F28)</f>
        <v>87.250311414093957</v>
      </c>
      <c r="G29" s="25"/>
      <c r="H29" s="14"/>
      <c r="I29" s="14"/>
    </row>
    <row r="30" spans="1:9" x14ac:dyDescent="0.2">
      <c r="A30" s="21"/>
      <c r="B30" s="21"/>
      <c r="C30" s="21"/>
      <c r="D30" s="21"/>
      <c r="E30" s="22"/>
      <c r="F30" s="23"/>
      <c r="G30" s="22"/>
    </row>
    <row r="31" spans="1:9" x14ac:dyDescent="0.2">
      <c r="A31" s="20" t="s">
        <v>40</v>
      </c>
      <c r="B31" s="21"/>
      <c r="C31" s="21"/>
      <c r="D31" s="21"/>
      <c r="E31" s="22"/>
      <c r="F31" s="23"/>
      <c r="G31" s="22"/>
    </row>
    <row r="32" spans="1:9" x14ac:dyDescent="0.2">
      <c r="A32" s="21" t="s">
        <v>1176</v>
      </c>
      <c r="B32" s="21" t="s">
        <v>1177</v>
      </c>
      <c r="C32" s="21" t="s">
        <v>41</v>
      </c>
      <c r="D32" s="24">
        <v>5500000</v>
      </c>
      <c r="E32" s="22">
        <v>5691.9234167000004</v>
      </c>
      <c r="F32" s="23">
        <v>7.5534257311744302</v>
      </c>
      <c r="G32" s="22">
        <v>7.2760993021676397</v>
      </c>
    </row>
    <row r="33" spans="1:9" x14ac:dyDescent="0.2">
      <c r="A33" s="20" t="s">
        <v>32</v>
      </c>
      <c r="B33" s="20"/>
      <c r="C33" s="20"/>
      <c r="D33" s="20"/>
      <c r="E33" s="25">
        <f>SUM(E32:E32)</f>
        <v>5691.9234167000004</v>
      </c>
      <c r="F33" s="26">
        <f>SUM(F32:F32)</f>
        <v>7.5534257311744302</v>
      </c>
      <c r="G33" s="25"/>
      <c r="H33" s="14"/>
      <c r="I33" s="14"/>
    </row>
    <row r="34" spans="1:9" x14ac:dyDescent="0.2">
      <c r="A34" s="21"/>
      <c r="B34" s="21"/>
      <c r="C34" s="21"/>
      <c r="D34" s="21"/>
      <c r="E34" s="22"/>
      <c r="F34" s="23"/>
      <c r="G34" s="22"/>
    </row>
    <row r="35" spans="1:9" x14ac:dyDescent="0.2">
      <c r="A35" s="20" t="s">
        <v>1042</v>
      </c>
      <c r="B35" s="21"/>
      <c r="C35" s="21"/>
      <c r="D35" s="21"/>
      <c r="E35" s="22"/>
      <c r="F35" s="23"/>
      <c r="G35" s="22"/>
    </row>
    <row r="36" spans="1:9" x14ac:dyDescent="0.2">
      <c r="A36" s="21" t="s">
        <v>1043</v>
      </c>
      <c r="B36" s="21" t="s">
        <v>1044</v>
      </c>
      <c r="C36" s="21" t="s">
        <v>1045</v>
      </c>
      <c r="D36" s="24">
        <v>1954.4390000000001</v>
      </c>
      <c r="E36" s="22">
        <v>214.3934448</v>
      </c>
      <c r="F36" s="23">
        <v>0.28450926760471501</v>
      </c>
      <c r="G36" s="22">
        <v>6.52</v>
      </c>
    </row>
    <row r="37" spans="1:9" x14ac:dyDescent="0.2">
      <c r="A37" s="20" t="s">
        <v>32</v>
      </c>
      <c r="B37" s="20"/>
      <c r="C37" s="20"/>
      <c r="D37" s="20"/>
      <c r="E37" s="25">
        <f>SUM(E36:E36)</f>
        <v>214.3934448</v>
      </c>
      <c r="F37" s="26">
        <f>SUM(F36:F36)</f>
        <v>0.28450926760471501</v>
      </c>
      <c r="G37" s="25"/>
      <c r="H37" s="14"/>
      <c r="I37" s="14"/>
    </row>
    <row r="38" spans="1:9" x14ac:dyDescent="0.2">
      <c r="A38" s="21"/>
      <c r="B38" s="21"/>
      <c r="C38" s="21"/>
      <c r="D38" s="21"/>
      <c r="E38" s="22"/>
      <c r="F38" s="23"/>
      <c r="G38" s="22"/>
    </row>
    <row r="39" spans="1:9" x14ac:dyDescent="0.2">
      <c r="A39" s="20" t="s">
        <v>43</v>
      </c>
      <c r="B39" s="20"/>
      <c r="C39" s="20"/>
      <c r="D39" s="20"/>
      <c r="E39" s="25">
        <f>E29+E33+E37</f>
        <v>71654.244798699976</v>
      </c>
      <c r="F39" s="26">
        <f>F29+F33+F37</f>
        <v>95.088246412873104</v>
      </c>
      <c r="G39" s="25"/>
      <c r="H39" s="14"/>
      <c r="I39" s="14"/>
    </row>
    <row r="40" spans="1:9" x14ac:dyDescent="0.2">
      <c r="A40" s="20"/>
      <c r="B40" s="20"/>
      <c r="C40" s="20"/>
      <c r="D40" s="20"/>
      <c r="E40" s="25"/>
      <c r="F40" s="26"/>
      <c r="G40" s="25"/>
      <c r="H40" s="14"/>
      <c r="I40" s="14"/>
    </row>
    <row r="41" spans="1:9" x14ac:dyDescent="0.2">
      <c r="A41" s="20" t="s">
        <v>45</v>
      </c>
      <c r="B41" s="20"/>
      <c r="C41" s="20"/>
      <c r="D41" s="20"/>
      <c r="E41" s="25">
        <f>E43-(E29+E33+E37)</f>
        <v>3701.27757320003</v>
      </c>
      <c r="F41" s="26">
        <f>F43-(F29+F33+F37)</f>
        <v>4.9117535871268956</v>
      </c>
      <c r="G41" s="25"/>
      <c r="H41" s="14"/>
      <c r="I41" s="14"/>
    </row>
    <row r="42" spans="1:9" x14ac:dyDescent="0.2">
      <c r="A42" s="20"/>
      <c r="B42" s="20"/>
      <c r="C42" s="20"/>
      <c r="D42" s="20"/>
      <c r="E42" s="25"/>
      <c r="F42" s="26"/>
      <c r="G42" s="25"/>
      <c r="H42" s="14"/>
      <c r="I42" s="14"/>
    </row>
    <row r="43" spans="1:9" x14ac:dyDescent="0.2">
      <c r="A43" s="27" t="s">
        <v>44</v>
      </c>
      <c r="B43" s="27"/>
      <c r="C43" s="27"/>
      <c r="D43" s="27"/>
      <c r="E43" s="28">
        <v>75355.522371900006</v>
      </c>
      <c r="F43" s="29">
        <v>100</v>
      </c>
      <c r="G43" s="28"/>
      <c r="H43" s="14"/>
      <c r="I43" s="14"/>
    </row>
    <row r="45" spans="1:9" x14ac:dyDescent="0.2">
      <c r="A45" s="14" t="s">
        <v>46</v>
      </c>
    </row>
    <row r="46" spans="1:9" x14ac:dyDescent="0.2">
      <c r="A46" s="14" t="s">
        <v>1047</v>
      </c>
    </row>
    <row r="47" spans="1:9" x14ac:dyDescent="0.2">
      <c r="A47" s="14" t="s">
        <v>1180</v>
      </c>
    </row>
    <row r="48" spans="1:9" x14ac:dyDescent="0.2">
      <c r="A48" s="14"/>
    </row>
    <row r="49" spans="1:7" ht="33.75" customHeight="1" x14ac:dyDescent="0.2">
      <c r="A49" s="85" t="s">
        <v>1181</v>
      </c>
      <c r="B49" s="85"/>
      <c r="C49" s="85"/>
      <c r="D49" s="85"/>
      <c r="E49" s="85"/>
      <c r="F49" s="85"/>
      <c r="G49" s="85"/>
    </row>
    <row r="51" spans="1:7" x14ac:dyDescent="0.2">
      <c r="A51" s="14" t="s">
        <v>47</v>
      </c>
    </row>
    <row r="52" spans="1:7" x14ac:dyDescent="0.2">
      <c r="A52" s="14" t="s">
        <v>48</v>
      </c>
    </row>
    <row r="53" spans="1:7" x14ac:dyDescent="0.2">
      <c r="A53" s="14" t="s">
        <v>49</v>
      </c>
      <c r="B53" s="14"/>
      <c r="C53" s="30" t="s">
        <v>51</v>
      </c>
      <c r="D53" s="14" t="s">
        <v>50</v>
      </c>
    </row>
    <row r="54" spans="1:7" x14ac:dyDescent="0.2">
      <c r="A54" s="7" t="s">
        <v>52</v>
      </c>
      <c r="C54" s="31">
        <v>91.949200000000005</v>
      </c>
      <c r="D54" s="31">
        <v>95.1584</v>
      </c>
    </row>
    <row r="55" spans="1:7" x14ac:dyDescent="0.2">
      <c r="A55" s="7" t="s">
        <v>97</v>
      </c>
      <c r="C55" s="31">
        <v>14.963200000000001</v>
      </c>
      <c r="D55" s="31">
        <v>14.998900000000001</v>
      </c>
    </row>
    <row r="56" spans="1:7" x14ac:dyDescent="0.2">
      <c r="A56" s="7" t="s">
        <v>98</v>
      </c>
      <c r="C56" s="31">
        <v>11.994</v>
      </c>
      <c r="D56" s="31">
        <v>11.953900000000001</v>
      </c>
    </row>
    <row r="57" spans="1:7" x14ac:dyDescent="0.2">
      <c r="A57" s="7" t="s">
        <v>1206</v>
      </c>
      <c r="C57" s="31">
        <v>12.8416</v>
      </c>
      <c r="D57" s="31">
        <v>12.775399999999999</v>
      </c>
    </row>
    <row r="58" spans="1:7" x14ac:dyDescent="0.2">
      <c r="A58" s="7" t="s">
        <v>1207</v>
      </c>
      <c r="C58" s="31">
        <v>16.703700000000001</v>
      </c>
      <c r="D58" s="31">
        <v>17.2867</v>
      </c>
    </row>
    <row r="59" spans="1:7" x14ac:dyDescent="0.2">
      <c r="A59" s="7" t="s">
        <v>54</v>
      </c>
      <c r="C59" s="31">
        <v>99.099000000000004</v>
      </c>
      <c r="D59" s="31">
        <v>102.8459</v>
      </c>
    </row>
    <row r="60" spans="1:7" x14ac:dyDescent="0.2">
      <c r="A60" s="7" t="s">
        <v>99</v>
      </c>
      <c r="C60" s="31">
        <v>16.749099999999999</v>
      </c>
      <c r="D60" s="31">
        <v>16.834700000000002</v>
      </c>
    </row>
    <row r="61" spans="1:7" x14ac:dyDescent="0.2">
      <c r="A61" s="7" t="s">
        <v>100</v>
      </c>
      <c r="C61" s="31">
        <v>13.5855</v>
      </c>
      <c r="D61" s="31">
        <v>13.578900000000001</v>
      </c>
    </row>
    <row r="62" spans="1:7" x14ac:dyDescent="0.2">
      <c r="A62" s="7" t="s">
        <v>1208</v>
      </c>
      <c r="C62" s="31">
        <v>14.9412</v>
      </c>
      <c r="D62" s="31">
        <v>14.9603</v>
      </c>
    </row>
    <row r="63" spans="1:7" x14ac:dyDescent="0.2">
      <c r="A63" s="7" t="s">
        <v>1209</v>
      </c>
      <c r="C63" s="31">
        <v>18.7349</v>
      </c>
      <c r="D63" s="31">
        <v>19.443899999999999</v>
      </c>
    </row>
    <row r="65" spans="1:5" x14ac:dyDescent="0.2">
      <c r="A65" s="14" t="s">
        <v>57</v>
      </c>
    </row>
    <row r="66" spans="1:5" x14ac:dyDescent="0.2">
      <c r="A66" s="83" t="s">
        <v>63</v>
      </c>
      <c r="B66" s="84"/>
      <c r="C66" s="33" t="s">
        <v>64</v>
      </c>
    </row>
    <row r="67" spans="1:5" x14ac:dyDescent="0.2">
      <c r="A67" s="79" t="s">
        <v>97</v>
      </c>
      <c r="B67" s="80"/>
      <c r="C67" s="34">
        <v>0.48</v>
      </c>
    </row>
    <row r="68" spans="1:5" x14ac:dyDescent="0.2">
      <c r="A68" s="79" t="s">
        <v>98</v>
      </c>
      <c r="B68" s="80"/>
      <c r="C68" s="34">
        <v>0.45</v>
      </c>
    </row>
    <row r="69" spans="1:5" x14ac:dyDescent="0.2">
      <c r="A69" s="79" t="s">
        <v>1206</v>
      </c>
      <c r="B69" s="80"/>
      <c r="C69" s="34">
        <v>0.5</v>
      </c>
    </row>
    <row r="70" spans="1:5" x14ac:dyDescent="0.2">
      <c r="A70" s="79" t="s">
        <v>99</v>
      </c>
      <c r="B70" s="80"/>
      <c r="C70" s="34">
        <v>0.54</v>
      </c>
    </row>
    <row r="71" spans="1:5" x14ac:dyDescent="0.2">
      <c r="A71" s="79" t="s">
        <v>100</v>
      </c>
      <c r="B71" s="80"/>
      <c r="C71" s="34">
        <v>0.51</v>
      </c>
    </row>
    <row r="72" spans="1:5" x14ac:dyDescent="0.2">
      <c r="A72" s="79" t="s">
        <v>1208</v>
      </c>
      <c r="B72" s="80"/>
      <c r="C72" s="34">
        <v>0.53</v>
      </c>
    </row>
    <row r="73" spans="1:5" x14ac:dyDescent="0.2">
      <c r="A73" s="7" t="s">
        <v>65</v>
      </c>
    </row>
    <row r="74" spans="1:5" x14ac:dyDescent="0.2">
      <c r="A74" s="7" t="s">
        <v>56</v>
      </c>
    </row>
    <row r="76" spans="1:5" x14ac:dyDescent="0.2">
      <c r="A76" s="14" t="s">
        <v>1065</v>
      </c>
      <c r="D76" s="32">
        <v>3.7945315020766701</v>
      </c>
      <c r="E76" s="10" t="s">
        <v>59</v>
      </c>
    </row>
    <row r="78" spans="1:5" x14ac:dyDescent="0.2">
      <c r="A78" s="14" t="s">
        <v>60</v>
      </c>
      <c r="D78" s="30" t="s">
        <v>58</v>
      </c>
    </row>
    <row r="80" spans="1:5" x14ac:dyDescent="0.2">
      <c r="A80" s="14" t="s">
        <v>1210</v>
      </c>
    </row>
    <row r="81" spans="1:1" ht="14.4" x14ac:dyDescent="0.3">
      <c r="A81" s="35" t="s">
        <v>1211</v>
      </c>
    </row>
    <row r="83" spans="1:1" x14ac:dyDescent="0.2">
      <c r="A83" s="14" t="s">
        <v>1212</v>
      </c>
    </row>
    <row r="84" spans="1:1" x14ac:dyDescent="0.2">
      <c r="A84" s="56"/>
    </row>
    <row r="85" spans="1:1" x14ac:dyDescent="0.2">
      <c r="A85" s="56" t="s">
        <v>941</v>
      </c>
    </row>
    <row r="86" spans="1:1" x14ac:dyDescent="0.2">
      <c r="A86" s="64"/>
    </row>
    <row r="87" spans="1:1" x14ac:dyDescent="0.2">
      <c r="A87" s="65"/>
    </row>
    <row r="88" spans="1:1" x14ac:dyDescent="0.2">
      <c r="A88" s="65"/>
    </row>
    <row r="89" spans="1:1" x14ac:dyDescent="0.2">
      <c r="A89" s="65"/>
    </row>
    <row r="90" spans="1:1" x14ac:dyDescent="0.2">
      <c r="A90" s="65"/>
    </row>
    <row r="91" spans="1:1" x14ac:dyDescent="0.2">
      <c r="A91" s="65"/>
    </row>
    <row r="92" spans="1:1" x14ac:dyDescent="0.2">
      <c r="A92" s="65"/>
    </row>
    <row r="93" spans="1:1" x14ac:dyDescent="0.2">
      <c r="A93" s="65"/>
    </row>
    <row r="94" spans="1:1" x14ac:dyDescent="0.2">
      <c r="A94" s="65"/>
    </row>
    <row r="95" spans="1:1" x14ac:dyDescent="0.2">
      <c r="A95" s="65"/>
    </row>
    <row r="96" spans="1:1" x14ac:dyDescent="0.2">
      <c r="A96" s="65"/>
    </row>
    <row r="97" spans="1:1" x14ac:dyDescent="0.2">
      <c r="A97" s="65"/>
    </row>
    <row r="98" spans="1:1" x14ac:dyDescent="0.2">
      <c r="A98" s="65"/>
    </row>
    <row r="99" spans="1:1" x14ac:dyDescent="0.2">
      <c r="A99" s="65"/>
    </row>
    <row r="100" spans="1:1" x14ac:dyDescent="0.2">
      <c r="A100" s="65"/>
    </row>
    <row r="101" spans="1:1" x14ac:dyDescent="0.2">
      <c r="A101" s="56" t="s">
        <v>1213</v>
      </c>
    </row>
    <row r="102" spans="1:1" x14ac:dyDescent="0.2">
      <c r="A102" s="65"/>
    </row>
    <row r="103" spans="1:1" x14ac:dyDescent="0.2">
      <c r="A103" s="56" t="s">
        <v>942</v>
      </c>
    </row>
    <row r="104" spans="1:1" x14ac:dyDescent="0.2">
      <c r="A104" s="65"/>
    </row>
    <row r="105" spans="1:1" x14ac:dyDescent="0.2">
      <c r="A105" s="65"/>
    </row>
    <row r="106" spans="1:1" x14ac:dyDescent="0.2">
      <c r="A106" s="65"/>
    </row>
    <row r="107" spans="1:1" x14ac:dyDescent="0.2">
      <c r="A107" s="65"/>
    </row>
    <row r="108" spans="1:1" x14ac:dyDescent="0.2">
      <c r="A108" s="65"/>
    </row>
    <row r="109" spans="1:1" x14ac:dyDescent="0.2">
      <c r="A109" s="65"/>
    </row>
    <row r="110" spans="1:1" x14ac:dyDescent="0.2">
      <c r="A110" s="65"/>
    </row>
    <row r="111" spans="1:1" x14ac:dyDescent="0.2">
      <c r="A111" s="65"/>
    </row>
    <row r="112" spans="1:1" x14ac:dyDescent="0.2">
      <c r="A112" s="65"/>
    </row>
    <row r="113" spans="1:1" x14ac:dyDescent="0.2">
      <c r="A113" s="65"/>
    </row>
    <row r="114" spans="1:1" x14ac:dyDescent="0.2">
      <c r="A114" s="65"/>
    </row>
    <row r="115" spans="1:1" x14ac:dyDescent="0.2">
      <c r="A115" s="65"/>
    </row>
    <row r="116" spans="1:1" x14ac:dyDescent="0.2">
      <c r="A116" s="65"/>
    </row>
    <row r="117" spans="1:1" x14ac:dyDescent="0.2">
      <c r="A117" s="65"/>
    </row>
    <row r="118" spans="1:1" x14ac:dyDescent="0.2">
      <c r="A118" s="65"/>
    </row>
    <row r="119" spans="1:1" x14ac:dyDescent="0.2">
      <c r="A119" s="7" t="s">
        <v>940</v>
      </c>
    </row>
    <row r="120" spans="1:1" x14ac:dyDescent="0.2">
      <c r="A120" s="65"/>
    </row>
    <row r="121" spans="1:1" x14ac:dyDescent="0.2">
      <c r="A121" s="65"/>
    </row>
    <row r="122" spans="1:1" x14ac:dyDescent="0.2">
      <c r="A122" s="64"/>
    </row>
  </sheetData>
  <mergeCells count="9">
    <mergeCell ref="A70:B70"/>
    <mergeCell ref="A71:B71"/>
    <mergeCell ref="A72:B72"/>
    <mergeCell ref="A1:G1"/>
    <mergeCell ref="A49:G49"/>
    <mergeCell ref="A66:B66"/>
    <mergeCell ref="A67:B67"/>
    <mergeCell ref="A68:B68"/>
    <mergeCell ref="A69:B69"/>
  </mergeCells>
  <conditionalFormatting sqref="F2:F3 F5:F48">
    <cfRule type="cellIs" dxfId="101" priority="2" stopIfTrue="1" operator="between">
      <formula>0.009</formula>
      <formula>-0.009</formula>
    </cfRule>
  </conditionalFormatting>
  <conditionalFormatting sqref="F50:F65536">
    <cfRule type="cellIs" dxfId="100" priority="1" stopIfTrue="1" operator="between">
      <formula>0.009</formula>
      <formula>-0.009</formula>
    </cfRule>
  </conditionalFormatting>
  <hyperlinks>
    <hyperlink ref="A81" r:id="rId1" tooltip="https://www.franklintempletonindia.com/download/en-in/latest%20updates/189ea834-ae3f-48eb-9d73-a9cc9cd9317e/franklin-templeton-update-on-reliance-broadcast-july-23-2020-kcg9m1gq-en-in.pdf" xr:uid="{00000000-0004-0000-0400-000000000000}"/>
  </hyperlinks>
  <pageMargins left="0.7" right="0.7" top="0.75" bottom="0.75" header="0.3" footer="0.3"/>
  <pageSetup paperSize="9" orientation="portrait" r:id="rId2"/>
  <headerFooter>
    <oddFooter>&amp;C&amp;1#&amp;"Calibri"&amp;10&amp;K000000PUBLIC</oddFooter>
    <evenFooter>&amp;LPUBLIC</evenFooter>
    <firstFooter>&amp;LPUBLIC</first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17"/>
  <sheetViews>
    <sheetView workbookViewId="0">
      <selection sqref="A1:G1"/>
    </sheetView>
  </sheetViews>
  <sheetFormatPr defaultColWidth="9.109375" defaultRowHeight="10.199999999999999" x14ac:dyDescent="0.2"/>
  <cols>
    <col min="1" max="1" width="38.6640625" style="7" bestFit="1" customWidth="1"/>
    <col min="2" max="2" width="53.33203125" style="7" bestFit="1" customWidth="1"/>
    <col min="3" max="3" width="24.6640625" style="7" bestFit="1" customWidth="1"/>
    <col min="4" max="4" width="15.33203125" style="7" bestFit="1" customWidth="1"/>
    <col min="5" max="5" width="32.6640625" style="10" customWidth="1"/>
    <col min="6" max="6" width="13.5546875" style="11" bestFit="1" customWidth="1"/>
    <col min="7" max="7" width="4.5546875" style="10" bestFit="1" customWidth="1"/>
    <col min="8" max="16384" width="9.109375" style="7"/>
  </cols>
  <sheetData>
    <row r="1" spans="1:8" s="1" customFormat="1" ht="13.8" x14ac:dyDescent="0.2">
      <c r="A1" s="81" t="s">
        <v>1214</v>
      </c>
      <c r="B1" s="82"/>
      <c r="C1" s="82"/>
      <c r="D1" s="82"/>
      <c r="E1" s="82"/>
      <c r="F1" s="82"/>
      <c r="G1" s="82"/>
    </row>
    <row r="2" spans="1:8" s="1" customFormat="1" ht="11.4" x14ac:dyDescent="0.2">
      <c r="E2" s="5"/>
      <c r="F2" s="9"/>
      <c r="G2" s="10"/>
    </row>
    <row r="3" spans="1:8" s="1" customFormat="1" ht="12" x14ac:dyDescent="0.2">
      <c r="A3" s="8" t="s">
        <v>7</v>
      </c>
      <c r="B3" s="2"/>
      <c r="C3" s="3"/>
      <c r="D3" s="3"/>
      <c r="E3" s="4"/>
      <c r="F3" s="9"/>
      <c r="G3" s="10"/>
    </row>
    <row r="4" spans="1:8" s="1" customFormat="1" ht="25.5" customHeight="1" x14ac:dyDescent="0.2">
      <c r="A4" s="6" t="s">
        <v>2</v>
      </c>
      <c r="B4" s="6" t="s">
        <v>0</v>
      </c>
      <c r="C4" s="13" t="s">
        <v>976</v>
      </c>
      <c r="D4" s="13" t="s">
        <v>1</v>
      </c>
      <c r="E4" s="53" t="s">
        <v>6</v>
      </c>
      <c r="F4" s="12" t="s">
        <v>3</v>
      </c>
      <c r="G4" s="12" t="s">
        <v>5</v>
      </c>
      <c r="H4" s="12" t="s">
        <v>1215</v>
      </c>
    </row>
    <row r="5" spans="1:8" x14ac:dyDescent="0.2">
      <c r="A5" s="16" t="s">
        <v>25</v>
      </c>
      <c r="B5" s="17"/>
      <c r="C5" s="17"/>
      <c r="D5" s="17"/>
      <c r="E5" s="18"/>
      <c r="F5" s="19"/>
      <c r="G5" s="18"/>
      <c r="H5" s="18"/>
    </row>
    <row r="6" spans="1:8" x14ac:dyDescent="0.2">
      <c r="A6" s="20" t="s">
        <v>26</v>
      </c>
      <c r="B6" s="21"/>
      <c r="C6" s="21"/>
      <c r="D6" s="21"/>
      <c r="E6" s="22"/>
      <c r="F6" s="23"/>
      <c r="G6" s="22"/>
      <c r="H6" s="22"/>
    </row>
    <row r="7" spans="1:8" x14ac:dyDescent="0.2">
      <c r="A7" s="21" t="s">
        <v>70</v>
      </c>
      <c r="B7" s="21" t="s">
        <v>69</v>
      </c>
      <c r="C7" s="21" t="s">
        <v>66</v>
      </c>
      <c r="D7" s="24">
        <v>350</v>
      </c>
      <c r="E7" s="22">
        <v>3542.876726</v>
      </c>
      <c r="F7" s="23">
        <v>6.03204090664447</v>
      </c>
      <c r="G7" s="22">
        <v>7.6224999999999996</v>
      </c>
      <c r="H7" s="22"/>
    </row>
    <row r="8" spans="1:8" x14ac:dyDescent="0.2">
      <c r="A8" s="21" t="s">
        <v>88</v>
      </c>
      <c r="B8" s="21" t="s">
        <v>87</v>
      </c>
      <c r="C8" s="21" t="s">
        <v>31</v>
      </c>
      <c r="D8" s="24">
        <v>6000</v>
      </c>
      <c r="E8" s="22">
        <v>3264.5639999999999</v>
      </c>
      <c r="F8" s="23">
        <v>5.5581904518003498</v>
      </c>
      <c r="G8" s="22">
        <v>6.4916999999999998</v>
      </c>
      <c r="H8" s="22"/>
    </row>
    <row r="9" spans="1:8" x14ac:dyDescent="0.2">
      <c r="A9" s="21" t="s">
        <v>79</v>
      </c>
      <c r="B9" s="21" t="s">
        <v>78</v>
      </c>
      <c r="C9" s="21" t="s">
        <v>80</v>
      </c>
      <c r="D9" s="24">
        <v>3000</v>
      </c>
      <c r="E9" s="22">
        <v>3034.5016848999999</v>
      </c>
      <c r="F9" s="23">
        <v>5.1664903157001199</v>
      </c>
      <c r="G9" s="22">
        <v>8.09</v>
      </c>
      <c r="H9" s="22"/>
    </row>
    <row r="10" spans="1:8" x14ac:dyDescent="0.2">
      <c r="A10" s="21" t="s">
        <v>1188</v>
      </c>
      <c r="B10" s="21" t="s">
        <v>1189</v>
      </c>
      <c r="C10" s="21" t="s">
        <v>77</v>
      </c>
      <c r="D10" s="24">
        <v>2500</v>
      </c>
      <c r="E10" s="22">
        <v>2697.2955479000002</v>
      </c>
      <c r="F10" s="23">
        <v>4.5923689534104302</v>
      </c>
      <c r="G10" s="22">
        <v>7.58</v>
      </c>
      <c r="H10" s="22"/>
    </row>
    <row r="11" spans="1:8" x14ac:dyDescent="0.2">
      <c r="A11" s="21" t="s">
        <v>1216</v>
      </c>
      <c r="B11" s="21" t="s">
        <v>1217</v>
      </c>
      <c r="C11" s="21" t="s">
        <v>27</v>
      </c>
      <c r="D11" s="24">
        <v>2500</v>
      </c>
      <c r="E11" s="22">
        <v>2661.6138356000001</v>
      </c>
      <c r="F11" s="23">
        <v>4.5316178844745103</v>
      </c>
      <c r="G11" s="22">
        <v>7.6</v>
      </c>
      <c r="H11" s="22"/>
    </row>
    <row r="12" spans="1:8" x14ac:dyDescent="0.2">
      <c r="A12" s="21" t="s">
        <v>1218</v>
      </c>
      <c r="B12" s="21" t="s">
        <v>1219</v>
      </c>
      <c r="C12" s="21" t="s">
        <v>31</v>
      </c>
      <c r="D12" s="24">
        <v>2500</v>
      </c>
      <c r="E12" s="22">
        <v>2621.0736301000002</v>
      </c>
      <c r="F12" s="23">
        <v>4.4625948286777399</v>
      </c>
      <c r="G12" s="22">
        <v>7.51</v>
      </c>
      <c r="H12" s="72"/>
    </row>
    <row r="13" spans="1:8" x14ac:dyDescent="0.2">
      <c r="A13" s="21" t="s">
        <v>102</v>
      </c>
      <c r="B13" s="21" t="s">
        <v>101</v>
      </c>
      <c r="C13" s="21" t="s">
        <v>31</v>
      </c>
      <c r="D13" s="24">
        <v>2500</v>
      </c>
      <c r="E13" s="22">
        <v>2607.2699315</v>
      </c>
      <c r="F13" s="23">
        <v>4.4390928891360204</v>
      </c>
      <c r="G13" s="22">
        <v>7.63</v>
      </c>
      <c r="H13" s="22"/>
    </row>
    <row r="14" spans="1:8" x14ac:dyDescent="0.2">
      <c r="A14" s="21" t="s">
        <v>1192</v>
      </c>
      <c r="B14" s="21" t="s">
        <v>1193</v>
      </c>
      <c r="C14" s="21" t="s">
        <v>27</v>
      </c>
      <c r="D14" s="24">
        <v>2500</v>
      </c>
      <c r="E14" s="22">
        <v>2597.9855822</v>
      </c>
      <c r="F14" s="23">
        <v>4.4232855158909503</v>
      </c>
      <c r="G14" s="22">
        <v>7.6</v>
      </c>
      <c r="H14" s="72"/>
    </row>
    <row r="15" spans="1:8" x14ac:dyDescent="0.2">
      <c r="A15" s="21" t="s">
        <v>1220</v>
      </c>
      <c r="B15" s="21" t="s">
        <v>1221</v>
      </c>
      <c r="C15" s="21" t="s">
        <v>66</v>
      </c>
      <c r="D15" s="24">
        <v>2500</v>
      </c>
      <c r="E15" s="22">
        <v>2548.7007533999999</v>
      </c>
      <c r="F15" s="23">
        <v>4.3393740150428197</v>
      </c>
      <c r="G15" s="22">
        <v>7.5549999999999997</v>
      </c>
      <c r="H15" s="22"/>
    </row>
    <row r="16" spans="1:8" x14ac:dyDescent="0.2">
      <c r="A16" s="21" t="s">
        <v>1222</v>
      </c>
      <c r="B16" s="21" t="s">
        <v>1223</v>
      </c>
      <c r="C16" s="21" t="s">
        <v>31</v>
      </c>
      <c r="D16" s="24">
        <v>250</v>
      </c>
      <c r="E16" s="22">
        <v>2538.2459589</v>
      </c>
      <c r="F16" s="23">
        <v>4.3215738619548603</v>
      </c>
      <c r="G16" s="22">
        <v>6.4985999999999997</v>
      </c>
      <c r="H16" s="72">
        <v>8.3218999999999994</v>
      </c>
    </row>
    <row r="17" spans="1:9" x14ac:dyDescent="0.2">
      <c r="A17" s="21" t="s">
        <v>76</v>
      </c>
      <c r="B17" s="21" t="s">
        <v>75</v>
      </c>
      <c r="C17" s="21" t="s">
        <v>77</v>
      </c>
      <c r="D17" s="24">
        <v>2500</v>
      </c>
      <c r="E17" s="22">
        <v>2526.4354451999998</v>
      </c>
      <c r="F17" s="23">
        <v>4.3014654847019704</v>
      </c>
      <c r="G17" s="22">
        <v>7.53</v>
      </c>
      <c r="H17" s="22"/>
    </row>
    <row r="18" spans="1:9" x14ac:dyDescent="0.2">
      <c r="A18" s="21" t="s">
        <v>1224</v>
      </c>
      <c r="B18" s="21" t="s">
        <v>1225</v>
      </c>
      <c r="C18" s="21" t="s">
        <v>77</v>
      </c>
      <c r="D18" s="24">
        <v>2500</v>
      </c>
      <c r="E18" s="22">
        <v>2504.8549315</v>
      </c>
      <c r="F18" s="23">
        <v>4.2647228736849199</v>
      </c>
      <c r="G18" s="22">
        <v>7.6150000000000002</v>
      </c>
      <c r="H18" s="72"/>
    </row>
    <row r="19" spans="1:9" x14ac:dyDescent="0.2">
      <c r="A19" s="21" t="s">
        <v>1226</v>
      </c>
      <c r="B19" s="21" t="s">
        <v>1227</v>
      </c>
      <c r="C19" s="21" t="s">
        <v>31</v>
      </c>
      <c r="D19" s="24">
        <v>20</v>
      </c>
      <c r="E19" s="22">
        <v>2144.13</v>
      </c>
      <c r="F19" s="23">
        <v>3.6505588168645802</v>
      </c>
      <c r="G19" s="22">
        <v>7.8274999999999997</v>
      </c>
      <c r="H19" s="72"/>
    </row>
    <row r="20" spans="1:9" x14ac:dyDescent="0.2">
      <c r="A20" s="21" t="s">
        <v>104</v>
      </c>
      <c r="B20" s="21" t="s">
        <v>103</v>
      </c>
      <c r="C20" s="21" t="s">
        <v>27</v>
      </c>
      <c r="D20" s="24">
        <v>2000</v>
      </c>
      <c r="E20" s="22">
        <v>2117.7666027</v>
      </c>
      <c r="F20" s="23">
        <v>3.6056729505896699</v>
      </c>
      <c r="G20" s="22">
        <v>7.5549999999999997</v>
      </c>
      <c r="H20" s="22"/>
    </row>
    <row r="21" spans="1:9" x14ac:dyDescent="0.2">
      <c r="A21" s="21" t="s">
        <v>74</v>
      </c>
      <c r="B21" s="21" t="s">
        <v>73</v>
      </c>
      <c r="C21" s="21" t="s">
        <v>30</v>
      </c>
      <c r="D21" s="24">
        <v>2000</v>
      </c>
      <c r="E21" s="22">
        <v>2084.8564384000001</v>
      </c>
      <c r="F21" s="23">
        <v>3.5496406715535</v>
      </c>
      <c r="G21" s="22">
        <v>8.34</v>
      </c>
      <c r="H21" s="22"/>
    </row>
    <row r="22" spans="1:9" x14ac:dyDescent="0.2">
      <c r="A22" s="21" t="s">
        <v>94</v>
      </c>
      <c r="B22" s="21" t="s">
        <v>93</v>
      </c>
      <c r="C22" s="21" t="s">
        <v>66</v>
      </c>
      <c r="D22" s="24">
        <v>2000</v>
      </c>
      <c r="E22" s="22">
        <v>2000.7464110000001</v>
      </c>
      <c r="F22" s="23">
        <v>3.40643638724621</v>
      </c>
      <c r="G22" s="22">
        <v>7.5000999999999998</v>
      </c>
      <c r="H22" s="22"/>
    </row>
    <row r="23" spans="1:9" x14ac:dyDescent="0.2">
      <c r="A23" s="21" t="s">
        <v>1228</v>
      </c>
      <c r="B23" s="21" t="s">
        <v>1229</v>
      </c>
      <c r="C23" s="21" t="s">
        <v>66</v>
      </c>
      <c r="D23" s="24">
        <v>1500</v>
      </c>
      <c r="E23" s="22">
        <v>1587.6789862999999</v>
      </c>
      <c r="F23" s="23">
        <v>2.7031549028221602</v>
      </c>
      <c r="G23" s="22">
        <v>7.58</v>
      </c>
      <c r="H23" s="22"/>
    </row>
    <row r="24" spans="1:9" x14ac:dyDescent="0.2">
      <c r="A24" s="21" t="s">
        <v>1230</v>
      </c>
      <c r="B24" s="21" t="s">
        <v>1231</v>
      </c>
      <c r="C24" s="21" t="s">
        <v>31</v>
      </c>
      <c r="D24" s="24">
        <v>1500</v>
      </c>
      <c r="E24" s="22">
        <v>1576.5952397000001</v>
      </c>
      <c r="F24" s="23">
        <v>2.6842839067190698</v>
      </c>
      <c r="G24" s="22">
        <v>7.53</v>
      </c>
      <c r="H24" s="22"/>
    </row>
    <row r="25" spans="1:9" x14ac:dyDescent="0.2">
      <c r="A25" s="21" t="s">
        <v>106</v>
      </c>
      <c r="B25" s="21" t="s">
        <v>105</v>
      </c>
      <c r="C25" s="21" t="s">
        <v>31</v>
      </c>
      <c r="D25" s="24">
        <v>1000</v>
      </c>
      <c r="E25" s="22">
        <v>1074.4967260000001</v>
      </c>
      <c r="F25" s="23">
        <v>1.8294196232464499</v>
      </c>
      <c r="G25" s="22">
        <v>7.56</v>
      </c>
      <c r="H25" s="22"/>
    </row>
    <row r="26" spans="1:9" x14ac:dyDescent="0.2">
      <c r="A26" s="21" t="s">
        <v>1232</v>
      </c>
      <c r="B26" s="21" t="s">
        <v>1233</v>
      </c>
      <c r="C26" s="21" t="s">
        <v>27</v>
      </c>
      <c r="D26" s="24">
        <v>1000</v>
      </c>
      <c r="E26" s="22">
        <v>1063.0543835999999</v>
      </c>
      <c r="F26" s="23">
        <v>1.80993808810917</v>
      </c>
      <c r="G26" s="22">
        <v>7.56</v>
      </c>
      <c r="H26" s="22"/>
    </row>
    <row r="27" spans="1:9" x14ac:dyDescent="0.2">
      <c r="A27" s="21" t="s">
        <v>1234</v>
      </c>
      <c r="B27" s="21" t="s">
        <v>1235</v>
      </c>
      <c r="C27" s="21" t="s">
        <v>31</v>
      </c>
      <c r="D27" s="24">
        <v>1000</v>
      </c>
      <c r="E27" s="22">
        <v>1060.0229314999999</v>
      </c>
      <c r="F27" s="23">
        <v>1.80477678996421</v>
      </c>
      <c r="G27" s="22">
        <v>7.4424999999999999</v>
      </c>
      <c r="H27" s="22"/>
    </row>
    <row r="28" spans="1:9" x14ac:dyDescent="0.2">
      <c r="A28" s="21" t="s">
        <v>1236</v>
      </c>
      <c r="B28" s="21" t="s">
        <v>1237</v>
      </c>
      <c r="C28" s="21" t="s">
        <v>66</v>
      </c>
      <c r="D28" s="24">
        <v>100</v>
      </c>
      <c r="E28" s="22">
        <v>1042.0831507</v>
      </c>
      <c r="F28" s="23">
        <v>1.7742328280905999</v>
      </c>
      <c r="G28" s="22">
        <v>7.5674999999999999</v>
      </c>
      <c r="H28" s="22"/>
    </row>
    <row r="29" spans="1:9" x14ac:dyDescent="0.2">
      <c r="A29" s="21" t="s">
        <v>1238</v>
      </c>
      <c r="B29" s="21" t="s">
        <v>1239</v>
      </c>
      <c r="C29" s="21" t="s">
        <v>31</v>
      </c>
      <c r="D29" s="24">
        <v>5</v>
      </c>
      <c r="E29" s="22">
        <v>536.44854110000006</v>
      </c>
      <c r="F29" s="23">
        <v>0.91334804862892804</v>
      </c>
      <c r="G29" s="22">
        <v>7.7350000000000003</v>
      </c>
      <c r="H29" s="22"/>
    </row>
    <row r="30" spans="1:9" x14ac:dyDescent="0.2">
      <c r="A30" s="20" t="s">
        <v>32</v>
      </c>
      <c r="B30" s="20"/>
      <c r="C30" s="20"/>
      <c r="D30" s="20"/>
      <c r="E30" s="25">
        <f>SUM(E6:E29)</f>
        <v>49433.297438199996</v>
      </c>
      <c r="F30" s="26">
        <f>SUM(F6:F29)</f>
        <v>84.164280994953728</v>
      </c>
      <c r="G30" s="25"/>
      <c r="H30" s="22"/>
      <c r="I30" s="14"/>
    </row>
    <row r="31" spans="1:9" x14ac:dyDescent="0.2">
      <c r="A31" s="21"/>
      <c r="B31" s="21"/>
      <c r="C31" s="21"/>
      <c r="D31" s="21"/>
      <c r="E31" s="22"/>
      <c r="F31" s="23"/>
      <c r="G31" s="22"/>
      <c r="H31" s="22"/>
    </row>
    <row r="32" spans="1:9" x14ac:dyDescent="0.2">
      <c r="A32" s="20" t="s">
        <v>33</v>
      </c>
      <c r="B32" s="21"/>
      <c r="C32" s="21"/>
      <c r="D32" s="21"/>
      <c r="E32" s="22"/>
      <c r="F32" s="23"/>
      <c r="G32" s="22"/>
      <c r="H32" s="22"/>
    </row>
    <row r="33" spans="1:9" x14ac:dyDescent="0.2">
      <c r="A33" s="20" t="s">
        <v>34</v>
      </c>
      <c r="B33" s="21"/>
      <c r="C33" s="21"/>
      <c r="D33" s="21"/>
      <c r="E33" s="22"/>
      <c r="F33" s="23"/>
      <c r="G33" s="22"/>
      <c r="H33" s="25"/>
    </row>
    <row r="34" spans="1:9" x14ac:dyDescent="0.2">
      <c r="A34" s="21" t="s">
        <v>62</v>
      </c>
      <c r="B34" s="21" t="s">
        <v>61</v>
      </c>
      <c r="C34" s="21" t="s">
        <v>35</v>
      </c>
      <c r="D34" s="24">
        <v>500</v>
      </c>
      <c r="E34" s="22">
        <v>2334.1824999999999</v>
      </c>
      <c r="F34" s="23">
        <v>3.9741389307299499</v>
      </c>
      <c r="G34" s="22">
        <v>7.6262999999999996</v>
      </c>
      <c r="H34" s="22"/>
    </row>
    <row r="35" spans="1:9" x14ac:dyDescent="0.2">
      <c r="A35" s="20" t="s">
        <v>32</v>
      </c>
      <c r="B35" s="20"/>
      <c r="C35" s="20"/>
      <c r="D35" s="20"/>
      <c r="E35" s="25">
        <f>SUM(E33:E34)</f>
        <v>2334.1824999999999</v>
      </c>
      <c r="F35" s="26">
        <f>SUM(F33:F34)</f>
        <v>3.9741389307299499</v>
      </c>
      <c r="G35" s="25"/>
      <c r="H35" s="22"/>
      <c r="I35" s="14"/>
    </row>
    <row r="36" spans="1:9" x14ac:dyDescent="0.2">
      <c r="A36" s="21"/>
      <c r="B36" s="21"/>
      <c r="C36" s="21"/>
      <c r="D36" s="21"/>
      <c r="E36" s="22"/>
      <c r="F36" s="23"/>
      <c r="G36" s="22"/>
      <c r="H36" s="22"/>
    </row>
    <row r="37" spans="1:9" x14ac:dyDescent="0.2">
      <c r="A37" s="20" t="s">
        <v>40</v>
      </c>
      <c r="B37" s="21"/>
      <c r="C37" s="21"/>
      <c r="D37" s="21"/>
      <c r="E37" s="22"/>
      <c r="F37" s="23"/>
      <c r="G37" s="22"/>
      <c r="H37" s="25"/>
    </row>
    <row r="38" spans="1:9" x14ac:dyDescent="0.2">
      <c r="A38" s="21" t="s">
        <v>1176</v>
      </c>
      <c r="B38" s="21" t="s">
        <v>1177</v>
      </c>
      <c r="C38" s="21" t="s">
        <v>41</v>
      </c>
      <c r="D38" s="24">
        <v>4000000</v>
      </c>
      <c r="E38" s="22">
        <v>4139.5806666999997</v>
      </c>
      <c r="F38" s="23">
        <v>7.0479787610563802</v>
      </c>
      <c r="G38" s="22">
        <v>7.2760993021676397</v>
      </c>
      <c r="H38" s="22"/>
    </row>
    <row r="39" spans="1:9" x14ac:dyDescent="0.2">
      <c r="A39" s="20" t="s">
        <v>32</v>
      </c>
      <c r="B39" s="20"/>
      <c r="C39" s="20"/>
      <c r="D39" s="20"/>
      <c r="E39" s="25">
        <f>SUM(E38:E38)</f>
        <v>4139.5806666999997</v>
      </c>
      <c r="F39" s="26">
        <f>SUM(F38:F38)</f>
        <v>7.0479787610563802</v>
      </c>
      <c r="G39" s="25"/>
      <c r="H39" s="22"/>
      <c r="I39" s="14"/>
    </row>
    <row r="40" spans="1:9" x14ac:dyDescent="0.2">
      <c r="A40" s="21"/>
      <c r="B40" s="21"/>
      <c r="C40" s="21"/>
      <c r="D40" s="21"/>
      <c r="E40" s="22"/>
      <c r="F40" s="23"/>
      <c r="G40" s="22"/>
      <c r="H40" s="22"/>
    </row>
    <row r="41" spans="1:9" x14ac:dyDescent="0.2">
      <c r="A41" s="20" t="s">
        <v>1042</v>
      </c>
      <c r="B41" s="21"/>
      <c r="C41" s="21"/>
      <c r="D41" s="21"/>
      <c r="E41" s="22"/>
      <c r="F41" s="23"/>
      <c r="G41" s="22"/>
      <c r="H41" s="25"/>
    </row>
    <row r="42" spans="1:9" x14ac:dyDescent="0.2">
      <c r="A42" s="21" t="s">
        <v>1043</v>
      </c>
      <c r="B42" s="21" t="s">
        <v>1044</v>
      </c>
      <c r="C42" s="21" t="s">
        <v>1045</v>
      </c>
      <c r="D42" s="24">
        <v>1762.3119999999999</v>
      </c>
      <c r="E42" s="22">
        <v>193.31794980000001</v>
      </c>
      <c r="F42" s="23">
        <v>0.32913981246499702</v>
      </c>
      <c r="G42" s="22">
        <v>6.52</v>
      </c>
      <c r="H42" s="22"/>
    </row>
    <row r="43" spans="1:9" x14ac:dyDescent="0.2">
      <c r="A43" s="20" t="s">
        <v>32</v>
      </c>
      <c r="B43" s="20"/>
      <c r="C43" s="20"/>
      <c r="D43" s="20"/>
      <c r="E43" s="25">
        <f>SUM(E42:E42)</f>
        <v>193.31794980000001</v>
      </c>
      <c r="F43" s="26">
        <f>SUM(F42:F42)</f>
        <v>0.32913981246499702</v>
      </c>
      <c r="G43" s="25"/>
      <c r="H43" s="22"/>
      <c r="I43" s="14"/>
    </row>
    <row r="44" spans="1:9" x14ac:dyDescent="0.2">
      <c r="A44" s="21"/>
      <c r="B44" s="21"/>
      <c r="C44" s="21"/>
      <c r="D44" s="21"/>
      <c r="E44" s="22"/>
      <c r="F44" s="23"/>
      <c r="G44" s="22"/>
      <c r="H44" s="20"/>
    </row>
    <row r="45" spans="1:9" x14ac:dyDescent="0.2">
      <c r="A45" s="20" t="s">
        <v>43</v>
      </c>
      <c r="B45" s="20"/>
      <c r="C45" s="20"/>
      <c r="D45" s="20"/>
      <c r="E45" s="25">
        <f>E30+E35+E39+E43</f>
        <v>56100.378554700001</v>
      </c>
      <c r="F45" s="26">
        <f>F30+F35+F39+F43</f>
        <v>95.515538499205064</v>
      </c>
      <c r="G45" s="25"/>
      <c r="H45" s="20"/>
      <c r="I45" s="14"/>
    </row>
    <row r="46" spans="1:9" x14ac:dyDescent="0.2">
      <c r="A46" s="20"/>
      <c r="B46" s="20"/>
      <c r="C46" s="20"/>
      <c r="D46" s="20"/>
      <c r="E46" s="25"/>
      <c r="F46" s="26"/>
      <c r="G46" s="25"/>
      <c r="H46" s="20"/>
      <c r="I46" s="14"/>
    </row>
    <row r="47" spans="1:9" x14ac:dyDescent="0.2">
      <c r="A47" s="20" t="s">
        <v>45</v>
      </c>
      <c r="B47" s="20"/>
      <c r="C47" s="20"/>
      <c r="D47" s="20"/>
      <c r="E47" s="25">
        <f>E49-(E30+E35+E39+E43)</f>
        <v>2633.9168658999988</v>
      </c>
      <c r="F47" s="26">
        <f>F49-(F30+F35+F39+F43)</f>
        <v>4.4844615007949358</v>
      </c>
      <c r="G47" s="73"/>
      <c r="H47" s="20"/>
      <c r="I47" s="14"/>
    </row>
    <row r="48" spans="1:9" x14ac:dyDescent="0.2">
      <c r="A48" s="20"/>
      <c r="B48" s="20"/>
      <c r="C48" s="20"/>
      <c r="D48" s="20"/>
      <c r="E48" s="25"/>
      <c r="F48" s="26"/>
      <c r="G48" s="73"/>
      <c r="H48" s="20"/>
      <c r="I48" s="14"/>
    </row>
    <row r="49" spans="1:9" x14ac:dyDescent="0.2">
      <c r="A49" s="27" t="s">
        <v>44</v>
      </c>
      <c r="B49" s="27"/>
      <c r="C49" s="27"/>
      <c r="D49" s="27"/>
      <c r="E49" s="28">
        <v>58734.295420599999</v>
      </c>
      <c r="F49" s="29">
        <v>100</v>
      </c>
      <c r="G49" s="28"/>
      <c r="H49" s="27"/>
      <c r="I49" s="14"/>
    </row>
    <row r="51" spans="1:9" x14ac:dyDescent="0.2">
      <c r="A51" s="14" t="s">
        <v>46</v>
      </c>
    </row>
    <row r="52" spans="1:9" x14ac:dyDescent="0.2">
      <c r="A52" s="14" t="s">
        <v>1047</v>
      </c>
    </row>
    <row r="53" spans="1:9" x14ac:dyDescent="0.2">
      <c r="A53" s="14" t="s">
        <v>1180</v>
      </c>
    </row>
    <row r="54" spans="1:9" x14ac:dyDescent="0.2">
      <c r="A54" s="14"/>
    </row>
    <row r="55" spans="1:9" ht="33.75" customHeight="1" x14ac:dyDescent="0.2">
      <c r="A55" s="85" t="s">
        <v>1181</v>
      </c>
      <c r="B55" s="85"/>
      <c r="C55" s="85"/>
      <c r="D55" s="85"/>
      <c r="E55" s="85"/>
      <c r="F55" s="85"/>
      <c r="G55" s="85"/>
    </row>
    <row r="57" spans="1:9" x14ac:dyDescent="0.2">
      <c r="A57" s="14" t="s">
        <v>47</v>
      </c>
    </row>
    <row r="58" spans="1:9" x14ac:dyDescent="0.2">
      <c r="A58" s="14" t="s">
        <v>48</v>
      </c>
    </row>
    <row r="59" spans="1:9" x14ac:dyDescent="0.2">
      <c r="A59" s="14" t="s">
        <v>49</v>
      </c>
      <c r="B59" s="14"/>
      <c r="C59" s="30" t="s">
        <v>51</v>
      </c>
      <c r="D59" s="14" t="s">
        <v>50</v>
      </c>
    </row>
    <row r="60" spans="1:9" x14ac:dyDescent="0.2">
      <c r="A60" s="7" t="s">
        <v>52</v>
      </c>
      <c r="C60" s="31">
        <v>20.986999999999998</v>
      </c>
      <c r="D60" s="31">
        <v>21.709099999999999</v>
      </c>
    </row>
    <row r="61" spans="1:9" x14ac:dyDescent="0.2">
      <c r="A61" s="7" t="s">
        <v>53</v>
      </c>
      <c r="C61" s="31">
        <v>10.659800000000001</v>
      </c>
      <c r="D61" s="31">
        <v>10.751200000000001</v>
      </c>
    </row>
    <row r="62" spans="1:9" x14ac:dyDescent="0.2">
      <c r="A62" s="7" t="s">
        <v>54</v>
      </c>
      <c r="C62" s="31">
        <v>21.863099999999999</v>
      </c>
      <c r="D62" s="31">
        <v>22.653500000000001</v>
      </c>
    </row>
    <row r="63" spans="1:9" x14ac:dyDescent="0.2">
      <c r="A63" s="7" t="s">
        <v>55</v>
      </c>
      <c r="C63" s="31">
        <v>11.2522</v>
      </c>
      <c r="D63" s="31">
        <v>11.360099999999999</v>
      </c>
    </row>
    <row r="65" spans="1:8" x14ac:dyDescent="0.2">
      <c r="A65" s="14" t="s">
        <v>57</v>
      </c>
    </row>
    <row r="66" spans="1:8" x14ac:dyDescent="0.2">
      <c r="A66" s="83" t="s">
        <v>63</v>
      </c>
      <c r="B66" s="84"/>
      <c r="C66" s="33" t="s">
        <v>64</v>
      </c>
    </row>
    <row r="67" spans="1:8" x14ac:dyDescent="0.2">
      <c r="A67" s="79" t="s">
        <v>53</v>
      </c>
      <c r="B67" s="80"/>
      <c r="C67" s="34">
        <v>0.27</v>
      </c>
    </row>
    <row r="68" spans="1:8" x14ac:dyDescent="0.2">
      <c r="A68" s="79" t="s">
        <v>55</v>
      </c>
      <c r="B68" s="80"/>
      <c r="C68" s="34">
        <v>0.28999999999999998</v>
      </c>
    </row>
    <row r="69" spans="1:8" x14ac:dyDescent="0.2">
      <c r="A69" s="7" t="s">
        <v>65</v>
      </c>
    </row>
    <row r="70" spans="1:8" x14ac:dyDescent="0.2">
      <c r="A70" s="7" t="s">
        <v>56</v>
      </c>
    </row>
    <row r="72" spans="1:8" x14ac:dyDescent="0.2">
      <c r="A72" s="14" t="s">
        <v>1065</v>
      </c>
      <c r="D72" s="32">
        <v>3.4107283874940202</v>
      </c>
      <c r="E72" s="10" t="s">
        <v>59</v>
      </c>
    </row>
    <row r="74" spans="1:8" x14ac:dyDescent="0.2">
      <c r="A74" s="14" t="s">
        <v>60</v>
      </c>
      <c r="D74" s="30" t="s">
        <v>58</v>
      </c>
    </row>
    <row r="76" spans="1:8" x14ac:dyDescent="0.2">
      <c r="A76" s="14" t="s">
        <v>1066</v>
      </c>
      <c r="H76" s="10"/>
    </row>
    <row r="77" spans="1:8" ht="14.4" x14ac:dyDescent="0.3">
      <c r="A77" s="35"/>
      <c r="H77" s="10"/>
    </row>
    <row r="78" spans="1:8" x14ac:dyDescent="0.2">
      <c r="A78" s="56" t="s">
        <v>941</v>
      </c>
      <c r="H78" s="10"/>
    </row>
    <row r="79" spans="1:8" x14ac:dyDescent="0.2">
      <c r="A79" s="64"/>
      <c r="H79" s="10"/>
    </row>
    <row r="80" spans="1:8" x14ac:dyDescent="0.2">
      <c r="A80" s="65"/>
      <c r="H80" s="10"/>
    </row>
    <row r="81" spans="1:8" x14ac:dyDescent="0.2">
      <c r="A81" s="65"/>
      <c r="H81" s="10"/>
    </row>
    <row r="82" spans="1:8" x14ac:dyDescent="0.2">
      <c r="A82" s="65"/>
      <c r="H82" s="10"/>
    </row>
    <row r="83" spans="1:8" x14ac:dyDescent="0.2">
      <c r="A83" s="65"/>
      <c r="H83" s="10"/>
    </row>
    <row r="84" spans="1:8" x14ac:dyDescent="0.2">
      <c r="A84" s="65"/>
      <c r="H84" s="10"/>
    </row>
    <row r="85" spans="1:8" x14ac:dyDescent="0.2">
      <c r="A85" s="65"/>
      <c r="H85" s="10"/>
    </row>
    <row r="86" spans="1:8" x14ac:dyDescent="0.2">
      <c r="A86" s="65"/>
      <c r="H86" s="10"/>
    </row>
    <row r="87" spans="1:8" x14ac:dyDescent="0.2">
      <c r="A87" s="65"/>
      <c r="H87" s="10"/>
    </row>
    <row r="88" spans="1:8" x14ac:dyDescent="0.2">
      <c r="A88" s="65"/>
      <c r="H88" s="10"/>
    </row>
    <row r="89" spans="1:8" x14ac:dyDescent="0.2">
      <c r="A89" s="65"/>
      <c r="H89" s="10"/>
    </row>
    <row r="90" spans="1:8" x14ac:dyDescent="0.2">
      <c r="A90" s="65"/>
      <c r="H90" s="10"/>
    </row>
    <row r="91" spans="1:8" x14ac:dyDescent="0.2">
      <c r="A91" s="65"/>
      <c r="H91" s="10"/>
    </row>
    <row r="92" spans="1:8" x14ac:dyDescent="0.2">
      <c r="A92" s="65"/>
      <c r="H92" s="10"/>
    </row>
    <row r="93" spans="1:8" x14ac:dyDescent="0.2">
      <c r="A93" s="65"/>
      <c r="H93" s="10"/>
    </row>
    <row r="94" spans="1:8" x14ac:dyDescent="0.2">
      <c r="A94" s="65"/>
      <c r="H94" s="10"/>
    </row>
    <row r="95" spans="1:8" x14ac:dyDescent="0.2">
      <c r="A95" s="56" t="s">
        <v>1240</v>
      </c>
      <c r="H95" s="10"/>
    </row>
    <row r="96" spans="1:8" x14ac:dyDescent="0.2">
      <c r="A96" s="65"/>
      <c r="H96" s="10"/>
    </row>
    <row r="97" spans="1:8" x14ac:dyDescent="0.2">
      <c r="A97" s="56" t="s">
        <v>942</v>
      </c>
      <c r="H97" s="10"/>
    </row>
    <row r="98" spans="1:8" x14ac:dyDescent="0.2">
      <c r="A98" s="65"/>
      <c r="H98" s="10"/>
    </row>
    <row r="99" spans="1:8" x14ac:dyDescent="0.2">
      <c r="A99" s="65"/>
      <c r="H99" s="10"/>
    </row>
    <row r="100" spans="1:8" x14ac:dyDescent="0.2">
      <c r="A100" s="65"/>
      <c r="H100" s="10"/>
    </row>
    <row r="101" spans="1:8" x14ac:dyDescent="0.2">
      <c r="A101" s="65"/>
      <c r="H101" s="10"/>
    </row>
    <row r="102" spans="1:8" x14ac:dyDescent="0.2">
      <c r="A102" s="65"/>
      <c r="H102" s="10"/>
    </row>
    <row r="103" spans="1:8" x14ac:dyDescent="0.2">
      <c r="A103" s="65"/>
      <c r="H103" s="10"/>
    </row>
    <row r="104" spans="1:8" x14ac:dyDescent="0.2">
      <c r="A104" s="65"/>
      <c r="H104" s="10"/>
    </row>
    <row r="105" spans="1:8" x14ac:dyDescent="0.2">
      <c r="A105" s="65"/>
      <c r="H105" s="10"/>
    </row>
    <row r="106" spans="1:8" x14ac:dyDescent="0.2">
      <c r="A106" s="65"/>
      <c r="H106" s="10"/>
    </row>
    <row r="107" spans="1:8" x14ac:dyDescent="0.2">
      <c r="A107" s="65"/>
      <c r="H107" s="10"/>
    </row>
    <row r="108" spans="1:8" x14ac:dyDescent="0.2">
      <c r="A108" s="65"/>
      <c r="H108" s="10"/>
    </row>
    <row r="109" spans="1:8" x14ac:dyDescent="0.2">
      <c r="A109" s="65"/>
      <c r="H109" s="10"/>
    </row>
    <row r="110" spans="1:8" x14ac:dyDescent="0.2">
      <c r="A110" s="65"/>
      <c r="H110" s="10"/>
    </row>
    <row r="111" spans="1:8" x14ac:dyDescent="0.2">
      <c r="H111" s="10"/>
    </row>
    <row r="112" spans="1:8" x14ac:dyDescent="0.2">
      <c r="A112" s="7" t="s">
        <v>940</v>
      </c>
      <c r="H112" s="10"/>
    </row>
    <row r="113" spans="1:8" x14ac:dyDescent="0.2">
      <c r="H113" s="10"/>
    </row>
    <row r="114" spans="1:8" x14ac:dyDescent="0.2">
      <c r="A114" s="65"/>
      <c r="H114" s="10"/>
    </row>
    <row r="115" spans="1:8" x14ac:dyDescent="0.2">
      <c r="A115" s="64"/>
      <c r="H115" s="10"/>
    </row>
    <row r="116" spans="1:8" x14ac:dyDescent="0.2">
      <c r="H116" s="10"/>
    </row>
    <row r="117" spans="1:8" x14ac:dyDescent="0.2">
      <c r="H117" s="10"/>
    </row>
    <row r="118" spans="1:8" x14ac:dyDescent="0.2">
      <c r="H118" s="10"/>
    </row>
    <row r="119" spans="1:8" x14ac:dyDescent="0.2">
      <c r="H119" s="10"/>
    </row>
    <row r="120" spans="1:8" x14ac:dyDescent="0.2">
      <c r="H120" s="10"/>
    </row>
    <row r="121" spans="1:8" x14ac:dyDescent="0.2">
      <c r="H121" s="10"/>
    </row>
    <row r="122" spans="1:8" x14ac:dyDescent="0.2">
      <c r="H122" s="10"/>
    </row>
    <row r="123" spans="1:8" x14ac:dyDescent="0.2">
      <c r="H123" s="10"/>
    </row>
    <row r="124" spans="1:8" x14ac:dyDescent="0.2">
      <c r="H124" s="10"/>
    </row>
    <row r="125" spans="1:8" x14ac:dyDescent="0.2">
      <c r="H125" s="10"/>
    </row>
    <row r="126" spans="1:8" x14ac:dyDescent="0.2">
      <c r="H126" s="10"/>
    </row>
    <row r="127" spans="1:8" x14ac:dyDescent="0.2">
      <c r="H127" s="10"/>
    </row>
    <row r="128" spans="1:8" x14ac:dyDescent="0.2">
      <c r="H128" s="10"/>
    </row>
    <row r="129" spans="8:8" x14ac:dyDescent="0.2">
      <c r="H129" s="10"/>
    </row>
    <row r="130" spans="8:8" x14ac:dyDescent="0.2">
      <c r="H130" s="10"/>
    </row>
    <row r="131" spans="8:8" x14ac:dyDescent="0.2">
      <c r="H131" s="10"/>
    </row>
    <row r="132" spans="8:8" x14ac:dyDescent="0.2">
      <c r="H132" s="10"/>
    </row>
    <row r="133" spans="8:8" x14ac:dyDescent="0.2">
      <c r="H133" s="10"/>
    </row>
    <row r="134" spans="8:8" x14ac:dyDescent="0.2">
      <c r="H134" s="10"/>
    </row>
    <row r="135" spans="8:8" x14ac:dyDescent="0.2">
      <c r="H135" s="10"/>
    </row>
    <row r="136" spans="8:8" x14ac:dyDescent="0.2">
      <c r="H136" s="10"/>
    </row>
    <row r="137" spans="8:8" x14ac:dyDescent="0.2">
      <c r="H137" s="10"/>
    </row>
    <row r="138" spans="8:8" x14ac:dyDescent="0.2">
      <c r="H138" s="10"/>
    </row>
    <row r="139" spans="8:8" x14ac:dyDescent="0.2">
      <c r="H139" s="10"/>
    </row>
    <row r="140" spans="8:8" x14ac:dyDescent="0.2">
      <c r="H140" s="10"/>
    </row>
    <row r="141" spans="8:8" x14ac:dyDescent="0.2">
      <c r="H141" s="10"/>
    </row>
    <row r="142" spans="8:8" x14ac:dyDescent="0.2">
      <c r="H142" s="10"/>
    </row>
    <row r="143" spans="8:8" x14ac:dyDescent="0.2">
      <c r="H143" s="10"/>
    </row>
    <row r="144" spans="8:8" x14ac:dyDescent="0.2">
      <c r="H144" s="10"/>
    </row>
    <row r="145" spans="8:8" x14ac:dyDescent="0.2">
      <c r="H145" s="10"/>
    </row>
    <row r="146" spans="8:8" x14ac:dyDescent="0.2">
      <c r="H146" s="10"/>
    </row>
    <row r="147" spans="8:8" x14ac:dyDescent="0.2">
      <c r="H147" s="10"/>
    </row>
    <row r="148" spans="8:8" x14ac:dyDescent="0.2">
      <c r="H148" s="10"/>
    </row>
    <row r="149" spans="8:8" x14ac:dyDescent="0.2">
      <c r="H149" s="10"/>
    </row>
    <row r="150" spans="8:8" x14ac:dyDescent="0.2">
      <c r="H150" s="10"/>
    </row>
    <row r="151" spans="8:8" x14ac:dyDescent="0.2">
      <c r="H151" s="10"/>
    </row>
    <row r="152" spans="8:8" x14ac:dyDescent="0.2">
      <c r="H152" s="10"/>
    </row>
    <row r="153" spans="8:8" x14ac:dyDescent="0.2">
      <c r="H153" s="10"/>
    </row>
    <row r="154" spans="8:8" x14ac:dyDescent="0.2">
      <c r="H154" s="10"/>
    </row>
    <row r="155" spans="8:8" x14ac:dyDescent="0.2">
      <c r="H155" s="10"/>
    </row>
    <row r="156" spans="8:8" x14ac:dyDescent="0.2">
      <c r="H156" s="10"/>
    </row>
    <row r="157" spans="8:8" x14ac:dyDescent="0.2">
      <c r="H157" s="10"/>
    </row>
    <row r="158" spans="8:8" x14ac:dyDescent="0.2">
      <c r="H158" s="10"/>
    </row>
    <row r="159" spans="8:8" x14ac:dyDescent="0.2">
      <c r="H159" s="10"/>
    </row>
    <row r="160" spans="8:8" x14ac:dyDescent="0.2">
      <c r="H160" s="10"/>
    </row>
    <row r="161" spans="8:8" x14ac:dyDescent="0.2">
      <c r="H161" s="10"/>
    </row>
    <row r="162" spans="8:8" x14ac:dyDescent="0.2">
      <c r="H162" s="10"/>
    </row>
    <row r="163" spans="8:8" x14ac:dyDescent="0.2">
      <c r="H163" s="10"/>
    </row>
    <row r="164" spans="8:8" x14ac:dyDescent="0.2">
      <c r="H164" s="10"/>
    </row>
    <row r="165" spans="8:8" x14ac:dyDescent="0.2">
      <c r="H165" s="10"/>
    </row>
    <row r="166" spans="8:8" x14ac:dyDescent="0.2">
      <c r="H166" s="10"/>
    </row>
    <row r="167" spans="8:8" x14ac:dyDescent="0.2">
      <c r="H167" s="10"/>
    </row>
    <row r="168" spans="8:8" x14ac:dyDescent="0.2">
      <c r="H168" s="10"/>
    </row>
    <row r="169" spans="8:8" x14ac:dyDescent="0.2">
      <c r="H169" s="10"/>
    </row>
    <row r="170" spans="8:8" x14ac:dyDescent="0.2">
      <c r="H170" s="10"/>
    </row>
    <row r="171" spans="8:8" x14ac:dyDescent="0.2">
      <c r="H171" s="10"/>
    </row>
    <row r="172" spans="8:8" x14ac:dyDescent="0.2">
      <c r="H172" s="10"/>
    </row>
    <row r="173" spans="8:8" x14ac:dyDescent="0.2">
      <c r="H173" s="10"/>
    </row>
    <row r="174" spans="8:8" x14ac:dyDescent="0.2">
      <c r="H174" s="10"/>
    </row>
    <row r="175" spans="8:8" x14ac:dyDescent="0.2">
      <c r="H175" s="10"/>
    </row>
    <row r="176" spans="8:8" x14ac:dyDescent="0.2">
      <c r="H176" s="10"/>
    </row>
    <row r="177" spans="8:8" x14ac:dyDescent="0.2">
      <c r="H177" s="10"/>
    </row>
    <row r="178" spans="8:8" x14ac:dyDescent="0.2">
      <c r="H178" s="10"/>
    </row>
    <row r="179" spans="8:8" x14ac:dyDescent="0.2">
      <c r="H179" s="10"/>
    </row>
    <row r="180" spans="8:8" x14ac:dyDescent="0.2">
      <c r="H180" s="10"/>
    </row>
    <row r="181" spans="8:8" x14ac:dyDescent="0.2">
      <c r="H181" s="10"/>
    </row>
    <row r="182" spans="8:8" x14ac:dyDescent="0.2">
      <c r="H182" s="10"/>
    </row>
    <row r="183" spans="8:8" x14ac:dyDescent="0.2">
      <c r="H183" s="10"/>
    </row>
    <row r="184" spans="8:8" x14ac:dyDescent="0.2">
      <c r="H184" s="10"/>
    </row>
    <row r="185" spans="8:8" x14ac:dyDescent="0.2">
      <c r="H185" s="10"/>
    </row>
    <row r="186" spans="8:8" x14ac:dyDescent="0.2">
      <c r="H186" s="10"/>
    </row>
    <row r="187" spans="8:8" x14ac:dyDescent="0.2">
      <c r="H187" s="10"/>
    </row>
    <row r="188" spans="8:8" x14ac:dyDescent="0.2">
      <c r="H188" s="10"/>
    </row>
    <row r="189" spans="8:8" x14ac:dyDescent="0.2">
      <c r="H189" s="10"/>
    </row>
    <row r="190" spans="8:8" x14ac:dyDescent="0.2">
      <c r="H190" s="10"/>
    </row>
    <row r="191" spans="8:8" x14ac:dyDescent="0.2">
      <c r="H191" s="10"/>
    </row>
    <row r="192" spans="8:8" x14ac:dyDescent="0.2">
      <c r="H192" s="10"/>
    </row>
    <row r="193" spans="8:8" x14ac:dyDescent="0.2">
      <c r="H193" s="10"/>
    </row>
    <row r="194" spans="8:8" x14ac:dyDescent="0.2">
      <c r="H194" s="10"/>
    </row>
    <row r="195" spans="8:8" x14ac:dyDescent="0.2">
      <c r="H195" s="10"/>
    </row>
    <row r="196" spans="8:8" x14ac:dyDescent="0.2">
      <c r="H196" s="10"/>
    </row>
    <row r="197" spans="8:8" x14ac:dyDescent="0.2">
      <c r="H197" s="10"/>
    </row>
    <row r="198" spans="8:8" x14ac:dyDescent="0.2">
      <c r="H198" s="10"/>
    </row>
    <row r="199" spans="8:8" x14ac:dyDescent="0.2">
      <c r="H199" s="10"/>
    </row>
    <row r="200" spans="8:8" x14ac:dyDescent="0.2">
      <c r="H200" s="10"/>
    </row>
    <row r="201" spans="8:8" x14ac:dyDescent="0.2">
      <c r="H201" s="10"/>
    </row>
    <row r="202" spans="8:8" x14ac:dyDescent="0.2">
      <c r="H202" s="10"/>
    </row>
    <row r="203" spans="8:8" x14ac:dyDescent="0.2">
      <c r="H203" s="10"/>
    </row>
    <row r="204" spans="8:8" x14ac:dyDescent="0.2">
      <c r="H204" s="10"/>
    </row>
    <row r="205" spans="8:8" x14ac:dyDescent="0.2">
      <c r="H205" s="10"/>
    </row>
    <row r="206" spans="8:8" x14ac:dyDescent="0.2">
      <c r="H206" s="10"/>
    </row>
    <row r="207" spans="8:8" x14ac:dyDescent="0.2">
      <c r="H207" s="10"/>
    </row>
    <row r="208" spans="8:8" x14ac:dyDescent="0.2">
      <c r="H208" s="10"/>
    </row>
    <row r="209" spans="8:8" x14ac:dyDescent="0.2">
      <c r="H209" s="10"/>
    </row>
    <row r="210" spans="8:8" x14ac:dyDescent="0.2">
      <c r="H210" s="10"/>
    </row>
    <row r="211" spans="8:8" x14ac:dyDescent="0.2">
      <c r="H211" s="10"/>
    </row>
    <row r="212" spans="8:8" x14ac:dyDescent="0.2">
      <c r="H212" s="10"/>
    </row>
    <row r="213" spans="8:8" x14ac:dyDescent="0.2">
      <c r="H213" s="10"/>
    </row>
    <row r="214" spans="8:8" x14ac:dyDescent="0.2">
      <c r="H214" s="10"/>
    </row>
    <row r="215" spans="8:8" x14ac:dyDescent="0.2">
      <c r="H215" s="10"/>
    </row>
    <row r="216" spans="8:8" x14ac:dyDescent="0.2">
      <c r="H216" s="10"/>
    </row>
    <row r="217" spans="8:8" x14ac:dyDescent="0.2">
      <c r="H217" s="10"/>
    </row>
  </sheetData>
  <mergeCells count="5">
    <mergeCell ref="A1:G1"/>
    <mergeCell ref="A55:G55"/>
    <mergeCell ref="A66:B66"/>
    <mergeCell ref="A67:B67"/>
    <mergeCell ref="A68:B68"/>
  </mergeCells>
  <conditionalFormatting sqref="F2:F3 F5:F54">
    <cfRule type="cellIs" dxfId="99" priority="2" stopIfTrue="1" operator="between">
      <formula>0.009</formula>
      <formula>-0.009</formula>
    </cfRule>
  </conditionalFormatting>
  <conditionalFormatting sqref="F56:F65536">
    <cfRule type="cellIs" dxfId="98"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2"/>
  <sheetViews>
    <sheetView workbookViewId="0">
      <selection sqref="A1:G1"/>
    </sheetView>
  </sheetViews>
  <sheetFormatPr defaultColWidth="9.109375" defaultRowHeight="10.199999999999999" x14ac:dyDescent="0.2"/>
  <cols>
    <col min="1" max="1" width="38.6640625" style="7" bestFit="1" customWidth="1"/>
    <col min="2" max="2" width="54.33203125" style="7" bestFit="1" customWidth="1"/>
    <col min="3" max="3" width="20.44140625" style="7" bestFit="1" customWidth="1"/>
    <col min="4" max="4" width="15.33203125" style="7" bestFit="1" customWidth="1"/>
    <col min="5" max="5" width="32.6640625" style="10" customWidth="1"/>
    <col min="6" max="6" width="13.5546875" style="11" bestFit="1" customWidth="1"/>
    <col min="7" max="7" width="4.5546875" style="10" bestFit="1" customWidth="1"/>
    <col min="8" max="16384" width="9.109375" style="7"/>
  </cols>
  <sheetData>
    <row r="1" spans="1:9" s="1" customFormat="1" ht="13.8" x14ac:dyDescent="0.2">
      <c r="A1" s="81" t="s">
        <v>1241</v>
      </c>
      <c r="B1" s="82"/>
      <c r="C1" s="82"/>
      <c r="D1" s="82"/>
      <c r="E1" s="82"/>
      <c r="F1" s="82"/>
      <c r="G1" s="82"/>
    </row>
    <row r="2" spans="1:9" s="1" customFormat="1" ht="11.4" x14ac:dyDescent="0.2">
      <c r="E2" s="5"/>
      <c r="F2" s="9"/>
      <c r="G2" s="10"/>
    </row>
    <row r="3" spans="1:9" s="1" customFormat="1" ht="12" x14ac:dyDescent="0.2">
      <c r="A3" s="8" t="s">
        <v>7</v>
      </c>
      <c r="B3" s="2"/>
      <c r="C3" s="3"/>
      <c r="D3" s="3"/>
      <c r="E3" s="4"/>
      <c r="F3" s="9"/>
      <c r="G3" s="10"/>
    </row>
    <row r="4" spans="1:9" s="1" customFormat="1" ht="25.5" customHeight="1" x14ac:dyDescent="0.2">
      <c r="A4" s="6" t="s">
        <v>2</v>
      </c>
      <c r="B4" s="6" t="s">
        <v>0</v>
      </c>
      <c r="C4" s="13" t="s">
        <v>976</v>
      </c>
      <c r="D4" s="13" t="s">
        <v>1</v>
      </c>
      <c r="E4" s="53" t="s">
        <v>6</v>
      </c>
      <c r="F4" s="12" t="s">
        <v>3</v>
      </c>
      <c r="G4" s="12" t="s">
        <v>5</v>
      </c>
    </row>
    <row r="5" spans="1:9" x14ac:dyDescent="0.2">
      <c r="A5" s="16" t="s">
        <v>25</v>
      </c>
      <c r="B5" s="17"/>
      <c r="C5" s="17"/>
      <c r="D5" s="17"/>
      <c r="E5" s="18"/>
      <c r="F5" s="19"/>
      <c r="G5" s="18"/>
    </row>
    <row r="6" spans="1:9" x14ac:dyDescent="0.2">
      <c r="A6" s="20" t="s">
        <v>26</v>
      </c>
      <c r="B6" s="21"/>
      <c r="C6" s="21"/>
      <c r="D6" s="21"/>
      <c r="E6" s="22"/>
      <c r="F6" s="23"/>
      <c r="G6" s="22"/>
    </row>
    <row r="7" spans="1:9" x14ac:dyDescent="0.2">
      <c r="A7" s="21" t="s">
        <v>1242</v>
      </c>
      <c r="B7" s="21" t="s">
        <v>1243</v>
      </c>
      <c r="C7" s="21" t="s">
        <v>27</v>
      </c>
      <c r="D7" s="24">
        <v>200</v>
      </c>
      <c r="E7" s="22">
        <v>2080.2460000000001</v>
      </c>
      <c r="F7" s="23">
        <v>7.6193616702460503</v>
      </c>
      <c r="G7" s="22">
        <v>7.7450000000000001</v>
      </c>
    </row>
    <row r="8" spans="1:9" x14ac:dyDescent="0.2">
      <c r="A8" s="21" t="s">
        <v>1244</v>
      </c>
      <c r="B8" s="21" t="s">
        <v>1245</v>
      </c>
      <c r="C8" s="21" t="s">
        <v>27</v>
      </c>
      <c r="D8" s="24">
        <v>150</v>
      </c>
      <c r="E8" s="22">
        <v>1593.0477945</v>
      </c>
      <c r="F8" s="23">
        <v>5.8348903467586597</v>
      </c>
      <c r="G8" s="22">
        <v>7.5974000000000004</v>
      </c>
    </row>
    <row r="9" spans="1:9" x14ac:dyDescent="0.2">
      <c r="A9" s="21" t="s">
        <v>1246</v>
      </c>
      <c r="B9" s="21" t="s">
        <v>1247</v>
      </c>
      <c r="C9" s="21" t="s">
        <v>27</v>
      </c>
      <c r="D9" s="24">
        <v>150</v>
      </c>
      <c r="E9" s="22">
        <v>1548.1966437999999</v>
      </c>
      <c r="F9" s="23">
        <v>5.6706130744985401</v>
      </c>
      <c r="G9" s="22">
        <v>7.5678000000000001</v>
      </c>
    </row>
    <row r="10" spans="1:9" x14ac:dyDescent="0.2">
      <c r="A10" s="21" t="s">
        <v>29</v>
      </c>
      <c r="B10" s="21" t="s">
        <v>28</v>
      </c>
      <c r="C10" s="21" t="s">
        <v>30</v>
      </c>
      <c r="D10" s="24">
        <v>150</v>
      </c>
      <c r="E10" s="22">
        <v>1538.8238836</v>
      </c>
      <c r="F10" s="23">
        <v>5.6362832645566998</v>
      </c>
      <c r="G10" s="22">
        <v>8.3399000000000001</v>
      </c>
    </row>
    <row r="11" spans="1:9" x14ac:dyDescent="0.2">
      <c r="A11" s="21" t="s">
        <v>1248</v>
      </c>
      <c r="B11" s="21" t="s">
        <v>1249</v>
      </c>
      <c r="C11" s="21" t="s">
        <v>27</v>
      </c>
      <c r="D11" s="24">
        <v>100</v>
      </c>
      <c r="E11" s="22">
        <v>1051.4435616000001</v>
      </c>
      <c r="F11" s="23">
        <v>3.8511448990561798</v>
      </c>
      <c r="G11" s="22">
        <v>7.1445999999999996</v>
      </c>
    </row>
    <row r="12" spans="1:9" x14ac:dyDescent="0.2">
      <c r="A12" s="21" t="s">
        <v>1250</v>
      </c>
      <c r="B12" s="21" t="s">
        <v>1251</v>
      </c>
      <c r="C12" s="21" t="s">
        <v>31</v>
      </c>
      <c r="D12" s="24">
        <v>50</v>
      </c>
      <c r="E12" s="22">
        <v>539.93378359999997</v>
      </c>
      <c r="F12" s="23">
        <v>1.9776270572003301</v>
      </c>
      <c r="G12" s="22">
        <v>7.74</v>
      </c>
    </row>
    <row r="13" spans="1:9" x14ac:dyDescent="0.2">
      <c r="A13" s="20" t="s">
        <v>32</v>
      </c>
      <c r="B13" s="20"/>
      <c r="C13" s="20"/>
      <c r="D13" s="20"/>
      <c r="E13" s="25">
        <f>SUM(E6:E12)</f>
        <v>8351.6916670999999</v>
      </c>
      <c r="F13" s="26">
        <f>SUM(F6:F12)</f>
        <v>30.589920312316458</v>
      </c>
      <c r="G13" s="25"/>
      <c r="H13" s="14"/>
      <c r="I13" s="14"/>
    </row>
    <row r="14" spans="1:9" x14ac:dyDescent="0.2">
      <c r="A14" s="21"/>
      <c r="B14" s="21"/>
      <c r="C14" s="21"/>
      <c r="D14" s="21"/>
      <c r="E14" s="22"/>
      <c r="F14" s="23"/>
      <c r="G14" s="22"/>
    </row>
    <row r="15" spans="1:9" x14ac:dyDescent="0.2">
      <c r="A15" s="20" t="s">
        <v>33</v>
      </c>
      <c r="B15" s="21"/>
      <c r="C15" s="21"/>
      <c r="D15" s="21"/>
      <c r="E15" s="22"/>
      <c r="F15" s="23"/>
      <c r="G15" s="22"/>
    </row>
    <row r="16" spans="1:9" x14ac:dyDescent="0.2">
      <c r="A16" s="20" t="s">
        <v>34</v>
      </c>
      <c r="B16" s="21"/>
      <c r="C16" s="21"/>
      <c r="D16" s="21"/>
      <c r="E16" s="22"/>
      <c r="F16" s="23"/>
      <c r="G16" s="22"/>
    </row>
    <row r="17" spans="1:9" x14ac:dyDescent="0.2">
      <c r="A17" s="21" t="s">
        <v>1252</v>
      </c>
      <c r="B17" s="21" t="s">
        <v>1253</v>
      </c>
      <c r="C17" s="21" t="s">
        <v>35</v>
      </c>
      <c r="D17" s="24">
        <v>500</v>
      </c>
      <c r="E17" s="22">
        <v>2347.1325000000002</v>
      </c>
      <c r="F17" s="23">
        <v>8.5968925816892696</v>
      </c>
      <c r="G17" s="22">
        <v>7.5949999999999998</v>
      </c>
    </row>
    <row r="18" spans="1:9" x14ac:dyDescent="0.2">
      <c r="A18" s="21" t="s">
        <v>37</v>
      </c>
      <c r="B18" s="21" t="s">
        <v>36</v>
      </c>
      <c r="C18" s="21" t="s">
        <v>35</v>
      </c>
      <c r="D18" s="24">
        <v>500</v>
      </c>
      <c r="E18" s="22">
        <v>2337.1875</v>
      </c>
      <c r="F18" s="23">
        <v>8.5604668167506102</v>
      </c>
      <c r="G18" s="22">
        <v>7.59</v>
      </c>
    </row>
    <row r="19" spans="1:9" x14ac:dyDescent="0.2">
      <c r="A19" s="21" t="s">
        <v>1083</v>
      </c>
      <c r="B19" s="21" t="s">
        <v>1084</v>
      </c>
      <c r="C19" s="21" t="s">
        <v>38</v>
      </c>
      <c r="D19" s="24">
        <v>500</v>
      </c>
      <c r="E19" s="22">
        <v>2336.585</v>
      </c>
      <c r="F19" s="23">
        <v>8.5582600270698101</v>
      </c>
      <c r="G19" s="22">
        <v>7.6200999999999999</v>
      </c>
    </row>
    <row r="20" spans="1:9" x14ac:dyDescent="0.2">
      <c r="A20" s="21" t="s">
        <v>1089</v>
      </c>
      <c r="B20" s="21" t="s">
        <v>1090</v>
      </c>
      <c r="C20" s="21" t="s">
        <v>985</v>
      </c>
      <c r="D20" s="24">
        <v>300</v>
      </c>
      <c r="E20" s="22">
        <v>1477.2945</v>
      </c>
      <c r="F20" s="23">
        <v>5.4109182707070698</v>
      </c>
      <c r="G20" s="22">
        <v>7.4798999999999998</v>
      </c>
    </row>
    <row r="21" spans="1:9" x14ac:dyDescent="0.2">
      <c r="A21" s="21" t="s">
        <v>1101</v>
      </c>
      <c r="B21" s="21" t="s">
        <v>1102</v>
      </c>
      <c r="C21" s="21" t="s">
        <v>35</v>
      </c>
      <c r="D21" s="24">
        <v>300</v>
      </c>
      <c r="E21" s="22">
        <v>1423.5119999999999</v>
      </c>
      <c r="F21" s="23">
        <v>5.2139279536820604</v>
      </c>
      <c r="G21" s="22">
        <v>7.6313000000000004</v>
      </c>
    </row>
    <row r="22" spans="1:9" x14ac:dyDescent="0.2">
      <c r="A22" s="20" t="s">
        <v>32</v>
      </c>
      <c r="B22" s="20"/>
      <c r="C22" s="20"/>
      <c r="D22" s="20"/>
      <c r="E22" s="25">
        <f>SUM(E16:E21)</f>
        <v>9921.7114999999994</v>
      </c>
      <c r="F22" s="26">
        <f>SUM(F16:F21)</f>
        <v>36.340465649898817</v>
      </c>
      <c r="G22" s="25"/>
      <c r="H22" s="14"/>
      <c r="I22" s="14"/>
    </row>
    <row r="23" spans="1:9" x14ac:dyDescent="0.2">
      <c r="A23" s="21"/>
      <c r="B23" s="21"/>
      <c r="C23" s="21"/>
      <c r="D23" s="21"/>
      <c r="E23" s="22"/>
      <c r="F23" s="23"/>
      <c r="G23" s="22"/>
    </row>
    <row r="24" spans="1:9" x14ac:dyDescent="0.2">
      <c r="A24" s="20" t="s">
        <v>1006</v>
      </c>
      <c r="B24" s="21"/>
      <c r="C24" s="21"/>
      <c r="D24" s="21"/>
      <c r="E24" s="22"/>
      <c r="F24" s="23"/>
      <c r="G24" s="22"/>
    </row>
    <row r="25" spans="1:9" x14ac:dyDescent="0.2">
      <c r="A25" s="21" t="s">
        <v>1141</v>
      </c>
      <c r="B25" s="21" t="s">
        <v>1142</v>
      </c>
      <c r="C25" s="21" t="s">
        <v>35</v>
      </c>
      <c r="D25" s="24">
        <v>300</v>
      </c>
      <c r="E25" s="22">
        <v>1485.0840000000001</v>
      </c>
      <c r="F25" s="23">
        <v>5.4394490395346002</v>
      </c>
      <c r="G25" s="22">
        <v>7.8</v>
      </c>
    </row>
    <row r="26" spans="1:9" x14ac:dyDescent="0.2">
      <c r="A26" s="21" t="s">
        <v>1133</v>
      </c>
      <c r="B26" s="21" t="s">
        <v>1134</v>
      </c>
      <c r="C26" s="21" t="s">
        <v>35</v>
      </c>
      <c r="D26" s="24">
        <v>200</v>
      </c>
      <c r="E26" s="22">
        <v>999.59100000000001</v>
      </c>
      <c r="F26" s="23">
        <v>3.6612234088290099</v>
      </c>
      <c r="G26" s="22">
        <v>7.4763999999999999</v>
      </c>
    </row>
    <row r="27" spans="1:9" x14ac:dyDescent="0.2">
      <c r="A27" s="21" t="s">
        <v>1254</v>
      </c>
      <c r="B27" s="21" t="s">
        <v>1255</v>
      </c>
      <c r="C27" s="21" t="s">
        <v>35</v>
      </c>
      <c r="D27" s="24">
        <v>100</v>
      </c>
      <c r="E27" s="22">
        <v>474.6465</v>
      </c>
      <c r="F27" s="23">
        <v>1.73849792236901</v>
      </c>
      <c r="G27" s="22">
        <v>7.8300999999999998</v>
      </c>
    </row>
    <row r="28" spans="1:9" x14ac:dyDescent="0.2">
      <c r="A28" s="20" t="s">
        <v>32</v>
      </c>
      <c r="B28" s="20"/>
      <c r="C28" s="20"/>
      <c r="D28" s="20"/>
      <c r="E28" s="25">
        <f>SUM(E24:E27)</f>
        <v>2959.3215</v>
      </c>
      <c r="F28" s="26">
        <f>SUM(F24:F27)</f>
        <v>10.839170370732621</v>
      </c>
      <c r="G28" s="25"/>
      <c r="H28" s="14"/>
      <c r="I28" s="14"/>
    </row>
    <row r="29" spans="1:9" x14ac:dyDescent="0.2">
      <c r="A29" s="21"/>
      <c r="B29" s="21"/>
      <c r="C29" s="21"/>
      <c r="D29" s="21"/>
      <c r="E29" s="22"/>
      <c r="F29" s="23"/>
      <c r="G29" s="22"/>
    </row>
    <row r="30" spans="1:9" x14ac:dyDescent="0.2">
      <c r="A30" s="20" t="s">
        <v>39</v>
      </c>
      <c r="B30" s="21"/>
      <c r="C30" s="21"/>
      <c r="D30" s="21"/>
      <c r="E30" s="22"/>
      <c r="F30" s="23"/>
      <c r="G30" s="22"/>
    </row>
    <row r="31" spans="1:9" x14ac:dyDescent="0.2">
      <c r="A31" s="21" t="s">
        <v>1145</v>
      </c>
      <c r="B31" s="21" t="s">
        <v>1146</v>
      </c>
      <c r="C31" s="21" t="s">
        <v>41</v>
      </c>
      <c r="D31" s="24">
        <v>1000000</v>
      </c>
      <c r="E31" s="22">
        <v>981.08500000000004</v>
      </c>
      <c r="F31" s="23">
        <v>3.5934410854549599</v>
      </c>
      <c r="G31" s="22">
        <v>6.3973000000000004</v>
      </c>
    </row>
    <row r="32" spans="1:9" x14ac:dyDescent="0.2">
      <c r="A32" s="21" t="s">
        <v>1149</v>
      </c>
      <c r="B32" s="21" t="s">
        <v>1150</v>
      </c>
      <c r="C32" s="21" t="s">
        <v>41</v>
      </c>
      <c r="D32" s="24">
        <v>15800</v>
      </c>
      <c r="E32" s="22">
        <v>14.9270184</v>
      </c>
      <c r="F32" s="23">
        <v>5.4673510655959698E-2</v>
      </c>
      <c r="G32" s="22">
        <v>6.5279999999999996</v>
      </c>
    </row>
    <row r="33" spans="1:9" x14ac:dyDescent="0.2">
      <c r="A33" s="20" t="s">
        <v>32</v>
      </c>
      <c r="B33" s="20"/>
      <c r="C33" s="20"/>
      <c r="D33" s="20"/>
      <c r="E33" s="25">
        <f>SUM(E30:E32)</f>
        <v>996.01201839999999</v>
      </c>
      <c r="F33" s="26">
        <f>SUM(F30:F32)</f>
        <v>3.6481145961109194</v>
      </c>
      <c r="G33" s="25"/>
      <c r="H33" s="14"/>
      <c r="I33" s="14"/>
    </row>
    <row r="34" spans="1:9" x14ac:dyDescent="0.2">
      <c r="A34" s="21"/>
      <c r="B34" s="21"/>
      <c r="C34" s="21"/>
      <c r="D34" s="21"/>
      <c r="E34" s="22"/>
      <c r="F34" s="23"/>
      <c r="G34" s="22"/>
    </row>
    <row r="35" spans="1:9" x14ac:dyDescent="0.2">
      <c r="A35" s="20" t="s">
        <v>40</v>
      </c>
      <c r="B35" s="21"/>
      <c r="C35" s="21"/>
      <c r="D35" s="21"/>
      <c r="E35" s="22"/>
      <c r="F35" s="23"/>
      <c r="G35" s="22"/>
    </row>
    <row r="36" spans="1:9" x14ac:dyDescent="0.2">
      <c r="A36" s="21" t="s">
        <v>1170</v>
      </c>
      <c r="B36" s="21" t="s">
        <v>1171</v>
      </c>
      <c r="C36" s="21" t="s">
        <v>41</v>
      </c>
      <c r="D36" s="24">
        <v>1500000</v>
      </c>
      <c r="E36" s="22">
        <v>1552.8440000000001</v>
      </c>
      <c r="F36" s="23">
        <v>5.6876350457934102</v>
      </c>
      <c r="G36" s="22">
        <v>7.0515776214481303</v>
      </c>
    </row>
    <row r="37" spans="1:9" x14ac:dyDescent="0.2">
      <c r="A37" s="20" t="s">
        <v>32</v>
      </c>
      <c r="B37" s="20"/>
      <c r="C37" s="20"/>
      <c r="D37" s="20"/>
      <c r="E37" s="25">
        <f>SUM(E36:E36)</f>
        <v>1552.8440000000001</v>
      </c>
      <c r="F37" s="26">
        <f>SUM(F36:F36)</f>
        <v>5.6876350457934102</v>
      </c>
      <c r="G37" s="25"/>
      <c r="H37" s="14"/>
      <c r="I37" s="14"/>
    </row>
    <row r="38" spans="1:9" x14ac:dyDescent="0.2">
      <c r="A38" s="21"/>
      <c r="B38" s="21"/>
      <c r="C38" s="21"/>
      <c r="D38" s="21"/>
      <c r="E38" s="22"/>
      <c r="F38" s="23"/>
      <c r="G38" s="22"/>
    </row>
    <row r="39" spans="1:9" x14ac:dyDescent="0.2">
      <c r="A39" s="20" t="s">
        <v>1042</v>
      </c>
      <c r="B39" s="21"/>
      <c r="C39" s="21"/>
      <c r="D39" s="21"/>
      <c r="E39" s="22"/>
      <c r="F39" s="23"/>
      <c r="G39" s="22"/>
    </row>
    <row r="40" spans="1:9" x14ac:dyDescent="0.2">
      <c r="A40" s="21" t="s">
        <v>1043</v>
      </c>
      <c r="B40" s="21" t="s">
        <v>1044</v>
      </c>
      <c r="C40" s="21" t="s">
        <v>1045</v>
      </c>
      <c r="D40" s="24">
        <v>547.42399999999998</v>
      </c>
      <c r="E40" s="22">
        <v>60.0500282</v>
      </c>
      <c r="F40" s="23">
        <v>0.219946527076257</v>
      </c>
      <c r="G40" s="22">
        <v>6.52</v>
      </c>
    </row>
    <row r="41" spans="1:9" x14ac:dyDescent="0.2">
      <c r="A41" s="20" t="s">
        <v>32</v>
      </c>
      <c r="B41" s="20"/>
      <c r="C41" s="20"/>
      <c r="D41" s="20"/>
      <c r="E41" s="25">
        <f>SUM(E40:E40)</f>
        <v>60.0500282</v>
      </c>
      <c r="F41" s="26">
        <f>SUM(F40:F40)</f>
        <v>0.219946527076257</v>
      </c>
      <c r="G41" s="25"/>
      <c r="H41" s="14"/>
      <c r="I41" s="14"/>
    </row>
    <row r="42" spans="1:9" x14ac:dyDescent="0.2">
      <c r="A42" s="21"/>
      <c r="B42" s="21"/>
      <c r="C42" s="21"/>
      <c r="D42" s="21"/>
      <c r="E42" s="22"/>
      <c r="F42" s="23"/>
      <c r="G42" s="22"/>
    </row>
    <row r="43" spans="1:9" x14ac:dyDescent="0.2">
      <c r="A43" s="20" t="s">
        <v>43</v>
      </c>
      <c r="B43" s="20"/>
      <c r="C43" s="20"/>
      <c r="D43" s="20"/>
      <c r="E43" s="25">
        <f>E13+E22+E28+E33+E37+E41</f>
        <v>23841.630713699997</v>
      </c>
      <c r="F43" s="26">
        <f>F13+F22+F28+F33+F37+F41</f>
        <v>87.325252501928475</v>
      </c>
      <c r="G43" s="25"/>
      <c r="H43" s="14"/>
      <c r="I43" s="14"/>
    </row>
    <row r="44" spans="1:9" x14ac:dyDescent="0.2">
      <c r="A44" s="20"/>
      <c r="B44" s="20"/>
      <c r="C44" s="20"/>
      <c r="D44" s="20"/>
      <c r="E44" s="25"/>
      <c r="F44" s="26"/>
      <c r="G44" s="25"/>
      <c r="H44" s="14"/>
      <c r="I44" s="14"/>
    </row>
    <row r="45" spans="1:9" x14ac:dyDescent="0.2">
      <c r="A45" s="20" t="s">
        <v>45</v>
      </c>
      <c r="B45" s="20"/>
      <c r="C45" s="20"/>
      <c r="D45" s="20"/>
      <c r="E45" s="25">
        <f>E47-(E13+E22+E28+E33+E37+E41)</f>
        <v>3460.472664900004</v>
      </c>
      <c r="F45" s="26">
        <f>F47-(F13+F22+F28+F33+F37+F41)</f>
        <v>12.674747498071525</v>
      </c>
      <c r="G45" s="25"/>
      <c r="H45" s="14"/>
      <c r="I45" s="14"/>
    </row>
    <row r="46" spans="1:9" x14ac:dyDescent="0.2">
      <c r="A46" s="20"/>
      <c r="B46" s="20"/>
      <c r="C46" s="20"/>
      <c r="D46" s="20"/>
      <c r="E46" s="25"/>
      <c r="F46" s="26"/>
      <c r="G46" s="25"/>
      <c r="H46" s="14"/>
      <c r="I46" s="14"/>
    </row>
    <row r="47" spans="1:9" x14ac:dyDescent="0.2">
      <c r="A47" s="27" t="s">
        <v>44</v>
      </c>
      <c r="B47" s="27"/>
      <c r="C47" s="27"/>
      <c r="D47" s="27"/>
      <c r="E47" s="28">
        <v>27302.103378600001</v>
      </c>
      <c r="F47" s="29">
        <v>100</v>
      </c>
      <c r="G47" s="28"/>
      <c r="H47" s="14"/>
      <c r="I47" s="14"/>
    </row>
    <row r="49" spans="1:7" x14ac:dyDescent="0.2">
      <c r="A49" s="14" t="s">
        <v>1046</v>
      </c>
    </row>
    <row r="50" spans="1:7" x14ac:dyDescent="0.2">
      <c r="A50" s="14" t="s">
        <v>46</v>
      </c>
    </row>
    <row r="51" spans="1:7" x14ac:dyDescent="0.2">
      <c r="A51" s="14" t="s">
        <v>1047</v>
      </c>
    </row>
    <row r="52" spans="1:7" x14ac:dyDescent="0.2">
      <c r="A52" s="14" t="s">
        <v>1180</v>
      </c>
    </row>
    <row r="53" spans="1:7" x14ac:dyDescent="0.2">
      <c r="A53" s="14"/>
    </row>
    <row r="54" spans="1:7" ht="33.75" customHeight="1" x14ac:dyDescent="0.2">
      <c r="A54" s="85" t="s">
        <v>1181</v>
      </c>
      <c r="B54" s="85"/>
      <c r="C54" s="85"/>
      <c r="D54" s="85"/>
      <c r="E54" s="85"/>
      <c r="F54" s="85"/>
      <c r="G54" s="85"/>
    </row>
    <row r="56" spans="1:7" x14ac:dyDescent="0.2">
      <c r="A56" s="14" t="s">
        <v>47</v>
      </c>
    </row>
    <row r="57" spans="1:7" x14ac:dyDescent="0.2">
      <c r="A57" s="14" t="s">
        <v>48</v>
      </c>
    </row>
    <row r="58" spans="1:7" x14ac:dyDescent="0.2">
      <c r="A58" s="14" t="s">
        <v>49</v>
      </c>
      <c r="B58" s="14"/>
      <c r="C58" s="30" t="s">
        <v>51</v>
      </c>
      <c r="D58" s="14" t="s">
        <v>50</v>
      </c>
    </row>
    <row r="59" spans="1:7" x14ac:dyDescent="0.2">
      <c r="A59" s="7" t="s">
        <v>52</v>
      </c>
      <c r="C59" s="31">
        <v>10.0045</v>
      </c>
      <c r="D59" s="31">
        <v>10.3454</v>
      </c>
    </row>
    <row r="60" spans="1:7" x14ac:dyDescent="0.2">
      <c r="A60" s="7" t="s">
        <v>53</v>
      </c>
      <c r="C60" s="31">
        <v>10.0045</v>
      </c>
      <c r="D60" s="31">
        <v>10.3454</v>
      </c>
    </row>
    <row r="61" spans="1:7" x14ac:dyDescent="0.2">
      <c r="A61" s="7" t="s">
        <v>54</v>
      </c>
      <c r="C61" s="31">
        <v>10.0046</v>
      </c>
      <c r="D61" s="31">
        <v>10.370699999999999</v>
      </c>
    </row>
    <row r="62" spans="1:7" x14ac:dyDescent="0.2">
      <c r="A62" s="7" t="s">
        <v>55</v>
      </c>
      <c r="C62" s="31">
        <v>10.0046</v>
      </c>
      <c r="D62" s="31">
        <v>10.370699999999999</v>
      </c>
    </row>
    <row r="64" spans="1:7" x14ac:dyDescent="0.2">
      <c r="A64" s="7" t="s">
        <v>56</v>
      </c>
    </row>
    <row r="66" spans="1:5" x14ac:dyDescent="0.2">
      <c r="A66" s="14" t="s">
        <v>57</v>
      </c>
      <c r="D66" s="30" t="s">
        <v>58</v>
      </c>
    </row>
    <row r="68" spans="1:5" x14ac:dyDescent="0.2">
      <c r="A68" s="14" t="s">
        <v>1065</v>
      </c>
      <c r="D68" s="32">
        <v>0.63578260001677001</v>
      </c>
      <c r="E68" s="10" t="s">
        <v>59</v>
      </c>
    </row>
    <row r="70" spans="1:5" x14ac:dyDescent="0.2">
      <c r="A70" s="14" t="s">
        <v>60</v>
      </c>
      <c r="D70" s="30" t="s">
        <v>58</v>
      </c>
    </row>
    <row r="72" spans="1:5" x14ac:dyDescent="0.2">
      <c r="A72" s="14" t="s">
        <v>1066</v>
      </c>
    </row>
    <row r="74" spans="1:5" x14ac:dyDescent="0.2">
      <c r="A74" s="56" t="s">
        <v>941</v>
      </c>
    </row>
    <row r="75" spans="1:5" x14ac:dyDescent="0.2">
      <c r="A75" s="64"/>
    </row>
    <row r="76" spans="1:5" x14ac:dyDescent="0.2">
      <c r="A76" s="65"/>
    </row>
    <row r="77" spans="1:5" x14ac:dyDescent="0.2">
      <c r="A77" s="65"/>
    </row>
    <row r="78" spans="1:5" x14ac:dyDescent="0.2">
      <c r="A78" s="65"/>
    </row>
    <row r="79" spans="1:5" x14ac:dyDescent="0.2">
      <c r="A79" s="65"/>
    </row>
    <row r="80" spans="1:5" x14ac:dyDescent="0.2">
      <c r="A80" s="65"/>
    </row>
    <row r="81" spans="1:1" x14ac:dyDescent="0.2">
      <c r="A81" s="65"/>
    </row>
    <row r="82" spans="1:1" x14ac:dyDescent="0.2">
      <c r="A82" s="65"/>
    </row>
    <row r="83" spans="1:1" x14ac:dyDescent="0.2">
      <c r="A83" s="65"/>
    </row>
    <row r="84" spans="1:1" x14ac:dyDescent="0.2">
      <c r="A84" s="65"/>
    </row>
    <row r="85" spans="1:1" x14ac:dyDescent="0.2">
      <c r="A85" s="65"/>
    </row>
    <row r="86" spans="1:1" x14ac:dyDescent="0.2">
      <c r="A86" s="65"/>
    </row>
    <row r="87" spans="1:1" x14ac:dyDescent="0.2">
      <c r="A87" s="65"/>
    </row>
    <row r="88" spans="1:1" x14ac:dyDescent="0.2">
      <c r="A88" s="65"/>
    </row>
    <row r="89" spans="1:1" x14ac:dyDescent="0.2">
      <c r="A89" s="65"/>
    </row>
    <row r="90" spans="1:1" x14ac:dyDescent="0.2">
      <c r="A90" s="65"/>
    </row>
    <row r="91" spans="1:1" x14ac:dyDescent="0.2">
      <c r="A91" s="56" t="s">
        <v>1256</v>
      </c>
    </row>
    <row r="92" spans="1:1" x14ac:dyDescent="0.2">
      <c r="A92" s="65"/>
    </row>
    <row r="93" spans="1:1" x14ac:dyDescent="0.2">
      <c r="A93" s="56" t="s">
        <v>942</v>
      </c>
    </row>
    <row r="94" spans="1:1" x14ac:dyDescent="0.2">
      <c r="A94" s="65"/>
    </row>
    <row r="95" spans="1:1" x14ac:dyDescent="0.2">
      <c r="A95" s="65"/>
    </row>
    <row r="96" spans="1:1" x14ac:dyDescent="0.2">
      <c r="A96" s="65"/>
    </row>
    <row r="97" spans="1:1" x14ac:dyDescent="0.2">
      <c r="A97" s="65"/>
    </row>
    <row r="98" spans="1:1" x14ac:dyDescent="0.2">
      <c r="A98" s="65"/>
    </row>
    <row r="99" spans="1:1" x14ac:dyDescent="0.2">
      <c r="A99" s="65"/>
    </row>
    <row r="100" spans="1:1" x14ac:dyDescent="0.2">
      <c r="A100" s="65"/>
    </row>
    <row r="101" spans="1:1" x14ac:dyDescent="0.2">
      <c r="A101" s="65"/>
    </row>
    <row r="102" spans="1:1" x14ac:dyDescent="0.2">
      <c r="A102" s="65"/>
    </row>
    <row r="103" spans="1:1" x14ac:dyDescent="0.2">
      <c r="A103" s="65"/>
    </row>
    <row r="104" spans="1:1" x14ac:dyDescent="0.2">
      <c r="A104" s="65"/>
    </row>
    <row r="105" spans="1:1" x14ac:dyDescent="0.2">
      <c r="A105" s="65"/>
    </row>
    <row r="106" spans="1:1" x14ac:dyDescent="0.2">
      <c r="A106" s="65"/>
    </row>
    <row r="107" spans="1:1" x14ac:dyDescent="0.2">
      <c r="A107" s="65"/>
    </row>
    <row r="108" spans="1:1" x14ac:dyDescent="0.2">
      <c r="A108" s="7" t="s">
        <v>940</v>
      </c>
    </row>
    <row r="110" spans="1:1" x14ac:dyDescent="0.2">
      <c r="A110" s="65"/>
    </row>
    <row r="111" spans="1:1" x14ac:dyDescent="0.2">
      <c r="A111" s="64"/>
    </row>
    <row r="112" spans="1:1" x14ac:dyDescent="0.2">
      <c r="A112" s="64"/>
    </row>
  </sheetData>
  <mergeCells count="2">
    <mergeCell ref="A1:G1"/>
    <mergeCell ref="A54:G54"/>
  </mergeCells>
  <conditionalFormatting sqref="F2:F3 F5:F53">
    <cfRule type="cellIs" dxfId="97" priority="2" stopIfTrue="1" operator="between">
      <formula>0.009</formula>
      <formula>-0.009</formula>
    </cfRule>
  </conditionalFormatting>
  <conditionalFormatting sqref="F55:F65536">
    <cfRule type="cellIs" dxfId="96"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91"/>
  <sheetViews>
    <sheetView workbookViewId="0">
      <selection sqref="A1:G1"/>
    </sheetView>
  </sheetViews>
  <sheetFormatPr defaultColWidth="9.109375" defaultRowHeight="10.199999999999999" x14ac:dyDescent="0.2"/>
  <cols>
    <col min="1" max="1" width="38.6640625" style="7" bestFit="1" customWidth="1"/>
    <col min="2" max="2" width="35.5546875" style="7" bestFit="1" customWidth="1"/>
    <col min="3" max="3" width="20.44140625" style="7" bestFit="1" customWidth="1"/>
    <col min="4" max="4" width="15.33203125" style="7" bestFit="1" customWidth="1"/>
    <col min="5" max="5" width="32.6640625" style="10" customWidth="1"/>
    <col min="6" max="6" width="13.5546875" style="11" bestFit="1" customWidth="1"/>
    <col min="7" max="7" width="4.5546875" style="10" bestFit="1" customWidth="1"/>
    <col min="8" max="16384" width="9.109375" style="7"/>
  </cols>
  <sheetData>
    <row r="1" spans="1:9" s="1" customFormat="1" ht="13.8" x14ac:dyDescent="0.2">
      <c r="A1" s="81" t="s">
        <v>1257</v>
      </c>
      <c r="B1" s="82"/>
      <c r="C1" s="82"/>
      <c r="D1" s="82"/>
      <c r="E1" s="82"/>
      <c r="F1" s="82"/>
      <c r="G1" s="82"/>
    </row>
    <row r="2" spans="1:9" s="1" customFormat="1" ht="11.4" x14ac:dyDescent="0.2">
      <c r="E2" s="5"/>
      <c r="F2" s="9"/>
      <c r="G2" s="10"/>
    </row>
    <row r="3" spans="1:9" s="1" customFormat="1" ht="12" x14ac:dyDescent="0.2">
      <c r="A3" s="8" t="s">
        <v>7</v>
      </c>
      <c r="B3" s="2"/>
      <c r="C3" s="3"/>
      <c r="D3" s="3"/>
      <c r="E3" s="4"/>
      <c r="F3" s="9"/>
      <c r="G3" s="10"/>
    </row>
    <row r="4" spans="1:9" s="1" customFormat="1" ht="25.5" customHeight="1" x14ac:dyDescent="0.2">
      <c r="A4" s="6" t="s">
        <v>2</v>
      </c>
      <c r="B4" s="6" t="s">
        <v>0</v>
      </c>
      <c r="C4" s="13" t="s">
        <v>976</v>
      </c>
      <c r="D4" s="13" t="s">
        <v>1</v>
      </c>
      <c r="E4" s="53" t="s">
        <v>6</v>
      </c>
      <c r="F4" s="12" t="s">
        <v>3</v>
      </c>
      <c r="G4" s="12" t="s">
        <v>5</v>
      </c>
    </row>
    <row r="5" spans="1:9" x14ac:dyDescent="0.2">
      <c r="A5" s="16" t="s">
        <v>25</v>
      </c>
      <c r="B5" s="17"/>
      <c r="C5" s="17"/>
      <c r="D5" s="17"/>
      <c r="E5" s="18"/>
      <c r="F5" s="19"/>
      <c r="G5" s="18"/>
    </row>
    <row r="6" spans="1:9" x14ac:dyDescent="0.2">
      <c r="A6" s="20" t="s">
        <v>26</v>
      </c>
      <c r="B6" s="21"/>
      <c r="C6" s="21"/>
      <c r="D6" s="21"/>
      <c r="E6" s="22"/>
      <c r="F6" s="23"/>
      <c r="G6" s="22"/>
    </row>
    <row r="7" spans="1:9" x14ac:dyDescent="0.2">
      <c r="A7" s="21" t="s">
        <v>1196</v>
      </c>
      <c r="B7" s="21" t="s">
        <v>1197</v>
      </c>
      <c r="C7" s="21" t="s">
        <v>30</v>
      </c>
      <c r="D7" s="24">
        <v>500</v>
      </c>
      <c r="E7" s="22">
        <v>530.08246580000002</v>
      </c>
      <c r="F7" s="23">
        <v>10.516183700477299</v>
      </c>
      <c r="G7" s="22">
        <v>8.3940000000000001</v>
      </c>
    </row>
    <row r="8" spans="1:9" x14ac:dyDescent="0.2">
      <c r="A8" s="21" t="s">
        <v>1258</v>
      </c>
      <c r="B8" s="21" t="s">
        <v>1259</v>
      </c>
      <c r="C8" s="21" t="s">
        <v>66</v>
      </c>
      <c r="D8" s="24">
        <v>500</v>
      </c>
      <c r="E8" s="22">
        <v>521.28373290000002</v>
      </c>
      <c r="F8" s="23">
        <v>10.341627669147</v>
      </c>
      <c r="G8" s="22">
        <v>7.67</v>
      </c>
    </row>
    <row r="9" spans="1:9" x14ac:dyDescent="0.2">
      <c r="A9" s="21" t="s">
        <v>68</v>
      </c>
      <c r="B9" s="21" t="s">
        <v>67</v>
      </c>
      <c r="C9" s="21" t="s">
        <v>30</v>
      </c>
      <c r="D9" s="24">
        <v>500</v>
      </c>
      <c r="E9" s="22">
        <v>516.16421920000005</v>
      </c>
      <c r="F9" s="23">
        <v>10.240062818393</v>
      </c>
      <c r="G9" s="22">
        <v>8.0117999999999991</v>
      </c>
    </row>
    <row r="10" spans="1:9" x14ac:dyDescent="0.2">
      <c r="A10" s="21" t="s">
        <v>70</v>
      </c>
      <c r="B10" s="21" t="s">
        <v>69</v>
      </c>
      <c r="C10" s="21" t="s">
        <v>66</v>
      </c>
      <c r="D10" s="24">
        <v>50</v>
      </c>
      <c r="E10" s="22">
        <v>506.12524660000003</v>
      </c>
      <c r="F10" s="23">
        <v>10.040901957891201</v>
      </c>
      <c r="G10" s="22">
        <v>7.6224999999999996</v>
      </c>
    </row>
    <row r="11" spans="1:9" x14ac:dyDescent="0.2">
      <c r="A11" s="20" t="s">
        <v>32</v>
      </c>
      <c r="B11" s="20"/>
      <c r="C11" s="20"/>
      <c r="D11" s="20"/>
      <c r="E11" s="25">
        <f>SUM(E6:E10)</f>
        <v>2073.6556645000001</v>
      </c>
      <c r="F11" s="26">
        <f>SUM(F6:F10)</f>
        <v>41.138776145908501</v>
      </c>
      <c r="G11" s="25"/>
      <c r="H11" s="14"/>
      <c r="I11" s="14"/>
    </row>
    <row r="12" spans="1:9" x14ac:dyDescent="0.2">
      <c r="A12" s="21"/>
      <c r="B12" s="21"/>
      <c r="C12" s="21"/>
      <c r="D12" s="21"/>
      <c r="E12" s="22"/>
      <c r="F12" s="23"/>
      <c r="G12" s="22"/>
    </row>
    <row r="13" spans="1:9" x14ac:dyDescent="0.2">
      <c r="A13" s="20" t="s">
        <v>40</v>
      </c>
      <c r="B13" s="21"/>
      <c r="C13" s="21"/>
      <c r="D13" s="21"/>
      <c r="E13" s="22"/>
      <c r="F13" s="23"/>
      <c r="G13" s="22"/>
    </row>
    <row r="14" spans="1:9" x14ac:dyDescent="0.2">
      <c r="A14" s="21" t="s">
        <v>1260</v>
      </c>
      <c r="B14" s="21" t="s">
        <v>1261</v>
      </c>
      <c r="C14" s="21" t="s">
        <v>41</v>
      </c>
      <c r="D14" s="24">
        <v>1500000</v>
      </c>
      <c r="E14" s="22">
        <v>1574.3291667000001</v>
      </c>
      <c r="F14" s="23">
        <v>31.2327529963671</v>
      </c>
      <c r="G14" s="22">
        <v>6.8953172802000102</v>
      </c>
    </row>
    <row r="15" spans="1:9" x14ac:dyDescent="0.2">
      <c r="A15" s="21" t="s">
        <v>1176</v>
      </c>
      <c r="B15" s="21" t="s">
        <v>1177</v>
      </c>
      <c r="C15" s="21" t="s">
        <v>41</v>
      </c>
      <c r="D15" s="24">
        <v>900000</v>
      </c>
      <c r="E15" s="22">
        <v>931.40565000000004</v>
      </c>
      <c r="F15" s="23">
        <v>18.477941729840399</v>
      </c>
      <c r="G15" s="22">
        <v>7.2760993021676397</v>
      </c>
    </row>
    <row r="16" spans="1:9" x14ac:dyDescent="0.2">
      <c r="A16" s="21" t="s">
        <v>1172</v>
      </c>
      <c r="B16" s="21" t="s">
        <v>1173</v>
      </c>
      <c r="C16" s="21" t="s">
        <v>41</v>
      </c>
      <c r="D16" s="24">
        <v>275000</v>
      </c>
      <c r="E16" s="22">
        <v>283.73207500000001</v>
      </c>
      <c r="F16" s="23">
        <v>5.6288951529730404</v>
      </c>
      <c r="G16" s="22">
        <v>6.8359984112499896</v>
      </c>
    </row>
    <row r="17" spans="1:9" x14ac:dyDescent="0.2">
      <c r="A17" s="20" t="s">
        <v>32</v>
      </c>
      <c r="B17" s="20"/>
      <c r="C17" s="20"/>
      <c r="D17" s="20"/>
      <c r="E17" s="25">
        <f>SUM(E14:E16)</f>
        <v>2789.4668916999999</v>
      </c>
      <c r="F17" s="26">
        <f>SUM(F14:F16)</f>
        <v>55.339589879180537</v>
      </c>
      <c r="G17" s="25"/>
      <c r="H17" s="14"/>
      <c r="I17" s="14"/>
    </row>
    <row r="18" spans="1:9" x14ac:dyDescent="0.2">
      <c r="A18" s="21"/>
      <c r="B18" s="21"/>
      <c r="C18" s="21"/>
      <c r="D18" s="21"/>
      <c r="E18" s="22"/>
      <c r="F18" s="23"/>
      <c r="G18" s="22"/>
    </row>
    <row r="19" spans="1:9" x14ac:dyDescent="0.2">
      <c r="A19" s="20" t="s">
        <v>1042</v>
      </c>
      <c r="B19" s="21"/>
      <c r="C19" s="21"/>
      <c r="D19" s="21"/>
      <c r="E19" s="22"/>
      <c r="F19" s="23"/>
      <c r="G19" s="22"/>
    </row>
    <row r="20" spans="1:9" x14ac:dyDescent="0.2">
      <c r="A20" s="21" t="s">
        <v>1043</v>
      </c>
      <c r="B20" s="21" t="s">
        <v>1044</v>
      </c>
      <c r="C20" s="21" t="s">
        <v>1045</v>
      </c>
      <c r="D20" s="24">
        <v>123.633</v>
      </c>
      <c r="E20" s="22">
        <v>13.5620016</v>
      </c>
      <c r="F20" s="23">
        <v>0.269053419747671</v>
      </c>
      <c r="G20" s="22">
        <v>6.52</v>
      </c>
    </row>
    <row r="21" spans="1:9" x14ac:dyDescent="0.2">
      <c r="A21" s="20" t="s">
        <v>32</v>
      </c>
      <c r="B21" s="20"/>
      <c r="C21" s="20"/>
      <c r="D21" s="20"/>
      <c r="E21" s="25">
        <f>SUM(E20:E20)</f>
        <v>13.5620016</v>
      </c>
      <c r="F21" s="26">
        <f>SUM(F20:F20)</f>
        <v>0.269053419747671</v>
      </c>
      <c r="G21" s="25"/>
      <c r="H21" s="14"/>
      <c r="I21" s="14"/>
    </row>
    <row r="22" spans="1:9" x14ac:dyDescent="0.2">
      <c r="A22" s="21"/>
      <c r="B22" s="21"/>
      <c r="C22" s="21"/>
      <c r="D22" s="21"/>
      <c r="E22" s="22"/>
      <c r="F22" s="23"/>
      <c r="G22" s="22"/>
    </row>
    <row r="23" spans="1:9" x14ac:dyDescent="0.2">
      <c r="A23" s="20" t="s">
        <v>43</v>
      </c>
      <c r="B23" s="20"/>
      <c r="C23" s="20"/>
      <c r="D23" s="20"/>
      <c r="E23" s="25">
        <f>E11+E17+E21</f>
        <v>4876.6845578000002</v>
      </c>
      <c r="F23" s="26">
        <f>F11+F17+F21</f>
        <v>96.747419444836709</v>
      </c>
      <c r="G23" s="25"/>
      <c r="H23" s="14"/>
      <c r="I23" s="14"/>
    </row>
    <row r="24" spans="1:9" x14ac:dyDescent="0.2">
      <c r="A24" s="20"/>
      <c r="B24" s="20"/>
      <c r="C24" s="20"/>
      <c r="D24" s="20"/>
      <c r="E24" s="25"/>
      <c r="F24" s="26"/>
      <c r="G24" s="25"/>
      <c r="H24" s="14"/>
      <c r="I24" s="14"/>
    </row>
    <row r="25" spans="1:9" x14ac:dyDescent="0.2">
      <c r="A25" s="20" t="s">
        <v>45</v>
      </c>
      <c r="B25" s="20"/>
      <c r="C25" s="20"/>
      <c r="D25" s="20"/>
      <c r="E25" s="25">
        <f>E27-(E11+E17+E21)</f>
        <v>163.95072299999993</v>
      </c>
      <c r="F25" s="26">
        <f>F27-(F11+F17+F21)</f>
        <v>3.2525805551632914</v>
      </c>
      <c r="G25" s="25"/>
      <c r="H25" s="14"/>
      <c r="I25" s="14"/>
    </row>
    <row r="26" spans="1:9" x14ac:dyDescent="0.2">
      <c r="A26" s="20"/>
      <c r="B26" s="20"/>
      <c r="C26" s="20"/>
      <c r="D26" s="20"/>
      <c r="E26" s="25"/>
      <c r="F26" s="26"/>
      <c r="G26" s="25"/>
      <c r="H26" s="14"/>
      <c r="I26" s="14"/>
    </row>
    <row r="27" spans="1:9" x14ac:dyDescent="0.2">
      <c r="A27" s="27" t="s">
        <v>44</v>
      </c>
      <c r="B27" s="27"/>
      <c r="C27" s="27"/>
      <c r="D27" s="27"/>
      <c r="E27" s="28">
        <v>5040.6352808000001</v>
      </c>
      <c r="F27" s="29">
        <v>100</v>
      </c>
      <c r="G27" s="28"/>
      <c r="H27" s="14"/>
      <c r="I27" s="14"/>
    </row>
    <row r="29" spans="1:9" x14ac:dyDescent="0.2">
      <c r="A29" s="14" t="s">
        <v>46</v>
      </c>
    </row>
    <row r="30" spans="1:9" x14ac:dyDescent="0.2">
      <c r="A30" s="14" t="s">
        <v>1047</v>
      </c>
    </row>
    <row r="31" spans="1:9" x14ac:dyDescent="0.2">
      <c r="A31" s="14" t="s">
        <v>1180</v>
      </c>
    </row>
    <row r="32" spans="1:9" x14ac:dyDescent="0.2">
      <c r="A32" s="14"/>
    </row>
    <row r="33" spans="1:7" ht="33.75" customHeight="1" x14ac:dyDescent="0.2">
      <c r="A33" s="85" t="s">
        <v>1181</v>
      </c>
      <c r="B33" s="85"/>
      <c r="C33" s="85"/>
      <c r="D33" s="85"/>
      <c r="E33" s="85"/>
      <c r="F33" s="85"/>
      <c r="G33" s="85"/>
    </row>
    <row r="34" spans="1:7" x14ac:dyDescent="0.2">
      <c r="A34" s="14"/>
    </row>
    <row r="35" spans="1:7" x14ac:dyDescent="0.2">
      <c r="A35" s="14" t="s">
        <v>47</v>
      </c>
    </row>
    <row r="36" spans="1:7" x14ac:dyDescent="0.2">
      <c r="A36" s="14" t="s">
        <v>48</v>
      </c>
    </row>
    <row r="37" spans="1:7" x14ac:dyDescent="0.2">
      <c r="A37" s="14" t="s">
        <v>49</v>
      </c>
      <c r="B37" s="14"/>
      <c r="C37" s="30" t="s">
        <v>972</v>
      </c>
      <c r="D37" s="14" t="s">
        <v>50</v>
      </c>
    </row>
    <row r="38" spans="1:7" x14ac:dyDescent="0.2">
      <c r="A38" s="7" t="s">
        <v>52</v>
      </c>
      <c r="C38" s="70" t="s">
        <v>970</v>
      </c>
      <c r="D38" s="31">
        <v>10.2674</v>
      </c>
    </row>
    <row r="39" spans="1:7" x14ac:dyDescent="0.2">
      <c r="A39" s="7" t="s">
        <v>53</v>
      </c>
      <c r="C39" s="70" t="s">
        <v>970</v>
      </c>
      <c r="D39" s="31">
        <v>10.2674</v>
      </c>
    </row>
    <row r="40" spans="1:7" x14ac:dyDescent="0.2">
      <c r="A40" s="7" t="s">
        <v>54</v>
      </c>
      <c r="C40" s="70" t="s">
        <v>970</v>
      </c>
      <c r="D40" s="31">
        <v>10.2913</v>
      </c>
    </row>
    <row r="41" spans="1:7" x14ac:dyDescent="0.2">
      <c r="A41" s="7" t="s">
        <v>55</v>
      </c>
      <c r="C41" s="70" t="s">
        <v>970</v>
      </c>
      <c r="D41" s="31">
        <v>10.2913</v>
      </c>
    </row>
    <row r="43" spans="1:7" x14ac:dyDescent="0.2">
      <c r="A43" s="7" t="s">
        <v>1262</v>
      </c>
    </row>
    <row r="44" spans="1:7" x14ac:dyDescent="0.2">
      <c r="A44" s="7" t="s">
        <v>56</v>
      </c>
    </row>
    <row r="46" spans="1:7" x14ac:dyDescent="0.2">
      <c r="A46" s="14" t="s">
        <v>57</v>
      </c>
      <c r="D46" s="30" t="s">
        <v>58</v>
      </c>
    </row>
    <row r="48" spans="1:7" x14ac:dyDescent="0.2">
      <c r="A48" s="14" t="s">
        <v>1065</v>
      </c>
      <c r="D48" s="32">
        <v>7.2860144068692501</v>
      </c>
      <c r="E48" s="10" t="s">
        <v>59</v>
      </c>
    </row>
    <row r="50" spans="1:4" x14ac:dyDescent="0.2">
      <c r="A50" s="14" t="s">
        <v>60</v>
      </c>
      <c r="D50" s="30" t="s">
        <v>58</v>
      </c>
    </row>
    <row r="52" spans="1:4" x14ac:dyDescent="0.2">
      <c r="A52" s="14" t="s">
        <v>1066</v>
      </c>
    </row>
    <row r="54" spans="1:4" x14ac:dyDescent="0.2">
      <c r="A54" s="56" t="s">
        <v>941</v>
      </c>
    </row>
    <row r="55" spans="1:4" x14ac:dyDescent="0.2">
      <c r="A55" s="64"/>
    </row>
    <row r="56" spans="1:4" x14ac:dyDescent="0.2">
      <c r="A56" s="65"/>
    </row>
    <row r="57" spans="1:4" x14ac:dyDescent="0.2">
      <c r="A57" s="65"/>
    </row>
    <row r="58" spans="1:4" x14ac:dyDescent="0.2">
      <c r="A58" s="65"/>
    </row>
    <row r="59" spans="1:4" x14ac:dyDescent="0.2">
      <c r="A59" s="65"/>
    </row>
    <row r="60" spans="1:4" x14ac:dyDescent="0.2">
      <c r="A60" s="65"/>
    </row>
    <row r="61" spans="1:4" x14ac:dyDescent="0.2">
      <c r="A61" s="65"/>
    </row>
    <row r="62" spans="1:4" x14ac:dyDescent="0.2">
      <c r="A62" s="65"/>
    </row>
    <row r="63" spans="1:4" x14ac:dyDescent="0.2">
      <c r="A63" s="65"/>
    </row>
    <row r="64" spans="1:4" x14ac:dyDescent="0.2">
      <c r="A64" s="65"/>
    </row>
    <row r="65" spans="1:1" x14ac:dyDescent="0.2">
      <c r="A65" s="65"/>
    </row>
    <row r="66" spans="1:1" x14ac:dyDescent="0.2">
      <c r="A66" s="65"/>
    </row>
    <row r="67" spans="1:1" x14ac:dyDescent="0.2">
      <c r="A67" s="65"/>
    </row>
    <row r="68" spans="1:1" x14ac:dyDescent="0.2">
      <c r="A68" s="65"/>
    </row>
    <row r="69" spans="1:1" x14ac:dyDescent="0.2">
      <c r="A69" s="65"/>
    </row>
    <row r="70" spans="1:1" x14ac:dyDescent="0.2">
      <c r="A70" s="56" t="s">
        <v>1263</v>
      </c>
    </row>
    <row r="71" spans="1:1" x14ac:dyDescent="0.2">
      <c r="A71" s="65"/>
    </row>
    <row r="72" spans="1:1" x14ac:dyDescent="0.2">
      <c r="A72" s="56" t="s">
        <v>942</v>
      </c>
    </row>
    <row r="73" spans="1:1" x14ac:dyDescent="0.2">
      <c r="A73" s="65"/>
    </row>
    <row r="74" spans="1:1" x14ac:dyDescent="0.2">
      <c r="A74" s="65"/>
    </row>
    <row r="75" spans="1:1" x14ac:dyDescent="0.2">
      <c r="A75" s="65"/>
    </row>
    <row r="76" spans="1:1" x14ac:dyDescent="0.2">
      <c r="A76" s="65"/>
    </row>
    <row r="77" spans="1:1" x14ac:dyDescent="0.2">
      <c r="A77" s="65"/>
    </row>
    <row r="78" spans="1:1" x14ac:dyDescent="0.2">
      <c r="A78" s="65"/>
    </row>
    <row r="79" spans="1:1" x14ac:dyDescent="0.2">
      <c r="A79" s="65"/>
    </row>
    <row r="80" spans="1:1" x14ac:dyDescent="0.2">
      <c r="A80" s="65"/>
    </row>
    <row r="81" spans="1:1" x14ac:dyDescent="0.2">
      <c r="A81" s="65"/>
    </row>
    <row r="82" spans="1:1" x14ac:dyDescent="0.2">
      <c r="A82" s="65"/>
    </row>
    <row r="83" spans="1:1" x14ac:dyDescent="0.2">
      <c r="A83" s="65"/>
    </row>
    <row r="84" spans="1:1" x14ac:dyDescent="0.2">
      <c r="A84" s="65"/>
    </row>
    <row r="85" spans="1:1" x14ac:dyDescent="0.2">
      <c r="A85" s="65"/>
    </row>
    <row r="86" spans="1:1" x14ac:dyDescent="0.2">
      <c r="A86" s="65"/>
    </row>
    <row r="87" spans="1:1" x14ac:dyDescent="0.2">
      <c r="A87" s="65"/>
    </row>
    <row r="88" spans="1:1" x14ac:dyDescent="0.2">
      <c r="A88" s="7" t="s">
        <v>940</v>
      </c>
    </row>
    <row r="90" spans="1:1" x14ac:dyDescent="0.2">
      <c r="A90" s="65"/>
    </row>
    <row r="91" spans="1:1" x14ac:dyDescent="0.2">
      <c r="A91" s="64"/>
    </row>
  </sheetData>
  <mergeCells count="2">
    <mergeCell ref="A1:G1"/>
    <mergeCell ref="A33:G33"/>
  </mergeCells>
  <conditionalFormatting sqref="F2:F3 F5:F32">
    <cfRule type="cellIs" dxfId="95" priority="2" stopIfTrue="1" operator="between">
      <formula>0.009</formula>
      <formula>-0.009</formula>
    </cfRule>
  </conditionalFormatting>
  <conditionalFormatting sqref="F34:F65536">
    <cfRule type="cellIs" dxfId="94"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79"/>
  <sheetViews>
    <sheetView workbookViewId="0">
      <selection sqref="A1:G1"/>
    </sheetView>
  </sheetViews>
  <sheetFormatPr defaultColWidth="9.109375" defaultRowHeight="10.199999999999999" x14ac:dyDescent="0.2"/>
  <cols>
    <col min="1" max="1" width="35.6640625" style="7" bestFit="1" customWidth="1"/>
    <col min="2" max="2" width="23.33203125" style="7" bestFit="1" customWidth="1"/>
    <col min="3" max="3" width="20.44140625" style="7" bestFit="1" customWidth="1"/>
    <col min="4" max="4" width="15.33203125" style="7" bestFit="1" customWidth="1"/>
    <col min="5" max="5" width="32.6640625" style="10" customWidth="1"/>
    <col min="6" max="6" width="13.5546875" style="11" bestFit="1" customWidth="1"/>
    <col min="7" max="7" width="4.5546875" style="10" bestFit="1" customWidth="1"/>
    <col min="8" max="16384" width="9.109375" style="7"/>
  </cols>
  <sheetData>
    <row r="1" spans="1:9" s="1" customFormat="1" ht="13.8" x14ac:dyDescent="0.2">
      <c r="A1" s="81" t="s">
        <v>1264</v>
      </c>
      <c r="B1" s="82"/>
      <c r="C1" s="82"/>
      <c r="D1" s="82"/>
      <c r="E1" s="82"/>
      <c r="F1" s="82"/>
      <c r="G1" s="82"/>
    </row>
    <row r="2" spans="1:9" s="1" customFormat="1" ht="11.4" x14ac:dyDescent="0.2">
      <c r="E2" s="5"/>
      <c r="F2" s="9"/>
      <c r="G2" s="10"/>
    </row>
    <row r="3" spans="1:9" s="1" customFormat="1" ht="12" x14ac:dyDescent="0.2">
      <c r="A3" s="8" t="s">
        <v>7</v>
      </c>
      <c r="B3" s="2"/>
      <c r="C3" s="3"/>
      <c r="D3" s="3"/>
      <c r="E3" s="4"/>
      <c r="F3" s="9"/>
      <c r="G3" s="10"/>
    </row>
    <row r="4" spans="1:9" s="1" customFormat="1" ht="25.5" customHeight="1" x14ac:dyDescent="0.2">
      <c r="A4" s="6" t="s">
        <v>2</v>
      </c>
      <c r="B4" s="6" t="s">
        <v>0</v>
      </c>
      <c r="C4" s="13" t="s">
        <v>976</v>
      </c>
      <c r="D4" s="13" t="s">
        <v>1</v>
      </c>
      <c r="E4" s="53" t="s">
        <v>6</v>
      </c>
      <c r="F4" s="12" t="s">
        <v>3</v>
      </c>
      <c r="G4" s="12" t="s">
        <v>5</v>
      </c>
    </row>
    <row r="5" spans="1:9" x14ac:dyDescent="0.2">
      <c r="A5" s="16" t="s">
        <v>40</v>
      </c>
      <c r="B5" s="17"/>
      <c r="C5" s="17"/>
      <c r="D5" s="17"/>
      <c r="E5" s="18"/>
      <c r="F5" s="19"/>
      <c r="G5" s="18"/>
    </row>
    <row r="6" spans="1:9" x14ac:dyDescent="0.2">
      <c r="A6" s="21" t="s">
        <v>1260</v>
      </c>
      <c r="B6" s="21" t="s">
        <v>1261</v>
      </c>
      <c r="C6" s="21" t="s">
        <v>41</v>
      </c>
      <c r="D6" s="24">
        <v>1800000</v>
      </c>
      <c r="E6" s="22">
        <v>1889.1949999999999</v>
      </c>
      <c r="F6" s="23">
        <v>67.491970531501195</v>
      </c>
      <c r="G6" s="22">
        <v>6.8953172802000102</v>
      </c>
    </row>
    <row r="7" spans="1:9" x14ac:dyDescent="0.2">
      <c r="A7" s="21" t="s">
        <v>1265</v>
      </c>
      <c r="B7" s="21" t="s">
        <v>1266</v>
      </c>
      <c r="C7" s="21" t="s">
        <v>41</v>
      </c>
      <c r="D7" s="24">
        <v>800000</v>
      </c>
      <c r="E7" s="22">
        <v>808.31973330000005</v>
      </c>
      <c r="F7" s="23">
        <v>28.877427486265098</v>
      </c>
      <c r="G7" s="22">
        <v>7.2794817281999897</v>
      </c>
    </row>
    <row r="8" spans="1:9" x14ac:dyDescent="0.2">
      <c r="A8" s="20" t="s">
        <v>32</v>
      </c>
      <c r="B8" s="20"/>
      <c r="C8" s="20"/>
      <c r="D8" s="20"/>
      <c r="E8" s="25">
        <f>SUM(E6:E7)</f>
        <v>2697.5147333</v>
      </c>
      <c r="F8" s="26">
        <f>SUM(F6:F7)</f>
        <v>96.369398017766287</v>
      </c>
      <c r="G8" s="25"/>
      <c r="H8" s="14"/>
      <c r="I8" s="14"/>
    </row>
    <row r="9" spans="1:9" x14ac:dyDescent="0.2">
      <c r="A9" s="21"/>
      <c r="B9" s="21"/>
      <c r="C9" s="21"/>
      <c r="D9" s="21"/>
      <c r="E9" s="22"/>
      <c r="F9" s="23"/>
      <c r="G9" s="22"/>
    </row>
    <row r="10" spans="1:9" x14ac:dyDescent="0.2">
      <c r="A10" s="20" t="s">
        <v>1042</v>
      </c>
      <c r="B10" s="21"/>
      <c r="C10" s="21"/>
      <c r="D10" s="21"/>
      <c r="E10" s="22"/>
      <c r="F10" s="23"/>
      <c r="G10" s="22"/>
    </row>
    <row r="11" spans="1:9" x14ac:dyDescent="0.2">
      <c r="A11" s="21" t="s">
        <v>1043</v>
      </c>
      <c r="B11" s="21" t="s">
        <v>1044</v>
      </c>
      <c r="C11" s="21" t="s">
        <v>1045</v>
      </c>
      <c r="D11" s="24">
        <v>72.486999999999995</v>
      </c>
      <c r="E11" s="22">
        <v>7.9515080999999999</v>
      </c>
      <c r="F11" s="23">
        <v>0.28406964361338699</v>
      </c>
      <c r="G11" s="22">
        <v>6.52</v>
      </c>
    </row>
    <row r="12" spans="1:9" x14ac:dyDescent="0.2">
      <c r="A12" s="20" t="s">
        <v>32</v>
      </c>
      <c r="B12" s="20"/>
      <c r="C12" s="20"/>
      <c r="D12" s="20"/>
      <c r="E12" s="25">
        <f>SUM(E11:E11)</f>
        <v>7.9515080999999999</v>
      </c>
      <c r="F12" s="26">
        <f>SUM(F11:F11)</f>
        <v>0.28406964361338699</v>
      </c>
      <c r="G12" s="25"/>
      <c r="H12" s="14"/>
      <c r="I12" s="14"/>
    </row>
    <row r="13" spans="1:9" x14ac:dyDescent="0.2">
      <c r="A13" s="21"/>
      <c r="B13" s="21"/>
      <c r="C13" s="21"/>
      <c r="D13" s="21"/>
      <c r="E13" s="22"/>
      <c r="F13" s="23"/>
      <c r="G13" s="22"/>
    </row>
    <row r="14" spans="1:9" x14ac:dyDescent="0.2">
      <c r="A14" s="20" t="s">
        <v>43</v>
      </c>
      <c r="B14" s="20"/>
      <c r="C14" s="20"/>
      <c r="D14" s="20"/>
      <c r="E14" s="25">
        <f>E8+E12</f>
        <v>2705.4662413999999</v>
      </c>
      <c r="F14" s="26">
        <f>F8+F12</f>
        <v>96.653467661379679</v>
      </c>
      <c r="G14" s="25"/>
      <c r="H14" s="14"/>
      <c r="I14" s="14"/>
    </row>
    <row r="15" spans="1:9" x14ac:dyDescent="0.2">
      <c r="A15" s="20"/>
      <c r="B15" s="20"/>
      <c r="C15" s="20"/>
      <c r="D15" s="20"/>
      <c r="E15" s="25"/>
      <c r="F15" s="26"/>
      <c r="G15" s="25"/>
      <c r="H15" s="14"/>
      <c r="I15" s="14"/>
    </row>
    <row r="16" spans="1:9" x14ac:dyDescent="0.2">
      <c r="A16" s="20" t="s">
        <v>45</v>
      </c>
      <c r="B16" s="20"/>
      <c r="C16" s="20"/>
      <c r="D16" s="20"/>
      <c r="E16" s="25">
        <f>E18-(E8+E12)</f>
        <v>93.674137999999857</v>
      </c>
      <c r="F16" s="26">
        <f>F18-(F8+F12)</f>
        <v>3.346532338620321</v>
      </c>
      <c r="G16" s="25"/>
      <c r="H16" s="14"/>
      <c r="I16" s="14"/>
    </row>
    <row r="17" spans="1:9" x14ac:dyDescent="0.2">
      <c r="A17" s="20"/>
      <c r="B17" s="20"/>
      <c r="C17" s="20"/>
      <c r="D17" s="20"/>
      <c r="E17" s="25"/>
      <c r="F17" s="26"/>
      <c r="G17" s="25"/>
      <c r="H17" s="14"/>
      <c r="I17" s="14"/>
    </row>
    <row r="18" spans="1:9" x14ac:dyDescent="0.2">
      <c r="A18" s="27" t="s">
        <v>44</v>
      </c>
      <c r="B18" s="27"/>
      <c r="C18" s="27"/>
      <c r="D18" s="27"/>
      <c r="E18" s="28">
        <v>2799.1403793999998</v>
      </c>
      <c r="F18" s="29">
        <v>100</v>
      </c>
      <c r="G18" s="28"/>
      <c r="H18" s="14"/>
      <c r="I18" s="14"/>
    </row>
    <row r="20" spans="1:9" x14ac:dyDescent="0.2">
      <c r="A20" s="14" t="s">
        <v>1047</v>
      </c>
    </row>
    <row r="21" spans="1:9" x14ac:dyDescent="0.2">
      <c r="A21" s="14" t="s">
        <v>47</v>
      </c>
    </row>
    <row r="22" spans="1:9" x14ac:dyDescent="0.2">
      <c r="A22" s="14" t="s">
        <v>48</v>
      </c>
    </row>
    <row r="23" spans="1:9" x14ac:dyDescent="0.2">
      <c r="A23" s="14" t="s">
        <v>49</v>
      </c>
      <c r="B23" s="14"/>
      <c r="C23" s="30" t="s">
        <v>972</v>
      </c>
      <c r="D23" s="14" t="s">
        <v>50</v>
      </c>
    </row>
    <row r="24" spans="1:9" x14ac:dyDescent="0.2">
      <c r="A24" s="7" t="s">
        <v>52</v>
      </c>
      <c r="C24" s="70" t="s">
        <v>970</v>
      </c>
      <c r="D24" s="31">
        <v>10.074</v>
      </c>
    </row>
    <row r="25" spans="1:9" x14ac:dyDescent="0.2">
      <c r="A25" s="7" t="s">
        <v>53</v>
      </c>
      <c r="C25" s="70" t="s">
        <v>970</v>
      </c>
      <c r="D25" s="31">
        <v>10.074</v>
      </c>
    </row>
    <row r="26" spans="1:9" x14ac:dyDescent="0.2">
      <c r="A26" s="7" t="s">
        <v>54</v>
      </c>
      <c r="C26" s="70" t="s">
        <v>970</v>
      </c>
      <c r="D26" s="31">
        <v>10.086499999999999</v>
      </c>
    </row>
    <row r="27" spans="1:9" x14ac:dyDescent="0.2">
      <c r="A27" s="7" t="s">
        <v>55</v>
      </c>
      <c r="C27" s="70" t="s">
        <v>970</v>
      </c>
      <c r="D27" s="31">
        <v>10.086499999999999</v>
      </c>
    </row>
    <row r="29" spans="1:9" x14ac:dyDescent="0.2">
      <c r="A29" s="7" t="s">
        <v>1267</v>
      </c>
    </row>
    <row r="30" spans="1:9" x14ac:dyDescent="0.2">
      <c r="A30" s="7" t="s">
        <v>56</v>
      </c>
    </row>
    <row r="32" spans="1:9" x14ac:dyDescent="0.2">
      <c r="A32" s="14" t="s">
        <v>57</v>
      </c>
      <c r="D32" s="30" t="s">
        <v>58</v>
      </c>
    </row>
    <row r="34" spans="1:5" x14ac:dyDescent="0.2">
      <c r="A34" s="14" t="s">
        <v>1065</v>
      </c>
      <c r="D34" s="32">
        <v>20.581603598423499</v>
      </c>
      <c r="E34" s="10" t="s">
        <v>59</v>
      </c>
    </row>
    <row r="36" spans="1:5" x14ac:dyDescent="0.2">
      <c r="A36" s="14" t="s">
        <v>60</v>
      </c>
      <c r="D36" s="30" t="s">
        <v>58</v>
      </c>
    </row>
    <row r="38" spans="1:5" x14ac:dyDescent="0.2">
      <c r="A38" s="14" t="s">
        <v>929</v>
      </c>
    </row>
    <row r="39" spans="1:5" x14ac:dyDescent="0.2">
      <c r="A39" s="14"/>
    </row>
    <row r="40" spans="1:5" x14ac:dyDescent="0.2">
      <c r="A40" s="56" t="s">
        <v>941</v>
      </c>
    </row>
    <row r="57" spans="1:1" x14ac:dyDescent="0.2">
      <c r="A57" s="56" t="s">
        <v>1268</v>
      </c>
    </row>
    <row r="58" spans="1:1" x14ac:dyDescent="0.2">
      <c r="A58" s="65"/>
    </row>
    <row r="59" spans="1:1" x14ac:dyDescent="0.2">
      <c r="A59" s="56" t="s">
        <v>942</v>
      </c>
    </row>
    <row r="75" spans="1:7" x14ac:dyDescent="0.2">
      <c r="A75" s="86"/>
      <c r="B75" s="86"/>
      <c r="C75" s="86"/>
      <c r="D75" s="86"/>
      <c r="E75" s="86"/>
      <c r="F75" s="86"/>
      <c r="G75" s="86"/>
    </row>
    <row r="76" spans="1:7" x14ac:dyDescent="0.2">
      <c r="A76" s="7" t="s">
        <v>940</v>
      </c>
    </row>
    <row r="78" spans="1:7" x14ac:dyDescent="0.2">
      <c r="A78" s="65"/>
    </row>
    <row r="79" spans="1:7" x14ac:dyDescent="0.2">
      <c r="A79" s="64"/>
    </row>
  </sheetData>
  <mergeCells count="2">
    <mergeCell ref="A1:G1"/>
    <mergeCell ref="A75:G75"/>
  </mergeCells>
  <conditionalFormatting sqref="F2:F3">
    <cfRule type="cellIs" dxfId="93" priority="2" stopIfTrue="1" operator="between">
      <formula>0.009</formula>
      <formula>-0.009</formula>
    </cfRule>
  </conditionalFormatting>
  <conditionalFormatting sqref="F5:F74 F76:F65536">
    <cfRule type="cellIs" dxfId="92" priority="1" stopIfTrue="1" operator="between">
      <formula>0.009</formula>
      <formula>-0.009</formula>
    </cfRule>
  </conditionalFormatting>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FILF</vt:lpstr>
      <vt:lpstr>FIONF</vt:lpstr>
      <vt:lpstr>FIMMF</vt:lpstr>
      <vt:lpstr>FIFRF</vt:lpstr>
      <vt:lpstr>FICDF</vt:lpstr>
      <vt:lpstr>FBPF</vt:lpstr>
      <vt:lpstr>FIUSDF</vt:lpstr>
      <vt:lpstr>FIMLDF</vt:lpstr>
      <vt:lpstr>FILNGDF</vt:lpstr>
      <vt:lpstr>FIGSF</vt:lpstr>
      <vt:lpstr>FIPP</vt:lpstr>
      <vt:lpstr>FIDHY</vt:lpstr>
      <vt:lpstr>FIESF</vt:lpstr>
      <vt:lpstr>FIEHF</vt:lpstr>
      <vt:lpstr>FIBAF</vt:lpstr>
      <vt:lpstr>FIAF</vt:lpstr>
      <vt:lpstr>TIVF</vt:lpstr>
      <vt:lpstr>TIEIF</vt:lpstr>
      <vt:lpstr>FITF</vt:lpstr>
      <vt:lpstr>FISCF</vt:lpstr>
      <vt:lpstr>FIPF</vt:lpstr>
      <vt:lpstr>FIOF</vt:lpstr>
      <vt:lpstr>FIMCF</vt:lpstr>
      <vt:lpstr>FIFEF</vt:lpstr>
      <vt:lpstr>FIEF</vt:lpstr>
      <vt:lpstr>FIEAF</vt:lpstr>
      <vt:lpstr>FIBF</vt:lpstr>
      <vt:lpstr>FBIF</vt:lpstr>
      <vt:lpstr>FAEF</vt:lpstr>
      <vt:lpstr>FIIF-NSE</vt:lpstr>
      <vt:lpstr>FITX</vt:lpstr>
      <vt:lpstr>FIUS</vt:lpstr>
      <vt:lpstr>FEGF</vt:lpstr>
      <vt:lpstr>FIMAS</vt:lpstr>
      <vt:lpstr>FF</vt:lpstr>
      <vt:lpstr>FIDA</vt:lpstr>
      <vt:lpstr>FISTIP</vt:lpstr>
      <vt:lpstr>FICRF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PUBLIC</cp:keywords>
  <dc:description>PUBLIC</dc:description>
  <cp:lastModifiedBy/>
  <dcterms:created xsi:type="dcterms:W3CDTF">2006-09-16T00:00:00Z</dcterms:created>
  <dcterms:modified xsi:type="dcterms:W3CDTF">2025-03-07T07:08:53Z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2025-03-06T11:01:18Z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ce60c2e5-5be5-4bff-b256-d9e4f394523e</vt:lpwstr>
  </property>
  <property fmtid="{D5CDD505-2E9C-101B-9397-08002B2CF9AE}" pid="10" name="MSIP_Label_3486a02c-2dfb-4efe-823f-aa2d1f0e6ab7_ContentBits">
    <vt:lpwstr>2</vt:lpwstr>
  </property>
  <property fmtid="{D5CDD505-2E9C-101B-9397-08002B2CF9AE}" pid="11" name="Classification">
    <vt:lpwstr>PUBLIC</vt:lpwstr>
  </property>
</Properties>
</file>