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0" documentId="13_ncr:1_{44B0524C-300B-4BB6-B930-2F7C61BEBA72}" xr6:coauthVersionLast="47" xr6:coauthVersionMax="47" xr10:uidLastSave="{00000000-0000-0000-0000-000000000000}"/>
  <bookViews>
    <workbookView xWindow="-108" yWindow="-108" windowWidth="23256" windowHeight="13896" tabRatio="726" xr2:uid="{00000000-000D-0000-FFFF-FFFF00000000}"/>
  </bookViews>
  <sheets>
    <sheet name="FILF" sheetId="39" r:id="rId1"/>
    <sheet name="FIONF" sheetId="40" r:id="rId2"/>
    <sheet name="FIMMF" sheetId="41" r:id="rId3"/>
    <sheet name="FIFRF" sheetId="42" r:id="rId4"/>
    <sheet name="FICDF" sheetId="43" r:id="rId5"/>
    <sheet name="FBPF" sheetId="44" r:id="rId6"/>
    <sheet name="FIUSDF" sheetId="45" r:id="rId7"/>
    <sheet name="FIMLDF" sheetId="46" r:id="rId8"/>
    <sheet name="FILWD" sheetId="47" r:id="rId9"/>
    <sheet name="FILNGDF" sheetId="48" r:id="rId10"/>
    <sheet name="FIGSF" sheetId="49" r:id="rId11"/>
    <sheet name="FIRF" sheetId="50" r:id="rId12"/>
    <sheet name="FICHF" sheetId="51" r:id="rId13"/>
    <sheet name="FIMAAF" sheetId="15" r:id="rId14"/>
    <sheet name="FIESF" sheetId="16" r:id="rId15"/>
    <sheet name="FIBAF" sheetId="17" r:id="rId16"/>
    <sheet name="FIAHF" sheetId="18" r:id="rId17"/>
    <sheet name="FIAF" sheetId="19" r:id="rId18"/>
    <sheet name="TIVF" sheetId="20" r:id="rId19"/>
    <sheet name="FITF" sheetId="21" r:id="rId20"/>
    <sheet name="FISCF" sheetId="22" r:id="rId21"/>
    <sheet name="FIOF" sheetId="23" r:id="rId22"/>
    <sheet name="FIMICF" sheetId="24" r:id="rId23"/>
    <sheet name="FIMF" sheetId="25" r:id="rId24"/>
    <sheet name="FIMCF" sheetId="26" r:id="rId25"/>
    <sheet name="FILMCF" sheetId="27" r:id="rId26"/>
    <sheet name="FILCF" sheetId="28" r:id="rId27"/>
    <sheet name="FIFEF" sheetId="29" r:id="rId28"/>
    <sheet name="FIEF" sheetId="30" r:id="rId29"/>
    <sheet name="FIDYF" sheetId="31" r:id="rId30"/>
    <sheet name="FBIF" sheetId="32" r:id="rId31"/>
    <sheet name="FAEF" sheetId="33" r:id="rId32"/>
    <sheet name="FIIF-NSE" sheetId="34" r:id="rId33"/>
    <sheet name="FITX" sheetId="35" r:id="rId34"/>
    <sheet name="FIUS" sheetId="36" r:id="rId35"/>
    <sheet name="FIPAF" sheetId="37" r:id="rId36"/>
    <sheet name="FF" sheetId="38" r:id="rId37"/>
    <sheet name="FIDA" sheetId="52" r:id="rId38"/>
    <sheet name="FISTIP" sheetId="53" r:id="rId39"/>
    <sheet name="FICRF" sheetId="54" r:id="rId4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5" i="15" l="1"/>
  <c r="E85" i="15"/>
  <c r="F7" i="54" l="1"/>
  <c r="F9" i="54" s="1"/>
  <c r="E7" i="54"/>
  <c r="E9" i="54" s="1"/>
  <c r="F7" i="53"/>
  <c r="F9" i="53" s="1"/>
  <c r="E7" i="53"/>
  <c r="E9" i="53" s="1"/>
  <c r="F77" i="51"/>
  <c r="E77" i="51"/>
  <c r="F73" i="51"/>
  <c r="E73" i="51"/>
  <c r="F69" i="51"/>
  <c r="E69" i="51"/>
  <c r="F64" i="51"/>
  <c r="E64" i="51"/>
  <c r="F50" i="51"/>
  <c r="E50" i="51"/>
  <c r="F79" i="50"/>
  <c r="E79" i="50"/>
  <c r="F75" i="50"/>
  <c r="E75" i="50"/>
  <c r="F70" i="50"/>
  <c r="E70" i="50"/>
  <c r="F65" i="50"/>
  <c r="E65" i="50"/>
  <c r="F50" i="50"/>
  <c r="E50" i="50"/>
  <c r="F16" i="49"/>
  <c r="F20" i="49" s="1"/>
  <c r="E16" i="49"/>
  <c r="E20" i="49" s="1"/>
  <c r="F14" i="48"/>
  <c r="E14" i="48"/>
  <c r="F10" i="48"/>
  <c r="F16" i="48" s="1"/>
  <c r="E10" i="48"/>
  <c r="E63" i="47"/>
  <c r="F62" i="47"/>
  <c r="F61" i="47"/>
  <c r="F60" i="47"/>
  <c r="F59" i="47"/>
  <c r="F58" i="47"/>
  <c r="F57" i="47"/>
  <c r="F48" i="47"/>
  <c r="F44" i="47"/>
  <c r="E44" i="47"/>
  <c r="F40" i="47"/>
  <c r="E40" i="47"/>
  <c r="F35" i="47"/>
  <c r="E35" i="47"/>
  <c r="F30" i="47"/>
  <c r="E30" i="47"/>
  <c r="F19" i="47"/>
  <c r="E19" i="47"/>
  <c r="F26" i="46"/>
  <c r="E26" i="46"/>
  <c r="F22" i="46"/>
  <c r="E22" i="46"/>
  <c r="F11" i="46"/>
  <c r="F28" i="46" s="1"/>
  <c r="E11" i="46"/>
  <c r="E54" i="45"/>
  <c r="F53" i="45"/>
  <c r="F52" i="45"/>
  <c r="F51" i="45"/>
  <c r="F50" i="45"/>
  <c r="F49" i="45"/>
  <c r="F48" i="45"/>
  <c r="F39" i="45"/>
  <c r="F35" i="45"/>
  <c r="E35" i="45"/>
  <c r="F31" i="45"/>
  <c r="E31" i="45"/>
  <c r="F26" i="45"/>
  <c r="E26" i="45"/>
  <c r="F20" i="45"/>
  <c r="E20" i="45"/>
  <c r="F11" i="45"/>
  <c r="E11" i="45"/>
  <c r="F47" i="44"/>
  <c r="E47" i="44"/>
  <c r="F43" i="44"/>
  <c r="E43" i="44"/>
  <c r="F31" i="44"/>
  <c r="E31" i="44"/>
  <c r="F21" i="44"/>
  <c r="E21" i="44"/>
  <c r="E69" i="43"/>
  <c r="F68" i="43"/>
  <c r="F67" i="43"/>
  <c r="F69" i="43" s="1"/>
  <c r="F58" i="43"/>
  <c r="F54" i="43"/>
  <c r="E54" i="43"/>
  <c r="F50" i="43"/>
  <c r="E50" i="43"/>
  <c r="F36" i="43"/>
  <c r="E36" i="43"/>
  <c r="E53" i="42"/>
  <c r="F52" i="42"/>
  <c r="F51" i="42"/>
  <c r="F50" i="42"/>
  <c r="F49" i="42"/>
  <c r="F48" i="42"/>
  <c r="F47" i="42"/>
  <c r="F46" i="42"/>
  <c r="F37" i="42"/>
  <c r="F33" i="42"/>
  <c r="E33" i="42"/>
  <c r="F29" i="42"/>
  <c r="E29" i="42"/>
  <c r="F21" i="42"/>
  <c r="E21" i="42"/>
  <c r="F12" i="42"/>
  <c r="E12" i="42"/>
  <c r="F55" i="41"/>
  <c r="E55" i="41"/>
  <c r="F51" i="41"/>
  <c r="E51" i="41"/>
  <c r="F47" i="41"/>
  <c r="E47" i="41"/>
  <c r="F41" i="41"/>
  <c r="E41" i="41"/>
  <c r="F29" i="41"/>
  <c r="E29" i="41"/>
  <c r="F10" i="40"/>
  <c r="F12" i="40" s="1"/>
  <c r="E10" i="40"/>
  <c r="E12" i="40" s="1"/>
  <c r="F45" i="39"/>
  <c r="E45" i="39"/>
  <c r="F41" i="39"/>
  <c r="E41" i="39"/>
  <c r="F35" i="39"/>
  <c r="E35" i="39"/>
  <c r="F17" i="39"/>
  <c r="E17" i="39"/>
  <c r="F56" i="43" l="1"/>
  <c r="F60" i="43"/>
  <c r="F57" i="41"/>
  <c r="E51" i="44"/>
  <c r="E81" i="50"/>
  <c r="E81" i="51"/>
  <c r="E60" i="43"/>
  <c r="E28" i="46"/>
  <c r="E18" i="48"/>
  <c r="F49" i="44"/>
  <c r="F18" i="48"/>
  <c r="F54" i="45"/>
  <c r="F63" i="47"/>
  <c r="E79" i="51"/>
  <c r="E14" i="40"/>
  <c r="E35" i="42"/>
  <c r="F51" i="44"/>
  <c r="F14" i="40"/>
  <c r="F39" i="42"/>
  <c r="E41" i="45"/>
  <c r="E50" i="47"/>
  <c r="F53" i="42"/>
  <c r="E49" i="39"/>
  <c r="E59" i="41"/>
  <c r="F41" i="45"/>
  <c r="F50" i="47"/>
  <c r="F49" i="39"/>
  <c r="F59" i="41"/>
  <c r="F83" i="50"/>
  <c r="F79" i="51"/>
  <c r="F46" i="47"/>
  <c r="F47" i="39"/>
  <c r="F35" i="42"/>
  <c r="F30" i="46"/>
  <c r="F81" i="50"/>
  <c r="F81" i="51"/>
  <c r="E39" i="42"/>
  <c r="E37" i="45"/>
  <c r="E18" i="49"/>
  <c r="E83" i="50"/>
  <c r="E47" i="39"/>
  <c r="E30" i="46"/>
  <c r="E57" i="41"/>
  <c r="E56" i="43"/>
  <c r="F18" i="49"/>
  <c r="E49" i="44"/>
  <c r="E16" i="48"/>
  <c r="F37" i="45"/>
  <c r="E46" i="47"/>
  <c r="E11" i="38" l="1"/>
  <c r="E15" i="38" s="1"/>
  <c r="D11" i="38"/>
  <c r="D13" i="38" s="1"/>
  <c r="E17" i="37"/>
  <c r="E19" i="37" s="1"/>
  <c r="E21" i="37"/>
  <c r="D17" i="37"/>
  <c r="D19" i="37" s="1"/>
  <c r="E7" i="36"/>
  <c r="E11" i="36" s="1"/>
  <c r="D7" i="36"/>
  <c r="D9" i="36" s="1"/>
  <c r="F62" i="35"/>
  <c r="E62" i="35"/>
  <c r="F57" i="35"/>
  <c r="E57" i="35"/>
  <c r="F53" i="35"/>
  <c r="F64" i="35" s="1"/>
  <c r="E53" i="35"/>
  <c r="E64" i="35" s="1"/>
  <c r="F57" i="34"/>
  <c r="F59" i="34" s="1"/>
  <c r="E57" i="34"/>
  <c r="E61" i="34" s="1"/>
  <c r="F64" i="33"/>
  <c r="E64" i="33"/>
  <c r="F31" i="33"/>
  <c r="E31" i="33"/>
  <c r="F46" i="32"/>
  <c r="F50" i="32" s="1"/>
  <c r="E46" i="32"/>
  <c r="E48" i="32" s="1"/>
  <c r="F65" i="31"/>
  <c r="E65" i="31"/>
  <c r="F61" i="31"/>
  <c r="E61" i="31"/>
  <c r="F52" i="31"/>
  <c r="E52" i="31"/>
  <c r="F45" i="31"/>
  <c r="E45" i="31"/>
  <c r="E69" i="31" s="1"/>
  <c r="F66" i="30"/>
  <c r="E66" i="30"/>
  <c r="E70" i="30" s="1"/>
  <c r="F61" i="30"/>
  <c r="E61" i="30"/>
  <c r="F40" i="29"/>
  <c r="E40" i="29"/>
  <c r="F35" i="29"/>
  <c r="E35" i="29"/>
  <c r="E44" i="29" s="1"/>
  <c r="F61" i="28"/>
  <c r="E61" i="28"/>
  <c r="F56" i="28"/>
  <c r="E56" i="28"/>
  <c r="F52" i="28"/>
  <c r="E52" i="28"/>
  <c r="F60" i="27"/>
  <c r="F64" i="27" s="1"/>
  <c r="E60" i="27"/>
  <c r="E64" i="27" s="1"/>
  <c r="F63" i="26"/>
  <c r="F65" i="26" s="1"/>
  <c r="E63" i="26"/>
  <c r="E65" i="26" s="1"/>
  <c r="F89" i="25"/>
  <c r="F93" i="25" s="1"/>
  <c r="E89" i="25"/>
  <c r="E91" i="25" s="1"/>
  <c r="F90" i="24"/>
  <c r="E90" i="24"/>
  <c r="F85" i="24"/>
  <c r="E85" i="24"/>
  <c r="E92" i="24" s="1"/>
  <c r="F72" i="23"/>
  <c r="E72" i="23"/>
  <c r="F67" i="23"/>
  <c r="E67" i="23"/>
  <c r="F63" i="23"/>
  <c r="E63" i="23"/>
  <c r="F59" i="23"/>
  <c r="E59" i="23"/>
  <c r="F102" i="22"/>
  <c r="E102" i="22"/>
  <c r="F96" i="22"/>
  <c r="E96" i="22"/>
  <c r="F37" i="21"/>
  <c r="E37" i="21"/>
  <c r="F33" i="21"/>
  <c r="E33" i="21"/>
  <c r="F23" i="21"/>
  <c r="E23" i="21"/>
  <c r="F57" i="20"/>
  <c r="E57" i="20"/>
  <c r="F53" i="20"/>
  <c r="F61" i="20" s="1"/>
  <c r="E53" i="20"/>
  <c r="F129" i="19"/>
  <c r="F125" i="19"/>
  <c r="E125" i="19"/>
  <c r="F120" i="19"/>
  <c r="E120" i="19"/>
  <c r="F114" i="19"/>
  <c r="E114" i="19"/>
  <c r="F109" i="19"/>
  <c r="E109" i="19"/>
  <c r="F103" i="19"/>
  <c r="E103" i="19"/>
  <c r="H96" i="19"/>
  <c r="D168" i="19" s="1"/>
  <c r="G96" i="19"/>
  <c r="F96" i="19"/>
  <c r="E96" i="19"/>
  <c r="F96" i="18"/>
  <c r="E96" i="18"/>
  <c r="F82" i="18"/>
  <c r="E82" i="18"/>
  <c r="F77" i="18"/>
  <c r="E77" i="18"/>
  <c r="F61" i="18"/>
  <c r="E61" i="18"/>
  <c r="F57" i="18"/>
  <c r="E57" i="18"/>
  <c r="F53" i="18"/>
  <c r="E53" i="18"/>
  <c r="F92" i="17"/>
  <c r="F88" i="17"/>
  <c r="E88" i="17"/>
  <c r="F72" i="17"/>
  <c r="E72" i="17"/>
  <c r="H53" i="17"/>
  <c r="D126" i="17" s="1"/>
  <c r="G53" i="17"/>
  <c r="F53" i="17"/>
  <c r="E53" i="17"/>
  <c r="F85" i="16"/>
  <c r="F81" i="16"/>
  <c r="E81" i="16"/>
  <c r="F72" i="16"/>
  <c r="E72" i="16"/>
  <c r="H62" i="16"/>
  <c r="D128" i="16" s="1"/>
  <c r="G62" i="16"/>
  <c r="F62" i="16"/>
  <c r="E62" i="16"/>
  <c r="F80" i="15"/>
  <c r="E80" i="15"/>
  <c r="F76" i="15"/>
  <c r="E76" i="15"/>
  <c r="F72" i="15"/>
  <c r="E72" i="15"/>
  <c r="F65" i="15"/>
  <c r="E65" i="15"/>
  <c r="F53" i="15"/>
  <c r="E53" i="15"/>
  <c r="F49" i="15"/>
  <c r="E49" i="15"/>
  <c r="E13" i="38"/>
  <c r="F48" i="32"/>
  <c r="E9" i="36" l="1"/>
  <c r="F70" i="30"/>
  <c r="F104" i="22"/>
  <c r="F68" i="30"/>
  <c r="E68" i="30"/>
  <c r="E67" i="26"/>
  <c r="E106" i="22"/>
  <c r="E41" i="21"/>
  <c r="F87" i="16"/>
  <c r="F63" i="28"/>
  <c r="D21" i="37"/>
  <c r="E63" i="28"/>
  <c r="F39" i="21"/>
  <c r="F94" i="24"/>
  <c r="F61" i="34"/>
  <c r="E68" i="33"/>
  <c r="F66" i="33"/>
  <c r="D15" i="38"/>
  <c r="F106" i="22"/>
  <c r="E104" i="22"/>
  <c r="E76" i="23"/>
  <c r="F69" i="31"/>
  <c r="D11" i="36"/>
  <c r="E66" i="33"/>
  <c r="E59" i="34"/>
  <c r="E100" i="18"/>
  <c r="F98" i="18"/>
  <c r="F67" i="31"/>
  <c r="E90" i="17"/>
  <c r="F41" i="21"/>
  <c r="F76" i="23"/>
  <c r="E65" i="28"/>
  <c r="E50" i="32"/>
  <c r="E66" i="35"/>
  <c r="F42" i="29"/>
  <c r="E93" i="25"/>
  <c r="F65" i="28"/>
  <c r="F66" i="35"/>
  <c r="F89" i="15"/>
  <c r="F87" i="15"/>
  <c r="E39" i="21"/>
  <c r="E59" i="20"/>
  <c r="F92" i="24"/>
  <c r="E127" i="19"/>
  <c r="F44" i="29"/>
  <c r="E89" i="15"/>
  <c r="E87" i="15"/>
  <c r="F59" i="20"/>
  <c r="E67" i="31"/>
  <c r="F67" i="26"/>
  <c r="F131" i="19"/>
  <c r="E131" i="19"/>
  <c r="E94" i="17"/>
  <c r="F94" i="17"/>
  <c r="F83" i="16"/>
  <c r="E83" i="16"/>
  <c r="F68" i="33"/>
  <c r="E42" i="29"/>
  <c r="F62" i="27"/>
  <c r="E62" i="27"/>
  <c r="F91" i="25"/>
  <c r="E94" i="24"/>
  <c r="F74" i="23"/>
  <c r="E74" i="23"/>
  <c r="E61" i="20"/>
  <c r="F127" i="19"/>
  <c r="E98" i="18"/>
  <c r="F100" i="18"/>
  <c r="F90" i="17"/>
  <c r="E87" i="16"/>
</calcChain>
</file>

<file path=xl/sharedStrings.xml><?xml version="1.0" encoding="utf-8"?>
<sst xmlns="http://schemas.openxmlformats.org/spreadsheetml/2006/main" count="6755" uniqueCount="1543">
  <si>
    <t>Name of the Instrument</t>
  </si>
  <si>
    <t>Quantity</t>
  </si>
  <si>
    <t>ISIN Number</t>
  </si>
  <si>
    <t>% to Net Assets</t>
  </si>
  <si>
    <t>Industry Classification / Rating</t>
  </si>
  <si>
    <t>YTM</t>
  </si>
  <si>
    <t>Market Value (including accrued interest, if any) (Rs. in Lakhs)</t>
  </si>
  <si>
    <t>Portfolio Statement as on March 31, 2026</t>
  </si>
  <si>
    <t>Franklin India Multi Asset Allocation Fund</t>
  </si>
  <si>
    <t>Franklin India Flexi Cap Fund ( Formerly known as Franklin India Equity Fund) ^</t>
  </si>
  <si>
    <t>Franklin India Balanced Advantage Fund</t>
  </si>
  <si>
    <t>Franklin India Aggressive Hybrid Fund (Formerly known as Franklin India Equity Hybrid Fund)^</t>
  </si>
  <si>
    <t>Franklin India Arbitrage Fund</t>
  </si>
  <si>
    <t>Templeton India Value Fund</t>
  </si>
  <si>
    <t>Franklin India Technology Fund</t>
  </si>
  <si>
    <t>Franklin India Small Cap Fund (Formerly known as Franklin India Smaller Companies Fund) ^</t>
  </si>
  <si>
    <t>Franklin India Opportunities Fund</t>
  </si>
  <si>
    <t>Franklin India Mid Cap Fund (Formerly known as Franklin India Prima Fund) ^</t>
  </si>
  <si>
    <t>Franklin India Multi-Factor Fund</t>
  </si>
  <si>
    <t>Franklin India Multi Cap Fund</t>
  </si>
  <si>
    <t>Franklin India Large &amp; Mid Cap Fund (Formerly known as Franklin India Equity Advantage Fund)^</t>
  </si>
  <si>
    <t>Franklin India Large Cap Fund (Formerly known as Franklin India Bluechip Fund)^</t>
  </si>
  <si>
    <t>Franklin India Focused Equity Fund</t>
  </si>
  <si>
    <t>Franklin India Dividend Yield Fund (Formerly known as Templeton India Equity Income Fund) ^</t>
  </si>
  <si>
    <t>Franklin Build India Fund</t>
  </si>
  <si>
    <t>Franklin Asian Equity Fund</t>
  </si>
  <si>
    <t>Franklin India NSE Nifty 50 Index Fund (Formerly known as Franklin India Index Fund – NSE Nifty Plan) ^</t>
  </si>
  <si>
    <t>Franklin India ELSS Tax Saver Fund (Formerly known as Franklin India TAXSHIELD) ^</t>
  </si>
  <si>
    <t>Franklin U.S. Opportunities Equity Active Fund of Funds ( Formerly known as Franklin India Feeder - Franklin U.S. Opportunities Fund)^</t>
  </si>
  <si>
    <t>Money Market Instruments</t>
  </si>
  <si>
    <t>Certificate of Deposit</t>
  </si>
  <si>
    <t>CRISIL A1+</t>
  </si>
  <si>
    <t>CARE A1+</t>
  </si>
  <si>
    <t>Sub Total</t>
  </si>
  <si>
    <t>Commercial Paper</t>
  </si>
  <si>
    <t>ICRA A1+</t>
  </si>
  <si>
    <t>Treasury Bill</t>
  </si>
  <si>
    <t>SOVEREIGN</t>
  </si>
  <si>
    <t>Total</t>
  </si>
  <si>
    <t>Net Assets</t>
  </si>
  <si>
    <t>Call, Cash &amp; Other Assets</t>
  </si>
  <si>
    <t>@ Listed</t>
  </si>
  <si>
    <t>** Non- Traded Scrips</t>
  </si>
  <si>
    <t>Notes</t>
  </si>
  <si>
    <t>a) NAV at the beginning and at the end of the Half-year ended 31-Mar-2026</t>
  </si>
  <si>
    <t xml:space="preserve">      Plan/Option</t>
  </si>
  <si>
    <t>As on 30-Sep-2025</t>
  </si>
  <si>
    <t>b) Aggregate Distributions declared during the Half - year ended 31-Mar-2026</t>
  </si>
  <si>
    <t>Plan Name</t>
  </si>
  <si>
    <t>Distributions per unit (Rs.)+++</t>
  </si>
  <si>
    <t>+++ Distribution payouts/ re-investments are subject to deduction of TDS at the applicable rates.</t>
  </si>
  <si>
    <t>IDCW - Income Distribution cum capital withdrawal</t>
  </si>
  <si>
    <t>(In Years)</t>
  </si>
  <si>
    <t xml:space="preserve">d) During the month additional instances of fair valuation/deviation from valuation price provided by the valuation agencies </t>
  </si>
  <si>
    <t>Nil</t>
  </si>
  <si>
    <t>182 DTB (16-Apr-2026)</t>
  </si>
  <si>
    <t>IN002025Y297</t>
  </si>
  <si>
    <t>91 DTB (09-Apr-2026)</t>
  </si>
  <si>
    <t>IN002025X406</t>
  </si>
  <si>
    <t xml:space="preserve">      Growth Plan</t>
  </si>
  <si>
    <t xml:space="preserve">      Direct Growth Plan</t>
  </si>
  <si>
    <t>HDFC Bank Ltd (24-Feb-2027) **</t>
  </si>
  <si>
    <t>INE040A16IO0</t>
  </si>
  <si>
    <t>Credila Financial Services Ltd (01-Mar-2027) **@</t>
  </si>
  <si>
    <t>INE539K14BZ6</t>
  </si>
  <si>
    <t>Government Securities</t>
  </si>
  <si>
    <t>Debt Instruments</t>
  </si>
  <si>
    <t>(a) Listed / awaiting listing on Stock Exchanges</t>
  </si>
  <si>
    <t>0.00% Jubilant Bevco Ltd (31-May-2028) **</t>
  </si>
  <si>
    <t>INE1D4P08019</t>
  </si>
  <si>
    <t>CRISIL AA</t>
  </si>
  <si>
    <t>0.00% Jubilant Beverages Ltd (31-May-2028) **</t>
  </si>
  <si>
    <t>INE1D4O08012</t>
  </si>
  <si>
    <t>7.82% Bajaj Finance Ltd (31-Jan-2034) **</t>
  </si>
  <si>
    <t>INE296A07SV1</t>
  </si>
  <si>
    <t>IND AAA</t>
  </si>
  <si>
    <t>7.70% Poonawalla Fincorp Ltd (21-Apr-2028) **</t>
  </si>
  <si>
    <t>INE511C07847</t>
  </si>
  <si>
    <t>CRISIL AAA</t>
  </si>
  <si>
    <t>Punjab National Bank (09-Mar-2027) **</t>
  </si>
  <si>
    <t>INE160A16UQ6</t>
  </si>
  <si>
    <t>National Bank For Agriculture &amp; Rural Development (17-Mar-2027) **</t>
  </si>
  <si>
    <t>INE261F16AP5</t>
  </si>
  <si>
    <t>6.90% GOI 2065 (15-Apr-2065)</t>
  </si>
  <si>
    <t>IN0020250018</t>
  </si>
  <si>
    <t>d) Residual maturity / Average Maturity as on 31-Mar-2026</t>
  </si>
  <si>
    <t xml:space="preserve">e) During the month additional instances of fair valuation/deviation from valuation price provided by the valuation agencies </t>
  </si>
  <si>
    <t>f) Risk-o-meter</t>
  </si>
  <si>
    <t>7.55% Poonawalla Fincorp Ltd (25-Mar-2027) **</t>
  </si>
  <si>
    <t>INE511C07946</t>
  </si>
  <si>
    <t>7.9265% LIC Housing Finance (14-Jul-2027) **</t>
  </si>
  <si>
    <t>INE115A07QS3</t>
  </si>
  <si>
    <t>CARE AAA</t>
  </si>
  <si>
    <t>7.25% RJ Corp Ltd (08-Dec-2028) **</t>
  </si>
  <si>
    <t>INE460K08053</t>
  </si>
  <si>
    <t>7.87% Summit Digitel Infrastructure Ltd (15-Mar-2030) **</t>
  </si>
  <si>
    <t>INE507T07146</t>
  </si>
  <si>
    <t>0.00% REC Ltd (03-Nov-2034) **</t>
  </si>
  <si>
    <t>INE020B08FJ3</t>
  </si>
  <si>
    <t>7.21% Embassy Office Parks Reit (17-Mar-2028) **</t>
  </si>
  <si>
    <t>INE041007167</t>
  </si>
  <si>
    <t>7.65% Poonawalla Fincorp Ltd (21-Apr-2027) **</t>
  </si>
  <si>
    <t>INE511C07854</t>
  </si>
  <si>
    <t>6.92% Power Finance Corporation Ltd (14-Apr-2032) **</t>
  </si>
  <si>
    <t>INE134E08LN6</t>
  </si>
  <si>
    <t>7.66% Maharashtra SDL (04-Mar-2047)</t>
  </si>
  <si>
    <t>IN2220250509</t>
  </si>
  <si>
    <t>7.62% Punjab SDL (28-Jan-2033)</t>
  </si>
  <si>
    <t>IN2820250164</t>
  </si>
  <si>
    <t>7.65% Bihar SDL (24-DEC-2033)</t>
  </si>
  <si>
    <t>IN1320250211</t>
  </si>
  <si>
    <t>7.64% Uttarakhand SDL (24-DEC-2032)</t>
  </si>
  <si>
    <t>IN3620250065</t>
  </si>
  <si>
    <t>7.32% Chhattisgarh SDL (05-Mar-2037)</t>
  </si>
  <si>
    <t>IN3520240083</t>
  </si>
  <si>
    <t>7.32% West Bengal SDL (05-Mar-2038)</t>
  </si>
  <si>
    <t>IN3420240225</t>
  </si>
  <si>
    <t>* Less than 0.01%</t>
  </si>
  <si>
    <t xml:space="preserve">      Monthly IDCW Plan</t>
  </si>
  <si>
    <t xml:space="preserve">      Quarterly IDCW Plan</t>
  </si>
  <si>
    <t xml:space="preserve">      Direct Monthly IDCW Plan</t>
  </si>
  <si>
    <t xml:space="preserve">      Direct Quarterly IDCW Plan</t>
  </si>
  <si>
    <t>7.50% National Bank For Agriculture &amp; Rural Development (31-Aug-2026) **</t>
  </si>
  <si>
    <t>INE261F08EA6</t>
  </si>
  <si>
    <t>7.68% Small Industries Development Bank Of India (10-Aug-2027) **</t>
  </si>
  <si>
    <t>INE556F08KP4</t>
  </si>
  <si>
    <t xml:space="preserve">      IDCW Plan</t>
  </si>
  <si>
    <t xml:space="preserve">      Direct IDCW Plan</t>
  </si>
  <si>
    <t>Union Bank of India (16-Mar-2027) **</t>
  </si>
  <si>
    <t>INE692A16LS3</t>
  </si>
  <si>
    <t>Muthoot Finance Ltd (11-Sep-2026) **@</t>
  </si>
  <si>
    <t>INE414G14UU1</t>
  </si>
  <si>
    <t>HDFC Bank Ltd (15-Feb-2027) **</t>
  </si>
  <si>
    <t>INE040A16JC3</t>
  </si>
  <si>
    <t>Equity &amp; Equity related</t>
  </si>
  <si>
    <t>HDFC Bank Ltd</t>
  </si>
  <si>
    <t>INE040A01034</t>
  </si>
  <si>
    <t>Banks</t>
  </si>
  <si>
    <t>ICICI Bank Ltd</t>
  </si>
  <si>
    <t>INE090A01021</t>
  </si>
  <si>
    <t>Reliance Industries Ltd</t>
  </si>
  <si>
    <t>INE002A01018</t>
  </si>
  <si>
    <t>Petroleum Products</t>
  </si>
  <si>
    <t>Bharti Airtel Ltd</t>
  </si>
  <si>
    <t>INE397D01024</t>
  </si>
  <si>
    <t>Telecom - Services</t>
  </si>
  <si>
    <t>State Bank of India</t>
  </si>
  <si>
    <t>INE062A01020</t>
  </si>
  <si>
    <t>Axis Bank Ltd</t>
  </si>
  <si>
    <t>INE238A01034</t>
  </si>
  <si>
    <t>Larsen &amp; Toubro Ltd</t>
  </si>
  <si>
    <t>INE018A01030</t>
  </si>
  <si>
    <t>Construction</t>
  </si>
  <si>
    <t>Infosys Ltd</t>
  </si>
  <si>
    <t>INE009A01021</t>
  </si>
  <si>
    <t>IT - Software</t>
  </si>
  <si>
    <t>HCL Technologies Ltd</t>
  </si>
  <si>
    <t>INE860A01027</t>
  </si>
  <si>
    <t>NTPC Ltd</t>
  </si>
  <si>
    <t>INE733E01010</t>
  </si>
  <si>
    <t>Power</t>
  </si>
  <si>
    <t>Eternal Ltd</t>
  </si>
  <si>
    <t>INE758T01015</t>
  </si>
  <si>
    <t>Retailing</t>
  </si>
  <si>
    <t>Apollo Hospitals Enterprise Ltd</t>
  </si>
  <si>
    <t>INE437A01024</t>
  </si>
  <si>
    <t>Healthcare Services</t>
  </si>
  <si>
    <t>Ultratech Cement Ltd</t>
  </si>
  <si>
    <t>INE481G01011</t>
  </si>
  <si>
    <t>Cement &amp; Cement Products</t>
  </si>
  <si>
    <t>Mahindra &amp; Mahindra Ltd</t>
  </si>
  <si>
    <t>INE101A01026</t>
  </si>
  <si>
    <t>Automobiles</t>
  </si>
  <si>
    <t>Britannia Industries Ltd</t>
  </si>
  <si>
    <t>INE216A01030</t>
  </si>
  <si>
    <t>Food Products</t>
  </si>
  <si>
    <t>Sun Pharmaceutical Industries Ltd</t>
  </si>
  <si>
    <t>INE044A01036</t>
  </si>
  <si>
    <t>Pharmaceuticals &amp; Biotechnology</t>
  </si>
  <si>
    <t>Tata Steel Ltd</t>
  </si>
  <si>
    <t>INE081A01020</t>
  </si>
  <si>
    <t>Ferrous Metals</t>
  </si>
  <si>
    <t>Marico Ltd</t>
  </si>
  <si>
    <t>INE196A01026</t>
  </si>
  <si>
    <t>Agricultural Food &amp; Other Products</t>
  </si>
  <si>
    <t>Kirloskar Oil Engines Ltd</t>
  </si>
  <si>
    <t>INE146L01010</t>
  </si>
  <si>
    <t>Industrial Products</t>
  </si>
  <si>
    <t>CESC Ltd</t>
  </si>
  <si>
    <t>INE486A01021</t>
  </si>
  <si>
    <t>PB Fintech Ltd</t>
  </si>
  <si>
    <t>INE417T01026</t>
  </si>
  <si>
    <t>Financial Technology (Fintech)</t>
  </si>
  <si>
    <t>Bharat Electronics Ltd</t>
  </si>
  <si>
    <t>INE263A01024</t>
  </si>
  <si>
    <t>Aerospace &amp; Defense</t>
  </si>
  <si>
    <t>Amber Enterprises India Ltd</t>
  </si>
  <si>
    <t>INE371P01015</t>
  </si>
  <si>
    <t>Consumer Durables</t>
  </si>
  <si>
    <t>Phoenix Mills Ltd</t>
  </si>
  <si>
    <t>INE211B01039</t>
  </si>
  <si>
    <t>Realty</t>
  </si>
  <si>
    <t>ICICI Lombard General Insurance Co Ltd</t>
  </si>
  <si>
    <t>INE765G01017</t>
  </si>
  <si>
    <t>Insurance</t>
  </si>
  <si>
    <t>Metropolis Healthcare Ltd</t>
  </si>
  <si>
    <t>INE112L01020</t>
  </si>
  <si>
    <t>Eris Lifesciences Ltd</t>
  </si>
  <si>
    <t>INE406M01024</t>
  </si>
  <si>
    <t>Interglobe Aviation Ltd</t>
  </si>
  <si>
    <t>INE646L01027</t>
  </si>
  <si>
    <t>Transport Services</t>
  </si>
  <si>
    <t>Maruti Suzuki India Ltd</t>
  </si>
  <si>
    <t>INE585B01010</t>
  </si>
  <si>
    <t>HDFC Life Insurance Co Ltd</t>
  </si>
  <si>
    <t>INE795G01014</t>
  </si>
  <si>
    <t>Hindustan Unilever Ltd</t>
  </si>
  <si>
    <t>INE030A01027</t>
  </si>
  <si>
    <t>Diversified FMCG</t>
  </si>
  <si>
    <t>Hindustan Aeronautics Ltd</t>
  </si>
  <si>
    <t>INE066F01020</t>
  </si>
  <si>
    <t>Tata Capital Ltd</t>
  </si>
  <si>
    <t>INE976I01016</t>
  </si>
  <si>
    <t>Finance</t>
  </si>
  <si>
    <t>Cholamandalam Investment and Finance Co Ltd</t>
  </si>
  <si>
    <t>INE121A01024</t>
  </si>
  <si>
    <t>Ashok Leyland Ltd</t>
  </si>
  <si>
    <t>INE208A01029</t>
  </si>
  <si>
    <t>Agricultural, Commercial &amp; Construction Vehicles</t>
  </si>
  <si>
    <t>Canara HSBC Life Insurance Co Ltd</t>
  </si>
  <si>
    <t>INE01TY01017</t>
  </si>
  <si>
    <t>Lemon Tree Hotels Ltd</t>
  </si>
  <si>
    <t>INE970X01018</t>
  </si>
  <si>
    <t>Leisure Services</t>
  </si>
  <si>
    <t>V-Mart Retail Ltd</t>
  </si>
  <si>
    <t>INE665J01013</t>
  </si>
  <si>
    <t>Amara Raja Energy And Mobility Ltd</t>
  </si>
  <si>
    <t>INE885A01032</t>
  </si>
  <si>
    <t>Auto Components</t>
  </si>
  <si>
    <t>PNB Housing Finance Ltd</t>
  </si>
  <si>
    <t>INE572E01012</t>
  </si>
  <si>
    <t>ZF Commercial Vehicle Control Systems India Ltd</t>
  </si>
  <si>
    <t>INE342J01019</t>
  </si>
  <si>
    <t>Angel One Ltd</t>
  </si>
  <si>
    <t>INE732I01021</t>
  </si>
  <si>
    <t>Capital Markets</t>
  </si>
  <si>
    <t>Kwality Wall’s India Ltd</t>
  </si>
  <si>
    <t>INE2KCE01013</t>
  </si>
  <si>
    <t>8.3774% Kotak Mahindra Investments Ltd (21-Jun-2027) **</t>
  </si>
  <si>
    <t>INE975F07IR8</t>
  </si>
  <si>
    <t>Mutual Fund Units</t>
  </si>
  <si>
    <t>Mutual Fund</t>
  </si>
  <si>
    <t>Oil &amp; Natural Gas Corporation Ltd</t>
  </si>
  <si>
    <t>INE213A01029</t>
  </si>
  <si>
    <t>Oil</t>
  </si>
  <si>
    <t>Titan Co Ltd</t>
  </si>
  <si>
    <t>INE280A01028</t>
  </si>
  <si>
    <t>Tata Power Co Ltd</t>
  </si>
  <si>
    <t>INE245A01021</t>
  </si>
  <si>
    <t>Hindalco Industries Ltd</t>
  </si>
  <si>
    <t>INE038A01020</t>
  </si>
  <si>
    <t>Non - Ferrous Metals</t>
  </si>
  <si>
    <t>Trent Ltd</t>
  </si>
  <si>
    <t>INE849A01020</t>
  </si>
  <si>
    <t>PG Electroplast Ltd</t>
  </si>
  <si>
    <t>INE457L01029</t>
  </si>
  <si>
    <t>MedPlus Health Services Ltd</t>
  </si>
  <si>
    <t>INE804L01022</t>
  </si>
  <si>
    <t>Cipla Ltd</t>
  </si>
  <si>
    <t>INE059A01026</t>
  </si>
  <si>
    <t>Syrma SGS Technology Ltd</t>
  </si>
  <si>
    <t>INE0DYJ01015</t>
  </si>
  <si>
    <t>Industrial Manufacturing</t>
  </si>
  <si>
    <t>Data Patterns India Ltd</t>
  </si>
  <si>
    <t>INE0IX101010</t>
  </si>
  <si>
    <t>GAIL (India) Ltd</t>
  </si>
  <si>
    <t>INE129A01019</t>
  </si>
  <si>
    <t>Gas</t>
  </si>
  <si>
    <t>Chalet Hotels Ltd</t>
  </si>
  <si>
    <t>INE427F01016</t>
  </si>
  <si>
    <t>PI Industries Ltd</t>
  </si>
  <si>
    <t>INE603J01030</t>
  </si>
  <si>
    <t>Fertilizers &amp; Agrochemicals</t>
  </si>
  <si>
    <t>Crompton Greaves Consumer Electricals Ltd</t>
  </si>
  <si>
    <t>INE299U01018</t>
  </si>
  <si>
    <t>Prestige Estates Projects Ltd</t>
  </si>
  <si>
    <t>INE811K01011</t>
  </si>
  <si>
    <t>Syngene International Ltd</t>
  </si>
  <si>
    <t>INE398R01022</t>
  </si>
  <si>
    <t>(b) Units of Real Estate Investment Trusts (REITs)</t>
  </si>
  <si>
    <t>Knowledge Realty Trust</t>
  </si>
  <si>
    <t>INE1JAR25012</t>
  </si>
  <si>
    <t>7.35% Bharti Telecom Ltd (15-Oct-2027) **</t>
  </si>
  <si>
    <t>INE403D08272</t>
  </si>
  <si>
    <t>7.73% LIC Housing Finance LTD (18-MAR-2027) **</t>
  </si>
  <si>
    <t>INE115A07RE1</t>
  </si>
  <si>
    <t>7.35% Embassy Office Parks Reit (05-Apr-2027) **</t>
  </si>
  <si>
    <t>INE041007092</t>
  </si>
  <si>
    <t>8.10% Bajaj Finance Ltd (08-Jan-2027) **</t>
  </si>
  <si>
    <t>INE296A07SR9</t>
  </si>
  <si>
    <t>6.65% LIC Housing Finance LTD (15-Feb-2027) **</t>
  </si>
  <si>
    <t>INE115A07PR7</t>
  </si>
  <si>
    <t>IN002025X414</t>
  </si>
  <si>
    <t>ETF</t>
  </si>
  <si>
    <t>Nippon India ETF Gold Bees</t>
  </si>
  <si>
    <t>INF204KB17I5</t>
  </si>
  <si>
    <t>ETFs</t>
  </si>
  <si>
    <t>Nippon India Silver ETF</t>
  </si>
  <si>
    <t>INF204KC1402</t>
  </si>
  <si>
    <t>c) Portfolio Turnover Ratio during the Half - year 31-Mar-2026</t>
  </si>
  <si>
    <t>% to Net Assets(Hedged &amp; Unhedged)</t>
  </si>
  <si>
    <t>Outstanding position in Derivative Instruments (Rs. in Lakhs) Long / (Short)</t>
  </si>
  <si>
    <t>Outstanding derivative exposure as % to net assets Long / (Short)</t>
  </si>
  <si>
    <t>Kotak Mahindra Bank Ltd</t>
  </si>
  <si>
    <t>INE237A01036</t>
  </si>
  <si>
    <t>RBL Bank Ltd</t>
  </si>
  <si>
    <t>INE976G01028</t>
  </si>
  <si>
    <t>Jio Financial Services Ltd</t>
  </si>
  <si>
    <t>INE758E01017</t>
  </si>
  <si>
    <t>Vodafone Idea Ltd</t>
  </si>
  <si>
    <t>INE669E01016</t>
  </si>
  <si>
    <t>TVS Motor Co Ltd</t>
  </si>
  <si>
    <t>INE494B04019</t>
  </si>
  <si>
    <t>Bank of Baroda</t>
  </si>
  <si>
    <t>INE028A01039</t>
  </si>
  <si>
    <t>Indus Towers Ltd</t>
  </si>
  <si>
    <t>INE121J01017</t>
  </si>
  <si>
    <t>Bajaj Finserv Ltd</t>
  </si>
  <si>
    <t>INE918I01026</t>
  </si>
  <si>
    <t>Power Finance Corporation Ltd</t>
  </si>
  <si>
    <t>INE134E01011</t>
  </si>
  <si>
    <t>Power Grid Corporation of India Ltd</t>
  </si>
  <si>
    <t>INE752E01010</t>
  </si>
  <si>
    <t>ITC Ltd</t>
  </si>
  <si>
    <t>INE154A01025</t>
  </si>
  <si>
    <t>Ambuja Cements Ltd</t>
  </si>
  <si>
    <t>INE079A01024</t>
  </si>
  <si>
    <t>AU Small Finance Bank Ltd</t>
  </si>
  <si>
    <t>INE949L01017</t>
  </si>
  <si>
    <t>Hindustan Petroleum Corporation Ltd</t>
  </si>
  <si>
    <t>INE094A01015</t>
  </si>
  <si>
    <t>Godrej Properties Ltd</t>
  </si>
  <si>
    <t>INE484J01027</t>
  </si>
  <si>
    <t>Mankind Pharma Ltd</t>
  </si>
  <si>
    <t>INE634S01028</t>
  </si>
  <si>
    <t>Bajaj Finance Ltd</t>
  </si>
  <si>
    <t>INE296A01032</t>
  </si>
  <si>
    <t>SBI Life Insurance Co Ltd</t>
  </si>
  <si>
    <t>INE123W01016</t>
  </si>
  <si>
    <t>Bandhan Bank Ltd</t>
  </si>
  <si>
    <t>INE545U01014</t>
  </si>
  <si>
    <t>Max Financial Services Ltd</t>
  </si>
  <si>
    <t>INE180A01020</t>
  </si>
  <si>
    <t>Dr. Reddy's Laboratories Ltd</t>
  </si>
  <si>
    <t>INE089A01031</t>
  </si>
  <si>
    <t>Yes Bank Ltd</t>
  </si>
  <si>
    <t>INE528G01035</t>
  </si>
  <si>
    <t>Coforge Ltd</t>
  </si>
  <si>
    <t>INE591G01025</t>
  </si>
  <si>
    <t>Tata Motors Passenger Vehicles Ltd</t>
  </si>
  <si>
    <t>INE155A01022</t>
  </si>
  <si>
    <t>JSW Steel Ltd</t>
  </si>
  <si>
    <t>INE019A01038</t>
  </si>
  <si>
    <t>IN0020230101</t>
  </si>
  <si>
    <t>7.30% Uttarkahand SDL (01-Oct-2032)</t>
  </si>
  <si>
    <t>IN3620250040</t>
  </si>
  <si>
    <t>IN0020230010</t>
  </si>
  <si>
    <t>7.48% Punjab SDL (14-Jan-2031)</t>
  </si>
  <si>
    <t>IN2820250156</t>
  </si>
  <si>
    <t>Margin on Derivatives</t>
  </si>
  <si>
    <t>c) Total outstanding position (as at March 31, 2026) in Derivative Instruments (Gross Notional)</t>
  </si>
  <si>
    <t>Rs. 30,586.24 Lacs</t>
  </si>
  <si>
    <t xml:space="preserve">d) Outstanding derivative exposure as % to net assets </t>
  </si>
  <si>
    <t>e) Portfolio Turnover Ratio during the Half - year 31-Mar-2026</t>
  </si>
  <si>
    <t>f) Residual maturity / Average Maturity as on 31-Mar-2026</t>
  </si>
  <si>
    <t xml:space="preserve">g) During the month additional instances of fair valuation/deviation from valuation price provided by the valuation agencies </t>
  </si>
  <si>
    <t>ABB India Ltd</t>
  </si>
  <si>
    <t>INE117A01022</t>
  </si>
  <si>
    <t>Electrical Equipment</t>
  </si>
  <si>
    <t>8.65% Bharti Telecom Ltd (05-Nov-2027) **</t>
  </si>
  <si>
    <t>INE403D08231</t>
  </si>
  <si>
    <t>8.75% Bharti Telecom Ltd (05-Nov-2029) **</t>
  </si>
  <si>
    <t>INE403D08264</t>
  </si>
  <si>
    <t>8.09% Kotak Mahindra Prime Ltd (09-Nov-2026) **</t>
  </si>
  <si>
    <t>INE916DA7SL3</t>
  </si>
  <si>
    <t>7.62% National Bank For Agriculture &amp; Rural Development (31-Jan-2028) **</t>
  </si>
  <si>
    <t>INE261F08DV4</t>
  </si>
  <si>
    <t>7.44% Small Industries Development Bank Of India (04-Sep-2026) **</t>
  </si>
  <si>
    <t>INE556F08KI9</t>
  </si>
  <si>
    <t>7.47% India Infrastructure Finance Co Ltd (05-Nov-2027) **</t>
  </si>
  <si>
    <t>INE787H08154</t>
  </si>
  <si>
    <t>5.63% GOI 2026 (12-Apr-2026)</t>
  </si>
  <si>
    <t>IN0020210012</t>
  </si>
  <si>
    <t>7.38% GOI 2027 (20-Jun-2027)</t>
  </si>
  <si>
    <t>IN0020220037</t>
  </si>
  <si>
    <t>7.08% Kerala SDL (26-Mar-2040)</t>
  </si>
  <si>
    <t>IN2020240312</t>
  </si>
  <si>
    <t>Rs. 17,122.61 Lacs</t>
  </si>
  <si>
    <t>Globsyn Technologies Ltd ** ^^</t>
  </si>
  <si>
    <t>INE671B01034</t>
  </si>
  <si>
    <t>Commercial Services &amp; Supplies</t>
  </si>
  <si>
    <t>(c) Units of Real Estate Investment Trusts (REITs)</t>
  </si>
  <si>
    <t>Nexus Select Trust REIT</t>
  </si>
  <si>
    <t>INE0NDH25011</t>
  </si>
  <si>
    <t>^^ Securities are fair valued</t>
  </si>
  <si>
    <t>UPL Ltd</t>
  </si>
  <si>
    <t>INE628A01036</t>
  </si>
  <si>
    <t>Asian Paints Ltd</t>
  </si>
  <si>
    <t>INE021A01026</t>
  </si>
  <si>
    <t>One 97 Communications Ltd</t>
  </si>
  <si>
    <t>INE982J01020</t>
  </si>
  <si>
    <t>Adani Enterprises Ltd</t>
  </si>
  <si>
    <t>INE423A01024</t>
  </si>
  <si>
    <t>Metals &amp; Minerals Trading</t>
  </si>
  <si>
    <t>INE148I01020</t>
  </si>
  <si>
    <t>Tata Consultancy Services Ltd</t>
  </si>
  <si>
    <t>INE467B01029</t>
  </si>
  <si>
    <t>IDFC First Bank Ltd</t>
  </si>
  <si>
    <t>INE092T01019</t>
  </si>
  <si>
    <t>Punjab National Bank</t>
  </si>
  <si>
    <t>INE160A01022</t>
  </si>
  <si>
    <t>Steel Authority of India Ltd</t>
  </si>
  <si>
    <t>INE114A01011</t>
  </si>
  <si>
    <t>Hindustan Zinc Ltd</t>
  </si>
  <si>
    <t>INE267A01025</t>
  </si>
  <si>
    <t>Shriram Finance Ltd</t>
  </si>
  <si>
    <t>INE721A01047</t>
  </si>
  <si>
    <t>ICICI Prudential Life Insurance Co Ltd</t>
  </si>
  <si>
    <t>INE726G01019</t>
  </si>
  <si>
    <t>FSN E-Commerce Ventures Ltd</t>
  </si>
  <si>
    <t>INE388Y01029</t>
  </si>
  <si>
    <t>Nestle India Ltd</t>
  </si>
  <si>
    <t>INE239A01024</t>
  </si>
  <si>
    <t>Laurus Labs Ltd</t>
  </si>
  <si>
    <t>INE947Q01028</t>
  </si>
  <si>
    <t>Varun Beverages Ltd</t>
  </si>
  <si>
    <t>INE200M01039</t>
  </si>
  <si>
    <t>Beverages</t>
  </si>
  <si>
    <t>Patanjali Foods Ltd</t>
  </si>
  <si>
    <t>INE619A01035</t>
  </si>
  <si>
    <t>Agricultural Food &amp; other Products</t>
  </si>
  <si>
    <t>Mphasis Ltd</t>
  </si>
  <si>
    <t>INE356A01018</t>
  </si>
  <si>
    <t>NMDC Ltd</t>
  </si>
  <si>
    <t>INE584A01023</t>
  </si>
  <si>
    <t>Minerals &amp; Mining</t>
  </si>
  <si>
    <t>Tata Consumer Products Ltd</t>
  </si>
  <si>
    <t>INE192A01025</t>
  </si>
  <si>
    <t>Bharat Heavy Electricals Ltd</t>
  </si>
  <si>
    <t>INE257A01026</t>
  </si>
  <si>
    <t>Pidilite Industries Ltd</t>
  </si>
  <si>
    <t>INE318A01026</t>
  </si>
  <si>
    <t>Chemicals &amp; Petrochemicals</t>
  </si>
  <si>
    <t>Manappuram Finance Ltd</t>
  </si>
  <si>
    <t>INE522D01027</t>
  </si>
  <si>
    <t>Aurobindo Pharma Ltd</t>
  </si>
  <si>
    <t>INE406A01037</t>
  </si>
  <si>
    <t>DLF Ltd</t>
  </si>
  <si>
    <t>INE271C01023</t>
  </si>
  <si>
    <t>Indian Oil Corporation Ltd</t>
  </si>
  <si>
    <t>INE242A01010</t>
  </si>
  <si>
    <t>Glenmark Pharmaceuticals Ltd</t>
  </si>
  <si>
    <t>INE935A01035</t>
  </si>
  <si>
    <t>Divi's Laboratories Ltd</t>
  </si>
  <si>
    <t>INE361B01024</t>
  </si>
  <si>
    <t>Canara Bank</t>
  </si>
  <si>
    <t>INE476A01022</t>
  </si>
  <si>
    <t>Max Healthcare Institute Ltd</t>
  </si>
  <si>
    <t>INE027H01010</t>
  </si>
  <si>
    <t>Multi Commodity Exchange Of India Ltd</t>
  </si>
  <si>
    <t>INE745G01043</t>
  </si>
  <si>
    <t>Mazagon Dock Shipbuilders Ltd</t>
  </si>
  <si>
    <t>INE249Z01020</t>
  </si>
  <si>
    <t>Aditya Birla Capital Ltd</t>
  </si>
  <si>
    <t>INE674K01013</t>
  </si>
  <si>
    <t>Samvardhana Motherson International Ltd</t>
  </si>
  <si>
    <t>INE775A01035</t>
  </si>
  <si>
    <t>LIC Housing Finance Ltd</t>
  </si>
  <si>
    <t>INE115A01026</t>
  </si>
  <si>
    <t>Bank of India</t>
  </si>
  <si>
    <t>INE084A01016</t>
  </si>
  <si>
    <t>Kalyan Jewellers India Ltd</t>
  </si>
  <si>
    <t>INE303R01014</t>
  </si>
  <si>
    <t>Housing &amp; Urban Development Corporation Ltd</t>
  </si>
  <si>
    <t>INE031A01017</t>
  </si>
  <si>
    <t>Petronet LNG Ltd</t>
  </si>
  <si>
    <t>INE347G01014</t>
  </si>
  <si>
    <t>NHPC Ltd</t>
  </si>
  <si>
    <t>INE848E01016</t>
  </si>
  <si>
    <t>Vedanta Ltd</t>
  </si>
  <si>
    <t>INE205A01025</t>
  </si>
  <si>
    <t>Diversified Metals</t>
  </si>
  <si>
    <t>Adani Green Energy Ltd</t>
  </si>
  <si>
    <t>INE364U01010</t>
  </si>
  <si>
    <t>Solar Industries India Ltd</t>
  </si>
  <si>
    <t>INE343H01029</t>
  </si>
  <si>
    <t>Indian Hotels Co Ltd</t>
  </si>
  <si>
    <t>INE053A01029</t>
  </si>
  <si>
    <t>Bharat Petroleum Corporation Ltd</t>
  </si>
  <si>
    <t>INE029A01011</t>
  </si>
  <si>
    <t>182 DTB (09-Apr-2026)</t>
  </si>
  <si>
    <t>IN002025Y289</t>
  </si>
  <si>
    <t>INF090I01GV8</t>
  </si>
  <si>
    <t>INF090I01JV2</t>
  </si>
  <si>
    <t>Rs. 55,234.64 Lacs</t>
  </si>
  <si>
    <t>REC Ltd</t>
  </si>
  <si>
    <t>INE020B01018</t>
  </si>
  <si>
    <t>Emami Ltd</t>
  </si>
  <si>
    <t>INE548C01032</t>
  </si>
  <si>
    <t>Personal Products</t>
  </si>
  <si>
    <t>HDB Financial Services Ltd</t>
  </si>
  <si>
    <t>INE756I01012</t>
  </si>
  <si>
    <t>Akums Drugs And Pharmaceuticals Ltd</t>
  </si>
  <si>
    <t>INE09XN01023</t>
  </si>
  <si>
    <t>Grasim Industries Ltd</t>
  </si>
  <si>
    <t>INE047A01021</t>
  </si>
  <si>
    <t>Indiamart Intermesh Ltd</t>
  </si>
  <si>
    <t>INE933S01016</t>
  </si>
  <si>
    <t>City Union Bank Ltd</t>
  </si>
  <si>
    <t>INE491A01021</t>
  </si>
  <si>
    <t>Finolex Industries Ltd</t>
  </si>
  <si>
    <t>INE183A01024</t>
  </si>
  <si>
    <t>Sapphire Foods India Ltd</t>
  </si>
  <si>
    <t>INE806T01020</t>
  </si>
  <si>
    <t>Jsw Dulux Ltd</t>
  </si>
  <si>
    <t>INE133A01011</t>
  </si>
  <si>
    <t>TVS Holdings Ltd</t>
  </si>
  <si>
    <t>INE105A01035</t>
  </si>
  <si>
    <t>Restaurant Brands Asia Ltd</t>
  </si>
  <si>
    <t>INE07T201019</t>
  </si>
  <si>
    <t>Zensar Technologies Ltd</t>
  </si>
  <si>
    <t>INE520A01027</t>
  </si>
  <si>
    <t>JK Lakshmi Cement Ltd</t>
  </si>
  <si>
    <t>INE786A01032</t>
  </si>
  <si>
    <t>Teamlease Services Ltd</t>
  </si>
  <si>
    <t>INE985S01024</t>
  </si>
  <si>
    <t>Elecon Engineering Co Ltd</t>
  </si>
  <si>
    <t>INE205B01031</t>
  </si>
  <si>
    <t>DCB Bank Ltd</t>
  </si>
  <si>
    <t>INE503A01015</t>
  </si>
  <si>
    <t>Gateway Distriparks Ltd</t>
  </si>
  <si>
    <t>INE079J01017</t>
  </si>
  <si>
    <t>Go Fashion India Ltd</t>
  </si>
  <si>
    <t>INE0BJS01011</t>
  </si>
  <si>
    <t>Brookfield India Real Estate Trust</t>
  </si>
  <si>
    <t>INE0FDU25010</t>
  </si>
  <si>
    <t>Industry Classification</t>
  </si>
  <si>
    <t>Info Edge (India) Ltd</t>
  </si>
  <si>
    <t>INE663F01032</t>
  </si>
  <si>
    <t>Amagi Media Labs Ltd</t>
  </si>
  <si>
    <t>INE121R01077</t>
  </si>
  <si>
    <t>IT - Services</t>
  </si>
  <si>
    <t>Swiggy Ltd</t>
  </si>
  <si>
    <t>INE00H001014</t>
  </si>
  <si>
    <t>Meesho Ltd</t>
  </si>
  <si>
    <t>INE0VDM01015</t>
  </si>
  <si>
    <t>Intellect Design Arena Ltd</t>
  </si>
  <si>
    <t>INE306R01017</t>
  </si>
  <si>
    <t>Hexaware Technologies Ltd</t>
  </si>
  <si>
    <t>INE093A01041</t>
  </si>
  <si>
    <t>Affle 3i Ltd</t>
  </si>
  <si>
    <t>INE00WC01027</t>
  </si>
  <si>
    <t>CE Info Systems Ltd</t>
  </si>
  <si>
    <t>INE0BV301023</t>
  </si>
  <si>
    <t>Foreign Equity Securities</t>
  </si>
  <si>
    <t>Cognizant Technology Solutions Corp., A</t>
  </si>
  <si>
    <t>US1924461023</t>
  </si>
  <si>
    <t>Makemytrip Ltd</t>
  </si>
  <si>
    <t>MU0295S00016</t>
  </si>
  <si>
    <t>Alphabet Inc</t>
  </si>
  <si>
    <t>US02079K3059</t>
  </si>
  <si>
    <t>Apple Inc</t>
  </si>
  <si>
    <t>US0378331005</t>
  </si>
  <si>
    <t>IT - Hardware</t>
  </si>
  <si>
    <t>Meta Platforms Inc</t>
  </si>
  <si>
    <t>US30303M1027</t>
  </si>
  <si>
    <t>Amazon.com INC</t>
  </si>
  <si>
    <t>US0231351067</t>
  </si>
  <si>
    <t>Microsoft Corp</t>
  </si>
  <si>
    <t>US5949181045</t>
  </si>
  <si>
    <t>Foreign Mutual Fund Units</t>
  </si>
  <si>
    <t>Franklin U.S. Opportunities Fund, Class I (Acc)</t>
  </si>
  <si>
    <t>LU0626261944</t>
  </si>
  <si>
    <t>Foreign Mutual Fund</t>
  </si>
  <si>
    <t>Aster DM Healthcare Ltd</t>
  </si>
  <si>
    <t>INE914M01019</t>
  </si>
  <si>
    <t>Brigade Enterprises Ltd</t>
  </si>
  <si>
    <t>INE791I01019</t>
  </si>
  <si>
    <t>Equitas Small Finance Bank Ltd</t>
  </si>
  <si>
    <t>INE063P01018</t>
  </si>
  <si>
    <t>Kajaria Ceramics Ltd</t>
  </si>
  <si>
    <t>INE217B01036</t>
  </si>
  <si>
    <t>CCL Products (India) Ltd</t>
  </si>
  <si>
    <t>INE421D01022</t>
  </si>
  <si>
    <t>MTAR Technologies Ltd</t>
  </si>
  <si>
    <t>INE864I01014</t>
  </si>
  <si>
    <t>Ujjivan Small Finance Bank Ltd</t>
  </si>
  <si>
    <t>INE551W01018</t>
  </si>
  <si>
    <t>Sobha Ltd</t>
  </si>
  <si>
    <t>INE671H01015</t>
  </si>
  <si>
    <t>Deepak Nitrite Ltd</t>
  </si>
  <si>
    <t>INE288B01029</t>
  </si>
  <si>
    <t>Karur Vysya Bank Ltd</t>
  </si>
  <si>
    <t>INE036D01028</t>
  </si>
  <si>
    <t>K.P.R. Mill Ltd</t>
  </si>
  <si>
    <t>INE930H01031</t>
  </si>
  <si>
    <t>Textiles &amp; Apparels</t>
  </si>
  <si>
    <t>J.B. Chemicals &amp; Pharmaceuticals Ltd</t>
  </si>
  <si>
    <t>INE572A01036</t>
  </si>
  <si>
    <t>Sona Blw Precision Forgings Ltd</t>
  </si>
  <si>
    <t>INE073K01018</t>
  </si>
  <si>
    <t>Pricol Ltd</t>
  </si>
  <si>
    <t>INE726V01018</t>
  </si>
  <si>
    <t>Finolex Cables Ltd</t>
  </si>
  <si>
    <t>INE235A01022</t>
  </si>
  <si>
    <t>Whirlpool Of India Ltd</t>
  </si>
  <si>
    <t>INE716A01013</t>
  </si>
  <si>
    <t>Jubilant Ingrevia Ltd</t>
  </si>
  <si>
    <t>INE0BY001018</t>
  </si>
  <si>
    <t>The Ramco Cements Ltd</t>
  </si>
  <si>
    <t>INE331A01037</t>
  </si>
  <si>
    <t>Tenneco Clean Air India Ltd</t>
  </si>
  <si>
    <t>INE19RI01016</t>
  </si>
  <si>
    <t>Chemplast Sanmar Ltd</t>
  </si>
  <si>
    <t>INE488A01050</t>
  </si>
  <si>
    <t>Shankara Buildpro Ltd</t>
  </si>
  <si>
    <t>INE24OJ01011</t>
  </si>
  <si>
    <t>S J S Enterprises Ltd</t>
  </si>
  <si>
    <t>INE284S01014</t>
  </si>
  <si>
    <t>Atul Ltd</t>
  </si>
  <si>
    <t>INE100A01010</t>
  </si>
  <si>
    <t>IIFL Finance Ltd</t>
  </si>
  <si>
    <t>INE530B01024</t>
  </si>
  <si>
    <t>Kirloskar Pneumatic Co Ltd</t>
  </si>
  <si>
    <t>INE811A01020</t>
  </si>
  <si>
    <t>Apollo Pipes Ltd</t>
  </si>
  <si>
    <t>INE126J01016</t>
  </si>
  <si>
    <t>Delhivery Ltd</t>
  </si>
  <si>
    <t>INE148O01028</t>
  </si>
  <si>
    <t>Exide Industries Ltd</t>
  </si>
  <si>
    <t>INE302A01020</t>
  </si>
  <si>
    <t>Vishnu Chemicals Ltd</t>
  </si>
  <si>
    <t>INE270I01022</t>
  </si>
  <si>
    <t>Electronics Mart India Ltd</t>
  </si>
  <si>
    <t>INE02YR01019</t>
  </si>
  <si>
    <t>The India Cements Ltd</t>
  </si>
  <si>
    <t>INE383A01012</t>
  </si>
  <si>
    <t>Ion Exchange (India) Ltd</t>
  </si>
  <si>
    <t>INE570A01022</t>
  </si>
  <si>
    <t>Other Utilities</t>
  </si>
  <si>
    <t>Gujarat State Petronet Ltd</t>
  </si>
  <si>
    <t>INE246F01010</t>
  </si>
  <si>
    <t>Ratnamani Metals &amp; Tubes Ltd</t>
  </si>
  <si>
    <t>INE703B01027</t>
  </si>
  <si>
    <t>Mrs Bectors Food Specialities Ltd</t>
  </si>
  <si>
    <t>INE495P01020</t>
  </si>
  <si>
    <t>Rolex Rings Ltd</t>
  </si>
  <si>
    <t>INE645S01024</t>
  </si>
  <si>
    <t>Greenpanel Industries Ltd</t>
  </si>
  <si>
    <t>INE08ZM01014</t>
  </si>
  <si>
    <t>Pine Labs Ltd</t>
  </si>
  <si>
    <t>INE15B701018</t>
  </si>
  <si>
    <t>Vedant Fashions Ltd</t>
  </si>
  <si>
    <t>INE825V01034</t>
  </si>
  <si>
    <t>Brigade Hotel Ventures Ltd</t>
  </si>
  <si>
    <t>INE03NU01014</t>
  </si>
  <si>
    <t>GHCL Ltd</t>
  </si>
  <si>
    <t>INE539A01019</t>
  </si>
  <si>
    <t>Aditya Vision Ltd</t>
  </si>
  <si>
    <t>INE679V01027</t>
  </si>
  <si>
    <t>Birlasoft Ltd</t>
  </si>
  <si>
    <t>INE836A01035</t>
  </si>
  <si>
    <t>Motherson Sumi Wiring India Ltd</t>
  </si>
  <si>
    <t>INE0FS801015</t>
  </si>
  <si>
    <t>KPIT Technologies Ltd</t>
  </si>
  <si>
    <t>INE04I401011</t>
  </si>
  <si>
    <t>Vikram Solar Ltd</t>
  </si>
  <si>
    <t>INE078V01014</t>
  </si>
  <si>
    <t>Indoco Remedies Ltd</t>
  </si>
  <si>
    <t>INE873D01024</t>
  </si>
  <si>
    <t>Cyient Ltd</t>
  </si>
  <si>
    <t>INE136B01020</t>
  </si>
  <si>
    <t>Shivalik Bimetal Controls Ltd</t>
  </si>
  <si>
    <t>INE386D01027</t>
  </si>
  <si>
    <t>Devyani International Ltd</t>
  </si>
  <si>
    <t>INE872J01023</t>
  </si>
  <si>
    <t>Pitti Engineering Ltd</t>
  </si>
  <si>
    <t>INE450D01021</t>
  </si>
  <si>
    <t>IN002025X471</t>
  </si>
  <si>
    <t>APL Apollo Tubes Ltd</t>
  </si>
  <si>
    <t>INE702C01027</t>
  </si>
  <si>
    <t>AIA Engineering Ltd</t>
  </si>
  <si>
    <t>INE212H01026</t>
  </si>
  <si>
    <t>Tata Motors Ltd</t>
  </si>
  <si>
    <t>INE1TAE01010</t>
  </si>
  <si>
    <t>Sudarshan Chemical Industries Ltd</t>
  </si>
  <si>
    <t>INE659A01023</t>
  </si>
  <si>
    <t>Tata Communications Ltd</t>
  </si>
  <si>
    <t>INE151A01013</t>
  </si>
  <si>
    <t>INE494B01023</t>
  </si>
  <si>
    <t>Piramal Pharma Ltd</t>
  </si>
  <si>
    <t>INE0DK501011</t>
  </si>
  <si>
    <t>Biocon Ltd</t>
  </si>
  <si>
    <t>INE376G01013</t>
  </si>
  <si>
    <t>SKF India Industrial Ltd</t>
  </si>
  <si>
    <t>INE2J8701016</t>
  </si>
  <si>
    <t>Camlin Fine Sciences Ltd</t>
  </si>
  <si>
    <t>INE052I01032</t>
  </si>
  <si>
    <t>Stanley Lifestyles Ltd</t>
  </si>
  <si>
    <t>INE01A001028</t>
  </si>
  <si>
    <t>Chennai Interactive Business Services Pvt Ltd ** ^^</t>
  </si>
  <si>
    <t>Amphenol Corp</t>
  </si>
  <si>
    <t>US0320951017</t>
  </si>
  <si>
    <t>Federal Bank Ltd</t>
  </si>
  <si>
    <t>INE171A01029</t>
  </si>
  <si>
    <t>IPCA Laboratories Ltd</t>
  </si>
  <si>
    <t>INE571A01038</t>
  </si>
  <si>
    <t>Mahindra &amp; Mahindra Financial Services Ltd</t>
  </si>
  <si>
    <t>INE774D01024</t>
  </si>
  <si>
    <t>Tube Investments of India Ltd</t>
  </si>
  <si>
    <t>INE974X01010</t>
  </si>
  <si>
    <t>SRF Ltd</t>
  </si>
  <si>
    <t>INE647A01010</t>
  </si>
  <si>
    <t>J.K. Cement Ltd</t>
  </si>
  <si>
    <t>INE823G01014</t>
  </si>
  <si>
    <t>Shree Cement Ltd</t>
  </si>
  <si>
    <t>INE070A01015</t>
  </si>
  <si>
    <t>Balkrishna Industries Ltd</t>
  </si>
  <si>
    <t>INE787D01026</t>
  </si>
  <si>
    <t>Havells India Ltd</t>
  </si>
  <si>
    <t>INE176B01034</t>
  </si>
  <si>
    <t>Page Industries Ltd</t>
  </si>
  <si>
    <t>INE761H01022</t>
  </si>
  <si>
    <t>Oberoi Realty Ltd</t>
  </si>
  <si>
    <t>INE093I01010</t>
  </si>
  <si>
    <t>Escorts Kubota Ltd</t>
  </si>
  <si>
    <t>INE042A01014</t>
  </si>
  <si>
    <t>Abbott India Ltd</t>
  </si>
  <si>
    <t>INE358A01014</t>
  </si>
  <si>
    <t>Billionbrains Garage Ventures Ltd</t>
  </si>
  <si>
    <t>INE0HOQ01053</t>
  </si>
  <si>
    <t>Dixon Technologies (India) Ltd</t>
  </si>
  <si>
    <t>INE935N01020</t>
  </si>
  <si>
    <t>Persistent Systems Ltd</t>
  </si>
  <si>
    <t>INE262H01021</t>
  </si>
  <si>
    <t>United Breweries Ltd</t>
  </si>
  <si>
    <t>INE686F01025</t>
  </si>
  <si>
    <t>Timken India Ltd</t>
  </si>
  <si>
    <t>INE325A01013</t>
  </si>
  <si>
    <t>Emmvee Photovoltaic Power Ltd</t>
  </si>
  <si>
    <t>INE1C6T01020</t>
  </si>
  <si>
    <t>Astral Ltd</t>
  </si>
  <si>
    <t>INE006I01046</t>
  </si>
  <si>
    <t>Cummins India Ltd</t>
  </si>
  <si>
    <t>INE298A01020</t>
  </si>
  <si>
    <t>Bharti Hexacom Ltd</t>
  </si>
  <si>
    <t>INE343G01021</t>
  </si>
  <si>
    <t>Siemens Energy India ltd</t>
  </si>
  <si>
    <t>INE1NPP01017</t>
  </si>
  <si>
    <t>Coromandel International Ltd</t>
  </si>
  <si>
    <t>INE169A01031</t>
  </si>
  <si>
    <t>Procter &amp; Gamble Hygiene and Health Care Ltd</t>
  </si>
  <si>
    <t>INE179A01014</t>
  </si>
  <si>
    <t>ITC Hotels Ltd</t>
  </si>
  <si>
    <t>INE379A01028</t>
  </si>
  <si>
    <t>Vishal Mega Mart Ltd</t>
  </si>
  <si>
    <t>INE01EA01019</t>
  </si>
  <si>
    <t>Jubilant Foodworks Ltd</t>
  </si>
  <si>
    <t>INE797F01020</t>
  </si>
  <si>
    <t>IndusInd Bank Ltd</t>
  </si>
  <si>
    <t>INE095A01012</t>
  </si>
  <si>
    <t>L&amp;T Finance Ltd</t>
  </si>
  <si>
    <t>INE498L01015</t>
  </si>
  <si>
    <t>Container Corporation Of India Ltd</t>
  </si>
  <si>
    <t>INE111A01025</t>
  </si>
  <si>
    <t>SBI Cards and Payment Services Ltd</t>
  </si>
  <si>
    <t>INE018E01016</t>
  </si>
  <si>
    <t>Suzlon Energy Ltd</t>
  </si>
  <si>
    <t>INE040H01021</t>
  </si>
  <si>
    <t>Eicher Motors Ltd</t>
  </si>
  <si>
    <t>INE066A01021</t>
  </si>
  <si>
    <t>Hero MotoCorp Ltd</t>
  </si>
  <si>
    <t>INE158A01026</t>
  </si>
  <si>
    <t>Lupin Ltd</t>
  </si>
  <si>
    <t>INE326A01037</t>
  </si>
  <si>
    <t>Adani Power Ltd</t>
  </si>
  <si>
    <t>INE814H01029</t>
  </si>
  <si>
    <t>Muthoot Finance Ltd</t>
  </si>
  <si>
    <t>INE414G01012</t>
  </si>
  <si>
    <t>Polycab India Ltd</t>
  </si>
  <si>
    <t>INE455K01017</t>
  </si>
  <si>
    <t>Union Bank Of India</t>
  </si>
  <si>
    <t>INE692A01016</t>
  </si>
  <si>
    <t>Bajaj Holdings &amp; Investment Ltd</t>
  </si>
  <si>
    <t>INE118A01012</t>
  </si>
  <si>
    <t>Ge Vernova T&amp;D India Ltd</t>
  </si>
  <si>
    <t>INE200A01026</t>
  </si>
  <si>
    <t>General Insurance Corporation Of India</t>
  </si>
  <si>
    <t>INE481Y01014</t>
  </si>
  <si>
    <t>Life Insurance Corporation Of India</t>
  </si>
  <si>
    <t>INE0J1Y01017</t>
  </si>
  <si>
    <t>National Aluminium Co Ltd</t>
  </si>
  <si>
    <t>INE139A01034</t>
  </si>
  <si>
    <t>MRF Ltd</t>
  </si>
  <si>
    <t>INE883A01011</t>
  </si>
  <si>
    <t>Bank Of Maharashtra</t>
  </si>
  <si>
    <t>INE457A01014</t>
  </si>
  <si>
    <t>Redington Ltd</t>
  </si>
  <si>
    <t>INE891D01026</t>
  </si>
  <si>
    <t>Radico Khaitan Ltd</t>
  </si>
  <si>
    <t>INE944F01028</t>
  </si>
  <si>
    <t>Natco Pharma Ltd</t>
  </si>
  <si>
    <t>INE987B01026</t>
  </si>
  <si>
    <t>EID Parry India Ltd</t>
  </si>
  <si>
    <t>INE126A01031</t>
  </si>
  <si>
    <t>Wipro Ltd</t>
  </si>
  <si>
    <t>INE075A01022</t>
  </si>
  <si>
    <t>Aditya Birla Sun Life AMC Ltd</t>
  </si>
  <si>
    <t>INE404A01024</t>
  </si>
  <si>
    <t>Navin Fluorine International Ltd</t>
  </si>
  <si>
    <t>INE048G01026</t>
  </si>
  <si>
    <t>Force Motors Ltd</t>
  </si>
  <si>
    <t>INE451A01017</t>
  </si>
  <si>
    <t>Chennai Petroleum Corporation Ltd</t>
  </si>
  <si>
    <t>INE178A01016</t>
  </si>
  <si>
    <t>Anand Rathi Wealth Ltd</t>
  </si>
  <si>
    <t>INE463V01026</t>
  </si>
  <si>
    <t>United Spirits Ltd</t>
  </si>
  <si>
    <t>INE854D01024</t>
  </si>
  <si>
    <t>eClerx Services Ltd</t>
  </si>
  <si>
    <t>INE738I01010</t>
  </si>
  <si>
    <t>R R Kabel Ltd</t>
  </si>
  <si>
    <t>INE777K01022</t>
  </si>
  <si>
    <t xml:space="preserve">As on 30-Sep-2025*** </t>
  </si>
  <si>
    <t>NA</t>
  </si>
  <si>
    <t>Dabur India Ltd</t>
  </si>
  <si>
    <t>INE016A01026</t>
  </si>
  <si>
    <t>Cyient DLM Ltd</t>
  </si>
  <si>
    <t>INE055S01018</t>
  </si>
  <si>
    <t>Aditya Infotech Ltd</t>
  </si>
  <si>
    <t>INE819V01029</t>
  </si>
  <si>
    <t>Seshaasai Technologies Ltd</t>
  </si>
  <si>
    <t>INE04VU01023</t>
  </si>
  <si>
    <t>Colgate Palmolive (India) Ltd</t>
  </si>
  <si>
    <t>INE259A01022</t>
  </si>
  <si>
    <t>Sagility Ltd</t>
  </si>
  <si>
    <t>INE0W2G01015</t>
  </si>
  <si>
    <t>360 One Wam Ltd</t>
  </si>
  <si>
    <t>INE466L01038</t>
  </si>
  <si>
    <t>Godrej Agrovet Ltd</t>
  </si>
  <si>
    <t>INE850D01014</t>
  </si>
  <si>
    <t>Aadhar Housing Finance Ltd</t>
  </si>
  <si>
    <t>INE883F01010</t>
  </si>
  <si>
    <t>Endurance Technologies Ltd</t>
  </si>
  <si>
    <t>INE913H01037</t>
  </si>
  <si>
    <t>Clean Max Enviro Energy Solutions Ltd</t>
  </si>
  <si>
    <t>INE647U01026</t>
  </si>
  <si>
    <t>JSW Infrastructure Ltd</t>
  </si>
  <si>
    <t>INE880J01026</t>
  </si>
  <si>
    <t>Transport Infrastructure</t>
  </si>
  <si>
    <t>India Shelter Finance Corporation Ltd</t>
  </si>
  <si>
    <t>INE922K01024</t>
  </si>
  <si>
    <t>Thermax Ltd</t>
  </si>
  <si>
    <t>INE152A01029</t>
  </si>
  <si>
    <t>Corona Remedies Ltd</t>
  </si>
  <si>
    <t>INE02ZQ01018</t>
  </si>
  <si>
    <t>Torrent Pharmaceuticals Ltd</t>
  </si>
  <si>
    <t>INE685A01028</t>
  </si>
  <si>
    <t>Godrej Consumer Products Ltd</t>
  </si>
  <si>
    <t>INE102D01028</t>
  </si>
  <si>
    <t>Hyundai Motor India Ltd</t>
  </si>
  <si>
    <t>INE0V6F01027</t>
  </si>
  <si>
    <t>KEI Industries Ltd</t>
  </si>
  <si>
    <t>INE878B01027</t>
  </si>
  <si>
    <t>Somany Ceramics Ltd</t>
  </si>
  <si>
    <t>INE355A01028</t>
  </si>
  <si>
    <t>Jyothy Labs Ltd</t>
  </si>
  <si>
    <t>INE668F01031</t>
  </si>
  <si>
    <t>Household Products</t>
  </si>
  <si>
    <t>Coal India Ltd</t>
  </si>
  <si>
    <t>INE522F01014</t>
  </si>
  <si>
    <t>Consumable Fuels</t>
  </si>
  <si>
    <t>Ajanta Pharma Ltd</t>
  </si>
  <si>
    <t>INE031B01049</t>
  </si>
  <si>
    <t>Mahanagar Gas Ltd</t>
  </si>
  <si>
    <t>INE002S01010</t>
  </si>
  <si>
    <t>Chambal Fertilizers &amp; Chemicals Ltd</t>
  </si>
  <si>
    <t>INE085A01013</t>
  </si>
  <si>
    <t>Embassy Office Parks REIT</t>
  </si>
  <si>
    <t>INE041025011</t>
  </si>
  <si>
    <t>Unilever PLC, (ADR)</t>
  </si>
  <si>
    <t>US9047678035</t>
  </si>
  <si>
    <t>Mediatek Inc</t>
  </si>
  <si>
    <t>TW0002454006</t>
  </si>
  <si>
    <t>Hyundai Motor Co Ltd</t>
  </si>
  <si>
    <t>KR7005380001</t>
  </si>
  <si>
    <t>Misto Holdings Corp</t>
  </si>
  <si>
    <t>KR7081660003</t>
  </si>
  <si>
    <t>Hon Hai Precision Industry Co Ltd</t>
  </si>
  <si>
    <t>TW0002317005</t>
  </si>
  <si>
    <t>TW0000056001</t>
  </si>
  <si>
    <t>NCC Ltd</t>
  </si>
  <si>
    <t>INE868B01028</t>
  </si>
  <si>
    <t>Techno Electric &amp; Engineering Co Ltd</t>
  </si>
  <si>
    <t>INE285K01026</t>
  </si>
  <si>
    <t>SKF India Ltd</t>
  </si>
  <si>
    <t>INE640A01023</t>
  </si>
  <si>
    <t>Lodha Developers Ltd</t>
  </si>
  <si>
    <t>INE670K01029</t>
  </si>
  <si>
    <t>Taiwan Semiconductor Manufacturing Co. Ltd</t>
  </si>
  <si>
    <t>TW0002330008</t>
  </si>
  <si>
    <t>Samsung Electronics Co. Ltd</t>
  </si>
  <si>
    <t>KR7005930003</t>
  </si>
  <si>
    <t>Tencent Holdings Ltd</t>
  </si>
  <si>
    <t>KYG875721634</t>
  </si>
  <si>
    <t>SK Hynix Inc</t>
  </si>
  <si>
    <t>KR7000660001</t>
  </si>
  <si>
    <t>Contemporary Amperex Technology Co Ltd</t>
  </si>
  <si>
    <t>CNE100003662</t>
  </si>
  <si>
    <t>Alibaba Group Holding Ltd</t>
  </si>
  <si>
    <t>KYG017191142</t>
  </si>
  <si>
    <t>Weichai Power Co Ltd</t>
  </si>
  <si>
    <t>CNE1000004L9</t>
  </si>
  <si>
    <t>Yum China Holdings INC</t>
  </si>
  <si>
    <t>US98850P1093</t>
  </si>
  <si>
    <t>Singapore Technologies Engineering Ltd</t>
  </si>
  <si>
    <t>SG1F60858221</t>
  </si>
  <si>
    <t>AIA Group Ltd</t>
  </si>
  <si>
    <t>HK0000069689</t>
  </si>
  <si>
    <t>Wiwynn Corp</t>
  </si>
  <si>
    <t>TW0006669005</t>
  </si>
  <si>
    <t>DBS Group Holdings Ltd</t>
  </si>
  <si>
    <t>SG1L01001701</t>
  </si>
  <si>
    <t>Jiangsu Hengrui Pharmaceuticals Co Ltd</t>
  </si>
  <si>
    <t>CNE0000014W7</t>
  </si>
  <si>
    <t>Yageo Corp</t>
  </si>
  <si>
    <t>TW0002327004</t>
  </si>
  <si>
    <t>Samsung C&amp;T Corp</t>
  </si>
  <si>
    <t>KR7028260008</t>
  </si>
  <si>
    <t>Asia Vital Components Co Ltd</t>
  </si>
  <si>
    <t>TW0003017000</t>
  </si>
  <si>
    <t>China Merchants Bank Co Ltd</t>
  </si>
  <si>
    <t>CNE1000002M1</t>
  </si>
  <si>
    <t>Netease Inc</t>
  </si>
  <si>
    <t>KYG6427A1022</t>
  </si>
  <si>
    <t>Entertainment</t>
  </si>
  <si>
    <t>Sunresin New Materials Co Ltd</t>
  </si>
  <si>
    <t>CNE100002136</t>
  </si>
  <si>
    <t>Sun Hung Kai Properties Ltd</t>
  </si>
  <si>
    <t>HK0016000132</t>
  </si>
  <si>
    <t>Zijin Gold International Co Ltd</t>
  </si>
  <si>
    <t>HK0001200002</t>
  </si>
  <si>
    <t>Techtronic Industries Co. Ltd</t>
  </si>
  <si>
    <t>HK0669013440</t>
  </si>
  <si>
    <t>BYD Co Ltd</t>
  </si>
  <si>
    <t>CNE100000296</t>
  </si>
  <si>
    <t>Lite-On Technology Corp</t>
  </si>
  <si>
    <t>TW0002301009</t>
  </si>
  <si>
    <t>Fuyao Glass Industry Group Co Ltd</t>
  </si>
  <si>
    <t>CNE100001TR7</t>
  </si>
  <si>
    <t>Midea Group Co Ltd</t>
  </si>
  <si>
    <t>CNE100001QQ5</t>
  </si>
  <si>
    <t>Hong Kong Exchanges And Clearing Ltd</t>
  </si>
  <si>
    <t>HK0388045442</t>
  </si>
  <si>
    <t>Trip.Com Group Ltd</t>
  </si>
  <si>
    <t>KYG9066F1019</t>
  </si>
  <si>
    <t>Bajaj Auto Ltd</t>
  </si>
  <si>
    <t>INE917I01010</t>
  </si>
  <si>
    <t>Adani Ports and Special Economic Zone Ltd</t>
  </si>
  <si>
    <t>INE742F01042</t>
  </si>
  <si>
    <t>Tech Mahindra Ltd</t>
  </si>
  <si>
    <t>INE669C01036</t>
  </si>
  <si>
    <t>LU0195948665</t>
  </si>
  <si>
    <t>INF090I01XS9</t>
  </si>
  <si>
    <t>INF090I01FW8</t>
  </si>
  <si>
    <t>INF090I01HS2</t>
  </si>
  <si>
    <t>INF174K01LC6</t>
  </si>
  <si>
    <t>INF209K01VP1</t>
  </si>
  <si>
    <t>INF277K017Q3</t>
  </si>
  <si>
    <t>INF846K01ZM8</t>
  </si>
  <si>
    <t>INF178L01BY0</t>
  </si>
  <si>
    <t>INF090I01XG4</t>
  </si>
  <si>
    <t>Franklin India Short Term Income Plan-Segregated Portfolio 3- 9.50% Yes Bank Ltd CO 23 Dec 2021-Direct-Growth Plan</t>
  </si>
  <si>
    <t>INF090I01VS3</t>
  </si>
  <si>
    <t>Franklin India Flexi Cap Fund-Direct Growth Plan (Formerly known as Franklin India Equity Fund)</t>
  </si>
  <si>
    <t>INF090I01FK3</t>
  </si>
  <si>
    <t>INF109K013N3</t>
  </si>
  <si>
    <t>Franklin India Dynamic Accrual Fund- Segregated Portfolio 3- 9.50% Yes Bank Ltd CO 23 Dec 2021-Direct-Growth Plan</t>
  </si>
  <si>
    <t>INF090I01WD3</t>
  </si>
  <si>
    <t>Franklin India Money Market Fund Direct-Growth Plan</t>
  </si>
  <si>
    <t>Franklin India Arbitrage Fund - Direct Plan - Growth</t>
  </si>
  <si>
    <t>Franklin India Corporate Debt Fund - Direct Plan - Growth</t>
  </si>
  <si>
    <t>Franklin India Government Securities Fund - Direct Plan - Growth</t>
  </si>
  <si>
    <t>Kotak Arbitrage Fund - Direct Plan - Growth</t>
  </si>
  <si>
    <t>Aditya Birla Sun Life Arbitrage Fund - Direct Plan - Growth</t>
  </si>
  <si>
    <t>Tata Arbitrage Fund - Direct Plan - Growth</t>
  </si>
  <si>
    <t>Axis Corporate Bond Fund - Direct Plan - Growth</t>
  </si>
  <si>
    <t>Kotak Corporate Bond Fund - Direct Plan - Growth</t>
  </si>
  <si>
    <t>Franklin India Medium To Long Duration Fund - Direct Plan - Growth</t>
  </si>
  <si>
    <t>ICICI Prudential Short Term Fund Direct - Growth Plan</t>
  </si>
  <si>
    <t>Foreign ETF</t>
  </si>
  <si>
    <t>Yuanta/P-shares Taiwan Dividend Plus ETF</t>
  </si>
  <si>
    <t>Franklin Technology Fund, Class I (Acc)</t>
  </si>
  <si>
    <t>TVS Motor Co Ltd  (Non- Convertible Preference Shares)</t>
  </si>
  <si>
    <t>As on 31-Mar-2026 #</t>
  </si>
  <si>
    <t># Non-business day NAV computed for disclosure purposes only.</t>
  </si>
  <si>
    <t>*** Allotment date for the scheme was November 28, 2025</t>
  </si>
  <si>
    <t xml:space="preserve">Primary Benchmark: 65% Nifty 500+ 20% Nifty Short Duration Index+ 5% Domestic price of gold+ 5% Domestic price of silver+ 5% iCOMDEX </t>
  </si>
  <si>
    <t>Investors should consult their financial advisers if in doubt about whether the product is suitable for them</t>
  </si>
  <si>
    <t>Risk level based on portfolio as on March 31, 2026</t>
  </si>
  <si>
    <t>Risk level of primary benchmark as on March 31, 2026</t>
  </si>
  <si>
    <t xml:space="preserve">h) Risk-o-meter </t>
  </si>
  <si>
    <t>Primary Benchmark: Nifty Equity Savings Index</t>
  </si>
  <si>
    <t>Primary Benchmark: Nifty 50 Hybrid Composite Debt 50:50 Index</t>
  </si>
  <si>
    <t xml:space="preserve">f) Risk-o-meter </t>
  </si>
  <si>
    <t>Primary Benchmark: CRISIL Hybrid 35+65 - Aggressive Index</t>
  </si>
  <si>
    <t>^Franklin India Equity Hybrid Fund is renamed as Franklin India Aggressive Hybrid Fund effective July 11, 2025</t>
  </si>
  <si>
    <t>Primary Benchmark: NIFTY 50 Arbitrage Index</t>
  </si>
  <si>
    <t xml:space="preserve">e) Risk-o-meter </t>
  </si>
  <si>
    <t>Primary Benchmark:  Tier-1 Index:  Nifty 500 (Effective August 1, 2023, the benchmark of the scheme has been changed from NIFTY500 Value 50)</t>
  </si>
  <si>
    <t xml:space="preserve">Tier-2 Index:  NIFTY500 Value 50 </t>
  </si>
  <si>
    <t>Primary Benchmark: BSE Teck (Effective June 1, 2024, the benchmark of the scheme has been renamed from S&amp;P BSE Teck)</t>
  </si>
  <si>
    <t>Primary Benchmark: Nifty Smallcap 250</t>
  </si>
  <si>
    <t>^Franklin India Smaller Companies Fund is renamed as Franklin India Small Cap Fund effective Jul 11, 2025</t>
  </si>
  <si>
    <t>Primary Benchmark: NIFTY 500</t>
  </si>
  <si>
    <t>Primary Benchmark: Nifty Midcap 150</t>
  </si>
  <si>
    <t>^Franklin India Prima Fund is renamed as Franklin India Mid Cap Fund effective Jul 11, 2025</t>
  </si>
  <si>
    <t>Primary Benchmark: BSE 200 TRI</t>
  </si>
  <si>
    <t>Primary Benchmark: Nifty 500 Multi Cap 50:25:25 Total Returns Index</t>
  </si>
  <si>
    <t>Primary Benchmark: NIFTY LargeMidcap 250</t>
  </si>
  <si>
    <t>^Franklin India Equity Advantage Fund is renamed as Franklin India Large &amp; Mid Cap Fund effective Jul 11, 2025</t>
  </si>
  <si>
    <t>Primary Benchmark: Nifty 100</t>
  </si>
  <si>
    <t>^Franklin India Bluechip Fund is renamed as Franklin India Large Cap Fund effective Jul 11, 2025</t>
  </si>
  <si>
    <t>^ Franklin India Equity Fund is renamed as Franklin India Flexi Cap Fund effective Jan 29, 2021.</t>
  </si>
  <si>
    <t>Primary Benchmark: Tier-1 Index:  Nifty 500 (Effective August 1, 2023, the benchmark of the scheme has been changed from  Nifty Dividend Opportunities 50 )</t>
  </si>
  <si>
    <t>Tier-2 Index:  Nifty Dividend Opportunities 50</t>
  </si>
  <si>
    <t>^Templeton India Equity Income Fund is renamed as Franklin India Dividend Yield Fund effective July 11, 2025</t>
  </si>
  <si>
    <t>Primary Benchmark: BSE India Infrastructure Index (Effective June 1, 2024, the benchmark of the scheme has been renamed from S&amp;P BSE India Infrastructure Index)</t>
  </si>
  <si>
    <t>Primary Benchmark: 75% MSCI Asia (Ex-Japan) Standard Index + 25% Nifty 500 Index (Effective March 9, 2024, the benchmark of the scheme has changed from MSCI Asia (ex-Japan) Standard Index)</t>
  </si>
  <si>
    <t>Primary Benchmark: Nifty 50</t>
  </si>
  <si>
    <t>^ Franklin India Index Fund – NSE Nifty Plan is renamed as Franklin India NSE Nifty 50 Index Fund effective July 01, 2022.</t>
  </si>
  <si>
    <t>^ Franklin India TAXSHIELD is renamed as Franklin India ELSS Tax Saver Fund effective December 22, 2023.</t>
  </si>
  <si>
    <t>Primary Benchmark: Russell 3000 Growth Index</t>
  </si>
  <si>
    <t>^  Franklin India Feeder - Franklin U.S. Opportunities Fund is renamed as Franklin U.S. Opportunities Equity Active Fund of Funds effective May 30, 2025.</t>
  </si>
  <si>
    <t>All Plans under Franklin India Feeder- Templeton European Opportunities Fund (FIF-TEOF) merged with Franklin India Feeder - Franklin U.S. Opportunities Fund (FIF-FUSOF) as on June 30, 2025.</t>
  </si>
  <si>
    <t>Primary Benchmark: 65% NIFTY Short Duration Debt Index + 35% NIFTY 50 Arbitrage Index (Effective July 4, 2025, the benchmark is changed from 40% Nifty 500 TRI + 40% Nifty Short Duration Debt Index + 20% domestic gold price)</t>
  </si>
  <si>
    <t>^Franklin India Multi - Asset Solution Fund of Funds is renamed as Franklin India Income Plus Arbitrage Active Fund of Funds effective Jul 04, 2025</t>
  </si>
  <si>
    <t>Primary Benchmark: CRISIL Hybrid 50+50 - Moderate Index</t>
  </si>
  <si>
    <t>** All Plans under Franklin India Life Stage Fund of Funds (FILSF) were merged with Franklin India Dynamic Asset Allocation Fund of Funds (FIDAAF) as on December 19, 2022.</t>
  </si>
  <si>
    <t>^Franklin India Dynamic Asset Allocation Fund of Funds is renamed as Franklin India Dynamic Asset Allocation Active Fund of Funds effective Jul 11, 2025</t>
  </si>
  <si>
    <t>Franklin India Liquid Fund</t>
  </si>
  <si>
    <t>Rating</t>
  </si>
  <si>
    <t>INE476A16H19</t>
  </si>
  <si>
    <t>Canara Bank (27-May-2026) **</t>
  </si>
  <si>
    <t>INE238AD6BB3</t>
  </si>
  <si>
    <t>Axis Bank Ltd (25-May-2026) **</t>
  </si>
  <si>
    <t>INE040A16IY9</t>
  </si>
  <si>
    <t>HDFC Bank Ltd (11-Jun-2026) **</t>
  </si>
  <si>
    <t>INE556F16BI1</t>
  </si>
  <si>
    <t>Small Industries Development Bank of India (20-May-2026) **</t>
  </si>
  <si>
    <t>INE028A16KG7</t>
  </si>
  <si>
    <t>Bank of Baroda (03-Jun-2026) **</t>
  </si>
  <si>
    <t>INE028A16LM3</t>
  </si>
  <si>
    <t>Bank of Baroda (26-May-2026) **</t>
  </si>
  <si>
    <t>IND A1+</t>
  </si>
  <si>
    <t>INE028A16LQ4</t>
  </si>
  <si>
    <t>Bank of Baroda (04-Jun-2026) **</t>
  </si>
  <si>
    <t>INE476A16G85</t>
  </si>
  <si>
    <t>Canara Bank (22-Jun-2026) **</t>
  </si>
  <si>
    <t>INE040A16GW7</t>
  </si>
  <si>
    <t>HDFC Bank Ltd (19-May-2026) **</t>
  </si>
  <si>
    <t>INE692A16KC9</t>
  </si>
  <si>
    <t>Union Bank of India (15-May-2026) **</t>
  </si>
  <si>
    <t>INE514E14TH2</t>
  </si>
  <si>
    <t>Export-Import Bank Of India (10-Jun-2026) **@</t>
  </si>
  <si>
    <t>INE01C314EQ3</t>
  </si>
  <si>
    <t>Bajaj Financial Securities Ltd (11-Jun-2026) **@</t>
  </si>
  <si>
    <t>INE674K14BU2</t>
  </si>
  <si>
    <t>Aditya Birla Capital Ltd (22-May-2026) **@</t>
  </si>
  <si>
    <t>INE514E14TE9</t>
  </si>
  <si>
    <t>Export-Import Bank Of India (01-Jun-2026) **@</t>
  </si>
  <si>
    <t>INE477A14ED1</t>
  </si>
  <si>
    <t>Can Fin Homes Ltd (03-Jun-2026) **@</t>
  </si>
  <si>
    <t>INE261F14OV9</t>
  </si>
  <si>
    <t>National Bank For Agriculture &amp; Rural Development (04-Jun-2026) **@</t>
  </si>
  <si>
    <t>INE472H14813</t>
  </si>
  <si>
    <t>Standard Chartered Securities (India) Ltd (08-Jun-2026) **@</t>
  </si>
  <si>
    <t>INE879F14LH3</t>
  </si>
  <si>
    <t>Infina Finance Pvt Ltd (09-Jun-2026) **@</t>
  </si>
  <si>
    <t>INE211H14AO4</t>
  </si>
  <si>
    <t>Sharekhan Ltd (10-Jun-2026) **@</t>
  </si>
  <si>
    <t>INE121A14XK0</t>
  </si>
  <si>
    <t>Cholamandalam Investment and Finance Co Ltd (22-May-2026) **@</t>
  </si>
  <si>
    <t>INE763G14G34</t>
  </si>
  <si>
    <t>ICICI Securities Ltd (04-Jun-2026) **@</t>
  </si>
  <si>
    <t>INE865C14PG2</t>
  </si>
  <si>
    <t>Aditya Birla Money Ltd (30-Apr-2026) **@</t>
  </si>
  <si>
    <t>INE700G14SI2</t>
  </si>
  <si>
    <t>HDFC Securities Ltd (14-May-2026) **@</t>
  </si>
  <si>
    <t>INE01C314ER1</t>
  </si>
  <si>
    <t>Bajaj Financial Securities Ltd (12-Jun-2026) **@</t>
  </si>
  <si>
    <t>INE556F14MF9</t>
  </si>
  <si>
    <t>Small Industries Development Bank Of India (23-Jun-2026) **@</t>
  </si>
  <si>
    <t>IN002025X463</t>
  </si>
  <si>
    <t>IN002025X497</t>
  </si>
  <si>
    <t>IN002025X489</t>
  </si>
  <si>
    <t>Alternative Investment Fund #</t>
  </si>
  <si>
    <t>INF0RQ622028</t>
  </si>
  <si>
    <t>Corporate Debt Market Development Fund Class A2</t>
  </si>
  <si>
    <t>Alternative Investment Fund Units</t>
  </si>
  <si>
    <t># In accordance with SEBI/HO/IMD/PoD2/P/CIR/2023/129 circular dated July 27, 2023, Investment in Corporate Debt Market Development Fund.</t>
  </si>
  <si>
    <t>Aggregate investments by other schemes of Franklin Templeton Mutual Fund in this scheme is Rs. 369.95 Lakhs.</t>
  </si>
  <si>
    <t>AUM excluding the aggregate investments by other schemes of Franklin Templeton Mutual Fund in this scheme is Rs. 211,911.34 Lakhs.</t>
  </si>
  <si>
    <t>As on 31-Mar-2026</t>
  </si>
  <si>
    <t xml:space="preserve">      Regular Plan Growth Option</t>
  </si>
  <si>
    <t xml:space="preserve">      Regular Plan Daily IDCW Reinvestment Option</t>
  </si>
  <si>
    <t>1509.2875 #</t>
  </si>
  <si>
    <t xml:space="preserve">      Regular Plan Weekly IDCW Option</t>
  </si>
  <si>
    <t>1245.2036 #</t>
  </si>
  <si>
    <t xml:space="preserve">      Institutional Plan Daily IDCW Reinvestment Option</t>
  </si>
  <si>
    <t>1000.1926 #</t>
  </si>
  <si>
    <t xml:space="preserve">      Institutional Plan Weekly IDCW Option</t>
  </si>
  <si>
    <t>1055.5016 #</t>
  </si>
  <si>
    <t xml:space="preserve">      Super Institutional Plan Growth Option</t>
  </si>
  <si>
    <t xml:space="preserve">      Super Institutional Plan Daily IDCW Reinvestment Option</t>
  </si>
  <si>
    <t>1000.2036 #</t>
  </si>
  <si>
    <t xml:space="preserve">      Super Institutional Plan Weekly IDCW Option</t>
  </si>
  <si>
    <t>1034.8547 #</t>
  </si>
  <si>
    <t xml:space="preserve">      Direct Super Institutional Growth Option</t>
  </si>
  <si>
    <t xml:space="preserve">      Direct Super Institutional Daily IDCW Reinvestment Option</t>
  </si>
  <si>
    <t>1002.3694 #</t>
  </si>
  <si>
    <t xml:space="preserve">      Direct Super Institutional Weekly IDCW Option</t>
  </si>
  <si>
    <t>1022.2449 #</t>
  </si>
  <si>
    <t xml:space="preserve">      Unclaimed Redemption Plan - Growth</t>
  </si>
  <si>
    <t>17.4741 #</t>
  </si>
  <si>
    <t xml:space="preserve">      Unclaimed IDCW Plan - Growth</t>
  </si>
  <si>
    <t xml:space="preserve">      Unclaimed Redemption Investor Education Plan - Growth</t>
  </si>
  <si>
    <t>10.0000 #</t>
  </si>
  <si>
    <t xml:space="preserve">      Unclaimed IDCW Investor Education Plan - Growth</t>
  </si>
  <si>
    <t>c) Residual maturity / Average Maturity as on 31-Mar-2026</t>
  </si>
  <si>
    <t>e) Risk-o-meter</t>
  </si>
  <si>
    <t xml:space="preserve">Primary Benchmark: Tier-1 Index:  NIFTY Liquid Index A-I (Effective April 1, 2024, the benchmark of the scheme is changed from CRISIL Liquid Debt B-I Index) </t>
  </si>
  <si>
    <t>Franklin India Overnight Fund</t>
  </si>
  <si>
    <t>IN002025X422</t>
  </si>
  <si>
    <t>91 DTB (23-Apr-2026)</t>
  </si>
  <si>
    <t xml:space="preserve">      Daily IDCW Plan</t>
  </si>
  <si>
    <t>1000.2065 #</t>
  </si>
  <si>
    <t xml:space="preserve">      Weekly IDCW Plan</t>
  </si>
  <si>
    <t>1000.4258 #</t>
  </si>
  <si>
    <t xml:space="preserve">      Direct Daily IDCW Plan</t>
  </si>
  <si>
    <t>1000.2045 #</t>
  </si>
  <si>
    <t xml:space="preserve">      Direct Weekly IDCW Plan</t>
  </si>
  <si>
    <t>1000.4220 #</t>
  </si>
  <si>
    <t xml:space="preserve">      Unclaimed Redemption Plan</t>
  </si>
  <si>
    <t>12.7513 #</t>
  </si>
  <si>
    <t xml:space="preserve">      Unclaimed IDCW Plan</t>
  </si>
  <si>
    <t xml:space="preserve">      Unclaimed Redemption Investor Education Plan</t>
  </si>
  <si>
    <t xml:space="preserve">      Unclaimed IDCW Investor Education Plan</t>
  </si>
  <si>
    <t xml:space="preserve">Primary Benchmark: Tier-1 Index: NIFTY 1D Rate Index (Effective April 1, 2024, the benchmark of the scheme is changed from CRISIL Liquid Overnight Index) </t>
  </si>
  <si>
    <t>Franklin India Money Market Fund (formerly known as Franklin India Savings Fund) ^</t>
  </si>
  <si>
    <t>INE261F16AF6</t>
  </si>
  <si>
    <t>National Bank For Agriculture &amp; Rural Development (22-Jan-2027) **</t>
  </si>
  <si>
    <t>INE476A16H35</t>
  </si>
  <si>
    <t>Canara Bank (02-Mar-2027) **</t>
  </si>
  <si>
    <t>INE008A168A9</t>
  </si>
  <si>
    <t>IDBI Bank Ltd (11-Mar-2027) **</t>
  </si>
  <si>
    <t>INE692A16KU1</t>
  </si>
  <si>
    <t>Union Bank of India (19-Jan-2027) **</t>
  </si>
  <si>
    <t>INE261F16AH2</t>
  </si>
  <si>
    <t>National Bank For Agriculture &amp; Rural Development (28-Jan-2027) **</t>
  </si>
  <si>
    <t>INE556F16BX0</t>
  </si>
  <si>
    <t>Small Industries Development Bank of India (29-Jan-2027) **</t>
  </si>
  <si>
    <t>INE556F16CB4</t>
  </si>
  <si>
    <t>Small Industries Development Bank of India (18-Feb-2027) **</t>
  </si>
  <si>
    <t>INE028A16KT0</t>
  </si>
  <si>
    <t>Bank of Baroda (11-Dec-2026) **</t>
  </si>
  <si>
    <t>INE238AD6CB1</t>
  </si>
  <si>
    <t>Axis Bank Ltd (17-Dec-2026) **</t>
  </si>
  <si>
    <t>INE028A16KX2</t>
  </si>
  <si>
    <t>Bank of Baroda (06-Jan-2027) **</t>
  </si>
  <si>
    <t>INE238AD6BW9</t>
  </si>
  <si>
    <t>Axis Bank Ltd (14-Jan-2027) **</t>
  </si>
  <si>
    <t>INE476A16G28</t>
  </si>
  <si>
    <t>Canara Bank (28-Jan-2027) **</t>
  </si>
  <si>
    <t>INE028A16LR2</t>
  </si>
  <si>
    <t>Bank of Baroda (05-Mar-2027) **</t>
  </si>
  <si>
    <t>INE040A16IU7</t>
  </si>
  <si>
    <t>HDFC Bank Ltd (05-Mar-2027) **</t>
  </si>
  <si>
    <t>INE040A16HN4</t>
  </si>
  <si>
    <t>HDFC Bank Ltd (11-Sep-2026) **</t>
  </si>
  <si>
    <t>INE692A16KQ9</t>
  </si>
  <si>
    <t>Union Bank of India (10-Dec-2026) **</t>
  </si>
  <si>
    <t>INE476A16H43</t>
  </si>
  <si>
    <t>Canara Bank (04-Mar-2027) **</t>
  </si>
  <si>
    <t>INE261F16AK6</t>
  </si>
  <si>
    <t>National Bank For Agriculture &amp; Rural Development (17-Feb-2027) **</t>
  </si>
  <si>
    <t>INE556F16BW2</t>
  </si>
  <si>
    <t>Small Industries Development Bank of India (28-Jan-2027) **</t>
  </si>
  <si>
    <t>INE476A16G44</t>
  </si>
  <si>
    <t>Canara Bank (02-Feb-2027) **</t>
  </si>
  <si>
    <t>INE040A16IK8</t>
  </si>
  <si>
    <t>HDFC Bank Ltd (22-Jan-2027) **</t>
  </si>
  <si>
    <t>INE377Y14BZ2</t>
  </si>
  <si>
    <t>Bajaj Housing Finance Ltd (23-Feb-2027) **@</t>
  </si>
  <si>
    <t>INE202B14PO4</t>
  </si>
  <si>
    <t>Piramal Finance Ltd (30-Oct-2026) **@</t>
  </si>
  <si>
    <t>INE041014080</t>
  </si>
  <si>
    <t>Embassy Office Parks Reit (12-Mar-2027) **@</t>
  </si>
  <si>
    <t>INE403G14TT8</t>
  </si>
  <si>
    <t>Standard Chartered Capital Ltd (10-Sep-2026) **@</t>
  </si>
  <si>
    <t>INE121A14YF8</t>
  </si>
  <si>
    <t>Cholamandalam Investment and Finance Co Ltd (22-Jan-2027) **@</t>
  </si>
  <si>
    <t>INE03W114724</t>
  </si>
  <si>
    <t>Arka Fincap Ltd (26-Feb-2027) **@</t>
  </si>
  <si>
    <t>INE472H14821</t>
  </si>
  <si>
    <t>Standard Chartered Securities (India) Ltd (08-Mar-2027) **@</t>
  </si>
  <si>
    <t>INE539K14CA7</t>
  </si>
  <si>
    <t>Credila Financial Services Ltd (04-Mar-2027) **@</t>
  </si>
  <si>
    <t>IN002025Y487</t>
  </si>
  <si>
    <t>182 DTB (03-Sep-2026)</t>
  </si>
  <si>
    <t>IN002025X430</t>
  </si>
  <si>
    <t>IN3420160100</t>
  </si>
  <si>
    <t>6.88% West Bengal SDL (23-Nov-2026)</t>
  </si>
  <si>
    <t>Aggregate investments by other schemes of Franklin Templeton Mutual Fund in this scheme is Rs. 11,517.53 Lakhs.</t>
  </si>
  <si>
    <t>AUM excluding the aggregate investments by other schemes of Franklin Templeton Mutual Fund in this scheme is Rs. 384,420.42 Lakhs.</t>
  </si>
  <si>
    <t xml:space="preserve">      Retail Plan Growth Option</t>
  </si>
  <si>
    <t xml:space="preserve">      Retail Plan Daily IDCW Option</t>
  </si>
  <si>
    <t xml:space="preserve">      Retail Plan Weekly IDCW Option</t>
  </si>
  <si>
    <t xml:space="preserve">      Retail Plan Monthly IDCW Option</t>
  </si>
  <si>
    <t xml:space="preserve">      Retail Plan Quarterly IDCW Option</t>
  </si>
  <si>
    <t xml:space="preserve">      Direct Retail Plan Growth Option</t>
  </si>
  <si>
    <t xml:space="preserve">      Direct Retail Plan Daily IDCW Option</t>
  </si>
  <si>
    <t xml:space="preserve">      Direct Retail Plan Weekly IDCW Option</t>
  </si>
  <si>
    <t xml:space="preserve">      Direct Retail Plan Monthly IDCW Option</t>
  </si>
  <si>
    <t xml:space="preserve">      Direct Retail Plan Quarterly IDCW Option</t>
  </si>
  <si>
    <t xml:space="preserve">Primary Benchmark: Tier-1 Index: NIFTY Money Market Index A-I (Effective April 1, 2024, the benchmark of the scheme is changed from NIFTY Money Market Index B-I) </t>
  </si>
  <si>
    <t>^ Franklin India Savings Fund is renames as Franklin India Money Market effective May 15, 2023.</t>
  </si>
  <si>
    <t>Franklin India Floating Rate Fund</t>
  </si>
  <si>
    <t>INE115A07PN6</t>
  </si>
  <si>
    <t>INE476A16I00</t>
  </si>
  <si>
    <t>Canara Bank (26-Feb-2027) **</t>
  </si>
  <si>
    <t>INE040A16IZ6</t>
  </si>
  <si>
    <t>HDFC Bank Ltd (12-Mar-2027) **</t>
  </si>
  <si>
    <t>IN3520250090</t>
  </si>
  <si>
    <t>7.59% Chhattisgarh SDL (11-Feb-2036)</t>
  </si>
  <si>
    <t>IN1920250264</t>
  </si>
  <si>
    <t>IN2220250491</t>
  </si>
  <si>
    <t>7.33% Maharashtra SDL (04-Mar-2034)</t>
  </si>
  <si>
    <t>IN0020200120</t>
  </si>
  <si>
    <t>Margin on IRS</t>
  </si>
  <si>
    <t>Outstanding Interest Rate Swap Position</t>
  </si>
  <si>
    <t>Contract Name</t>
  </si>
  <si>
    <t>Notional Value (In Lakhs)</t>
  </si>
  <si>
    <t>Total Interest Rate Swap</t>
  </si>
  <si>
    <t>$ Yield to maturity (YTM) for floating rate securities is calculated by recomputing yield from simple average of valuation prices provided by valuation agencies.</t>
  </si>
  <si>
    <t>This scheme has exposure to floating rate or interest rate derivative instruments.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</si>
  <si>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c) Exposure to Derivative Instruments (Interest Rate Swaps) as on March 31, 2026:</t>
  </si>
  <si>
    <t>i) Total outstanding position in Derivative Instruments (Gross Notional) as at March 31, 2026 is Rs. 17,500.00 Lakhs.</t>
  </si>
  <si>
    <t xml:space="preserve">Primary Benchmark: NIFTY Short Duration Debt Index A-II (Effective April 1, 2024, the benchmark of the scheme is changed from CRISIL Low Duration Debt Index) </t>
  </si>
  <si>
    <t>Franklin India Corporate Debt Fund</t>
  </si>
  <si>
    <t>INE134E08NZ6</t>
  </si>
  <si>
    <t>7.24% Power Finance Corporation Ltd (17-Feb-2031) **</t>
  </si>
  <si>
    <t>ICRA AAA</t>
  </si>
  <si>
    <t>INE261F08EF5</t>
  </si>
  <si>
    <t>7.80% National Bank For Agriculture &amp; Rural Development (15-Mar-2027) **</t>
  </si>
  <si>
    <t>INE975F07IM9</t>
  </si>
  <si>
    <t>INE756I07EY1</t>
  </si>
  <si>
    <t>INE261F08EL3</t>
  </si>
  <si>
    <t>7.40% National Bank For Agriculture &amp; Rural Development (29-Apr-2030) **</t>
  </si>
  <si>
    <t>INE151A08349</t>
  </si>
  <si>
    <t>7.75% Tata Communications Ltd (29-Aug-2026) **</t>
  </si>
  <si>
    <t>INE556F08KH1</t>
  </si>
  <si>
    <t>7.43% Small Industries Development Bank Of India (31-Aug-2026) **</t>
  </si>
  <si>
    <t>INE031A08962</t>
  </si>
  <si>
    <t>6.90% Housing &amp; Urban Development Corporation Ltd (23-Apr-2032) **</t>
  </si>
  <si>
    <t>INE557F08GC8</t>
  </si>
  <si>
    <t>7.29% National Housing Bank (04-Jul-2031) **</t>
  </si>
  <si>
    <t>INE020B08FX4</t>
  </si>
  <si>
    <t>6.37% REC Ltd (31-Mar-2027) **</t>
  </si>
  <si>
    <t>INE403D08215</t>
  </si>
  <si>
    <t>8.90% Bharti Telecom Ltd (05-Nov-2034) **</t>
  </si>
  <si>
    <t>INE403D08256</t>
  </si>
  <si>
    <t>8.75% Bharti Telecom Ltd (05-Nov-2028) **</t>
  </si>
  <si>
    <t>INE556F08KN9</t>
  </si>
  <si>
    <t>7.75% Small Industries Development Bank Of India (10-Jun-2027) **</t>
  </si>
  <si>
    <t>INE053F08536</t>
  </si>
  <si>
    <t>0.00% Indian Railway Finance Corporation Ltd (01-Dec-2035) **</t>
  </si>
  <si>
    <t>INE020B08FZ9</t>
  </si>
  <si>
    <t>6.60% REC Ltd (30-Jun-2027) **</t>
  </si>
  <si>
    <t>INE020B08EA5</t>
  </si>
  <si>
    <t>7.55% REC Ltd (31-Mar-2028) **</t>
  </si>
  <si>
    <t>INE040A08757</t>
  </si>
  <si>
    <t>8.46% HDFC Bank Ltd (15-Jun-2026) **</t>
  </si>
  <si>
    <t>IN1020220746</t>
  </si>
  <si>
    <t>7.73% Andhra Pradesh SDL (23-Mar-2032)</t>
  </si>
  <si>
    <t>IN1020200243</t>
  </si>
  <si>
    <t>6.48% Andhra Pradesh SDL (15-Jul-2032)</t>
  </si>
  <si>
    <t>IN1020190519</t>
  </si>
  <si>
    <t>IN2920210514</t>
  </si>
  <si>
    <t>7.17% Rajasthan SDL (02-Mar-2032)</t>
  </si>
  <si>
    <t xml:space="preserve">      Half Yearly IDCW Plan</t>
  </si>
  <si>
    <t xml:space="preserve">      Annual IDCW Plan</t>
  </si>
  <si>
    <t xml:space="preserve">      Direct Half Yearly IDCW Plan</t>
  </si>
  <si>
    <t xml:space="preserve">      Direct Annual IDCW Plan</t>
  </si>
  <si>
    <t>i) Total outstanding position in Derivative Instruments (Gross Notional) as at March 31, 2026 is Rs. 5,000.00 Lakhs.</t>
  </si>
  <si>
    <t>Primary Benchmark: Tier-1 Index:  NIFTY Corporate Bond Index A-II (Effective April 1, 2024, the benchmark of the scheme is changed from NIFTY Corporate Bond Index B-III)</t>
  </si>
  <si>
    <t>Franklin India Banking &amp; PSU Debt Fund</t>
  </si>
  <si>
    <t>INE787H08188</t>
  </si>
  <si>
    <t>7.56% India Infrastructure Finance Co Ltd (20-Mar-2028) **</t>
  </si>
  <si>
    <t>INE238A08468</t>
  </si>
  <si>
    <t>7.65% Axis Bank Ltd (30-Jan-2027) **</t>
  </si>
  <si>
    <t>INE134E08NM4</t>
  </si>
  <si>
    <t>7.38% Power Finance Corporation Ltd (15-Jan-2032) **</t>
  </si>
  <si>
    <t>INE557F08FY4</t>
  </si>
  <si>
    <t>7.59% National Housing Bank (14-Jul-2027) **</t>
  </si>
  <si>
    <t>INE557F08FR8</t>
  </si>
  <si>
    <t>7.22% National Housing Bank (23-Jul-2026) **</t>
  </si>
  <si>
    <t>INE040A08567</t>
  </si>
  <si>
    <t>7.78% HDFC Bank Ltd (27-Mar-2027) **</t>
  </si>
  <si>
    <t>INE556F16BS0</t>
  </si>
  <si>
    <t>Small Industries Development Bank of India (04-Dec-2026) **</t>
  </si>
  <si>
    <t>INE090AD6279</t>
  </si>
  <si>
    <t>ICICI Bank Ltd (27-Jan-2027) **</t>
  </si>
  <si>
    <t>INE028A16LF7</t>
  </si>
  <si>
    <t>Bank of Baroda (04-Feb-2027) **</t>
  </si>
  <si>
    <t>Primary Benchmark: Nifty Banking &amp; PSU Debt Index A-II (Effective April 1, 2024, the benchmark of the scheme is changed from NIFTY Banking &amp; PSU Debt Index)</t>
  </si>
  <si>
    <t>Franklin India Ultra Short Duration Fund</t>
  </si>
  <si>
    <t>INE053F08304</t>
  </si>
  <si>
    <t>7.23% Indian Railway Finance Corporation Ltd (15-Oct-2026) **</t>
  </si>
  <si>
    <t>INE667F07IZ4</t>
  </si>
  <si>
    <t>7.70% Sundaram Home Finance Ltd (26-Mar-2027) **</t>
  </si>
  <si>
    <t>INE238AD6CD7</t>
  </si>
  <si>
    <t>Axis Bank Ltd (10-Sep-2026) **</t>
  </si>
  <si>
    <t>INE556F16CC2</t>
  </si>
  <si>
    <t>Small Industries Development Bank of India (26-Feb-2027) **</t>
  </si>
  <si>
    <t>IN0020210160</t>
  </si>
  <si>
    <t>IN2620160035</t>
  </si>
  <si>
    <t>7.49% Nagaland SDL (14-Sep-2026)</t>
  </si>
  <si>
    <t>i) Total outstanding position in Derivative Instruments (Gross Notional) as at March 31, 2026 is Rs. 9,500.00 Lakhs.</t>
  </si>
  <si>
    <t xml:space="preserve">Primary Benchmark: Nifty Ultra Short Duration Debt Index A-I </t>
  </si>
  <si>
    <t>Franklin India Medium to Long Duration Fund</t>
  </si>
  <si>
    <t>IN1620220112</t>
  </si>
  <si>
    <t>7.86% Haryana SDL (29-Jun-2032)</t>
  </si>
  <si>
    <t>IN3120240509</t>
  </si>
  <si>
    <t>7.15% Tamil Nadu SDL (22-Jan-2035)</t>
  </si>
  <si>
    <t>IN1020180205</t>
  </si>
  <si>
    <t>8.42% Andhra Pradesh SDL (08-Aug-2029)</t>
  </si>
  <si>
    <t>IN4920210114</t>
  </si>
  <si>
    <t>7.14% Jammu &amp; Kashmir SDL (29-Dec-2036)</t>
  </si>
  <si>
    <t>IN3420250430</t>
  </si>
  <si>
    <t>7.79% West Bengal SDL (18-Mar-2045)</t>
  </si>
  <si>
    <t>IN1620230343</t>
  </si>
  <si>
    <t>7.77% Haryana SDL (10-Jan-2036)</t>
  </si>
  <si>
    <t>Primary Benchmark: CRISIL Medium to Long Duration Debt A-III Index</t>
  </si>
  <si>
    <t>Franklin India Low Duration Fund</t>
  </si>
  <si>
    <t>INE020B08FF1</t>
  </si>
  <si>
    <t>7.56% REC Ltd (31-Aug-2027) **</t>
  </si>
  <si>
    <t>INE041007084</t>
  </si>
  <si>
    <t>7.05% Embassy Office Parks Reit (18-Oct-2026) **</t>
  </si>
  <si>
    <t>INE306N07MX0</t>
  </si>
  <si>
    <t>7.89% Tata Capital Ltd (26-Jul-2027) **</t>
  </si>
  <si>
    <t>INE634S07033</t>
  </si>
  <si>
    <t>7.97% Mankind Pharma Ltd (16-Nov-2027) **</t>
  </si>
  <si>
    <t>CRISIL AA+</t>
  </si>
  <si>
    <t>INE692A16LU9</t>
  </si>
  <si>
    <t>Union Bank of India (12-Mar-2027) **</t>
  </si>
  <si>
    <t>IN002025X505</t>
  </si>
  <si>
    <t>91 DTB (19-Jun-2026)</t>
  </si>
  <si>
    <t>IN0020210137</t>
  </si>
  <si>
    <t>GOI FRB 2034 (30-Oct-2034) $</t>
  </si>
  <si>
    <t>IN2020160031</t>
  </si>
  <si>
    <t>7.98% Kerala SDL (11-May-2026)</t>
  </si>
  <si>
    <t>i) Total outstanding position in Derivative Instruments (Gross Notional) as at March 31, 2026 is Rs. 13,000.00 Lakhs.</t>
  </si>
  <si>
    <t>Primary Benchmark: NIFTY Low Duration Debt Index A-I</t>
  </si>
  <si>
    <t>Franklin India Long Duration Fund</t>
  </si>
  <si>
    <t>Aggregate investments by other schemes of Franklin Templeton Mutual Fund in this scheme is Rs. 392.23 Lakhs.</t>
  </si>
  <si>
    <t>AUM excluding the aggregate investments by other schemes of Franklin Templeton Mutual Fund in this scheme is Rs. 1,186.62 Lakhs.</t>
  </si>
  <si>
    <t>Primary Benchmark: CRISIL Long Duration Debt A-III Index</t>
  </si>
  <si>
    <t>Franklin India Government Securities Fund</t>
  </si>
  <si>
    <t xml:space="preserve">      Growth Option</t>
  </si>
  <si>
    <t xml:space="preserve">      Quarterly IDCW Option</t>
  </si>
  <si>
    <t xml:space="preserve">      Direct Growth Option</t>
  </si>
  <si>
    <t xml:space="preserve">      Direct Quarterly IDCW Option</t>
  </si>
  <si>
    <t xml:space="preserve">Primary Benchmark: NIFTY All Duration G-Sec Index </t>
  </si>
  <si>
    <t>Franklin India Retirement Fund (formerly known as Franklin India Pension Plan)^</t>
  </si>
  <si>
    <t>INE261F08EO7</t>
  </si>
  <si>
    <t>7.48% National Bank For Agriculture &amp; Rural Development (15-Sep-2028) **</t>
  </si>
  <si>
    <t>INE377Y07417</t>
  </si>
  <si>
    <t>7.90% Bajaj Housing Finance Ltd (28-Apr-2028) **</t>
  </si>
  <si>
    <t>INE115A07PV9</t>
  </si>
  <si>
    <t>7.90% LIC Housing Finance LTD (23-Jun-2027) **</t>
  </si>
  <si>
    <t>INE0KUG08076</t>
  </si>
  <si>
    <t>7.03% National Bank for Financing Infrastructure and Development (08-Apr-2030) **</t>
  </si>
  <si>
    <t>INF090I01XY7</t>
  </si>
  <si>
    <t>Primary Benchmark: CRISIL Short Term Debt Hybrid 60+40 Index (Effective August 12, 2024, the benchmark is changed from 40% Nifty 500+60% Crisil Composite Bond Index)</t>
  </si>
  <si>
    <t>^ Franklin India Pension Plan is renames as Franklin India Retirement Fund effective July 11, 2025.</t>
  </si>
  <si>
    <t>Franklin India Conservative Hybrid Fund (formerly known as Franklin India Debt Hybrid Fund)^</t>
  </si>
  <si>
    <t>INE774D07UX3</t>
  </si>
  <si>
    <t>8.10% Mahindra &amp; Mahindra Financial Services Ltd (21-May-2026) **</t>
  </si>
  <si>
    <t>Primary Benchmark: CRISIL Hybrid 85+15 Conservative Index</t>
  </si>
  <si>
    <t>^ Franklin India Debt Hybrid Fund is renames as Franklin India Conservative Hybrid Fund effective July 11, 2025.</t>
  </si>
  <si>
    <t>Franklin India Dynamic Accrual Fund - Segregated Portfolio 3 - 9.50% Yes Bank Ltd CO 23 Dec 2021</t>
  </si>
  <si>
    <t>INE528G08352</t>
  </si>
  <si>
    <t>9.50% Yes Bank Ltd (23-Dec-2116) ~~~ $$ **</t>
  </si>
  <si>
    <t>ICRA D</t>
  </si>
  <si>
    <t xml:space="preserve"> $$ Indicates securities below investment grade or default</t>
  </si>
  <si>
    <t>~~~ Call option for December 23, 2021 has not been exercised by the issuer as per RBI Regulations and thereby, per SEBI circular dated March 22, 2021, maturity of the security has been moved to 100 years from the date of issuance.</t>
  </si>
  <si>
    <t>c) Main portfolio of the Scheme Franklin India Dynamic Accrual Fund ceased to exist as per Regulation 41(3) of SEBI Mutual Fund Regulations and therefore no separate disclosure is published for the main portfolio</t>
  </si>
  <si>
    <t xml:space="preserve">      Institutional Plan Growth Option</t>
  </si>
  <si>
    <t>Franklin India Short Term Income Plan - Segregated Portfolio 3 - 9.50% Yes Bank Ltd CO 23 Dec 2021</t>
  </si>
  <si>
    <t>Franklin India Credit Risk Fund - Segregated Portfolio 3 - 9.50% Yes Bank Ltd CO 23 Dec 2021</t>
  </si>
  <si>
    <t>c) Main portfolio of the Scheme Franklin India Credit Risk Fund ceased to exist as per Regulation 41(3) of SEBI Mutual Fund Regulations and therefore no separate disclosure is published for the main portfolio</t>
  </si>
  <si>
    <t>91 DTB (22-May-2026) $ ~~</t>
  </si>
  <si>
    <t>91 DTB (04-Jun-2026) $ ~~</t>
  </si>
  <si>
    <t>91 DTB (11-Jun-2026) $$ ~~</t>
  </si>
  <si>
    <t>7.31% Karnataka SDL (04-Sep-2033) $ ~~</t>
  </si>
  <si>
    <t>GOI FRB 2033 (22-Sep-2033) $ ## ~~</t>
  </si>
  <si>
    <t>182 DTB (03-Sep-2026) $ ~~</t>
  </si>
  <si>
    <t>91 DTB (17-Apr-2026) $ ~~</t>
  </si>
  <si>
    <t>$ ~~ 100.00% of the Investment in this security by scheme is placed with Clearing Corporation of India Limited (CCIL) as collateral.</t>
  </si>
  <si>
    <t>Reliance Industries Ltd $ ~~</t>
  </si>
  <si>
    <t>$ ~~ 0.71% of the Investment in this security by scheme is placed with NSE as collateral.</t>
  </si>
  <si>
    <t>$$ ~~ 0.24% of the Investment in this security by scheme is placed with NSE as collateral.</t>
  </si>
  <si>
    <t>HDFC Bank Ltd $$ ~~</t>
  </si>
  <si>
    <t>Franklin India Equity Savings Fund</t>
  </si>
  <si>
    <t>7.37% GOI 2028 (23-Oct-2028) $ ~~</t>
  </si>
  <si>
    <t>7.06% GOI 2028 (10-Apr-2028) $ ~~</t>
  </si>
  <si>
    <t>$$ ~~ 22.73% of the Investment in this security by scheme is placed with NSE as collateral.</t>
  </si>
  <si>
    <t># ~~ 88.33% of the Investment in this security by scheme is placed with NSE as collateral.</t>
  </si>
  <si>
    <t>^ ~~ 15.27% of the Investment in this security by scheme is placed with NSE as collateral.</t>
  </si>
  <si>
    <t>! ~~ 47.27% of the Investment in this security by scheme is placed with NSE as collateral.</t>
  </si>
  <si>
    <t>!! ~~ 32.89% of the Investment in this security by scheme is placed with NSE as collateral.</t>
  </si>
  <si>
    <t>! ^ 13.89% of the Investment in this security by scheme is placed with NSE as collateral.</t>
  </si>
  <si>
    <t>Reliance Industries Ltd $$ ~~</t>
  </si>
  <si>
    <t>Infosys Ltd # ~~</t>
  </si>
  <si>
    <t>HDFC Bank Ltd ## ~~</t>
  </si>
  <si>
    <t>Axis Bank Ltd ^ ~~</t>
  </si>
  <si>
    <t>Kotak Mahindra Bank Ltd ! ~~</t>
  </si>
  <si>
    <t>Larsen &amp; Toubro Ltd !! ~~</t>
  </si>
  <si>
    <t>NTPC Ltd ! ^</t>
  </si>
  <si>
    <t>$ # 100.00% of the Investment in this security by scheme is placed with Clearing Corporation of India Limited (CCIL) as collateral.</t>
  </si>
  <si>
    <t>7.06% GOI 2028 (10-Apr-2028) $ #</t>
  </si>
  <si>
    <t>6.90% GOI 2065 (15-Apr-2065) $$ ##</t>
  </si>
  <si>
    <t>$ ~~ 8.54% of the Investment in this security by scheme is placed with NSE as collateral.</t>
  </si>
  <si>
    <t>$$ ~~ 3.27% of the Investment in this security by scheme is placed with NSE as collateral.</t>
  </si>
  <si>
    <t># ~~ 10.45% of the Investment in this security by scheme is placed with NSE as collateral.</t>
  </si>
  <si>
    <t>## ~~ 10.13% of the Investment in this security by scheme is placed with NSE as collateral.</t>
  </si>
  <si>
    <t>^ ~~ 5.73% of the Investment in this security by scheme is placed with NSE as collateral.</t>
  </si>
  <si>
    <t>! ~~ 5.13% of the Investment in this security by scheme is placed with NSE as collateral.</t>
  </si>
  <si>
    <t>!! ~~ 6.93% of the Investment in this security by scheme is placed with NSE as collateral.</t>
  </si>
  <si>
    <t>! ^ 14.08% of the Investment in this security by scheme is placed with NSE as collateral.</t>
  </si>
  <si>
    <t>Infosys Ltd $ ~~</t>
  </si>
  <si>
    <t>ICICI Bank Ltd $$ ~~</t>
  </si>
  <si>
    <t>Axis Bank Ltd # ~~</t>
  </si>
  <si>
    <t>Reliance Industries Ltd ## ~~</t>
  </si>
  <si>
    <t>HDFC Bank Ltd ^ ~~</t>
  </si>
  <si>
    <t>Sun Pharmaceutical Industries Ltd ! ~~</t>
  </si>
  <si>
    <t>Bharti Airtel Ltd !! ~~</t>
  </si>
  <si>
    <t>HCL Technologies Ltd ! ^</t>
  </si>
  <si>
    <t>182 DTB (16-Apr-2026) $ #</t>
  </si>
  <si>
    <t>91 DTB (09-Apr-2026) $ #</t>
  </si>
  <si>
    <t>$ ~~ 41.53% of the Investment in this security by scheme is placed with NSE as collateral.</t>
  </si>
  <si>
    <t>$$ ~~ 23.14% of the Investment in this security by scheme is placed with NSE as collateral.</t>
  </si>
  <si>
    <t># ~~35.56% of the Investment in this security by scheme is placed with NSE as collateral.</t>
  </si>
  <si>
    <t>## ~~ 28.25% of the Investment in this security by scheme is placed with NSE as collateral.</t>
  </si>
  <si>
    <t>^ ~~ 36.92% of the Investment in this security by scheme is placed with NSE as collateral.</t>
  </si>
  <si>
    <t>! ~~ 15.94% of the Investment in this security by scheme is placed with NSE as collateral.</t>
  </si>
  <si>
    <t>!! ~~ 8.05% of the Investment in this security by scheme is placed with NSE as collateral.</t>
  </si>
  <si>
    <t>! ^ 20.10% of the Investment in this security by scheme is placed with NSE as collateral.</t>
  </si>
  <si>
    <t>!! ^^ 99.89% of the Investment in this security by scheme is placed with NSE as collateral.</t>
  </si>
  <si>
    <t># * 51.95% of the Investment in this security by scheme is placed with NSE as collateral.</t>
  </si>
  <si>
    <t>## ** 83.33% of the Investment in this security by scheme is placed with NSE as collateral.</t>
  </si>
  <si>
    <t>$$ ## 22.25% of the Investment in this security by scheme is placed with NSE as collateral.</t>
  </si>
  <si>
    <t>## !! 77.52% of the Investment in this security by scheme is placed with NSE as collateral.</t>
  </si>
  <si>
    <t>^^ ~ 100.00% of the Investment in this security by scheme is placed with NSE as collateral.</t>
  </si>
  <si>
    <t>ITC Ltd ## ~~</t>
  </si>
  <si>
    <t>Godrej Properties Ltd ^ ~~</t>
  </si>
  <si>
    <t xml:space="preserve">RBL Bank Ltd ! ^ </t>
  </si>
  <si>
    <t xml:space="preserve">Banks </t>
  </si>
  <si>
    <t>HDFC Bank Ltd ! ~~</t>
  </si>
  <si>
    <t>IDFC First Bank Ltd !! ~~</t>
  </si>
  <si>
    <t>Sammaan Capital Ltd !! ^^</t>
  </si>
  <si>
    <t xml:space="preserve">Tata Steel Ltd # * </t>
  </si>
  <si>
    <t>Crompton Greaves Consumer Electricals Ltd ## **</t>
  </si>
  <si>
    <t>Eternal Ltd $$ ##</t>
  </si>
  <si>
    <t>Bajaj Finserv Ltd ## !!</t>
  </si>
  <si>
    <t>Franklin India Money Market Fund Direct-Growth Plan ^^ ~</t>
  </si>
  <si>
    <t>Franklin India Liquid Fund Direct-Growth Plan ^^ ~</t>
  </si>
  <si>
    <t>Franklin India Income Plus Arbitrage Active Fund of Funds (Formerly known as Franklin India Multi - Asset Solution Fund of Funds)^</t>
  </si>
  <si>
    <t>6.90% GOI 2065 (15-Apr-2065) $ ~~</t>
  </si>
  <si>
    <t>91 DTB (30-Apr-2026) $ ~~</t>
  </si>
  <si>
    <t>91 DTB (23-Apr-2026) $ ~~</t>
  </si>
  <si>
    <t>GOI FRB 2028 (04-Oct-2028) $ # ~~</t>
  </si>
  <si>
    <t>91 DTB (28-May-2026) $$ ~~</t>
  </si>
  <si>
    <t>91 DTB (17-Apr-2026) # ~~</t>
  </si>
  <si>
    <t>5.63% GOI 2026 (12-Apr-2026) $ ~~</t>
  </si>
  <si>
    <t>^ ## 83.33% of the Investment in this security by scheme is placed with Clearing Corporation of India Limited (CCIL) as collateral.</t>
  </si>
  <si>
    <t>7.38% GOI 2027 (20-Jun-2027) ^ ##</t>
  </si>
  <si>
    <t>$ # 10.53% of the Investment in this security by scheme is placed with Clearing Corporation of India Limited (CCIL) as collateral.</t>
  </si>
  <si>
    <t>6.90% GOI 2065 (15-Apr-2065) $ #</t>
  </si>
  <si>
    <t xml:space="preserve">b) During the month additional instances of fair valuation/deviation from valuation price provided by the valuation agencies </t>
  </si>
  <si>
    <t>Franklin India Long Duration Fund - Direct Plan - Growth</t>
  </si>
  <si>
    <t xml:space="preserve">f) During the month additional instances of fair valuation/deviation from valuation price provided by the valuation agencies </t>
  </si>
  <si>
    <t xml:space="preserve">g) Risk-o-meter </t>
  </si>
  <si>
    <t>(b) Unlisted ***</t>
  </si>
  <si>
    <t>e) *** Total value and percentage of illiquid securities is Rs.0.00 Lakh and 0.0000012% of net assets.</t>
  </si>
  <si>
    <t>e) *** Total value and percentage of illiquid securities is Rs.0.00 Lakh and 0.00000031% of net assets.</t>
  </si>
  <si>
    <t>e) *** Total value and percentage of illiquid securities is Rs.0.00 Lakh and 0.000000053% of net assets.</t>
  </si>
  <si>
    <t>## ~~20.33% of the Investment in this security by scheme is placed with NSE as collateral.</t>
  </si>
  <si>
    <t>$$ ~~ 99.88% of the Investment in this security by scheme is placed with Clearing Corporation of India Limited (CCIL) as collateral.</t>
  </si>
  <si>
    <t>$ # 68.97% of the Investment in this security by scheme is placed with Clearing Corporation of India Limited (CCIL) as collateral.</t>
  </si>
  <si>
    <t>$$ ## 53.44% of the Investment in this security by scheme is placed with Clearing Corporation of India Limited (CCIL) as collateral.</t>
  </si>
  <si>
    <t>$ ~~ 5.00% of the Investment in this security by scheme is placed with Clearing Corporation of India Limited (CCIL) as collateral.</t>
  </si>
  <si>
    <t>$ ~~ 64.00% of the Investment in this security by scheme is placed with Clearing Corporation of India Limited (CCIL) as collateral.</t>
  </si>
  <si>
    <t>## ~~ 100.00% of the Investment in this security by scheme is placed with Clearing Corporation of India Limited (CCIL) as collateral.</t>
  </si>
  <si>
    <t>$ ~~ 3.70% of the Investment in this security by scheme is placed with Clearing Corporation of India Limited (CCIL) as collateral.</t>
  </si>
  <si>
    <t>$ ~~ 7.93% of the Investment in this security by scheme is placed with Clearing Corporation of India Limited (CCIL) as collateral.</t>
  </si>
  <si>
    <t># ~~ 50.00% of the Investment in this security by scheme is placed with Clearing Corporation of India Limited (CCIL) as collateral.</t>
  </si>
  <si>
    <t>$ ~~ 40.00% of the Investment in this security by scheme is placed with Clearing Corporation of India Limited (CCIL) as collateral.</t>
  </si>
  <si>
    <t>$ ~~ 13.43% of the Investment in this security by scheme is placed with Clearing Corporation of India Limited (CCIL) as collateral.</t>
  </si>
  <si>
    <t>$ ~~ 7.37% of the Investment in this security by scheme is placed with Clearing Corporation of India Limited (CCIL) as collateral.</t>
  </si>
  <si>
    <t>$ ~~ 7.14% of the Investment in this security by scheme is placed with Clearing Corporation of India Limited (CCIL) as collateral.</t>
  </si>
  <si>
    <t>$ ~~ 100% of the Investment in this security by scheme is placed with Clearing Corporation of India Limited (CCIL) as collateral.</t>
  </si>
  <si>
    <t>$$ ~~ 99.91% of the Investment in this security by scheme is placed with Clearing Corporation of India Limited (CCIL) as collateral.</t>
  </si>
  <si>
    <t># ~~ 100% of the Investment in this security by scheme is placed with Clearing Corporation of India Limited (CCIL) as collateral.</t>
  </si>
  <si>
    <t>Risk level of primary benchmark as on March 30, 2026</t>
  </si>
  <si>
    <t>Risk level of tier-2 benchmark  as on March 30, 2026</t>
  </si>
  <si>
    <t>Standard Chartered Bank (Pay Fixed - Receive Floating)</t>
  </si>
  <si>
    <t>ICICI Bank Ltd (Pay Fixed - Receive Floating)</t>
  </si>
  <si>
    <t>IDFC First Bank (Pay Fixed - Receive Floating)</t>
  </si>
  <si>
    <t>ii) Total percentage of existing assets hedged through Interest Rate Swaps is 60.97%.</t>
  </si>
  <si>
    <t>ii) Total percentage of existing assets hedged through Interest Rate Swaps is 3.99%.</t>
  </si>
  <si>
    <t>8.0359% Kotak Mahindra Investments Ltd (06-Oct-2026) **</t>
  </si>
  <si>
    <t>6.40% LIC Housing Finance Ltd (30-Nov-2026) **</t>
  </si>
  <si>
    <t>7.15% Andhra Pradesh SDL (04-Mar-2031)</t>
  </si>
  <si>
    <t>DBS Bank Ltd (Pay Fixed - Receive Floating)</t>
  </si>
  <si>
    <t>Standard Chartered (Pay Fixed - Receive Floating)</t>
  </si>
  <si>
    <t>ICICI Securities Primary Dealership Ltd (Pay Fixed - Receive Floating)</t>
  </si>
  <si>
    <t>ii) Total percentage of existing assets hedged through Interest Rate Swaps is 36.54%.</t>
  </si>
  <si>
    <t>ii) Total percentage of existing assets hedged through Interest Rate Swaps is 29.08%.</t>
  </si>
  <si>
    <t>Franklin India Dynamic Asset Allocation Active Fund of Funds (Formerly known as Franklin India Dynamic Asset Allocation Fund of Funds)^</t>
  </si>
  <si>
    <t>8.3324% HDB Financial Services Ltd (10-May-2027) **</t>
  </si>
  <si>
    <t>c) Main portfolio of the Scheme Franklin India Short-Term Income Plan ceased to exist as per Regulation 41(3) of SEBI Mutual Fund Regulations and therefore no separate disclosure is published for the main portfolio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</si>
</sst>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000"/>
    <numFmt numFmtId="166" formatCode="#,##0.00%"/>
    <numFmt numFmtId="167" formatCode="#,##0.000"/>
    <numFmt numFmtId="168" formatCode="#,##0.000000000"/>
  </numFmts>
  <fonts count="11" x14ac:knownFonts="1">
    <font>
      <sz val="11"/>
      <color theme="1"/>
      <name val="Calibri"/>
      <family val="2"/>
      <scheme val="minor"/>
    </font>
    <font>
      <b/>
      <sz val="9"/>
      <name val="Arial"/>
      <family val="2"/>
    </font>
    <font>
      <sz val="9"/>
      <name val="Arial"/>
      <family val="2"/>
    </font>
    <font>
      <b/>
      <sz val="8"/>
      <name val="Arial"/>
      <family val="2"/>
    </font>
    <font>
      <b/>
      <sz val="11"/>
      <color indexed="63"/>
      <name val="Arial"/>
      <family val="2"/>
    </font>
    <font>
      <u/>
      <sz val="11"/>
      <color theme="10"/>
      <name val="Calibri"/>
      <family val="2"/>
      <scheme val="minor"/>
    </font>
    <font>
      <sz val="9"/>
      <color theme="1"/>
      <name val="Arial"/>
      <family val="2"/>
    </font>
    <font>
      <sz val="8"/>
      <color theme="1"/>
      <name val="Arial"/>
      <family val="2"/>
    </font>
    <font>
      <b/>
      <sz val="8"/>
      <color theme="1"/>
      <name val="Arial"/>
      <family val="2"/>
    </font>
    <font>
      <b/>
      <sz val="9"/>
      <color theme="1"/>
      <name val="Arial"/>
      <family val="2"/>
    </font>
    <font>
      <u/>
      <sz val="8"/>
      <color theme="10"/>
      <name val="Arial"/>
      <family val="2"/>
    </font>
  </fonts>
  <fills count="5">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0"/>
      </right>
      <top/>
      <bottom/>
      <diagonal/>
    </border>
  </borders>
  <cellStyleXfs count="2">
    <xf numFmtId="0" fontId="0" fillId="0" borderId="0"/>
    <xf numFmtId="0" fontId="5" fillId="0" borderId="0" applyNumberFormat="0" applyFill="0" applyBorder="0" applyAlignment="0" applyProtection="0"/>
  </cellStyleXfs>
  <cellXfs count="108">
    <xf numFmtId="0" fontId="0" fillId="0" borderId="0" xfId="0"/>
    <xf numFmtId="0" fontId="6" fillId="2" borderId="0" xfId="0" applyFont="1" applyFill="1"/>
    <xf numFmtId="0" fontId="1" fillId="2" borderId="0" xfId="0" applyFont="1" applyFill="1" applyAlignment="1">
      <alignment horizontal="left" vertical="top" wrapText="1"/>
    </xf>
    <xf numFmtId="0" fontId="2" fillId="2" borderId="0" xfId="0" applyFont="1" applyFill="1" applyAlignment="1">
      <alignment horizontal="left" vertical="top" wrapText="1"/>
    </xf>
    <xf numFmtId="4" fontId="2" fillId="2" borderId="0" xfId="0" applyNumberFormat="1" applyFont="1" applyFill="1" applyAlignment="1">
      <alignment horizontal="left" vertical="top" wrapText="1"/>
    </xf>
    <xf numFmtId="4" fontId="6" fillId="2" borderId="0" xfId="0" applyNumberFormat="1" applyFont="1" applyFill="1"/>
    <xf numFmtId="0" fontId="7" fillId="2" borderId="0" xfId="0" applyFont="1" applyFill="1"/>
    <xf numFmtId="0" fontId="3" fillId="2" borderId="0" xfId="0" applyFont="1" applyFill="1" applyAlignment="1">
      <alignment horizontal="left" vertical="top"/>
    </xf>
    <xf numFmtId="4" fontId="7" fillId="3" borderId="0" xfId="0" applyNumberFormat="1" applyFont="1" applyFill="1"/>
    <xf numFmtId="39" fontId="7" fillId="2" borderId="0" xfId="0" applyNumberFormat="1" applyFont="1" applyFill="1"/>
    <xf numFmtId="39" fontId="7" fillId="3" borderId="0" xfId="0" applyNumberFormat="1" applyFont="1" applyFill="1"/>
    <xf numFmtId="15" fontId="6" fillId="2" borderId="0" xfId="0" applyNumberFormat="1" applyFont="1" applyFill="1"/>
    <xf numFmtId="0" fontId="8" fillId="2" borderId="0" xfId="0" applyFont="1" applyFill="1"/>
    <xf numFmtId="39" fontId="8" fillId="3" borderId="0" xfId="0" applyNumberFormat="1" applyFont="1" applyFill="1"/>
    <xf numFmtId="0" fontId="8" fillId="0" borderId="1" xfId="0" applyFont="1" applyBorder="1" applyAlignment="1">
      <alignment vertical="center"/>
    </xf>
    <xf numFmtId="0" fontId="8" fillId="0" borderId="1" xfId="0" applyFont="1" applyBorder="1" applyAlignment="1">
      <alignment horizontal="center" vertical="center"/>
    </xf>
    <xf numFmtId="2" fontId="8" fillId="0" borderId="1" xfId="0" applyNumberFormat="1" applyFont="1" applyBorder="1" applyAlignment="1">
      <alignment horizontal="center" vertical="center"/>
    </xf>
    <xf numFmtId="0" fontId="8" fillId="2" borderId="2" xfId="0" applyFont="1" applyFill="1" applyBorder="1"/>
    <xf numFmtId="0" fontId="7" fillId="2" borderId="2" xfId="0" applyFont="1" applyFill="1" applyBorder="1"/>
    <xf numFmtId="39" fontId="7" fillId="2" borderId="2" xfId="0" applyNumberFormat="1" applyFont="1" applyFill="1" applyBorder="1"/>
    <xf numFmtId="39" fontId="7" fillId="3" borderId="2" xfId="0" applyNumberFormat="1" applyFont="1" applyFill="1" applyBorder="1"/>
    <xf numFmtId="0" fontId="8" fillId="2" borderId="3" xfId="0" applyFont="1" applyFill="1" applyBorder="1"/>
    <xf numFmtId="0" fontId="7" fillId="2" borderId="3" xfId="0" applyFont="1" applyFill="1" applyBorder="1"/>
    <xf numFmtId="39" fontId="7" fillId="2" borderId="3" xfId="0" applyNumberFormat="1" applyFont="1" applyFill="1" applyBorder="1"/>
    <xf numFmtId="39" fontId="7" fillId="3" borderId="3" xfId="0" applyNumberFormat="1" applyFont="1" applyFill="1" applyBorder="1"/>
    <xf numFmtId="3" fontId="7" fillId="2" borderId="3" xfId="0" applyNumberFormat="1" applyFont="1" applyFill="1" applyBorder="1"/>
    <xf numFmtId="39" fontId="8" fillId="2" borderId="3" xfId="0" applyNumberFormat="1" applyFont="1" applyFill="1" applyBorder="1"/>
    <xf numFmtId="39" fontId="8" fillId="3" borderId="3" xfId="0" applyNumberFormat="1" applyFont="1" applyFill="1" applyBorder="1"/>
    <xf numFmtId="0" fontId="8" fillId="2" borderId="4" xfId="0" applyFont="1" applyFill="1" applyBorder="1"/>
    <xf numFmtId="39" fontId="8" fillId="2" borderId="4" xfId="0" applyNumberFormat="1" applyFont="1" applyFill="1" applyBorder="1"/>
    <xf numFmtId="39" fontId="8" fillId="3" borderId="4" xfId="0" applyNumberFormat="1" applyFont="1" applyFill="1" applyBorder="1"/>
    <xf numFmtId="0" fontId="8" fillId="2" borderId="0" xfId="0" applyFont="1" applyFill="1" applyAlignment="1">
      <alignment horizontal="right"/>
    </xf>
    <xf numFmtId="165" fontId="7" fillId="2" borderId="0" xfId="0" applyNumberFormat="1" applyFont="1" applyFill="1"/>
    <xf numFmtId="0" fontId="8" fillId="2" borderId="5" xfId="0" applyFont="1" applyFill="1" applyBorder="1" applyAlignment="1">
      <alignment horizontal="center"/>
    </xf>
    <xf numFmtId="165" fontId="7" fillId="2" borderId="5" xfId="0" applyNumberFormat="1" applyFont="1" applyFill="1" applyBorder="1"/>
    <xf numFmtId="4" fontId="7" fillId="2" borderId="0" xfId="0" applyNumberFormat="1" applyFont="1" applyFill="1"/>
    <xf numFmtId="166" fontId="7" fillId="2" borderId="0" xfId="0" applyNumberFormat="1" applyFont="1" applyFill="1"/>
    <xf numFmtId="0" fontId="9" fillId="2" borderId="0" xfId="0" applyFont="1" applyFill="1"/>
    <xf numFmtId="0" fontId="8" fillId="0" borderId="6" xfId="0" applyFont="1" applyBorder="1" applyAlignment="1">
      <alignment vertical="center"/>
    </xf>
    <xf numFmtId="0" fontId="8" fillId="0" borderId="6" xfId="0" applyFont="1" applyBorder="1" applyAlignment="1">
      <alignment horizontal="center" vertical="center"/>
    </xf>
    <xf numFmtId="2" fontId="8" fillId="0" borderId="6" xfId="0" applyNumberFormat="1" applyFont="1" applyBorder="1" applyAlignment="1">
      <alignment horizontal="center" vertical="center" wrapText="1"/>
    </xf>
    <xf numFmtId="0" fontId="8" fillId="2" borderId="7" xfId="0" applyFont="1" applyFill="1" applyBorder="1"/>
    <xf numFmtId="0" fontId="7" fillId="2" borderId="7" xfId="0" applyFont="1" applyFill="1" applyBorder="1"/>
    <xf numFmtId="39" fontId="7" fillId="2" borderId="7" xfId="0" applyNumberFormat="1" applyFont="1" applyFill="1" applyBorder="1"/>
    <xf numFmtId="39" fontId="7" fillId="3" borderId="7" xfId="0" applyNumberFormat="1" applyFont="1" applyFill="1" applyBorder="1"/>
    <xf numFmtId="3" fontId="7" fillId="2" borderId="7" xfId="0" applyNumberFormat="1" applyFont="1" applyFill="1" applyBorder="1"/>
    <xf numFmtId="4" fontId="7" fillId="2" borderId="7" xfId="0" applyNumberFormat="1" applyFont="1" applyFill="1" applyBorder="1"/>
    <xf numFmtId="39" fontId="8" fillId="2" borderId="7" xfId="0" applyNumberFormat="1" applyFont="1" applyFill="1" applyBorder="1"/>
    <xf numFmtId="39" fontId="8" fillId="3" borderId="7" xfId="0" applyNumberFormat="1" applyFont="1" applyFill="1" applyBorder="1"/>
    <xf numFmtId="0" fontId="8" fillId="2" borderId="8" xfId="0" applyFont="1" applyFill="1" applyBorder="1"/>
    <xf numFmtId="39" fontId="8" fillId="2" borderId="8" xfId="0" applyNumberFormat="1" applyFont="1" applyFill="1" applyBorder="1"/>
    <xf numFmtId="39" fontId="8" fillId="3" borderId="8" xfId="0" applyNumberFormat="1" applyFont="1" applyFill="1" applyBorder="1"/>
    <xf numFmtId="165" fontId="7" fillId="2" borderId="0" xfId="0" applyNumberFormat="1" applyFont="1" applyFill="1" applyAlignment="1">
      <alignment horizontal="right"/>
    </xf>
    <xf numFmtId="39" fontId="8" fillId="2" borderId="0" xfId="0" applyNumberFormat="1" applyFont="1" applyFill="1" applyAlignment="1">
      <alignment horizontal="right"/>
    </xf>
    <xf numFmtId="2" fontId="8" fillId="0" borderId="1" xfId="0" applyNumberFormat="1" applyFont="1" applyBorder="1" applyAlignment="1">
      <alignment horizontal="center" vertical="center" wrapText="1"/>
    </xf>
    <xf numFmtId="0" fontId="7" fillId="2" borderId="3" xfId="0" applyFont="1" applyFill="1" applyBorder="1" applyAlignment="1">
      <alignment wrapText="1"/>
    </xf>
    <xf numFmtId="2" fontId="8" fillId="3" borderId="5" xfId="0" applyNumberFormat="1" applyFont="1" applyFill="1" applyBorder="1" applyAlignment="1">
      <alignment horizontal="center" vertical="center"/>
    </xf>
    <xf numFmtId="39" fontId="7" fillId="3" borderId="1" xfId="0" applyNumberFormat="1" applyFont="1" applyFill="1" applyBorder="1"/>
    <xf numFmtId="39" fontId="7" fillId="3" borderId="12" xfId="0" applyNumberFormat="1" applyFont="1" applyFill="1" applyBorder="1"/>
    <xf numFmtId="2" fontId="7" fillId="2" borderId="3" xfId="0" applyNumberFormat="1" applyFont="1" applyFill="1" applyBorder="1"/>
    <xf numFmtId="4" fontId="7" fillId="2" borderId="3" xfId="0" applyNumberFormat="1" applyFont="1" applyFill="1" applyBorder="1"/>
    <xf numFmtId="39" fontId="7" fillId="3" borderId="11" xfId="0" applyNumberFormat="1" applyFont="1" applyFill="1" applyBorder="1"/>
    <xf numFmtId="0" fontId="8" fillId="2" borderId="12" xfId="0" applyFont="1" applyFill="1" applyBorder="1"/>
    <xf numFmtId="0" fontId="8" fillId="2" borderId="13" xfId="0" applyFont="1" applyFill="1" applyBorder="1"/>
    <xf numFmtId="2" fontId="7" fillId="2" borderId="4" xfId="0" applyNumberFormat="1" applyFont="1" applyFill="1" applyBorder="1"/>
    <xf numFmtId="39" fontId="8" fillId="0" borderId="7" xfId="0" applyNumberFormat="1" applyFont="1" applyBorder="1"/>
    <xf numFmtId="39" fontId="8" fillId="3" borderId="0" xfId="0" applyNumberFormat="1" applyFont="1" applyFill="1" applyAlignment="1">
      <alignment horizontal="right"/>
    </xf>
    <xf numFmtId="0" fontId="8" fillId="3" borderId="0" xfId="0" applyFont="1" applyFill="1"/>
    <xf numFmtId="0" fontId="7" fillId="3" borderId="0" xfId="0" applyFont="1" applyFill="1"/>
    <xf numFmtId="0" fontId="10" fillId="3" borderId="0" xfId="1" applyFont="1" applyFill="1"/>
    <xf numFmtId="0" fontId="8" fillId="3" borderId="0" xfId="0" applyFont="1" applyFill="1" applyAlignment="1">
      <alignment horizontal="left" wrapText="1"/>
    </xf>
    <xf numFmtId="0" fontId="8" fillId="3" borderId="0" xfId="0" applyFont="1" applyFill="1" applyAlignment="1">
      <alignment horizontal="left"/>
    </xf>
    <xf numFmtId="0" fontId="7" fillId="3" borderId="0" xfId="0" applyFont="1" applyFill="1" applyAlignment="1">
      <alignment horizontal="left" wrapText="1"/>
    </xf>
    <xf numFmtId="0" fontId="7" fillId="3" borderId="0" xfId="0" applyFont="1" applyFill="1" applyAlignment="1">
      <alignment horizontal="left"/>
    </xf>
    <xf numFmtId="167" fontId="7" fillId="2" borderId="0" xfId="0" applyNumberFormat="1" applyFont="1" applyFill="1"/>
    <xf numFmtId="0" fontId="8" fillId="2" borderId="1" xfId="0" applyFont="1" applyFill="1" applyBorder="1"/>
    <xf numFmtId="39" fontId="8" fillId="2" borderId="1" xfId="0" applyNumberFormat="1" applyFont="1" applyFill="1" applyBorder="1"/>
    <xf numFmtId="39" fontId="8" fillId="3" borderId="1" xfId="0" applyNumberFormat="1" applyFont="1" applyFill="1" applyBorder="1"/>
    <xf numFmtId="0" fontId="5" fillId="3" borderId="0" xfId="1" applyFill="1"/>
    <xf numFmtId="2" fontId="7" fillId="2" borderId="0" xfId="0" applyNumberFormat="1" applyFont="1" applyFill="1"/>
    <xf numFmtId="0" fontId="8" fillId="3" borderId="0" xfId="0" applyFont="1" applyFill="1" applyAlignment="1">
      <alignment vertical="top"/>
    </xf>
    <xf numFmtId="0" fontId="8" fillId="3" borderId="0" xfId="0" applyFont="1" applyFill="1" applyAlignment="1">
      <alignment vertical="top" wrapText="1"/>
    </xf>
    <xf numFmtId="0" fontId="8" fillId="0" borderId="5" xfId="0" applyFont="1" applyBorder="1" applyAlignment="1">
      <alignment vertical="center"/>
    </xf>
    <xf numFmtId="0" fontId="8" fillId="0" borderId="5" xfId="0" applyFont="1" applyBorder="1" applyAlignment="1">
      <alignment horizontal="center" vertical="center"/>
    </xf>
    <xf numFmtId="2" fontId="8" fillId="0" borderId="5" xfId="0" applyNumberFormat="1" applyFont="1" applyBorder="1" applyAlignment="1">
      <alignment horizontal="center" vertical="center" wrapText="1"/>
    </xf>
    <xf numFmtId="2" fontId="8" fillId="0" borderId="5" xfId="0" applyNumberFormat="1" applyFont="1" applyBorder="1" applyAlignment="1">
      <alignment horizontal="center" vertical="center"/>
    </xf>
    <xf numFmtId="0" fontId="7" fillId="2" borderId="1" xfId="0" applyFont="1" applyFill="1" applyBorder="1"/>
    <xf numFmtId="39" fontId="7" fillId="2" borderId="1" xfId="0" applyNumberFormat="1" applyFont="1" applyFill="1" applyBorder="1" applyAlignment="1">
      <alignment horizontal="center" vertical="center" wrapText="1"/>
    </xf>
    <xf numFmtId="39" fontId="7" fillId="2" borderId="1" xfId="0" applyNumberFormat="1" applyFont="1" applyFill="1" applyBorder="1"/>
    <xf numFmtId="164" fontId="8" fillId="2" borderId="3" xfId="0" applyNumberFormat="1" applyFont="1" applyFill="1" applyBorder="1"/>
    <xf numFmtId="0" fontId="5" fillId="2" borderId="0" xfId="1" applyFill="1"/>
    <xf numFmtId="0" fontId="8" fillId="0" borderId="5" xfId="0" applyFont="1" applyBorder="1" applyAlignment="1">
      <alignment horizontal="center" vertical="center" wrapText="1"/>
    </xf>
    <xf numFmtId="0" fontId="8" fillId="2" borderId="0" xfId="0" applyFont="1" applyFill="1" applyAlignment="1">
      <alignment vertical="top" wrapText="1"/>
    </xf>
    <xf numFmtId="39" fontId="8" fillId="2" borderId="0" xfId="0" applyNumberFormat="1" applyFont="1" applyFill="1"/>
    <xf numFmtId="39" fontId="7" fillId="3" borderId="4" xfId="0" applyNumberFormat="1" applyFont="1" applyFill="1" applyBorder="1"/>
    <xf numFmtId="168" fontId="7" fillId="2" borderId="0" xfId="0" applyNumberFormat="1" applyFont="1" applyFill="1"/>
    <xf numFmtId="0" fontId="7" fillId="2" borderId="9" xfId="0" applyFont="1" applyFill="1" applyBorder="1"/>
    <xf numFmtId="0" fontId="7" fillId="2" borderId="10" xfId="0" applyFont="1" applyFill="1" applyBorder="1"/>
    <xf numFmtId="0" fontId="4" fillId="4" borderId="11" xfId="0" applyFont="1" applyFill="1" applyBorder="1" applyAlignment="1">
      <alignment horizontal="center" vertical="center" wrapText="1"/>
    </xf>
    <xf numFmtId="0" fontId="4" fillId="4" borderId="0" xfId="0" applyFont="1" applyFill="1" applyAlignment="1">
      <alignment horizontal="center" vertical="center" wrapText="1"/>
    </xf>
    <xf numFmtId="0" fontId="8" fillId="2" borderId="9" xfId="0" applyFont="1" applyFill="1" applyBorder="1"/>
    <xf numFmtId="0" fontId="8" fillId="2" borderId="10" xfId="0" applyFont="1" applyFill="1" applyBorder="1"/>
    <xf numFmtId="0" fontId="7" fillId="2" borderId="0" xfId="0" applyFont="1" applyFill="1" applyAlignment="1">
      <alignment wrapText="1"/>
    </xf>
    <xf numFmtId="0" fontId="7" fillId="3" borderId="0" xfId="0" applyFont="1" applyFill="1" applyAlignment="1">
      <alignment horizontal="left" wrapText="1"/>
    </xf>
    <xf numFmtId="0" fontId="8" fillId="2" borderId="0" xfId="0" applyFont="1" applyFill="1" applyAlignment="1">
      <alignment horizontal="left" vertical="center" wrapText="1"/>
    </xf>
    <xf numFmtId="0" fontId="8" fillId="2" borderId="0" xfId="0" applyFont="1" applyFill="1" applyAlignment="1">
      <alignment wrapText="1"/>
    </xf>
    <xf numFmtId="0" fontId="0" fillId="0" borderId="0" xfId="0" applyAlignment="1">
      <alignment wrapText="1"/>
    </xf>
    <xf numFmtId="0" fontId="8" fillId="2" borderId="0" xfId="0" applyFont="1" applyFill="1" applyAlignment="1">
      <alignment vertical="top" wrapText="1"/>
    </xf>
  </cellXfs>
  <cellStyles count="2">
    <cellStyle name="Hyperlink" xfId="1" builtinId="8"/>
    <cellStyle name="Normal" xfId="0" builtinId="0"/>
  </cellStyles>
  <dxfs count="113">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
      <numFmt numFmtId="169" formatCode="&quot;0.00*&quo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0.png"/></Relationships>
</file>

<file path=xl/drawings/_rels/drawing1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0.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2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png"/></Relationships>
</file>

<file path=xl/drawings/_rels/drawing3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8.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120</xdr:row>
      <xdr:rowOff>123825</xdr:rowOff>
    </xdr:from>
    <xdr:to>
      <xdr:col>1</xdr:col>
      <xdr:colOff>638175</xdr:colOff>
      <xdr:row>132</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7240250"/>
          <a:ext cx="2733675"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103</xdr:row>
      <xdr:rowOff>0</xdr:rowOff>
    </xdr:from>
    <xdr:to>
      <xdr:col>1</xdr:col>
      <xdr:colOff>561975</xdr:colOff>
      <xdr:row>115</xdr:row>
      <xdr:rowOff>104775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4687550"/>
          <a:ext cx="2752725" cy="181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70</xdr:row>
      <xdr:rowOff>76200</xdr:rowOff>
    </xdr:from>
    <xdr:to>
      <xdr:col>1</xdr:col>
      <xdr:colOff>819150</xdr:colOff>
      <xdr:row>84</xdr:row>
      <xdr:rowOff>0</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0191750"/>
          <a:ext cx="290512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52</xdr:row>
      <xdr:rowOff>9525</xdr:rowOff>
    </xdr:from>
    <xdr:to>
      <xdr:col>1</xdr:col>
      <xdr:colOff>666750</xdr:colOff>
      <xdr:row>65</xdr:row>
      <xdr:rowOff>38100</xdr:rowOff>
    </xdr:to>
    <xdr:pic>
      <xdr:nvPicPr>
        <xdr:cNvPr id="3" name="Picture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7553325"/>
          <a:ext cx="279082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66</xdr:row>
      <xdr:rowOff>123825</xdr:rowOff>
    </xdr:from>
    <xdr:to>
      <xdr:col>1</xdr:col>
      <xdr:colOff>742950</xdr:colOff>
      <xdr:row>80</xdr:row>
      <xdr:rowOff>38100</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9667875"/>
          <a:ext cx="2905125"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48</xdr:row>
      <xdr:rowOff>19050</xdr:rowOff>
    </xdr:from>
    <xdr:to>
      <xdr:col>1</xdr:col>
      <xdr:colOff>561975</xdr:colOff>
      <xdr:row>61</xdr:row>
      <xdr:rowOff>57150</xdr:rowOff>
    </xdr:to>
    <xdr:pic>
      <xdr:nvPicPr>
        <xdr:cNvPr id="3" name="Picture 2">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991350"/>
          <a:ext cx="279082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130</xdr:row>
      <xdr:rowOff>47625</xdr:rowOff>
    </xdr:from>
    <xdr:to>
      <xdr:col>1</xdr:col>
      <xdr:colOff>457200</xdr:colOff>
      <xdr:row>143</xdr:row>
      <xdr:rowOff>57150</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8878550"/>
          <a:ext cx="2962275"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113</xdr:row>
      <xdr:rowOff>9525</xdr:rowOff>
    </xdr:from>
    <xdr:to>
      <xdr:col>1</xdr:col>
      <xdr:colOff>361950</xdr:colOff>
      <xdr:row>126</xdr:row>
      <xdr:rowOff>85725</xdr:rowOff>
    </xdr:to>
    <xdr:pic>
      <xdr:nvPicPr>
        <xdr:cNvPr id="3" name="Picture 4">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16411575"/>
          <a:ext cx="2857500" cy="1933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47625</xdr:colOff>
      <xdr:row>117</xdr:row>
      <xdr:rowOff>0</xdr:rowOff>
    </xdr:from>
    <xdr:to>
      <xdr:col>1</xdr:col>
      <xdr:colOff>381000</xdr:colOff>
      <xdr:row>130</xdr:row>
      <xdr:rowOff>114300</xdr:rowOff>
    </xdr:to>
    <xdr:pic>
      <xdr:nvPicPr>
        <xdr:cNvPr id="2" name="Picture 2">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6830675"/>
          <a:ext cx="29146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137</xdr:row>
      <xdr:rowOff>66675</xdr:rowOff>
    </xdr:from>
    <xdr:to>
      <xdr:col>1</xdr:col>
      <xdr:colOff>485775</xdr:colOff>
      <xdr:row>150</xdr:row>
      <xdr:rowOff>76200</xdr:rowOff>
    </xdr:to>
    <xdr:pic>
      <xdr:nvPicPr>
        <xdr:cNvPr id="3" name="Picture 3">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19754850"/>
          <a:ext cx="2962275"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38100</xdr:colOff>
      <xdr:row>119</xdr:row>
      <xdr:rowOff>123825</xdr:rowOff>
    </xdr:from>
    <xdr:to>
      <xdr:col>1</xdr:col>
      <xdr:colOff>200025</xdr:colOff>
      <xdr:row>133</xdr:row>
      <xdr:rowOff>85725</xdr:rowOff>
    </xdr:to>
    <xdr:pic>
      <xdr:nvPicPr>
        <xdr:cNvPr id="2" name="Picture 4">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5906750"/>
          <a:ext cx="286702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140</xdr:row>
      <xdr:rowOff>9525</xdr:rowOff>
    </xdr:from>
    <xdr:to>
      <xdr:col>1</xdr:col>
      <xdr:colOff>180975</xdr:colOff>
      <xdr:row>152</xdr:row>
      <xdr:rowOff>104775</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8792825"/>
          <a:ext cx="2828925" cy="180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76200</xdr:colOff>
      <xdr:row>157</xdr:row>
      <xdr:rowOff>85725</xdr:rowOff>
    </xdr:from>
    <xdr:to>
      <xdr:col>1</xdr:col>
      <xdr:colOff>371475</xdr:colOff>
      <xdr:row>171</xdr:row>
      <xdr:rowOff>9525</xdr:rowOff>
    </xdr:to>
    <xdr:pic>
      <xdr:nvPicPr>
        <xdr:cNvPr id="2" name="Picture 4">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0154900"/>
          <a:ext cx="2876550"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140</xdr:row>
      <xdr:rowOff>6350</xdr:rowOff>
    </xdr:from>
    <xdr:to>
      <xdr:col>1</xdr:col>
      <xdr:colOff>66675</xdr:colOff>
      <xdr:row>152</xdr:row>
      <xdr:rowOff>120650</xdr:rowOff>
    </xdr:to>
    <xdr:pic>
      <xdr:nvPicPr>
        <xdr:cNvPr id="5" name="Picture 4">
          <a:extLst>
            <a:ext uri="{FF2B5EF4-FFF2-40B4-BE49-F238E27FC236}">
              <a16:creationId xmlns:a16="http://schemas.microsoft.com/office/drawing/2014/main" id="{4CABAFF4-4357-4907-AB81-50FD054AA3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8230850"/>
          <a:ext cx="273367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133350</xdr:colOff>
      <xdr:row>156</xdr:row>
      <xdr:rowOff>104775</xdr:rowOff>
    </xdr:from>
    <xdr:to>
      <xdr:col>1</xdr:col>
      <xdr:colOff>533400</xdr:colOff>
      <xdr:row>170</xdr:row>
      <xdr:rowOff>28575</xdr:rowOff>
    </xdr:to>
    <xdr:pic>
      <xdr:nvPicPr>
        <xdr:cNvPr id="2" name="Picture 3">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21888450"/>
          <a:ext cx="298132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137</xdr:row>
      <xdr:rowOff>47625</xdr:rowOff>
    </xdr:from>
    <xdr:to>
      <xdr:col>1</xdr:col>
      <xdr:colOff>400050</xdr:colOff>
      <xdr:row>151</xdr:row>
      <xdr:rowOff>9525</xdr:rowOff>
    </xdr:to>
    <xdr:pic>
      <xdr:nvPicPr>
        <xdr:cNvPr id="3" name="Picture 4">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9116675"/>
          <a:ext cx="288607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133350</xdr:colOff>
      <xdr:row>132</xdr:row>
      <xdr:rowOff>19050</xdr:rowOff>
    </xdr:from>
    <xdr:to>
      <xdr:col>1</xdr:col>
      <xdr:colOff>314325</xdr:colOff>
      <xdr:row>145</xdr:row>
      <xdr:rowOff>114300</xdr:rowOff>
    </xdr:to>
    <xdr:pic>
      <xdr:nvPicPr>
        <xdr:cNvPr id="2" name="Picture 4">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8087975"/>
          <a:ext cx="2876550"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152</xdr:row>
      <xdr:rowOff>38100</xdr:rowOff>
    </xdr:from>
    <xdr:to>
      <xdr:col>1</xdr:col>
      <xdr:colOff>333375</xdr:colOff>
      <xdr:row>164</xdr:row>
      <xdr:rowOff>19050</xdr:rowOff>
    </xdr:to>
    <xdr:pic>
      <xdr:nvPicPr>
        <xdr:cNvPr id="3" name="Picture 3">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20964525"/>
          <a:ext cx="300037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133350</xdr:colOff>
      <xdr:row>198</xdr:row>
      <xdr:rowOff>85725</xdr:rowOff>
    </xdr:from>
    <xdr:to>
      <xdr:col>1</xdr:col>
      <xdr:colOff>114300</xdr:colOff>
      <xdr:row>210</xdr:row>
      <xdr:rowOff>57150</xdr:rowOff>
    </xdr:to>
    <xdr:pic>
      <xdr:nvPicPr>
        <xdr:cNvPr id="2" name="Picture 2">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25298400"/>
          <a:ext cx="2562225"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178</xdr:row>
      <xdr:rowOff>107950</xdr:rowOff>
    </xdr:from>
    <xdr:to>
      <xdr:col>1</xdr:col>
      <xdr:colOff>307975</xdr:colOff>
      <xdr:row>192</xdr:row>
      <xdr:rowOff>95250</xdr:rowOff>
    </xdr:to>
    <xdr:pic>
      <xdr:nvPicPr>
        <xdr:cNvPr id="5" name="Picture 4">
          <a:extLst>
            <a:ext uri="{FF2B5EF4-FFF2-40B4-BE49-F238E27FC236}">
              <a16:creationId xmlns:a16="http://schemas.microsoft.com/office/drawing/2014/main" id="{6ED23D29-7713-4D30-93E0-DB9AD043B5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304500"/>
          <a:ext cx="2955925" cy="176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114300</xdr:colOff>
      <xdr:row>132</xdr:row>
      <xdr:rowOff>0</xdr:rowOff>
    </xdr:from>
    <xdr:to>
      <xdr:col>1</xdr:col>
      <xdr:colOff>514350</xdr:colOff>
      <xdr:row>146</xdr:row>
      <xdr:rowOff>38100</xdr:rowOff>
    </xdr:to>
    <xdr:pic>
      <xdr:nvPicPr>
        <xdr:cNvPr id="2" name="Picture 4">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8783300"/>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112</xdr:row>
      <xdr:rowOff>76200</xdr:rowOff>
    </xdr:from>
    <xdr:to>
      <xdr:col>1</xdr:col>
      <xdr:colOff>514350</xdr:colOff>
      <xdr:row>126</xdr:row>
      <xdr:rowOff>114300</xdr:rowOff>
    </xdr:to>
    <xdr:pic>
      <xdr:nvPicPr>
        <xdr:cNvPr id="3" name="Picture 5">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6002000"/>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91</xdr:row>
      <xdr:rowOff>9525</xdr:rowOff>
    </xdr:from>
    <xdr:to>
      <xdr:col>1</xdr:col>
      <xdr:colOff>342900</xdr:colOff>
      <xdr:row>104</xdr:row>
      <xdr:rowOff>104775</xdr:rowOff>
    </xdr:to>
    <xdr:pic>
      <xdr:nvPicPr>
        <xdr:cNvPr id="4" name="Picture 6">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12934950"/>
          <a:ext cx="2876550"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70</xdr:row>
      <xdr:rowOff>123825</xdr:rowOff>
    </xdr:from>
    <xdr:to>
      <xdr:col>1</xdr:col>
      <xdr:colOff>619125</xdr:colOff>
      <xdr:row>83</xdr:row>
      <xdr:rowOff>114300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0239375"/>
          <a:ext cx="268605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50</xdr:row>
      <xdr:rowOff>133350</xdr:rowOff>
    </xdr:from>
    <xdr:to>
      <xdr:col>1</xdr:col>
      <xdr:colOff>733425</xdr:colOff>
      <xdr:row>64</xdr:row>
      <xdr:rowOff>114300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7391400"/>
          <a:ext cx="2847975" cy="198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19050</xdr:colOff>
      <xdr:row>91</xdr:row>
      <xdr:rowOff>57150</xdr:rowOff>
    </xdr:from>
    <xdr:to>
      <xdr:col>1</xdr:col>
      <xdr:colOff>542925</xdr:colOff>
      <xdr:row>105</xdr:row>
      <xdr:rowOff>95250</xdr:rowOff>
    </xdr:to>
    <xdr:pic>
      <xdr:nvPicPr>
        <xdr:cNvPr id="2" name="Picture 3">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2839700"/>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70</xdr:row>
      <xdr:rowOff>0</xdr:rowOff>
    </xdr:from>
    <xdr:to>
      <xdr:col>1</xdr:col>
      <xdr:colOff>400050</xdr:colOff>
      <xdr:row>83</xdr:row>
      <xdr:rowOff>95250</xdr:rowOff>
    </xdr:to>
    <xdr:pic>
      <xdr:nvPicPr>
        <xdr:cNvPr id="3" name="Picture 4">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9782175"/>
          <a:ext cx="2876550"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104775</xdr:colOff>
      <xdr:row>157</xdr:row>
      <xdr:rowOff>66675</xdr:rowOff>
    </xdr:from>
    <xdr:to>
      <xdr:col>1</xdr:col>
      <xdr:colOff>628650</xdr:colOff>
      <xdr:row>171</xdr:row>
      <xdr:rowOff>104775</xdr:rowOff>
    </xdr:to>
    <xdr:pic>
      <xdr:nvPicPr>
        <xdr:cNvPr id="2" name="Picture 5">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22278975"/>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137</xdr:row>
      <xdr:rowOff>123825</xdr:rowOff>
    </xdr:from>
    <xdr:to>
      <xdr:col>1</xdr:col>
      <xdr:colOff>342900</xdr:colOff>
      <xdr:row>151</xdr:row>
      <xdr:rowOff>95250</xdr:rowOff>
    </xdr:to>
    <xdr:pic>
      <xdr:nvPicPr>
        <xdr:cNvPr id="3" name="Picture 6">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9478625"/>
          <a:ext cx="286702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76200</xdr:colOff>
      <xdr:row>133</xdr:row>
      <xdr:rowOff>57150</xdr:rowOff>
    </xdr:from>
    <xdr:to>
      <xdr:col>1</xdr:col>
      <xdr:colOff>600075</xdr:colOff>
      <xdr:row>147</xdr:row>
      <xdr:rowOff>95250</xdr:rowOff>
    </xdr:to>
    <xdr:pic>
      <xdr:nvPicPr>
        <xdr:cNvPr id="2" name="Picture 3">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8840450"/>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111</xdr:row>
      <xdr:rowOff>95250</xdr:rowOff>
    </xdr:from>
    <xdr:to>
      <xdr:col>1</xdr:col>
      <xdr:colOff>419100</xdr:colOff>
      <xdr:row>125</xdr:row>
      <xdr:rowOff>66675</xdr:rowOff>
    </xdr:to>
    <xdr:pic>
      <xdr:nvPicPr>
        <xdr:cNvPr id="3" name="Picture 4">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5735300"/>
          <a:ext cx="286702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95250</xdr:colOff>
      <xdr:row>139</xdr:row>
      <xdr:rowOff>95250</xdr:rowOff>
    </xdr:from>
    <xdr:to>
      <xdr:col>1</xdr:col>
      <xdr:colOff>619125</xdr:colOff>
      <xdr:row>154</xdr:row>
      <xdr:rowOff>0</xdr:rowOff>
    </xdr:to>
    <xdr:pic>
      <xdr:nvPicPr>
        <xdr:cNvPr id="2" name="Picture 3">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1736050"/>
          <a:ext cx="3105150"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119</xdr:row>
      <xdr:rowOff>76200</xdr:rowOff>
    </xdr:from>
    <xdr:to>
      <xdr:col>1</xdr:col>
      <xdr:colOff>447675</xdr:colOff>
      <xdr:row>133</xdr:row>
      <xdr:rowOff>47625</xdr:rowOff>
    </xdr:to>
    <xdr:pic>
      <xdr:nvPicPr>
        <xdr:cNvPr id="3" name="Picture 4">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8859500"/>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152400</xdr:colOff>
      <xdr:row>119</xdr:row>
      <xdr:rowOff>76200</xdr:rowOff>
    </xdr:from>
    <xdr:to>
      <xdr:col>1</xdr:col>
      <xdr:colOff>447675</xdr:colOff>
      <xdr:row>133</xdr:row>
      <xdr:rowOff>47625</xdr:rowOff>
    </xdr:to>
    <xdr:pic>
      <xdr:nvPicPr>
        <xdr:cNvPr id="2" name="Picture 4">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6716375"/>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139</xdr:row>
      <xdr:rowOff>0</xdr:rowOff>
    </xdr:from>
    <xdr:to>
      <xdr:col>1</xdr:col>
      <xdr:colOff>523875</xdr:colOff>
      <xdr:row>153</xdr:row>
      <xdr:rowOff>47625</xdr:rowOff>
    </xdr:to>
    <xdr:pic>
      <xdr:nvPicPr>
        <xdr:cNvPr id="3" name="Picture 3">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497675"/>
          <a:ext cx="3105150"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57150</xdr:colOff>
      <xdr:row>113</xdr:row>
      <xdr:rowOff>47625</xdr:rowOff>
    </xdr:from>
    <xdr:to>
      <xdr:col>1</xdr:col>
      <xdr:colOff>466725</xdr:colOff>
      <xdr:row>127</xdr:row>
      <xdr:rowOff>9525</xdr:rowOff>
    </xdr:to>
    <xdr:pic>
      <xdr:nvPicPr>
        <xdr:cNvPr id="2" name="Picture 3">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6402050"/>
          <a:ext cx="2990850"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91</xdr:row>
      <xdr:rowOff>104775</xdr:rowOff>
    </xdr:from>
    <xdr:to>
      <xdr:col>1</xdr:col>
      <xdr:colOff>476250</xdr:colOff>
      <xdr:row>105</xdr:row>
      <xdr:rowOff>76200</xdr:rowOff>
    </xdr:to>
    <xdr:pic>
      <xdr:nvPicPr>
        <xdr:cNvPr id="3" name="Picture 4">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975" y="13315950"/>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19050</xdr:colOff>
      <xdr:row>113</xdr:row>
      <xdr:rowOff>66675</xdr:rowOff>
    </xdr:from>
    <xdr:to>
      <xdr:col>1</xdr:col>
      <xdr:colOff>542925</xdr:colOff>
      <xdr:row>127</xdr:row>
      <xdr:rowOff>104775</xdr:rowOff>
    </xdr:to>
    <xdr:pic>
      <xdr:nvPicPr>
        <xdr:cNvPr id="2" name="Picture 3">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5135225"/>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94</xdr:row>
      <xdr:rowOff>0</xdr:rowOff>
    </xdr:from>
    <xdr:to>
      <xdr:col>1</xdr:col>
      <xdr:colOff>371475</xdr:colOff>
      <xdr:row>107</xdr:row>
      <xdr:rowOff>95250</xdr:rowOff>
    </xdr:to>
    <xdr:pic>
      <xdr:nvPicPr>
        <xdr:cNvPr id="3" name="Picture 4">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2353925"/>
          <a:ext cx="2876550"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76200</xdr:colOff>
      <xdr:row>115</xdr:row>
      <xdr:rowOff>38100</xdr:rowOff>
    </xdr:from>
    <xdr:to>
      <xdr:col>1</xdr:col>
      <xdr:colOff>600075</xdr:colOff>
      <xdr:row>129</xdr:row>
      <xdr:rowOff>76200</xdr:rowOff>
    </xdr:to>
    <xdr:pic>
      <xdr:nvPicPr>
        <xdr:cNvPr id="2" name="Picture 3">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5392400"/>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95</xdr:row>
      <xdr:rowOff>95250</xdr:rowOff>
    </xdr:from>
    <xdr:to>
      <xdr:col>1</xdr:col>
      <xdr:colOff>400050</xdr:colOff>
      <xdr:row>109</xdr:row>
      <xdr:rowOff>57150</xdr:rowOff>
    </xdr:to>
    <xdr:pic>
      <xdr:nvPicPr>
        <xdr:cNvPr id="3" name="Picture 4">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12592050"/>
          <a:ext cx="2876550"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66675</xdr:colOff>
      <xdr:row>89</xdr:row>
      <xdr:rowOff>0</xdr:rowOff>
    </xdr:from>
    <xdr:to>
      <xdr:col>1</xdr:col>
      <xdr:colOff>485775</xdr:colOff>
      <xdr:row>102</xdr:row>
      <xdr:rowOff>104775</xdr:rowOff>
    </xdr:to>
    <xdr:pic>
      <xdr:nvPicPr>
        <xdr:cNvPr id="2" name="Picture 3">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2782550"/>
          <a:ext cx="300037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69</xdr:row>
      <xdr:rowOff>57150</xdr:rowOff>
    </xdr:from>
    <xdr:to>
      <xdr:col>1</xdr:col>
      <xdr:colOff>342900</xdr:colOff>
      <xdr:row>83</xdr:row>
      <xdr:rowOff>28575</xdr:rowOff>
    </xdr:to>
    <xdr:pic>
      <xdr:nvPicPr>
        <xdr:cNvPr id="3" name="Picture 4">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9982200"/>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95250</xdr:colOff>
      <xdr:row>124</xdr:row>
      <xdr:rowOff>95250</xdr:rowOff>
    </xdr:from>
    <xdr:to>
      <xdr:col>1</xdr:col>
      <xdr:colOff>619125</xdr:colOff>
      <xdr:row>139</xdr:row>
      <xdr:rowOff>0</xdr:rowOff>
    </xdr:to>
    <xdr:pic>
      <xdr:nvPicPr>
        <xdr:cNvPr id="2" name="Picture 3">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8164175"/>
          <a:ext cx="3105150"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102</xdr:row>
      <xdr:rowOff>66675</xdr:rowOff>
    </xdr:from>
    <xdr:to>
      <xdr:col>1</xdr:col>
      <xdr:colOff>400050</xdr:colOff>
      <xdr:row>116</xdr:row>
      <xdr:rowOff>38100</xdr:rowOff>
    </xdr:to>
    <xdr:pic>
      <xdr:nvPicPr>
        <xdr:cNvPr id="3" name="Picture 4">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14992350"/>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228600</xdr:colOff>
      <xdr:row>124</xdr:row>
      <xdr:rowOff>114300</xdr:rowOff>
    </xdr:from>
    <xdr:to>
      <xdr:col>1</xdr:col>
      <xdr:colOff>742950</xdr:colOff>
      <xdr:row>136</xdr:row>
      <xdr:rowOff>114300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7945100"/>
          <a:ext cx="274320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107</xdr:row>
      <xdr:rowOff>0</xdr:rowOff>
    </xdr:from>
    <xdr:to>
      <xdr:col>1</xdr:col>
      <xdr:colOff>657225</xdr:colOff>
      <xdr:row>119</xdr:row>
      <xdr:rowOff>114300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15401925"/>
          <a:ext cx="277177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95250</xdr:colOff>
      <xdr:row>140</xdr:row>
      <xdr:rowOff>38100</xdr:rowOff>
    </xdr:from>
    <xdr:to>
      <xdr:col>1</xdr:col>
      <xdr:colOff>495300</xdr:colOff>
      <xdr:row>154</xdr:row>
      <xdr:rowOff>76200</xdr:rowOff>
    </xdr:to>
    <xdr:pic>
      <xdr:nvPicPr>
        <xdr:cNvPr id="2" name="Picture 4">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9964400"/>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119</xdr:row>
      <xdr:rowOff>19050</xdr:rowOff>
    </xdr:from>
    <xdr:to>
      <xdr:col>1</xdr:col>
      <xdr:colOff>400050</xdr:colOff>
      <xdr:row>133</xdr:row>
      <xdr:rowOff>57150</xdr:rowOff>
    </xdr:to>
    <xdr:pic>
      <xdr:nvPicPr>
        <xdr:cNvPr id="3" name="Picture 5">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944975"/>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98</xdr:row>
      <xdr:rowOff>57150</xdr:rowOff>
    </xdr:from>
    <xdr:to>
      <xdr:col>1</xdr:col>
      <xdr:colOff>304800</xdr:colOff>
      <xdr:row>112</xdr:row>
      <xdr:rowOff>28575</xdr:rowOff>
    </xdr:to>
    <xdr:pic>
      <xdr:nvPicPr>
        <xdr:cNvPr id="4" name="Picture 6">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3982700"/>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57150</xdr:colOff>
      <xdr:row>99</xdr:row>
      <xdr:rowOff>19050</xdr:rowOff>
    </xdr:from>
    <xdr:to>
      <xdr:col>1</xdr:col>
      <xdr:colOff>581025</xdr:colOff>
      <xdr:row>113</xdr:row>
      <xdr:rowOff>57150</xdr:rowOff>
    </xdr:to>
    <xdr:pic>
      <xdr:nvPicPr>
        <xdr:cNvPr id="2" name="Picture 3">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4087475"/>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209550</xdr:colOff>
      <xdr:row>79</xdr:row>
      <xdr:rowOff>57150</xdr:rowOff>
    </xdr:from>
    <xdr:to>
      <xdr:col>1</xdr:col>
      <xdr:colOff>504825</xdr:colOff>
      <xdr:row>93</xdr:row>
      <xdr:rowOff>28575</xdr:rowOff>
    </xdr:to>
    <xdr:pic>
      <xdr:nvPicPr>
        <xdr:cNvPr id="3" name="Picture 4">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550" y="11268075"/>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171450</xdr:colOff>
      <xdr:row>112</xdr:row>
      <xdr:rowOff>0</xdr:rowOff>
    </xdr:from>
    <xdr:to>
      <xdr:col>1</xdr:col>
      <xdr:colOff>695325</xdr:colOff>
      <xdr:row>126</xdr:row>
      <xdr:rowOff>38100</xdr:rowOff>
    </xdr:to>
    <xdr:pic>
      <xdr:nvPicPr>
        <xdr:cNvPr id="2" name="Picture 3">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5925800"/>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92</xdr:row>
      <xdr:rowOff>85725</xdr:rowOff>
    </xdr:from>
    <xdr:to>
      <xdr:col>1</xdr:col>
      <xdr:colOff>457200</xdr:colOff>
      <xdr:row>106</xdr:row>
      <xdr:rowOff>57150</xdr:rowOff>
    </xdr:to>
    <xdr:pic>
      <xdr:nvPicPr>
        <xdr:cNvPr id="3" name="Picture 4">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13154025"/>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171450</xdr:colOff>
      <xdr:row>105</xdr:row>
      <xdr:rowOff>66675</xdr:rowOff>
    </xdr:from>
    <xdr:to>
      <xdr:col>1</xdr:col>
      <xdr:colOff>695325</xdr:colOff>
      <xdr:row>119</xdr:row>
      <xdr:rowOff>104775</xdr:rowOff>
    </xdr:to>
    <xdr:pic>
      <xdr:nvPicPr>
        <xdr:cNvPr id="2" name="Picture 3">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5135225"/>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85</xdr:row>
      <xdr:rowOff>114300</xdr:rowOff>
    </xdr:from>
    <xdr:to>
      <xdr:col>1</xdr:col>
      <xdr:colOff>476250</xdr:colOff>
      <xdr:row>99</xdr:row>
      <xdr:rowOff>85725</xdr:rowOff>
    </xdr:to>
    <xdr:pic>
      <xdr:nvPicPr>
        <xdr:cNvPr id="3" name="Picture 4">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975" y="12325350"/>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171450</xdr:colOff>
      <xdr:row>122</xdr:row>
      <xdr:rowOff>57150</xdr:rowOff>
    </xdr:from>
    <xdr:to>
      <xdr:col>1</xdr:col>
      <xdr:colOff>695325</xdr:colOff>
      <xdr:row>136</xdr:row>
      <xdr:rowOff>95250</xdr:rowOff>
    </xdr:to>
    <xdr:pic>
      <xdr:nvPicPr>
        <xdr:cNvPr id="2" name="Picture 3">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6840200"/>
          <a:ext cx="31051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101</xdr:row>
      <xdr:rowOff>114300</xdr:rowOff>
    </xdr:from>
    <xdr:to>
      <xdr:col>1</xdr:col>
      <xdr:colOff>428625</xdr:colOff>
      <xdr:row>115</xdr:row>
      <xdr:rowOff>85725</xdr:rowOff>
    </xdr:to>
    <xdr:pic>
      <xdr:nvPicPr>
        <xdr:cNvPr id="3" name="Picture 4">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3896975"/>
          <a:ext cx="28765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57150</xdr:colOff>
      <xdr:row>55</xdr:row>
      <xdr:rowOff>104775</xdr:rowOff>
    </xdr:from>
    <xdr:to>
      <xdr:col>1</xdr:col>
      <xdr:colOff>952500</xdr:colOff>
      <xdr:row>70</xdr:row>
      <xdr:rowOff>19050</xdr:rowOff>
    </xdr:to>
    <xdr:pic>
      <xdr:nvPicPr>
        <xdr:cNvPr id="2" name="Picture 3">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8029575"/>
          <a:ext cx="312420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35</xdr:row>
      <xdr:rowOff>19050</xdr:rowOff>
    </xdr:from>
    <xdr:to>
      <xdr:col>1</xdr:col>
      <xdr:colOff>752475</xdr:colOff>
      <xdr:row>48</xdr:row>
      <xdr:rowOff>123825</xdr:rowOff>
    </xdr:to>
    <xdr:pic>
      <xdr:nvPicPr>
        <xdr:cNvPr id="3" name="Picture 4">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5086350"/>
          <a:ext cx="288607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57150</xdr:colOff>
      <xdr:row>64</xdr:row>
      <xdr:rowOff>0</xdr:rowOff>
    </xdr:from>
    <xdr:to>
      <xdr:col>1</xdr:col>
      <xdr:colOff>561975</xdr:colOff>
      <xdr:row>76</xdr:row>
      <xdr:rowOff>0</xdr:rowOff>
    </xdr:to>
    <xdr:pic>
      <xdr:nvPicPr>
        <xdr:cNvPr id="2" name="Picture 3">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496425"/>
          <a:ext cx="2733675"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1</xdr:col>
      <xdr:colOff>396875</xdr:colOff>
      <xdr:row>57</xdr:row>
      <xdr:rowOff>107950</xdr:rowOff>
    </xdr:to>
    <xdr:pic>
      <xdr:nvPicPr>
        <xdr:cNvPr id="4" name="Picture 3">
          <a:extLst>
            <a:ext uri="{FF2B5EF4-FFF2-40B4-BE49-F238E27FC236}">
              <a16:creationId xmlns:a16="http://schemas.microsoft.com/office/drawing/2014/main" id="{A1CCC7DA-F01F-44D8-9FDD-36F65B42855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229350"/>
          <a:ext cx="273367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114300</xdr:colOff>
      <xdr:row>44</xdr:row>
      <xdr:rowOff>57150</xdr:rowOff>
    </xdr:from>
    <xdr:to>
      <xdr:col>1</xdr:col>
      <xdr:colOff>923925</xdr:colOff>
      <xdr:row>58</xdr:row>
      <xdr:rowOff>95250</xdr:rowOff>
    </xdr:to>
    <xdr:pic>
      <xdr:nvPicPr>
        <xdr:cNvPr id="2" name="Picture 4">
          <a:extLst>
            <a:ext uri="{FF2B5EF4-FFF2-40B4-BE49-F238E27FC236}">
              <a16:creationId xmlns:a16="http://schemas.microsoft.com/office/drawing/2014/main" id="{00000000-0008-0000-2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6553200"/>
          <a:ext cx="303847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64</xdr:row>
      <xdr:rowOff>123825</xdr:rowOff>
    </xdr:from>
    <xdr:to>
      <xdr:col>1</xdr:col>
      <xdr:colOff>866775</xdr:colOff>
      <xdr:row>78</xdr:row>
      <xdr:rowOff>47625</xdr:rowOff>
    </xdr:to>
    <xdr:pic>
      <xdr:nvPicPr>
        <xdr:cNvPr id="3" name="Picture 3">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9477375"/>
          <a:ext cx="2990850"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91</xdr:row>
      <xdr:rowOff>123825</xdr:rowOff>
    </xdr:from>
    <xdr:to>
      <xdr:col>0</xdr:col>
      <xdr:colOff>2933700</xdr:colOff>
      <xdr:row>105</xdr:row>
      <xdr:rowOff>28575</xdr:rowOff>
    </xdr:to>
    <xdr:pic>
      <xdr:nvPicPr>
        <xdr:cNvPr id="3" name="Pictur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3439775"/>
          <a:ext cx="2771775"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109</xdr:row>
      <xdr:rowOff>101600</xdr:rowOff>
    </xdr:from>
    <xdr:to>
      <xdr:col>0</xdr:col>
      <xdr:colOff>2819400</xdr:colOff>
      <xdr:row>122</xdr:row>
      <xdr:rowOff>54022</xdr:rowOff>
    </xdr:to>
    <xdr:pic>
      <xdr:nvPicPr>
        <xdr:cNvPr id="4" name="Picture 3">
          <a:extLst>
            <a:ext uri="{FF2B5EF4-FFF2-40B4-BE49-F238E27FC236}">
              <a16:creationId xmlns:a16="http://schemas.microsoft.com/office/drawing/2014/main" id="{EDF8DECC-47C4-42AB-ADB2-E2A5B1A978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846300"/>
          <a:ext cx="2819400" cy="16034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136</xdr:row>
      <xdr:rowOff>57150</xdr:rowOff>
    </xdr:from>
    <xdr:to>
      <xdr:col>1</xdr:col>
      <xdr:colOff>295275</xdr:colOff>
      <xdr:row>149</xdr:row>
      <xdr:rowOff>114300</xdr:rowOff>
    </xdr:to>
    <xdr:pic>
      <xdr:nvPicPr>
        <xdr:cNvPr id="2" name="Picture 3">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20040600"/>
          <a:ext cx="2876550"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118</xdr:row>
      <xdr:rowOff>0</xdr:rowOff>
    </xdr:from>
    <xdr:to>
      <xdr:col>1</xdr:col>
      <xdr:colOff>209550</xdr:colOff>
      <xdr:row>131</xdr:row>
      <xdr:rowOff>38100</xdr:rowOff>
    </xdr:to>
    <xdr:pic>
      <xdr:nvPicPr>
        <xdr:cNvPr id="3"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17411700"/>
          <a:ext cx="277177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142875</xdr:colOff>
      <xdr:row>101</xdr:row>
      <xdr:rowOff>85725</xdr:rowOff>
    </xdr:from>
    <xdr:to>
      <xdr:col>1</xdr:col>
      <xdr:colOff>295275</xdr:colOff>
      <xdr:row>113</xdr:row>
      <xdr:rowOff>114300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4678025"/>
          <a:ext cx="27336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83</xdr:row>
      <xdr:rowOff>0</xdr:rowOff>
    </xdr:from>
    <xdr:to>
      <xdr:col>1</xdr:col>
      <xdr:colOff>180975</xdr:colOff>
      <xdr:row>96</xdr:row>
      <xdr:rowOff>38100</xdr:rowOff>
    </xdr:to>
    <xdr:pic>
      <xdr:nvPicPr>
        <xdr:cNvPr id="3" name="Picture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020550"/>
          <a:ext cx="276225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111</xdr:row>
      <xdr:rowOff>142875</xdr:rowOff>
    </xdr:from>
    <xdr:to>
      <xdr:col>0</xdr:col>
      <xdr:colOff>2714625</xdr:colOff>
      <xdr:row>123</xdr:row>
      <xdr:rowOff>123825</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411575"/>
          <a:ext cx="2714625"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93</xdr:row>
      <xdr:rowOff>0</xdr:rowOff>
    </xdr:from>
    <xdr:to>
      <xdr:col>0</xdr:col>
      <xdr:colOff>2752725</xdr:colOff>
      <xdr:row>105</xdr:row>
      <xdr:rowOff>114300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3696950"/>
          <a:ext cx="273367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78</xdr:row>
      <xdr:rowOff>76200</xdr:rowOff>
    </xdr:from>
    <xdr:to>
      <xdr:col>1</xdr:col>
      <xdr:colOff>381000</xdr:colOff>
      <xdr:row>92</xdr:row>
      <xdr:rowOff>0</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1477625"/>
          <a:ext cx="288607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61</xdr:row>
      <xdr:rowOff>0</xdr:rowOff>
    </xdr:from>
    <xdr:to>
      <xdr:col>1</xdr:col>
      <xdr:colOff>228600</xdr:colOff>
      <xdr:row>74</xdr:row>
      <xdr:rowOff>38100</xdr:rowOff>
    </xdr:to>
    <xdr:pic>
      <xdr:nvPicPr>
        <xdr:cNvPr id="3" name="Picture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8972550"/>
          <a:ext cx="278130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114300</xdr:colOff>
      <xdr:row>119</xdr:row>
      <xdr:rowOff>104775</xdr:rowOff>
    </xdr:from>
    <xdr:to>
      <xdr:col>0</xdr:col>
      <xdr:colOff>2838450</xdr:colOff>
      <xdr:row>131</xdr:row>
      <xdr:rowOff>104775</xdr:rowOff>
    </xdr:to>
    <xdr:pic>
      <xdr:nvPicPr>
        <xdr:cNvPr id="2" name="Picture 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7659350"/>
          <a:ext cx="272415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101</xdr:row>
      <xdr:rowOff>38100</xdr:rowOff>
    </xdr:from>
    <xdr:to>
      <xdr:col>0</xdr:col>
      <xdr:colOff>2733675</xdr:colOff>
      <xdr:row>114</xdr:row>
      <xdr:rowOff>25400</xdr:rowOff>
    </xdr:to>
    <xdr:pic>
      <xdr:nvPicPr>
        <xdr:cNvPr id="4" name="Picture 3">
          <a:extLst>
            <a:ext uri="{FF2B5EF4-FFF2-40B4-BE49-F238E27FC236}">
              <a16:creationId xmlns:a16="http://schemas.microsoft.com/office/drawing/2014/main" id="{DE506318-2B86-4692-9F2A-CCA893A05BE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696950"/>
          <a:ext cx="2733675"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franklintempletonindia.com/downloadsServlet/pdf/product-labels-jg9o5k7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www.franklintempletonindia.com/downloadsServlet/pdf/product-labels-jg9o5k7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s://www.franklintempletonindia.com/downloadsServlet/pdf/product-labels-jg9o5k7l"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s://www.franklintempletonindia.com/downloadsServlet/pdf/product-labels-jg9o5k7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s://www.franklintempletonindia.com/downloadsServlet/pdf/product-labels-jg9o5k7l"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6.bin"/><Relationship Id="rId1" Type="http://schemas.openxmlformats.org/officeDocument/2006/relationships/hyperlink" Target="https://www.franklintempletonindia.com/downloadsServlet/pdf/product-labels-jg9o5k7l"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7.bin"/><Relationship Id="rId1" Type="http://schemas.openxmlformats.org/officeDocument/2006/relationships/hyperlink" Target="https://www.franklintempletonindia.com/downloadsServlet/pdf/product-labels-jg9o5k7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8.bin"/><Relationship Id="rId1" Type="http://schemas.openxmlformats.org/officeDocument/2006/relationships/hyperlink" Target="https://www.franklintempletonindia.com/downloadsServlet/pdf/product-labels-jg9o5k7l"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0.bin"/><Relationship Id="rId1" Type="http://schemas.openxmlformats.org/officeDocument/2006/relationships/hyperlink" Target="https://www.franklintempletonindia.com/downloadsServlet/pdf/product-labels-jg9o5k7l"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1.bin"/><Relationship Id="rId1" Type="http://schemas.openxmlformats.org/officeDocument/2006/relationships/hyperlink" Target="https://www.franklintempletonindia.com/downloadsServlet/pdf/product-labels-jg9o5k7l"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2.bin"/><Relationship Id="rId1" Type="http://schemas.openxmlformats.org/officeDocument/2006/relationships/hyperlink" Target="https://www.franklintempletonindia.com/downloadsServlet/pdf/product-labels-jg9o5k7l"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3.bin"/><Relationship Id="rId1" Type="http://schemas.openxmlformats.org/officeDocument/2006/relationships/hyperlink" Target="https://www.franklintempletonindia.com/downloadsServlet/pdf/product-labels-jg9o5k7l" TargetMode="Externa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5.bin"/><Relationship Id="rId1" Type="http://schemas.openxmlformats.org/officeDocument/2006/relationships/hyperlink" Target="https://www.franklintempletonindia.com/downloadsServlet/pdf/product-labels-jg9o5k7l" TargetMode="Externa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9"/>
  <sheetViews>
    <sheetView tabSelected="1" workbookViewId="0">
      <selection sqref="A1:G1"/>
    </sheetView>
  </sheetViews>
  <sheetFormatPr defaultColWidth="9.21875" defaultRowHeight="10.199999999999999" x14ac:dyDescent="0.2"/>
  <cols>
    <col min="1" max="1" width="33.44140625" style="6" bestFit="1" customWidth="1"/>
    <col min="2" max="2" width="50.5546875" style="6" bestFit="1" customWidth="1"/>
    <col min="3" max="3" width="25.21875" style="6" bestFit="1" customWidth="1"/>
    <col min="4" max="4" width="15.77734375" style="6" customWidth="1"/>
    <col min="5" max="5" width="27.77734375" style="9" customWidth="1"/>
    <col min="6" max="6" width="13.5546875" style="10" bestFit="1" customWidth="1"/>
    <col min="7" max="7" width="6.77734375" style="9" customWidth="1"/>
    <col min="8" max="16384" width="9.21875" style="6"/>
  </cols>
  <sheetData>
    <row r="1" spans="1:7" s="1" customFormat="1" ht="13.8" x14ac:dyDescent="0.2">
      <c r="A1" s="98" t="s">
        <v>1050</v>
      </c>
      <c r="B1" s="99"/>
      <c r="C1" s="99"/>
      <c r="D1" s="99"/>
      <c r="E1" s="99"/>
      <c r="F1" s="99"/>
      <c r="G1" s="99"/>
    </row>
    <row r="2" spans="1:7" s="1" customFormat="1" ht="11.4" x14ac:dyDescent="0.2">
      <c r="E2" s="5"/>
      <c r="F2" s="8"/>
      <c r="G2" s="9"/>
    </row>
    <row r="3" spans="1:7" s="1" customFormat="1" ht="12" x14ac:dyDescent="0.2">
      <c r="A3" s="7" t="s">
        <v>7</v>
      </c>
      <c r="B3" s="2"/>
      <c r="C3" s="3"/>
      <c r="D3" s="3"/>
      <c r="E3" s="4"/>
      <c r="F3" s="8"/>
      <c r="G3" s="9"/>
    </row>
    <row r="4" spans="1:7" s="1" customFormat="1" ht="26.25" customHeight="1" x14ac:dyDescent="0.2">
      <c r="A4" s="14" t="s">
        <v>2</v>
      </c>
      <c r="B4" s="14" t="s">
        <v>0</v>
      </c>
      <c r="C4" s="15" t="s">
        <v>1051</v>
      </c>
      <c r="D4" s="15" t="s">
        <v>1</v>
      </c>
      <c r="E4" s="54" t="s">
        <v>6</v>
      </c>
      <c r="F4" s="16" t="s">
        <v>3</v>
      </c>
      <c r="G4" s="16" t="s">
        <v>5</v>
      </c>
    </row>
    <row r="5" spans="1:7" x14ac:dyDescent="0.2">
      <c r="A5" s="17" t="s">
        <v>29</v>
      </c>
      <c r="B5" s="18"/>
      <c r="C5" s="18"/>
      <c r="D5" s="18"/>
      <c r="E5" s="19"/>
      <c r="F5" s="20"/>
      <c r="G5" s="19"/>
    </row>
    <row r="6" spans="1:7" x14ac:dyDescent="0.2">
      <c r="A6" s="21" t="s">
        <v>30</v>
      </c>
      <c r="B6" s="22"/>
      <c r="C6" s="22"/>
      <c r="D6" s="22"/>
      <c r="E6" s="23"/>
      <c r="F6" s="24"/>
      <c r="G6" s="23"/>
    </row>
    <row r="7" spans="1:7" x14ac:dyDescent="0.2">
      <c r="A7" s="22" t="s">
        <v>1052</v>
      </c>
      <c r="B7" s="22" t="s">
        <v>1053</v>
      </c>
      <c r="C7" s="22" t="s">
        <v>31</v>
      </c>
      <c r="D7" s="25">
        <v>4000</v>
      </c>
      <c r="E7" s="23">
        <v>19760.5</v>
      </c>
      <c r="F7" s="24">
        <v>9.3086392001834497</v>
      </c>
      <c r="G7" s="23">
        <v>7.8997000000000002</v>
      </c>
    </row>
    <row r="8" spans="1:7" x14ac:dyDescent="0.2">
      <c r="A8" s="22" t="s">
        <v>1054</v>
      </c>
      <c r="B8" s="22" t="s">
        <v>1055</v>
      </c>
      <c r="C8" s="22" t="s">
        <v>31</v>
      </c>
      <c r="D8" s="25">
        <v>3000</v>
      </c>
      <c r="E8" s="23">
        <v>14825.084999999999</v>
      </c>
      <c r="F8" s="24">
        <v>6.9836981542497201</v>
      </c>
      <c r="G8" s="23">
        <v>7.9749999999999996</v>
      </c>
    </row>
    <row r="9" spans="1:7" x14ac:dyDescent="0.2">
      <c r="A9" s="22" t="s">
        <v>1056</v>
      </c>
      <c r="B9" s="22" t="s">
        <v>1057</v>
      </c>
      <c r="C9" s="22" t="s">
        <v>32</v>
      </c>
      <c r="D9" s="25">
        <v>3000</v>
      </c>
      <c r="E9" s="23">
        <v>14786.85</v>
      </c>
      <c r="F9" s="24">
        <v>6.96568667580439</v>
      </c>
      <c r="G9" s="23">
        <v>7.4104000000000001</v>
      </c>
    </row>
    <row r="10" spans="1:7" x14ac:dyDescent="0.2">
      <c r="A10" s="22" t="s">
        <v>1058</v>
      </c>
      <c r="B10" s="22" t="s">
        <v>1059</v>
      </c>
      <c r="C10" s="22" t="s">
        <v>32</v>
      </c>
      <c r="D10" s="25">
        <v>2500</v>
      </c>
      <c r="E10" s="23">
        <v>12368.125</v>
      </c>
      <c r="F10" s="24">
        <v>5.8262904889941503</v>
      </c>
      <c r="G10" s="23">
        <v>7.9424999999999999</v>
      </c>
    </row>
    <row r="11" spans="1:7" x14ac:dyDescent="0.2">
      <c r="A11" s="22" t="s">
        <v>1060</v>
      </c>
      <c r="B11" s="22" t="s">
        <v>1061</v>
      </c>
      <c r="C11" s="22" t="s">
        <v>32</v>
      </c>
      <c r="D11" s="25">
        <v>2500</v>
      </c>
      <c r="E11" s="23">
        <v>12338.362499999999</v>
      </c>
      <c r="F11" s="24">
        <v>5.8122701770488296</v>
      </c>
      <c r="G11" s="23">
        <v>7.5899000000000001</v>
      </c>
    </row>
    <row r="12" spans="1:7" x14ac:dyDescent="0.2">
      <c r="A12" s="22" t="s">
        <v>1062</v>
      </c>
      <c r="B12" s="22" t="s">
        <v>1063</v>
      </c>
      <c r="C12" s="22" t="s">
        <v>1064</v>
      </c>
      <c r="D12" s="25">
        <v>2000</v>
      </c>
      <c r="E12" s="23">
        <v>9882.36</v>
      </c>
      <c r="F12" s="24">
        <v>4.65531356424811</v>
      </c>
      <c r="G12" s="23">
        <v>7.9</v>
      </c>
    </row>
    <row r="13" spans="1:7" x14ac:dyDescent="0.2">
      <c r="A13" s="22" t="s">
        <v>1065</v>
      </c>
      <c r="B13" s="22" t="s">
        <v>1066</v>
      </c>
      <c r="C13" s="22" t="s">
        <v>1064</v>
      </c>
      <c r="D13" s="25">
        <v>2000</v>
      </c>
      <c r="E13" s="23">
        <v>9872.09</v>
      </c>
      <c r="F13" s="24">
        <v>4.6504756439229302</v>
      </c>
      <c r="G13" s="23">
        <v>7.3897000000000004</v>
      </c>
    </row>
    <row r="14" spans="1:7" x14ac:dyDescent="0.2">
      <c r="A14" s="22" t="s">
        <v>1067</v>
      </c>
      <c r="B14" s="22" t="s">
        <v>1068</v>
      </c>
      <c r="C14" s="22" t="s">
        <v>31</v>
      </c>
      <c r="D14" s="25">
        <v>2000</v>
      </c>
      <c r="E14" s="23">
        <v>9836.91</v>
      </c>
      <c r="F14" s="24">
        <v>4.6339032936755897</v>
      </c>
      <c r="G14" s="23">
        <v>7.3800999999999997</v>
      </c>
    </row>
    <row r="15" spans="1:7" x14ac:dyDescent="0.2">
      <c r="A15" s="22" t="s">
        <v>1069</v>
      </c>
      <c r="B15" s="22" t="s">
        <v>1070</v>
      </c>
      <c r="C15" s="22" t="s">
        <v>32</v>
      </c>
      <c r="D15" s="25">
        <v>1500</v>
      </c>
      <c r="E15" s="23">
        <v>7421.6324999999997</v>
      </c>
      <c r="F15" s="24">
        <v>3.4961311312393599</v>
      </c>
      <c r="G15" s="23">
        <v>8.0295000000000005</v>
      </c>
    </row>
    <row r="16" spans="1:7" x14ac:dyDescent="0.2">
      <c r="A16" s="22" t="s">
        <v>1071</v>
      </c>
      <c r="B16" s="22" t="s">
        <v>1072</v>
      </c>
      <c r="C16" s="22" t="s">
        <v>1064</v>
      </c>
      <c r="D16" s="25">
        <v>1000</v>
      </c>
      <c r="E16" s="23">
        <v>4952.8149999999996</v>
      </c>
      <c r="F16" s="24">
        <v>2.3331377171760099</v>
      </c>
      <c r="G16" s="23">
        <v>7.9034000000000004</v>
      </c>
    </row>
    <row r="17" spans="1:7" x14ac:dyDescent="0.2">
      <c r="A17" s="21" t="s">
        <v>33</v>
      </c>
      <c r="B17" s="21"/>
      <c r="C17" s="21"/>
      <c r="D17" s="21"/>
      <c r="E17" s="26">
        <f>SUM(E6:E16)</f>
        <v>116044.73000000001</v>
      </c>
      <c r="F17" s="27">
        <f>SUM(F6:F16)</f>
        <v>54.665546046542531</v>
      </c>
      <c r="G17" s="26"/>
    </row>
    <row r="18" spans="1:7" x14ac:dyDescent="0.2">
      <c r="A18" s="22"/>
      <c r="B18" s="22"/>
      <c r="C18" s="22"/>
      <c r="D18" s="22"/>
      <c r="E18" s="23"/>
      <c r="F18" s="24"/>
      <c r="G18" s="23"/>
    </row>
    <row r="19" spans="1:7" x14ac:dyDescent="0.2">
      <c r="A19" s="21" t="s">
        <v>34</v>
      </c>
      <c r="B19" s="22"/>
      <c r="C19" s="22"/>
      <c r="D19" s="22"/>
      <c r="E19" s="23"/>
      <c r="F19" s="24"/>
      <c r="G19" s="23"/>
    </row>
    <row r="20" spans="1:7" x14ac:dyDescent="0.2">
      <c r="A20" s="22" t="s">
        <v>1073</v>
      </c>
      <c r="B20" s="22" t="s">
        <v>1074</v>
      </c>
      <c r="C20" s="22" t="s">
        <v>31</v>
      </c>
      <c r="D20" s="25">
        <v>4000</v>
      </c>
      <c r="E20" s="23">
        <v>19710.84</v>
      </c>
      <c r="F20" s="24">
        <v>9.2852457120287397</v>
      </c>
      <c r="G20" s="23">
        <v>7.6494</v>
      </c>
    </row>
    <row r="21" spans="1:7" x14ac:dyDescent="0.2">
      <c r="A21" s="22" t="s">
        <v>1075</v>
      </c>
      <c r="B21" s="22" t="s">
        <v>1076</v>
      </c>
      <c r="C21" s="22" t="s">
        <v>31</v>
      </c>
      <c r="D21" s="25">
        <v>2500</v>
      </c>
      <c r="E21" s="23">
        <v>12311.2875</v>
      </c>
      <c r="F21" s="24">
        <v>5.7995158739520001</v>
      </c>
      <c r="G21" s="23">
        <v>7.8800999999999997</v>
      </c>
    </row>
    <row r="22" spans="1:7" x14ac:dyDescent="0.2">
      <c r="A22" s="22" t="s">
        <v>1077</v>
      </c>
      <c r="B22" s="22" t="s">
        <v>1078</v>
      </c>
      <c r="C22" s="22" t="s">
        <v>35</v>
      </c>
      <c r="D22" s="25">
        <v>2000</v>
      </c>
      <c r="E22" s="23">
        <v>9884.68</v>
      </c>
      <c r="F22" s="24">
        <v>4.6564064537470902</v>
      </c>
      <c r="G22" s="23">
        <v>8.3498999999999999</v>
      </c>
    </row>
    <row r="23" spans="1:7" x14ac:dyDescent="0.2">
      <c r="A23" s="22" t="s">
        <v>1079</v>
      </c>
      <c r="B23" s="22" t="s">
        <v>1080</v>
      </c>
      <c r="C23" s="22" t="s">
        <v>35</v>
      </c>
      <c r="D23" s="25">
        <v>2000</v>
      </c>
      <c r="E23" s="23">
        <v>9873.7900000000009</v>
      </c>
      <c r="F23" s="24">
        <v>4.6512764681247596</v>
      </c>
      <c r="G23" s="23">
        <v>7.6483999999999996</v>
      </c>
    </row>
    <row r="24" spans="1:7" x14ac:dyDescent="0.2">
      <c r="A24" s="22" t="s">
        <v>1081</v>
      </c>
      <c r="B24" s="22" t="s">
        <v>1082</v>
      </c>
      <c r="C24" s="22" t="s">
        <v>35</v>
      </c>
      <c r="D24" s="25">
        <v>2000</v>
      </c>
      <c r="E24" s="23">
        <v>9871.7800000000007</v>
      </c>
      <c r="F24" s="24">
        <v>4.6503296112743602</v>
      </c>
      <c r="G24" s="23">
        <v>7.5251000000000001</v>
      </c>
    </row>
    <row r="25" spans="1:7" x14ac:dyDescent="0.2">
      <c r="A25" s="22" t="s">
        <v>1083</v>
      </c>
      <c r="B25" s="22" t="s">
        <v>1084</v>
      </c>
      <c r="C25" s="22" t="s">
        <v>35</v>
      </c>
      <c r="D25" s="25">
        <v>2000</v>
      </c>
      <c r="E25" s="23">
        <v>9869.09</v>
      </c>
      <c r="F25" s="24">
        <v>4.64906242474322</v>
      </c>
      <c r="G25" s="23">
        <v>7.5652999999999997</v>
      </c>
    </row>
    <row r="26" spans="1:7" x14ac:dyDescent="0.2">
      <c r="A26" s="22" t="s">
        <v>1085</v>
      </c>
      <c r="B26" s="22" t="s">
        <v>1086</v>
      </c>
      <c r="C26" s="22" t="s">
        <v>35</v>
      </c>
      <c r="D26" s="25">
        <v>1500</v>
      </c>
      <c r="E26" s="23">
        <v>7389.5249999999996</v>
      </c>
      <c r="F26" s="24">
        <v>3.4810061529685798</v>
      </c>
      <c r="G26" s="23">
        <v>8.0250000000000004</v>
      </c>
    </row>
    <row r="27" spans="1:7" x14ac:dyDescent="0.2">
      <c r="A27" s="22" t="s">
        <v>1087</v>
      </c>
      <c r="B27" s="22" t="s">
        <v>1088</v>
      </c>
      <c r="C27" s="22" t="s">
        <v>31</v>
      </c>
      <c r="D27" s="25">
        <v>1500</v>
      </c>
      <c r="E27" s="23">
        <v>7388.4075000000003</v>
      </c>
      <c r="F27" s="24">
        <v>3.48047972882414</v>
      </c>
      <c r="G27" s="23">
        <v>7.9898999999999996</v>
      </c>
    </row>
    <row r="28" spans="1:7" x14ac:dyDescent="0.2">
      <c r="A28" s="22" t="s">
        <v>1089</v>
      </c>
      <c r="B28" s="22" t="s">
        <v>1090</v>
      </c>
      <c r="C28" s="22" t="s">
        <v>31</v>
      </c>
      <c r="D28" s="25">
        <v>1500</v>
      </c>
      <c r="E28" s="23">
        <v>7384.3725000000004</v>
      </c>
      <c r="F28" s="24">
        <v>3.4785789490274399</v>
      </c>
      <c r="G28" s="23">
        <v>8.1649999999999991</v>
      </c>
    </row>
    <row r="29" spans="1:7" x14ac:dyDescent="0.2">
      <c r="A29" s="22" t="s">
        <v>1091</v>
      </c>
      <c r="B29" s="22" t="s">
        <v>1092</v>
      </c>
      <c r="C29" s="22" t="s">
        <v>31</v>
      </c>
      <c r="D29" s="25">
        <v>1400</v>
      </c>
      <c r="E29" s="23">
        <v>6916.5039999999999</v>
      </c>
      <c r="F29" s="24">
        <v>3.25817870310091</v>
      </c>
      <c r="G29" s="23">
        <v>8.6397999999999993</v>
      </c>
    </row>
    <row r="30" spans="1:7" x14ac:dyDescent="0.2">
      <c r="A30" s="22" t="s">
        <v>1093</v>
      </c>
      <c r="B30" s="22" t="s">
        <v>1094</v>
      </c>
      <c r="C30" s="22" t="s">
        <v>31</v>
      </c>
      <c r="D30" s="25">
        <v>1000</v>
      </c>
      <c r="E30" s="23">
        <v>4932.33</v>
      </c>
      <c r="F30" s="24">
        <v>2.32348778554393</v>
      </c>
      <c r="G30" s="23">
        <v>7.8247999999999998</v>
      </c>
    </row>
    <row r="31" spans="1:7" x14ac:dyDescent="0.2">
      <c r="A31" s="22" t="s">
        <v>1095</v>
      </c>
      <c r="B31" s="22" t="s">
        <v>1096</v>
      </c>
      <c r="C31" s="22" t="s">
        <v>31</v>
      </c>
      <c r="D31" s="25">
        <v>500</v>
      </c>
      <c r="E31" s="23">
        <v>2482.8575000000001</v>
      </c>
      <c r="F31" s="24">
        <v>1.16960727982437</v>
      </c>
      <c r="G31" s="23">
        <v>8.6898999999999997</v>
      </c>
    </row>
    <row r="32" spans="1:7" x14ac:dyDescent="0.2">
      <c r="A32" s="22" t="s">
        <v>1097</v>
      </c>
      <c r="B32" s="22" t="s">
        <v>1098</v>
      </c>
      <c r="C32" s="22" t="s">
        <v>32</v>
      </c>
      <c r="D32" s="25">
        <v>500</v>
      </c>
      <c r="E32" s="23">
        <v>2475.5749999999998</v>
      </c>
      <c r="F32" s="24">
        <v>1.1661766902656401</v>
      </c>
      <c r="G32" s="23">
        <v>8.375</v>
      </c>
    </row>
    <row r="33" spans="1:7" x14ac:dyDescent="0.2">
      <c r="A33" s="22" t="s">
        <v>1099</v>
      </c>
      <c r="B33" s="22" t="s">
        <v>1100</v>
      </c>
      <c r="C33" s="22" t="s">
        <v>31</v>
      </c>
      <c r="D33" s="25">
        <v>500</v>
      </c>
      <c r="E33" s="23">
        <v>2461.7350000000001</v>
      </c>
      <c r="F33" s="24">
        <v>1.1596570391165999</v>
      </c>
      <c r="G33" s="23">
        <v>7.8799000000000001</v>
      </c>
    </row>
    <row r="34" spans="1:7" x14ac:dyDescent="0.2">
      <c r="A34" s="22" t="s">
        <v>1101</v>
      </c>
      <c r="B34" s="22" t="s">
        <v>1102</v>
      </c>
      <c r="C34" s="22" t="s">
        <v>32</v>
      </c>
      <c r="D34" s="25">
        <v>500</v>
      </c>
      <c r="E34" s="23">
        <v>2458.0500000000002</v>
      </c>
      <c r="F34" s="24">
        <v>1.15792113489086</v>
      </c>
      <c r="G34" s="23">
        <v>7.5050999999999997</v>
      </c>
    </row>
    <row r="35" spans="1:7" x14ac:dyDescent="0.2">
      <c r="A35" s="21" t="s">
        <v>33</v>
      </c>
      <c r="B35" s="21"/>
      <c r="C35" s="21"/>
      <c r="D35" s="21"/>
      <c r="E35" s="26">
        <f>SUM(E19:E34)</f>
        <v>115410.82399999999</v>
      </c>
      <c r="F35" s="27">
        <f>SUM(F19:F34)</f>
        <v>54.36693000743265</v>
      </c>
      <c r="G35" s="26"/>
    </row>
    <row r="36" spans="1:7" x14ac:dyDescent="0.2">
      <c r="A36" s="22"/>
      <c r="B36" s="22"/>
      <c r="C36" s="22"/>
      <c r="D36" s="22"/>
      <c r="E36" s="23"/>
      <c r="F36" s="24"/>
      <c r="G36" s="23"/>
    </row>
    <row r="37" spans="1:7" x14ac:dyDescent="0.2">
      <c r="A37" s="21" t="s">
        <v>36</v>
      </c>
      <c r="B37" s="22"/>
      <c r="C37" s="22"/>
      <c r="D37" s="22"/>
      <c r="E37" s="23"/>
      <c r="F37" s="24"/>
      <c r="G37" s="23"/>
    </row>
    <row r="38" spans="1:7" x14ac:dyDescent="0.2">
      <c r="A38" s="22" t="s">
        <v>1103</v>
      </c>
      <c r="B38" s="22" t="s">
        <v>1412</v>
      </c>
      <c r="C38" s="22" t="s">
        <v>37</v>
      </c>
      <c r="D38" s="25">
        <v>25000000</v>
      </c>
      <c r="E38" s="23">
        <v>24816.224999999999</v>
      </c>
      <c r="F38" s="24">
        <v>11.690255045953901</v>
      </c>
      <c r="G38" s="23">
        <v>5.3</v>
      </c>
    </row>
    <row r="39" spans="1:7" x14ac:dyDescent="0.2">
      <c r="A39" s="22" t="s">
        <v>1104</v>
      </c>
      <c r="B39" s="22" t="s">
        <v>1414</v>
      </c>
      <c r="C39" s="22" t="s">
        <v>37</v>
      </c>
      <c r="D39" s="25">
        <v>5706800</v>
      </c>
      <c r="E39" s="23">
        <v>5647.5462960000004</v>
      </c>
      <c r="F39" s="24">
        <v>2.6604069145920599</v>
      </c>
      <c r="G39" s="23">
        <v>5.3936999999999999</v>
      </c>
    </row>
    <row r="40" spans="1:7" x14ac:dyDescent="0.2">
      <c r="A40" s="22" t="s">
        <v>1105</v>
      </c>
      <c r="B40" s="22" t="s">
        <v>1413</v>
      </c>
      <c r="C40" s="22" t="s">
        <v>37</v>
      </c>
      <c r="D40" s="25">
        <v>2500000</v>
      </c>
      <c r="E40" s="23">
        <v>2476.5500000000002</v>
      </c>
      <c r="F40" s="24">
        <v>1.1666359864990401</v>
      </c>
      <c r="G40" s="23">
        <v>5.4001999999999999</v>
      </c>
    </row>
    <row r="41" spans="1:7" x14ac:dyDescent="0.2">
      <c r="A41" s="21" t="s">
        <v>33</v>
      </c>
      <c r="B41" s="21"/>
      <c r="C41" s="21"/>
      <c r="D41" s="21"/>
      <c r="E41" s="26">
        <f>SUM(E37:E40)</f>
        <v>32940.321296000002</v>
      </c>
      <c r="F41" s="27">
        <f>SUM(F37:F40)</f>
        <v>15.517297947045</v>
      </c>
      <c r="G41" s="26"/>
    </row>
    <row r="42" spans="1:7" x14ac:dyDescent="0.2">
      <c r="A42" s="22"/>
      <c r="B42" s="22"/>
      <c r="C42" s="22"/>
      <c r="D42" s="22"/>
      <c r="E42" s="23"/>
      <c r="F42" s="24"/>
      <c r="G42" s="23"/>
    </row>
    <row r="43" spans="1:7" x14ac:dyDescent="0.2">
      <c r="A43" s="21" t="s">
        <v>1106</v>
      </c>
      <c r="B43" s="22"/>
      <c r="C43" s="22"/>
      <c r="D43" s="22"/>
      <c r="E43" s="23"/>
      <c r="F43" s="24"/>
      <c r="G43" s="23"/>
    </row>
    <row r="44" spans="1:7" x14ac:dyDescent="0.2">
      <c r="A44" s="22" t="s">
        <v>1107</v>
      </c>
      <c r="B44" s="22" t="s">
        <v>1108</v>
      </c>
      <c r="C44" s="22" t="s">
        <v>1109</v>
      </c>
      <c r="D44" s="25">
        <v>6427.4570000000003</v>
      </c>
      <c r="E44" s="23">
        <v>751.54857370000002</v>
      </c>
      <c r="F44" s="24">
        <v>0.35403428627746097</v>
      </c>
      <c r="G44" s="23">
        <v>5.72</v>
      </c>
    </row>
    <row r="45" spans="1:7" x14ac:dyDescent="0.2">
      <c r="A45" s="21" t="s">
        <v>33</v>
      </c>
      <c r="B45" s="21"/>
      <c r="C45" s="21"/>
      <c r="D45" s="21"/>
      <c r="E45" s="26">
        <f>SUM(E44:E44)</f>
        <v>751.54857370000002</v>
      </c>
      <c r="F45" s="27">
        <f>SUM(F44:F44)</f>
        <v>0.35403428627746097</v>
      </c>
      <c r="G45" s="26"/>
    </row>
    <row r="46" spans="1:7" x14ac:dyDescent="0.2">
      <c r="A46" s="22"/>
      <c r="B46" s="22"/>
      <c r="C46" s="22"/>
      <c r="D46" s="22"/>
      <c r="E46" s="23"/>
      <c r="F46" s="24"/>
      <c r="G46" s="23"/>
    </row>
    <row r="47" spans="1:7" x14ac:dyDescent="0.2">
      <c r="A47" s="21" t="s">
        <v>38</v>
      </c>
      <c r="B47" s="21"/>
      <c r="C47" s="21"/>
      <c r="D47" s="21"/>
      <c r="E47" s="26">
        <f>E17+E35+E41+E45</f>
        <v>265147.4238697</v>
      </c>
      <c r="F47" s="27">
        <f>F17+F35+F41+F45</f>
        <v>124.90380828729765</v>
      </c>
      <c r="G47" s="26"/>
    </row>
    <row r="48" spans="1:7" x14ac:dyDescent="0.2">
      <c r="A48" s="21"/>
      <c r="B48" s="21"/>
      <c r="C48" s="21"/>
      <c r="D48" s="21"/>
      <c r="E48" s="26"/>
      <c r="F48" s="27"/>
      <c r="G48" s="26"/>
    </row>
    <row r="49" spans="1:7" x14ac:dyDescent="0.2">
      <c r="A49" s="21" t="s">
        <v>40</v>
      </c>
      <c r="B49" s="21"/>
      <c r="C49" s="21"/>
      <c r="D49" s="21"/>
      <c r="E49" s="26">
        <f>E51-(E17+E35+E41+E45)</f>
        <v>-52866.127161899989</v>
      </c>
      <c r="F49" s="27">
        <f>F51-(F17+F35+F41+F45)</f>
        <v>-24.90380828729765</v>
      </c>
      <c r="G49" s="26"/>
    </row>
    <row r="50" spans="1:7" x14ac:dyDescent="0.2">
      <c r="A50" s="21"/>
      <c r="B50" s="21"/>
      <c r="C50" s="21"/>
      <c r="D50" s="21"/>
      <c r="E50" s="26"/>
      <c r="F50" s="27"/>
      <c r="G50" s="26"/>
    </row>
    <row r="51" spans="1:7" x14ac:dyDescent="0.2">
      <c r="A51" s="28" t="s">
        <v>39</v>
      </c>
      <c r="B51" s="28"/>
      <c r="C51" s="28"/>
      <c r="D51" s="28"/>
      <c r="E51" s="29">
        <v>212281.29670780001</v>
      </c>
      <c r="F51" s="30">
        <v>100</v>
      </c>
      <c r="G51" s="29"/>
    </row>
    <row r="52" spans="1:7" x14ac:dyDescent="0.2">
      <c r="A52" s="6" t="s">
        <v>1419</v>
      </c>
    </row>
    <row r="53" spans="1:7" x14ac:dyDescent="0.2">
      <c r="A53" s="6" t="s">
        <v>1509</v>
      </c>
    </row>
    <row r="55" spans="1:7" x14ac:dyDescent="0.2">
      <c r="A55" s="12" t="s">
        <v>41</v>
      </c>
    </row>
    <row r="56" spans="1:7" x14ac:dyDescent="0.2">
      <c r="A56" s="12" t="s">
        <v>42</v>
      </c>
    </row>
    <row r="57" spans="1:7" x14ac:dyDescent="0.2">
      <c r="A57" s="12" t="s">
        <v>1110</v>
      </c>
    </row>
    <row r="59" spans="1:7" x14ac:dyDescent="0.2">
      <c r="A59" s="6" t="s">
        <v>1111</v>
      </c>
    </row>
    <row r="60" spans="1:7" x14ac:dyDescent="0.2">
      <c r="A60" s="6" t="s">
        <v>1112</v>
      </c>
    </row>
    <row r="62" spans="1:7" x14ac:dyDescent="0.2">
      <c r="A62" s="12" t="s">
        <v>43</v>
      </c>
    </row>
    <row r="63" spans="1:7" x14ac:dyDescent="0.2">
      <c r="A63" s="12" t="s">
        <v>44</v>
      </c>
    </row>
    <row r="64" spans="1:7" x14ac:dyDescent="0.2">
      <c r="A64" s="12" t="s">
        <v>45</v>
      </c>
      <c r="B64" s="12"/>
      <c r="C64" s="31" t="s">
        <v>46</v>
      </c>
      <c r="D64" s="12" t="s">
        <v>1113</v>
      </c>
    </row>
    <row r="65" spans="1:4" x14ac:dyDescent="0.2">
      <c r="A65" s="6" t="s">
        <v>1114</v>
      </c>
      <c r="C65" s="32">
        <v>5988.3333000000002</v>
      </c>
      <c r="D65" s="52">
        <v>6143.8275999999996</v>
      </c>
    </row>
    <row r="66" spans="1:4" x14ac:dyDescent="0.2">
      <c r="A66" s="6" t="s">
        <v>1115</v>
      </c>
      <c r="C66" s="32">
        <v>1509.2342000000001</v>
      </c>
      <c r="D66" s="52" t="s">
        <v>1116</v>
      </c>
    </row>
    <row r="67" spans="1:4" x14ac:dyDescent="0.2">
      <c r="A67" s="6" t="s">
        <v>1117</v>
      </c>
      <c r="C67" s="32">
        <v>1244.9584</v>
      </c>
      <c r="D67" s="52" t="s">
        <v>1118</v>
      </c>
    </row>
    <row r="68" spans="1:4" x14ac:dyDescent="0.2">
      <c r="A68" s="6" t="s">
        <v>1119</v>
      </c>
      <c r="C68" s="32">
        <v>1000</v>
      </c>
      <c r="D68" s="52" t="s">
        <v>1120</v>
      </c>
    </row>
    <row r="69" spans="1:4" x14ac:dyDescent="0.2">
      <c r="A69" s="6" t="s">
        <v>1121</v>
      </c>
      <c r="C69" s="32">
        <v>1055.2952</v>
      </c>
      <c r="D69" s="52" t="s">
        <v>1122</v>
      </c>
    </row>
    <row r="70" spans="1:4" x14ac:dyDescent="0.2">
      <c r="A70" s="6" t="s">
        <v>1123</v>
      </c>
      <c r="C70" s="32">
        <v>3987.8888000000002</v>
      </c>
      <c r="D70" s="52">
        <v>4105.0595999999996</v>
      </c>
    </row>
    <row r="71" spans="1:4" x14ac:dyDescent="0.2">
      <c r="A71" s="6" t="s">
        <v>1124</v>
      </c>
      <c r="C71" s="32">
        <v>1000</v>
      </c>
      <c r="D71" s="52" t="s">
        <v>1125</v>
      </c>
    </row>
    <row r="72" spans="1:4" x14ac:dyDescent="0.2">
      <c r="A72" s="6" t="s">
        <v>1126</v>
      </c>
      <c r="C72" s="32">
        <v>1031.9665</v>
      </c>
      <c r="D72" s="52" t="s">
        <v>1127</v>
      </c>
    </row>
    <row r="73" spans="1:4" x14ac:dyDescent="0.2">
      <c r="A73" s="6" t="s">
        <v>1128</v>
      </c>
      <c r="C73" s="32">
        <v>4021.5997000000002</v>
      </c>
      <c r="D73" s="52">
        <v>4141.0087000000003</v>
      </c>
    </row>
    <row r="74" spans="1:4" x14ac:dyDescent="0.2">
      <c r="A74" s="6" t="s">
        <v>1129</v>
      </c>
      <c r="C74" s="32">
        <v>1002.272</v>
      </c>
      <c r="D74" s="52" t="s">
        <v>1130</v>
      </c>
    </row>
    <row r="75" spans="1:4" x14ac:dyDescent="0.2">
      <c r="A75" s="6" t="s">
        <v>1131</v>
      </c>
      <c r="C75" s="32">
        <v>1022.0434</v>
      </c>
      <c r="D75" s="52" t="s">
        <v>1132</v>
      </c>
    </row>
    <row r="76" spans="1:4" x14ac:dyDescent="0.2">
      <c r="A76" s="6" t="s">
        <v>1133</v>
      </c>
      <c r="C76" s="32">
        <v>16.9709</v>
      </c>
      <c r="D76" s="52" t="s">
        <v>1134</v>
      </c>
    </row>
    <row r="77" spans="1:4" x14ac:dyDescent="0.2">
      <c r="A77" s="6" t="s">
        <v>1135</v>
      </c>
      <c r="C77" s="32">
        <v>16.9709</v>
      </c>
      <c r="D77" s="52" t="s">
        <v>1134</v>
      </c>
    </row>
    <row r="78" spans="1:4" x14ac:dyDescent="0.2">
      <c r="A78" s="6" t="s">
        <v>1136</v>
      </c>
      <c r="C78" s="32">
        <v>10</v>
      </c>
      <c r="D78" s="52" t="s">
        <v>1137</v>
      </c>
    </row>
    <row r="79" spans="1:4" x14ac:dyDescent="0.2">
      <c r="A79" s="6" t="s">
        <v>1138</v>
      </c>
      <c r="C79" s="32">
        <v>10</v>
      </c>
      <c r="D79" s="52" t="s">
        <v>1137</v>
      </c>
    </row>
    <row r="81" spans="1:5" x14ac:dyDescent="0.2">
      <c r="A81" s="6" t="s">
        <v>1005</v>
      </c>
    </row>
    <row r="83" spans="1:5" x14ac:dyDescent="0.2">
      <c r="A83" s="12" t="s">
        <v>47</v>
      </c>
    </row>
    <row r="84" spans="1:5" x14ac:dyDescent="0.2">
      <c r="A84" s="100" t="s">
        <v>48</v>
      </c>
      <c r="B84" s="101"/>
      <c r="C84" s="33" t="s">
        <v>49</v>
      </c>
    </row>
    <row r="85" spans="1:5" x14ac:dyDescent="0.2">
      <c r="A85" s="96" t="s">
        <v>1115</v>
      </c>
      <c r="B85" s="97"/>
      <c r="C85" s="34">
        <v>38.639695719999999</v>
      </c>
    </row>
    <row r="86" spans="1:5" x14ac:dyDescent="0.2">
      <c r="A86" s="96" t="s">
        <v>1117</v>
      </c>
      <c r="B86" s="97"/>
      <c r="C86" s="34">
        <v>31.668396260000002</v>
      </c>
    </row>
    <row r="87" spans="1:5" x14ac:dyDescent="0.2">
      <c r="A87" s="96" t="s">
        <v>1119</v>
      </c>
      <c r="B87" s="97"/>
      <c r="C87" s="34">
        <v>26.73327505</v>
      </c>
    </row>
    <row r="88" spans="1:5" x14ac:dyDescent="0.2">
      <c r="A88" s="96" t="s">
        <v>1121</v>
      </c>
      <c r="B88" s="97"/>
      <c r="C88" s="34">
        <v>28.265637699999999</v>
      </c>
    </row>
    <row r="89" spans="1:5" x14ac:dyDescent="0.2">
      <c r="A89" s="96" t="s">
        <v>1124</v>
      </c>
      <c r="B89" s="97"/>
      <c r="C89" s="34">
        <v>28.738938430000001</v>
      </c>
    </row>
    <row r="90" spans="1:5" x14ac:dyDescent="0.2">
      <c r="A90" s="96" t="s">
        <v>1126</v>
      </c>
      <c r="B90" s="97"/>
      <c r="C90" s="34">
        <v>27.035761359999999</v>
      </c>
    </row>
    <row r="91" spans="1:5" x14ac:dyDescent="0.2">
      <c r="A91" s="96" t="s">
        <v>1129</v>
      </c>
      <c r="B91" s="97"/>
      <c r="C91" s="34">
        <v>29.19007744</v>
      </c>
    </row>
    <row r="92" spans="1:5" x14ac:dyDescent="0.2">
      <c r="A92" s="96" t="s">
        <v>1131</v>
      </c>
      <c r="B92" s="97"/>
      <c r="C92" s="34">
        <v>29.69437053</v>
      </c>
    </row>
    <row r="93" spans="1:5" x14ac:dyDescent="0.2">
      <c r="A93" s="6" t="s">
        <v>50</v>
      </c>
    </row>
    <row r="94" spans="1:5" x14ac:dyDescent="0.2">
      <c r="A94" s="6" t="s">
        <v>51</v>
      </c>
    </row>
    <row r="96" spans="1:5" x14ac:dyDescent="0.2">
      <c r="A96" s="12" t="s">
        <v>1139</v>
      </c>
      <c r="D96" s="35">
        <v>0.21185710213789499</v>
      </c>
      <c r="E96" s="9" t="s">
        <v>52</v>
      </c>
    </row>
    <row r="98" spans="1:9" x14ac:dyDescent="0.2">
      <c r="A98" s="12" t="s">
        <v>53</v>
      </c>
      <c r="D98" s="31" t="s">
        <v>54</v>
      </c>
    </row>
    <row r="100" spans="1:9" x14ac:dyDescent="0.2">
      <c r="A100" s="67" t="s">
        <v>1140</v>
      </c>
      <c r="B100" s="68"/>
      <c r="C100" s="68"/>
      <c r="D100" s="68"/>
      <c r="E100" s="10"/>
      <c r="G100" s="10"/>
      <c r="H100" s="68"/>
      <c r="I100" s="68"/>
    </row>
    <row r="101" spans="1:9" x14ac:dyDescent="0.2">
      <c r="A101" s="68"/>
      <c r="B101" s="68"/>
      <c r="C101" s="68"/>
      <c r="D101" s="68"/>
      <c r="E101" s="10"/>
      <c r="G101" s="10"/>
      <c r="H101" s="68"/>
      <c r="I101" s="68"/>
    </row>
    <row r="102" spans="1:9" x14ac:dyDescent="0.2">
      <c r="A102" s="67" t="s">
        <v>1009</v>
      </c>
      <c r="B102" s="68"/>
      <c r="C102" s="68"/>
      <c r="D102" s="68"/>
      <c r="E102" s="10"/>
      <c r="G102" s="10"/>
      <c r="H102" s="68"/>
      <c r="I102" s="68"/>
    </row>
    <row r="103" spans="1:9" x14ac:dyDescent="0.2">
      <c r="A103" s="68"/>
      <c r="B103" s="68"/>
      <c r="C103" s="68"/>
      <c r="D103" s="68"/>
      <c r="E103" s="10"/>
      <c r="G103" s="10"/>
      <c r="H103" s="68"/>
      <c r="I103" s="68"/>
    </row>
    <row r="104" spans="1:9" x14ac:dyDescent="0.2">
      <c r="A104" s="68"/>
      <c r="B104" s="68"/>
      <c r="C104" s="68"/>
      <c r="D104" s="68"/>
      <c r="E104" s="10"/>
      <c r="G104" s="10"/>
      <c r="H104" s="68"/>
      <c r="I104" s="68"/>
    </row>
    <row r="105" spans="1:9" x14ac:dyDescent="0.2">
      <c r="A105" s="68"/>
      <c r="B105" s="68"/>
      <c r="C105" s="68"/>
      <c r="D105" s="68"/>
      <c r="E105" s="10"/>
      <c r="G105" s="10"/>
      <c r="H105" s="68"/>
      <c r="I105" s="68"/>
    </row>
    <row r="106" spans="1:9" x14ac:dyDescent="0.2">
      <c r="A106" s="68"/>
      <c r="B106" s="68"/>
      <c r="C106" s="68"/>
      <c r="D106" s="68"/>
      <c r="E106" s="10"/>
      <c r="G106" s="10"/>
      <c r="H106" s="68"/>
      <c r="I106" s="68"/>
    </row>
    <row r="107" spans="1:9" x14ac:dyDescent="0.2">
      <c r="A107" s="68"/>
      <c r="B107" s="68"/>
      <c r="C107" s="68"/>
      <c r="D107" s="68"/>
      <c r="E107" s="10"/>
      <c r="G107" s="10"/>
      <c r="H107" s="68"/>
      <c r="I107" s="68"/>
    </row>
    <row r="108" spans="1:9" x14ac:dyDescent="0.2">
      <c r="A108" s="68"/>
      <c r="B108" s="68"/>
      <c r="C108" s="68"/>
      <c r="D108" s="68"/>
      <c r="E108" s="10"/>
      <c r="G108" s="10"/>
      <c r="H108" s="68"/>
      <c r="I108" s="68"/>
    </row>
    <row r="109" spans="1:9" x14ac:dyDescent="0.2">
      <c r="A109" s="68"/>
      <c r="B109" s="68"/>
      <c r="C109" s="68"/>
      <c r="D109" s="68"/>
      <c r="E109" s="10"/>
      <c r="G109" s="10"/>
      <c r="H109" s="68"/>
      <c r="I109" s="68"/>
    </row>
    <row r="110" spans="1:9" x14ac:dyDescent="0.2">
      <c r="A110" s="68"/>
      <c r="B110" s="68"/>
      <c r="C110" s="68"/>
      <c r="D110" s="68"/>
      <c r="E110" s="10"/>
      <c r="G110" s="10"/>
      <c r="H110" s="68"/>
      <c r="I110" s="68"/>
    </row>
    <row r="111" spans="1:9" x14ac:dyDescent="0.2">
      <c r="A111" s="68"/>
      <c r="B111" s="68"/>
      <c r="C111" s="68"/>
      <c r="D111" s="68"/>
      <c r="E111" s="10"/>
      <c r="G111" s="10"/>
      <c r="H111" s="68"/>
      <c r="I111" s="68"/>
    </row>
    <row r="112" spans="1:9" x14ac:dyDescent="0.2">
      <c r="A112" s="68"/>
      <c r="B112" s="68"/>
      <c r="C112" s="68"/>
      <c r="D112" s="68"/>
      <c r="E112" s="10"/>
      <c r="G112" s="10"/>
      <c r="H112" s="68"/>
      <c r="I112" s="68"/>
    </row>
    <row r="113" spans="1:9" x14ac:dyDescent="0.2">
      <c r="A113" s="68"/>
      <c r="B113" s="68"/>
      <c r="C113" s="68"/>
      <c r="D113" s="68"/>
      <c r="E113" s="10"/>
      <c r="G113" s="10"/>
      <c r="H113" s="68"/>
      <c r="I113" s="68"/>
    </row>
    <row r="114" spans="1:9" x14ac:dyDescent="0.2">
      <c r="A114" s="68"/>
      <c r="B114" s="68"/>
      <c r="C114" s="68"/>
      <c r="D114" s="68"/>
      <c r="E114" s="10"/>
      <c r="G114" s="10"/>
      <c r="H114" s="68"/>
      <c r="I114" s="68"/>
    </row>
    <row r="115" spans="1:9" x14ac:dyDescent="0.2">
      <c r="A115" s="68"/>
      <c r="B115" s="68"/>
      <c r="C115" s="68"/>
      <c r="D115" s="68"/>
      <c r="E115" s="10"/>
      <c r="G115" s="10"/>
      <c r="H115" s="68"/>
      <c r="I115" s="68"/>
    </row>
    <row r="116" spans="1:9" x14ac:dyDescent="0.2">
      <c r="A116" s="68"/>
      <c r="B116" s="68"/>
      <c r="C116" s="68"/>
      <c r="D116" s="68"/>
      <c r="E116" s="10"/>
      <c r="G116" s="10"/>
      <c r="H116" s="68"/>
      <c r="I116" s="68"/>
    </row>
    <row r="117" spans="1:9" x14ac:dyDescent="0.2">
      <c r="A117" s="68"/>
      <c r="B117" s="68"/>
      <c r="C117" s="68"/>
      <c r="D117" s="68"/>
      <c r="E117" s="10"/>
      <c r="G117" s="10"/>
      <c r="H117" s="68"/>
      <c r="I117" s="68"/>
    </row>
    <row r="118" spans="1:9" x14ac:dyDescent="0.2">
      <c r="A118" s="67" t="s">
        <v>1141</v>
      </c>
      <c r="B118" s="68"/>
      <c r="C118" s="68"/>
      <c r="D118" s="68"/>
      <c r="E118" s="10"/>
      <c r="G118" s="10"/>
      <c r="H118" s="68"/>
      <c r="I118" s="68"/>
    </row>
    <row r="119" spans="1:9" x14ac:dyDescent="0.2">
      <c r="A119" s="68"/>
      <c r="B119" s="68"/>
      <c r="C119" s="68"/>
      <c r="D119" s="68"/>
      <c r="E119" s="10"/>
      <c r="G119" s="10"/>
      <c r="H119" s="68"/>
      <c r="I119" s="68"/>
    </row>
    <row r="120" spans="1:9" x14ac:dyDescent="0.2">
      <c r="A120" s="67" t="s">
        <v>1525</v>
      </c>
      <c r="B120" s="68"/>
      <c r="C120" s="68"/>
      <c r="D120" s="68"/>
      <c r="E120" s="10"/>
      <c r="G120" s="10"/>
      <c r="H120" s="68"/>
      <c r="I120" s="68"/>
    </row>
    <row r="121" spans="1:9" x14ac:dyDescent="0.2">
      <c r="A121" s="68"/>
      <c r="B121" s="68"/>
      <c r="C121" s="68"/>
      <c r="D121" s="68"/>
      <c r="E121" s="10"/>
      <c r="G121" s="10"/>
      <c r="H121" s="68"/>
      <c r="I121" s="68"/>
    </row>
    <row r="122" spans="1:9" x14ac:dyDescent="0.2">
      <c r="A122" s="68"/>
      <c r="B122" s="68"/>
      <c r="C122" s="68"/>
      <c r="D122" s="68"/>
      <c r="E122" s="10"/>
      <c r="G122" s="10"/>
      <c r="H122" s="68"/>
      <c r="I122" s="68"/>
    </row>
    <row r="123" spans="1:9" x14ac:dyDescent="0.2">
      <c r="A123" s="68"/>
      <c r="B123" s="68"/>
      <c r="C123" s="68"/>
      <c r="D123" s="68"/>
      <c r="E123" s="10"/>
      <c r="G123" s="10"/>
      <c r="H123" s="68"/>
      <c r="I123" s="68"/>
    </row>
    <row r="124" spans="1:9" x14ac:dyDescent="0.2">
      <c r="A124" s="68"/>
      <c r="B124" s="68"/>
      <c r="C124" s="68"/>
      <c r="D124" s="68"/>
      <c r="E124" s="10"/>
      <c r="G124" s="10"/>
      <c r="H124" s="68"/>
      <c r="I124" s="68"/>
    </row>
    <row r="125" spans="1:9" x14ac:dyDescent="0.2">
      <c r="A125" s="68"/>
      <c r="B125" s="68"/>
      <c r="C125" s="68"/>
      <c r="D125" s="68"/>
      <c r="E125" s="10"/>
      <c r="G125" s="10"/>
      <c r="H125" s="68"/>
      <c r="I125" s="68"/>
    </row>
    <row r="126" spans="1:9" x14ac:dyDescent="0.2">
      <c r="A126" s="68"/>
      <c r="B126" s="68"/>
      <c r="C126" s="68"/>
      <c r="D126" s="68"/>
      <c r="E126" s="10"/>
      <c r="G126" s="10"/>
      <c r="H126" s="68"/>
      <c r="I126" s="68"/>
    </row>
    <row r="127" spans="1:9" x14ac:dyDescent="0.2">
      <c r="A127" s="68"/>
      <c r="B127" s="68"/>
      <c r="C127" s="68"/>
      <c r="D127" s="68"/>
      <c r="E127" s="10"/>
      <c r="G127" s="10"/>
      <c r="H127" s="68"/>
      <c r="I127" s="68"/>
    </row>
    <row r="128" spans="1:9" x14ac:dyDescent="0.2">
      <c r="A128" s="68"/>
      <c r="B128" s="68"/>
      <c r="C128" s="68"/>
      <c r="D128" s="68"/>
      <c r="E128" s="10"/>
      <c r="G128" s="10"/>
      <c r="H128" s="68"/>
      <c r="I128" s="68"/>
    </row>
    <row r="129" spans="1:9" x14ac:dyDescent="0.2">
      <c r="A129" s="68"/>
      <c r="B129" s="68"/>
      <c r="C129" s="68"/>
      <c r="D129" s="68"/>
      <c r="E129" s="10"/>
      <c r="G129" s="10"/>
      <c r="H129" s="68"/>
      <c r="I129" s="68"/>
    </row>
    <row r="130" spans="1:9" x14ac:dyDescent="0.2">
      <c r="A130" s="68"/>
      <c r="B130" s="68"/>
      <c r="C130" s="68"/>
      <c r="D130" s="68"/>
      <c r="E130" s="10"/>
      <c r="G130" s="10"/>
      <c r="H130" s="68"/>
      <c r="I130" s="68"/>
    </row>
    <row r="131" spans="1:9" x14ac:dyDescent="0.2">
      <c r="A131" s="68"/>
      <c r="B131" s="68"/>
      <c r="C131" s="68"/>
      <c r="D131" s="68"/>
      <c r="E131" s="10"/>
      <c r="G131" s="10"/>
      <c r="H131" s="68"/>
      <c r="I131" s="68"/>
    </row>
    <row r="132" spans="1:9" x14ac:dyDescent="0.2">
      <c r="A132" s="68"/>
      <c r="B132" s="68"/>
      <c r="C132" s="68"/>
      <c r="D132" s="68"/>
      <c r="E132" s="10"/>
      <c r="G132" s="10"/>
      <c r="H132" s="68"/>
      <c r="I132" s="68"/>
    </row>
    <row r="133" spans="1:9" x14ac:dyDescent="0.2">
      <c r="A133" s="68"/>
      <c r="B133" s="68"/>
      <c r="C133" s="68"/>
      <c r="D133" s="68"/>
      <c r="E133" s="10"/>
      <c r="G133" s="10"/>
      <c r="H133" s="68"/>
      <c r="I133" s="68"/>
    </row>
    <row r="134" spans="1:9" x14ac:dyDescent="0.2">
      <c r="A134" s="68"/>
      <c r="B134" s="68"/>
      <c r="C134" s="68"/>
      <c r="D134" s="68"/>
      <c r="E134" s="10"/>
      <c r="G134" s="10"/>
      <c r="H134" s="68"/>
      <c r="I134" s="68"/>
    </row>
    <row r="135" spans="1:9" x14ac:dyDescent="0.2">
      <c r="A135" s="68" t="s">
        <v>1008</v>
      </c>
      <c r="B135" s="68"/>
      <c r="C135" s="68"/>
      <c r="D135" s="68"/>
      <c r="E135" s="10"/>
      <c r="G135" s="10"/>
      <c r="H135" s="68"/>
      <c r="I135" s="68"/>
    </row>
    <row r="137" spans="1:9" x14ac:dyDescent="0.2">
      <c r="A137" s="68"/>
    </row>
    <row r="138" spans="1:9" x14ac:dyDescent="0.2">
      <c r="A138" s="69"/>
    </row>
    <row r="139" spans="1:9" x14ac:dyDescent="0.2">
      <c r="A139" s="69"/>
    </row>
  </sheetData>
  <mergeCells count="10">
    <mergeCell ref="A89:B89"/>
    <mergeCell ref="A90:B90"/>
    <mergeCell ref="A91:B91"/>
    <mergeCell ref="A92:B92"/>
    <mergeCell ref="A1:G1"/>
    <mergeCell ref="A84:B84"/>
    <mergeCell ref="A85:B85"/>
    <mergeCell ref="A86:B86"/>
    <mergeCell ref="A87:B87"/>
    <mergeCell ref="A88:B88"/>
  </mergeCells>
  <conditionalFormatting sqref="F2:F3 F5:F65538">
    <cfRule type="cellIs" dxfId="112"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94"/>
  <sheetViews>
    <sheetView workbookViewId="0">
      <selection sqref="A1:G1"/>
    </sheetView>
  </sheetViews>
  <sheetFormatPr defaultColWidth="9.21875" defaultRowHeight="10.199999999999999" x14ac:dyDescent="0.2"/>
  <cols>
    <col min="1" max="1" width="33.44140625" style="6" bestFit="1" customWidth="1"/>
    <col min="2" max="2" width="37.21875" style="6" bestFit="1" customWidth="1"/>
    <col min="3" max="3" width="25.21875" style="6" bestFit="1" customWidth="1"/>
    <col min="4" max="4" width="16.77734375" style="6" bestFit="1" customWidth="1"/>
    <col min="5" max="5" width="27.77734375" style="9" customWidth="1"/>
    <col min="6" max="6" width="13.5546875" style="10" bestFit="1" customWidth="1"/>
    <col min="7" max="7" width="6.77734375" style="9" customWidth="1"/>
    <col min="8" max="16384" width="9.21875" style="6"/>
  </cols>
  <sheetData>
    <row r="1" spans="1:7" s="1" customFormat="1" ht="13.8" x14ac:dyDescent="0.2">
      <c r="A1" s="98" t="s">
        <v>1374</v>
      </c>
      <c r="B1" s="99"/>
      <c r="C1" s="99"/>
      <c r="D1" s="99"/>
      <c r="E1" s="99"/>
      <c r="F1" s="99"/>
      <c r="G1" s="99"/>
    </row>
    <row r="2" spans="1:7" s="1" customFormat="1" ht="11.4" x14ac:dyDescent="0.2">
      <c r="E2" s="5"/>
      <c r="F2" s="8"/>
      <c r="G2" s="9"/>
    </row>
    <row r="3" spans="1:7" s="1" customFormat="1" ht="12" x14ac:dyDescent="0.2">
      <c r="A3" s="7" t="s">
        <v>7</v>
      </c>
      <c r="B3" s="2"/>
      <c r="C3" s="3"/>
      <c r="D3" s="3"/>
      <c r="E3" s="4"/>
      <c r="F3" s="8"/>
      <c r="G3" s="9"/>
    </row>
    <row r="4" spans="1:7" s="1" customFormat="1" ht="26.25" customHeight="1" x14ac:dyDescent="0.2">
      <c r="A4" s="14" t="s">
        <v>2</v>
      </c>
      <c r="B4" s="14" t="s">
        <v>0</v>
      </c>
      <c r="C4" s="15" t="s">
        <v>1051</v>
      </c>
      <c r="D4" s="15" t="s">
        <v>1</v>
      </c>
      <c r="E4" s="54" t="s">
        <v>6</v>
      </c>
      <c r="F4" s="16" t="s">
        <v>3</v>
      </c>
      <c r="G4" s="16" t="s">
        <v>5</v>
      </c>
    </row>
    <row r="5" spans="1:7" x14ac:dyDescent="0.2">
      <c r="A5" s="17" t="s">
        <v>65</v>
      </c>
      <c r="B5" s="18"/>
      <c r="C5" s="18"/>
      <c r="D5" s="18"/>
      <c r="E5" s="19"/>
      <c r="F5" s="20"/>
      <c r="G5" s="19"/>
    </row>
    <row r="6" spans="1:7" x14ac:dyDescent="0.2">
      <c r="A6" s="22" t="s">
        <v>1341</v>
      </c>
      <c r="B6" s="22" t="s">
        <v>1342</v>
      </c>
      <c r="C6" s="22" t="s">
        <v>37</v>
      </c>
      <c r="D6" s="25">
        <v>500000</v>
      </c>
      <c r="E6" s="23">
        <v>518.63683330000003</v>
      </c>
      <c r="F6" s="24">
        <v>32.848931169938297</v>
      </c>
      <c r="G6" s="23">
        <v>7.6474090295124997</v>
      </c>
    </row>
    <row r="7" spans="1:7" x14ac:dyDescent="0.2">
      <c r="A7" s="22" t="s">
        <v>106</v>
      </c>
      <c r="B7" s="22" t="s">
        <v>105</v>
      </c>
      <c r="C7" s="22" t="s">
        <v>37</v>
      </c>
      <c r="D7" s="25">
        <v>350000</v>
      </c>
      <c r="E7" s="23">
        <v>344.62015000000002</v>
      </c>
      <c r="F7" s="24">
        <v>21.827226414086201</v>
      </c>
      <c r="G7" s="23">
        <v>8.0211908112499994</v>
      </c>
    </row>
    <row r="8" spans="1:7" x14ac:dyDescent="0.2">
      <c r="A8" s="22" t="s">
        <v>84</v>
      </c>
      <c r="B8" s="22" t="s">
        <v>1489</v>
      </c>
      <c r="C8" s="22" t="s">
        <v>37</v>
      </c>
      <c r="D8" s="25">
        <v>372300</v>
      </c>
      <c r="E8" s="23">
        <v>343.23404260000001</v>
      </c>
      <c r="F8" s="24">
        <v>21.739434449356299</v>
      </c>
      <c r="G8" s="23">
        <v>7.9546987578124897</v>
      </c>
    </row>
    <row r="9" spans="1:7" x14ac:dyDescent="0.2">
      <c r="A9" s="22" t="s">
        <v>1349</v>
      </c>
      <c r="B9" s="22" t="s">
        <v>1350</v>
      </c>
      <c r="C9" s="22" t="s">
        <v>37</v>
      </c>
      <c r="D9" s="25">
        <v>250000</v>
      </c>
      <c r="E9" s="23">
        <v>246.57901390000001</v>
      </c>
      <c r="F9" s="24">
        <v>15.617589294640499</v>
      </c>
      <c r="G9" s="23">
        <v>8.1178846512499998</v>
      </c>
    </row>
    <row r="10" spans="1:7" x14ac:dyDescent="0.2">
      <c r="A10" s="21" t="s">
        <v>33</v>
      </c>
      <c r="B10" s="21"/>
      <c r="C10" s="21"/>
      <c r="D10" s="21"/>
      <c r="E10" s="26">
        <f>SUM(E6:E9)</f>
        <v>1453.0700398000001</v>
      </c>
      <c r="F10" s="27">
        <f>SUM(F6:F9)</f>
        <v>92.033181328021286</v>
      </c>
      <c r="G10" s="26"/>
    </row>
    <row r="11" spans="1:7" x14ac:dyDescent="0.2">
      <c r="A11" s="22"/>
      <c r="B11" s="22"/>
      <c r="C11" s="22"/>
      <c r="D11" s="22"/>
      <c r="E11" s="23"/>
      <c r="F11" s="24"/>
      <c r="G11" s="23"/>
    </row>
    <row r="12" spans="1:7" x14ac:dyDescent="0.2">
      <c r="A12" s="21" t="s">
        <v>1106</v>
      </c>
      <c r="B12" s="22"/>
      <c r="C12" s="22"/>
      <c r="D12" s="22"/>
      <c r="E12" s="23"/>
      <c r="F12" s="24"/>
      <c r="G12" s="23"/>
    </row>
    <row r="13" spans="1:7" x14ac:dyDescent="0.2">
      <c r="A13" s="22" t="s">
        <v>1107</v>
      </c>
      <c r="B13" s="22" t="s">
        <v>1108</v>
      </c>
      <c r="C13" s="22" t="s">
        <v>1109</v>
      </c>
      <c r="D13" s="25">
        <v>72.486999999999995</v>
      </c>
      <c r="E13" s="23">
        <v>8.4757473000000001</v>
      </c>
      <c r="F13" s="24">
        <v>0.53682889797848499</v>
      </c>
      <c r="G13" s="23">
        <v>5.72</v>
      </c>
    </row>
    <row r="14" spans="1:7" x14ac:dyDescent="0.2">
      <c r="A14" s="21" t="s">
        <v>33</v>
      </c>
      <c r="B14" s="21"/>
      <c r="C14" s="21"/>
      <c r="D14" s="21"/>
      <c r="E14" s="26">
        <f>SUM(E13:E13)</f>
        <v>8.4757473000000001</v>
      </c>
      <c r="F14" s="27">
        <f>SUM(F13:F13)</f>
        <v>0.53682889797848499</v>
      </c>
      <c r="G14" s="26"/>
    </row>
    <row r="15" spans="1:7" x14ac:dyDescent="0.2">
      <c r="A15" s="22"/>
      <c r="B15" s="22"/>
      <c r="C15" s="22"/>
      <c r="D15" s="22"/>
      <c r="E15" s="23"/>
      <c r="F15" s="24"/>
      <c r="G15" s="23"/>
    </row>
    <row r="16" spans="1:7" x14ac:dyDescent="0.2">
      <c r="A16" s="21" t="s">
        <v>38</v>
      </c>
      <c r="B16" s="21"/>
      <c r="C16" s="21"/>
      <c r="D16" s="21"/>
      <c r="E16" s="26">
        <f>E10+E14</f>
        <v>1461.5457871000001</v>
      </c>
      <c r="F16" s="27">
        <f>F10+F14</f>
        <v>92.570010225999766</v>
      </c>
      <c r="G16" s="26"/>
    </row>
    <row r="17" spans="1:7" x14ac:dyDescent="0.2">
      <c r="A17" s="21"/>
      <c r="B17" s="21"/>
      <c r="C17" s="21"/>
      <c r="D17" s="21"/>
      <c r="E17" s="26"/>
      <c r="F17" s="27"/>
      <c r="G17" s="26"/>
    </row>
    <row r="18" spans="1:7" x14ac:dyDescent="0.2">
      <c r="A18" s="21" t="s">
        <v>40</v>
      </c>
      <c r="B18" s="21"/>
      <c r="C18" s="21"/>
      <c r="D18" s="21"/>
      <c r="E18" s="26">
        <f>E20-(E10+E14)</f>
        <v>117.30872909999994</v>
      </c>
      <c r="F18" s="27">
        <f>F20-(F10+F14)</f>
        <v>7.4299897740002336</v>
      </c>
      <c r="G18" s="26"/>
    </row>
    <row r="19" spans="1:7" x14ac:dyDescent="0.2">
      <c r="A19" s="21"/>
      <c r="B19" s="21"/>
      <c r="C19" s="21"/>
      <c r="D19" s="21"/>
      <c r="E19" s="26"/>
      <c r="F19" s="27"/>
      <c r="G19" s="26"/>
    </row>
    <row r="20" spans="1:7" x14ac:dyDescent="0.2">
      <c r="A20" s="28" t="s">
        <v>39</v>
      </c>
      <c r="B20" s="28"/>
      <c r="C20" s="28"/>
      <c r="D20" s="28"/>
      <c r="E20" s="29">
        <v>1578.8545162</v>
      </c>
      <c r="F20" s="30">
        <v>100</v>
      </c>
      <c r="G20" s="29"/>
    </row>
    <row r="21" spans="1:7" x14ac:dyDescent="0.2">
      <c r="A21" s="6" t="s">
        <v>1519</v>
      </c>
    </row>
    <row r="23" spans="1:7" x14ac:dyDescent="0.2">
      <c r="A23" s="12" t="s">
        <v>1110</v>
      </c>
    </row>
    <row r="25" spans="1:7" x14ac:dyDescent="0.2">
      <c r="A25" s="6" t="s">
        <v>1375</v>
      </c>
    </row>
    <row r="26" spans="1:7" x14ac:dyDescent="0.2">
      <c r="A26" s="6" t="s">
        <v>1376</v>
      </c>
    </row>
    <row r="28" spans="1:7" x14ac:dyDescent="0.2">
      <c r="A28" s="12" t="s">
        <v>43</v>
      </c>
    </row>
    <row r="29" spans="1:7" x14ac:dyDescent="0.2">
      <c r="A29" s="12" t="s">
        <v>44</v>
      </c>
    </row>
    <row r="30" spans="1:7" x14ac:dyDescent="0.2">
      <c r="A30" s="12" t="s">
        <v>45</v>
      </c>
      <c r="B30" s="12"/>
      <c r="C30" s="31" t="s">
        <v>46</v>
      </c>
      <c r="D30" s="31" t="s">
        <v>1004</v>
      </c>
    </row>
    <row r="31" spans="1:7" x14ac:dyDescent="0.2">
      <c r="A31" s="6" t="s">
        <v>59</v>
      </c>
      <c r="C31" s="32">
        <v>10.414</v>
      </c>
      <c r="D31" s="32">
        <v>10.411</v>
      </c>
    </row>
    <row r="32" spans="1:7" x14ac:dyDescent="0.2">
      <c r="A32" s="6" t="s">
        <v>126</v>
      </c>
      <c r="C32" s="32">
        <v>10.313599999999999</v>
      </c>
      <c r="D32" s="32">
        <v>10.1693</v>
      </c>
    </row>
    <row r="33" spans="1:5" x14ac:dyDescent="0.2">
      <c r="A33" s="6" t="s">
        <v>60</v>
      </c>
      <c r="C33" s="32">
        <v>10.458500000000001</v>
      </c>
      <c r="D33" s="32">
        <v>10.4781</v>
      </c>
    </row>
    <row r="34" spans="1:5" x14ac:dyDescent="0.2">
      <c r="A34" s="6" t="s">
        <v>127</v>
      </c>
      <c r="C34" s="32">
        <v>10.357799999999999</v>
      </c>
      <c r="D34" s="32">
        <v>10.196099999999999</v>
      </c>
    </row>
    <row r="36" spans="1:5" x14ac:dyDescent="0.2">
      <c r="A36" s="6" t="s">
        <v>1005</v>
      </c>
    </row>
    <row r="38" spans="1:5" x14ac:dyDescent="0.2">
      <c r="A38" s="12" t="s">
        <v>47</v>
      </c>
    </row>
    <row r="39" spans="1:5" x14ac:dyDescent="0.2">
      <c r="A39" s="100" t="s">
        <v>48</v>
      </c>
      <c r="B39" s="101"/>
      <c r="C39" s="33" t="s">
        <v>49</v>
      </c>
    </row>
    <row r="40" spans="1:5" x14ac:dyDescent="0.2">
      <c r="A40" s="96" t="s">
        <v>126</v>
      </c>
      <c r="B40" s="97"/>
      <c r="C40" s="34">
        <v>0.14249999999999999</v>
      </c>
    </row>
    <row r="41" spans="1:5" x14ac:dyDescent="0.2">
      <c r="A41" s="96" t="s">
        <v>127</v>
      </c>
      <c r="B41" s="97"/>
      <c r="C41" s="34">
        <v>0.1825</v>
      </c>
    </row>
    <row r="42" spans="1:5" x14ac:dyDescent="0.2">
      <c r="A42" s="6" t="s">
        <v>50</v>
      </c>
    </row>
    <row r="43" spans="1:5" x14ac:dyDescent="0.2">
      <c r="A43" s="6" t="s">
        <v>51</v>
      </c>
    </row>
    <row r="45" spans="1:5" x14ac:dyDescent="0.2">
      <c r="A45" s="12" t="s">
        <v>1139</v>
      </c>
      <c r="D45" s="35">
        <v>18.179073498127</v>
      </c>
      <c r="E45" s="9" t="s">
        <v>52</v>
      </c>
    </row>
    <row r="47" spans="1:5" x14ac:dyDescent="0.2">
      <c r="A47" s="12" t="s">
        <v>53</v>
      </c>
      <c r="D47" s="31" t="s">
        <v>54</v>
      </c>
    </row>
    <row r="49" spans="1:9" x14ac:dyDescent="0.2">
      <c r="A49" s="67" t="s">
        <v>1018</v>
      </c>
      <c r="B49" s="68"/>
      <c r="C49" s="68"/>
      <c r="D49" s="68"/>
      <c r="E49" s="10"/>
      <c r="G49" s="10"/>
      <c r="H49" s="68"/>
      <c r="I49" s="68"/>
    </row>
    <row r="50" spans="1:9" x14ac:dyDescent="0.2">
      <c r="A50" s="67"/>
      <c r="B50" s="68"/>
      <c r="C50" s="68"/>
      <c r="D50" s="68"/>
      <c r="E50" s="10"/>
      <c r="G50" s="10"/>
      <c r="H50" s="68"/>
      <c r="I50" s="68"/>
    </row>
    <row r="51" spans="1:9" x14ac:dyDescent="0.2">
      <c r="A51" s="67" t="s">
        <v>1009</v>
      </c>
      <c r="B51" s="68"/>
      <c r="C51" s="68"/>
      <c r="D51" s="68"/>
      <c r="E51" s="10"/>
      <c r="G51" s="10"/>
      <c r="H51" s="68"/>
      <c r="I51" s="68"/>
    </row>
    <row r="52" spans="1:9" x14ac:dyDescent="0.2">
      <c r="A52" s="68"/>
      <c r="B52" s="68"/>
      <c r="C52" s="68"/>
      <c r="D52" s="68"/>
      <c r="E52" s="10"/>
      <c r="G52" s="10"/>
      <c r="H52" s="68"/>
      <c r="I52" s="68"/>
    </row>
    <row r="53" spans="1:9" x14ac:dyDescent="0.2">
      <c r="A53" s="68"/>
      <c r="B53" s="68"/>
      <c r="C53" s="68"/>
      <c r="D53" s="68"/>
      <c r="E53" s="10"/>
      <c r="G53" s="10"/>
      <c r="H53" s="68"/>
      <c r="I53" s="68"/>
    </row>
    <row r="54" spans="1:9" x14ac:dyDescent="0.2">
      <c r="A54" s="68"/>
      <c r="B54" s="68"/>
      <c r="C54" s="68"/>
      <c r="D54" s="68"/>
      <c r="E54" s="10"/>
      <c r="G54" s="10"/>
      <c r="H54" s="68"/>
      <c r="I54" s="68"/>
    </row>
    <row r="55" spans="1:9" x14ac:dyDescent="0.2">
      <c r="A55" s="68"/>
      <c r="B55" s="68"/>
      <c r="C55" s="68"/>
      <c r="D55" s="68"/>
      <c r="E55" s="10"/>
      <c r="G55" s="10"/>
      <c r="H55" s="68"/>
      <c r="I55" s="68"/>
    </row>
    <row r="56" spans="1:9" x14ac:dyDescent="0.2">
      <c r="A56" s="68"/>
      <c r="B56" s="68"/>
      <c r="C56" s="68"/>
      <c r="D56" s="68"/>
      <c r="E56" s="10"/>
      <c r="G56" s="10"/>
      <c r="H56" s="68"/>
      <c r="I56" s="68"/>
    </row>
    <row r="57" spans="1:9" x14ac:dyDescent="0.2">
      <c r="A57" s="68"/>
      <c r="B57" s="68"/>
      <c r="C57" s="68"/>
      <c r="D57" s="68"/>
      <c r="E57" s="10"/>
      <c r="G57" s="10"/>
      <c r="H57" s="68"/>
      <c r="I57" s="68"/>
    </row>
    <row r="58" spans="1:9" x14ac:dyDescent="0.2">
      <c r="A58" s="68"/>
      <c r="B58" s="68"/>
      <c r="C58" s="68"/>
      <c r="D58" s="68"/>
      <c r="E58" s="10"/>
      <c r="G58" s="10"/>
      <c r="H58" s="68"/>
      <c r="I58" s="68"/>
    </row>
    <row r="59" spans="1:9" x14ac:dyDescent="0.2">
      <c r="A59" s="68"/>
      <c r="B59" s="68"/>
      <c r="C59" s="68"/>
      <c r="D59" s="68"/>
      <c r="E59" s="10"/>
      <c r="G59" s="10"/>
      <c r="H59" s="68"/>
      <c r="I59" s="68"/>
    </row>
    <row r="60" spans="1:9" x14ac:dyDescent="0.2">
      <c r="A60" s="68"/>
      <c r="B60" s="68"/>
      <c r="C60" s="68"/>
      <c r="D60" s="68"/>
      <c r="E60" s="10"/>
      <c r="G60" s="10"/>
      <c r="H60" s="68"/>
      <c r="I60" s="68"/>
    </row>
    <row r="61" spans="1:9" x14ac:dyDescent="0.2">
      <c r="A61" s="68"/>
      <c r="B61" s="68"/>
      <c r="C61" s="68"/>
      <c r="D61" s="68"/>
      <c r="E61" s="10"/>
      <c r="G61" s="10"/>
      <c r="H61" s="68"/>
      <c r="I61" s="68"/>
    </row>
    <row r="62" spans="1:9" x14ac:dyDescent="0.2">
      <c r="A62" s="68"/>
      <c r="B62" s="68"/>
      <c r="C62" s="68"/>
      <c r="D62" s="68"/>
      <c r="E62" s="10"/>
      <c r="G62" s="10"/>
      <c r="H62" s="68"/>
      <c r="I62" s="68"/>
    </row>
    <row r="63" spans="1:9" x14ac:dyDescent="0.2">
      <c r="A63" s="68"/>
      <c r="B63" s="68"/>
      <c r="C63" s="68"/>
      <c r="D63" s="68"/>
      <c r="E63" s="10"/>
      <c r="G63" s="10"/>
      <c r="H63" s="68"/>
      <c r="I63" s="68"/>
    </row>
    <row r="64" spans="1:9" x14ac:dyDescent="0.2">
      <c r="A64" s="68"/>
      <c r="B64" s="68"/>
      <c r="C64" s="68"/>
      <c r="D64" s="68"/>
      <c r="E64" s="10"/>
      <c r="G64" s="10"/>
      <c r="H64" s="68"/>
      <c r="I64" s="68"/>
    </row>
    <row r="65" spans="1:9" x14ac:dyDescent="0.2">
      <c r="A65" s="68"/>
      <c r="B65" s="68"/>
      <c r="C65" s="68"/>
      <c r="D65" s="68"/>
      <c r="E65" s="10"/>
      <c r="G65" s="10"/>
      <c r="H65" s="68"/>
      <c r="I65" s="68"/>
    </row>
    <row r="66" spans="1:9" x14ac:dyDescent="0.2">
      <c r="A66" s="68"/>
      <c r="B66" s="68"/>
      <c r="C66" s="68"/>
      <c r="D66" s="68"/>
      <c r="E66" s="10"/>
      <c r="G66" s="10"/>
      <c r="H66" s="68"/>
      <c r="I66" s="68"/>
    </row>
    <row r="67" spans="1:9" x14ac:dyDescent="0.2">
      <c r="A67" s="68"/>
      <c r="B67" s="68"/>
      <c r="C67" s="68"/>
      <c r="D67" s="68"/>
      <c r="E67" s="10"/>
      <c r="G67" s="10"/>
      <c r="H67" s="68"/>
      <c r="I67" s="68"/>
    </row>
    <row r="68" spans="1:9" x14ac:dyDescent="0.2">
      <c r="A68" s="67" t="s">
        <v>1377</v>
      </c>
      <c r="B68" s="68"/>
      <c r="C68" s="68"/>
      <c r="D68" s="68"/>
      <c r="E68" s="10"/>
      <c r="G68" s="10"/>
      <c r="H68" s="68"/>
      <c r="I68" s="68"/>
    </row>
    <row r="69" spans="1:9" x14ac:dyDescent="0.2">
      <c r="A69" s="68"/>
      <c r="B69" s="68"/>
      <c r="C69" s="68"/>
      <c r="D69" s="68"/>
      <c r="E69" s="10"/>
      <c r="G69" s="10"/>
      <c r="H69" s="68"/>
      <c r="I69" s="68"/>
    </row>
    <row r="70" spans="1:9" x14ac:dyDescent="0.2">
      <c r="A70" s="67" t="s">
        <v>1010</v>
      </c>
      <c r="B70" s="68"/>
      <c r="C70" s="68"/>
      <c r="D70" s="68"/>
      <c r="E70" s="10"/>
      <c r="G70" s="10"/>
      <c r="H70" s="68"/>
      <c r="I70" s="68"/>
    </row>
    <row r="71" spans="1:9" x14ac:dyDescent="0.2">
      <c r="A71" s="68"/>
      <c r="B71" s="68"/>
      <c r="C71" s="68"/>
      <c r="D71" s="68"/>
      <c r="E71" s="10"/>
      <c r="G71" s="10"/>
      <c r="H71" s="68"/>
      <c r="I71" s="68"/>
    </row>
    <row r="72" spans="1:9" x14ac:dyDescent="0.2">
      <c r="A72" s="68"/>
      <c r="B72" s="68"/>
      <c r="C72" s="68"/>
      <c r="D72" s="68"/>
      <c r="E72" s="10"/>
      <c r="G72" s="10"/>
      <c r="H72" s="68"/>
      <c r="I72" s="68"/>
    </row>
    <row r="73" spans="1:9" x14ac:dyDescent="0.2">
      <c r="A73" s="68"/>
      <c r="B73" s="68"/>
      <c r="C73" s="68"/>
      <c r="D73" s="68"/>
      <c r="E73" s="10"/>
      <c r="G73" s="10"/>
      <c r="H73" s="68"/>
      <c r="I73" s="68"/>
    </row>
    <row r="74" spans="1:9" x14ac:dyDescent="0.2">
      <c r="A74" s="68"/>
      <c r="B74" s="68"/>
      <c r="C74" s="68"/>
      <c r="D74" s="68"/>
      <c r="E74" s="10"/>
      <c r="G74" s="10"/>
      <c r="H74" s="68"/>
      <c r="I74" s="68"/>
    </row>
    <row r="75" spans="1:9" x14ac:dyDescent="0.2">
      <c r="A75" s="68"/>
      <c r="B75" s="68"/>
      <c r="C75" s="68"/>
      <c r="D75" s="68"/>
      <c r="E75" s="10"/>
      <c r="G75" s="10"/>
      <c r="H75" s="68"/>
      <c r="I75" s="68"/>
    </row>
    <row r="76" spans="1:9" x14ac:dyDescent="0.2">
      <c r="A76" s="68"/>
      <c r="B76" s="68"/>
      <c r="C76" s="68"/>
      <c r="D76" s="68"/>
      <c r="E76" s="10"/>
      <c r="G76" s="10"/>
      <c r="H76" s="68"/>
      <c r="I76" s="68"/>
    </row>
    <row r="77" spans="1:9" x14ac:dyDescent="0.2">
      <c r="A77" s="68"/>
      <c r="B77" s="68"/>
      <c r="C77" s="68"/>
      <c r="D77" s="68"/>
      <c r="E77" s="10"/>
      <c r="G77" s="10"/>
      <c r="H77" s="68"/>
      <c r="I77" s="68"/>
    </row>
    <row r="78" spans="1:9" x14ac:dyDescent="0.2">
      <c r="A78" s="68"/>
      <c r="B78" s="68"/>
      <c r="C78" s="68"/>
      <c r="D78" s="68"/>
      <c r="E78" s="10"/>
      <c r="G78" s="10"/>
      <c r="H78" s="68"/>
      <c r="I78" s="68"/>
    </row>
    <row r="79" spans="1:9" x14ac:dyDescent="0.2">
      <c r="A79" s="68"/>
      <c r="B79" s="68"/>
      <c r="C79" s="68"/>
      <c r="D79" s="68"/>
      <c r="E79" s="10"/>
      <c r="G79" s="10"/>
      <c r="H79" s="68"/>
      <c r="I79" s="68"/>
    </row>
    <row r="80" spans="1:9" x14ac:dyDescent="0.2">
      <c r="A80" s="68"/>
      <c r="B80" s="68"/>
      <c r="C80" s="68"/>
      <c r="D80" s="68"/>
      <c r="E80" s="10"/>
      <c r="G80" s="10"/>
      <c r="H80" s="68"/>
      <c r="I80" s="68"/>
    </row>
    <row r="81" spans="1:9" x14ac:dyDescent="0.2">
      <c r="A81" s="68"/>
      <c r="B81" s="68"/>
      <c r="C81" s="68"/>
      <c r="D81" s="68"/>
      <c r="E81" s="10"/>
      <c r="G81" s="10"/>
      <c r="H81" s="68"/>
      <c r="I81" s="68"/>
    </row>
    <row r="82" spans="1:9" x14ac:dyDescent="0.2">
      <c r="A82" s="68"/>
      <c r="B82" s="68"/>
      <c r="C82" s="68"/>
      <c r="D82" s="68"/>
      <c r="E82" s="10"/>
      <c r="G82" s="10"/>
      <c r="H82" s="68"/>
      <c r="I82" s="68"/>
    </row>
    <row r="83" spans="1:9" x14ac:dyDescent="0.2">
      <c r="A83" s="68"/>
      <c r="B83" s="68"/>
      <c r="C83" s="68"/>
      <c r="D83" s="68"/>
      <c r="E83" s="10"/>
      <c r="G83" s="10"/>
      <c r="H83" s="68"/>
      <c r="I83" s="68"/>
    </row>
    <row r="84" spans="1:9" x14ac:dyDescent="0.2">
      <c r="A84" s="68"/>
      <c r="B84" s="68"/>
      <c r="C84" s="68"/>
      <c r="D84" s="68"/>
      <c r="E84" s="10"/>
      <c r="G84" s="10"/>
      <c r="H84" s="68"/>
      <c r="I84" s="68"/>
    </row>
    <row r="85" spans="1:9" x14ac:dyDescent="0.2">
      <c r="A85" s="68"/>
      <c r="B85" s="68"/>
      <c r="C85" s="68"/>
      <c r="D85" s="68"/>
      <c r="E85" s="10"/>
      <c r="G85" s="10"/>
      <c r="H85" s="68"/>
      <c r="I85" s="68"/>
    </row>
    <row r="86" spans="1:9" x14ac:dyDescent="0.2">
      <c r="A86" s="103"/>
      <c r="B86" s="103"/>
      <c r="C86" s="103"/>
      <c r="D86" s="103"/>
      <c r="E86" s="103"/>
      <c r="F86" s="103"/>
      <c r="G86" s="103"/>
      <c r="H86" s="68"/>
      <c r="I86" s="68"/>
    </row>
    <row r="87" spans="1:9" x14ac:dyDescent="0.2">
      <c r="A87" s="68" t="s">
        <v>1008</v>
      </c>
      <c r="B87" s="68"/>
      <c r="C87" s="68"/>
      <c r="D87" s="68"/>
      <c r="E87" s="10"/>
      <c r="G87" s="10"/>
      <c r="H87" s="68"/>
      <c r="I87" s="68"/>
    </row>
    <row r="88" spans="1:9" x14ac:dyDescent="0.2">
      <c r="A88" s="68"/>
      <c r="B88" s="68"/>
      <c r="C88" s="68"/>
      <c r="D88" s="68"/>
      <c r="E88" s="10"/>
      <c r="G88" s="10"/>
      <c r="H88" s="68"/>
      <c r="I88" s="68"/>
    </row>
    <row r="89" spans="1:9" x14ac:dyDescent="0.2">
      <c r="A89" s="68"/>
      <c r="B89" s="68"/>
      <c r="C89" s="68"/>
      <c r="D89" s="68"/>
      <c r="E89" s="10"/>
      <c r="G89" s="10"/>
      <c r="H89" s="68"/>
      <c r="I89" s="68"/>
    </row>
    <row r="90" spans="1:9" x14ac:dyDescent="0.2">
      <c r="A90" s="68"/>
      <c r="B90" s="68"/>
      <c r="C90" s="68"/>
      <c r="D90" s="68"/>
      <c r="E90" s="10"/>
      <c r="G90" s="10"/>
      <c r="H90" s="68"/>
      <c r="I90" s="68"/>
    </row>
    <row r="91" spans="1:9" x14ac:dyDescent="0.2">
      <c r="A91" s="68"/>
      <c r="B91" s="68"/>
      <c r="C91" s="68"/>
      <c r="D91" s="68"/>
      <c r="E91" s="10"/>
      <c r="G91" s="10"/>
      <c r="H91" s="68"/>
      <c r="I91" s="68"/>
    </row>
    <row r="92" spans="1:9" x14ac:dyDescent="0.2">
      <c r="A92" s="69"/>
      <c r="B92" s="68"/>
      <c r="C92" s="68"/>
      <c r="D92" s="68"/>
      <c r="E92" s="10"/>
      <c r="G92" s="10"/>
      <c r="H92" s="68"/>
      <c r="I92" s="68"/>
    </row>
    <row r="93" spans="1:9" x14ac:dyDescent="0.2">
      <c r="A93" s="69"/>
      <c r="B93" s="68"/>
      <c r="C93" s="68"/>
      <c r="D93" s="68"/>
      <c r="E93" s="10"/>
      <c r="G93" s="10"/>
      <c r="H93" s="68"/>
      <c r="I93" s="68"/>
    </row>
    <row r="94" spans="1:9" x14ac:dyDescent="0.2">
      <c r="A94" s="68"/>
      <c r="B94" s="68"/>
      <c r="C94" s="68"/>
      <c r="D94" s="68"/>
      <c r="E94" s="10"/>
      <c r="G94" s="10"/>
      <c r="H94" s="68"/>
      <c r="I94" s="68"/>
    </row>
  </sheetData>
  <mergeCells count="5">
    <mergeCell ref="A1:G1"/>
    <mergeCell ref="A39:B39"/>
    <mergeCell ref="A40:B40"/>
    <mergeCell ref="A41:B41"/>
    <mergeCell ref="A86:G86"/>
  </mergeCells>
  <conditionalFormatting sqref="F2:F3">
    <cfRule type="cellIs" dxfId="93" priority="3" stopIfTrue="1" operator="between">
      <formula>0.009</formula>
      <formula>-0.009</formula>
    </cfRule>
  </conditionalFormatting>
  <conditionalFormatting sqref="F5:F85">
    <cfRule type="cellIs" dxfId="92" priority="1" stopIfTrue="1" operator="between">
      <formula>0.009</formula>
      <formula>-0.009</formula>
    </cfRule>
  </conditionalFormatting>
  <conditionalFormatting sqref="F87:F65537">
    <cfRule type="cellIs" dxfId="91"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88"/>
  <sheetViews>
    <sheetView workbookViewId="0">
      <selection sqref="A1:G1"/>
    </sheetView>
  </sheetViews>
  <sheetFormatPr defaultColWidth="9.21875" defaultRowHeight="10.199999999999999" x14ac:dyDescent="0.2"/>
  <cols>
    <col min="1" max="1" width="33.44140625" style="6" bestFit="1" customWidth="1"/>
    <col min="2" max="2" width="31.5546875" style="6" bestFit="1" customWidth="1"/>
    <col min="3" max="3" width="25.21875" style="6" bestFit="1" customWidth="1"/>
    <col min="4" max="4" width="16.77734375" style="6" bestFit="1" customWidth="1"/>
    <col min="5" max="5" width="27.77734375" style="9" customWidth="1"/>
    <col min="6" max="6" width="13.5546875" style="10" bestFit="1" customWidth="1"/>
    <col min="7" max="7" width="6.77734375" style="9" customWidth="1"/>
    <col min="8" max="16384" width="9.21875" style="6"/>
  </cols>
  <sheetData>
    <row r="1" spans="1:7" s="1" customFormat="1" ht="13.8" x14ac:dyDescent="0.2">
      <c r="A1" s="98" t="s">
        <v>1378</v>
      </c>
      <c r="B1" s="99"/>
      <c r="C1" s="99"/>
      <c r="D1" s="99"/>
      <c r="E1" s="99"/>
      <c r="F1" s="99"/>
      <c r="G1" s="99"/>
    </row>
    <row r="2" spans="1:7" s="1" customFormat="1" ht="11.4" x14ac:dyDescent="0.2">
      <c r="E2" s="5"/>
      <c r="F2" s="8"/>
      <c r="G2" s="9"/>
    </row>
    <row r="3" spans="1:7" s="1" customFormat="1" ht="12" x14ac:dyDescent="0.2">
      <c r="A3" s="7" t="s">
        <v>7</v>
      </c>
      <c r="B3" s="2"/>
      <c r="C3" s="3"/>
      <c r="D3" s="3"/>
      <c r="E3" s="4"/>
      <c r="F3" s="8"/>
      <c r="G3" s="9"/>
    </row>
    <row r="4" spans="1:7" s="1" customFormat="1" ht="26.25" customHeight="1" x14ac:dyDescent="0.2">
      <c r="A4" s="14" t="s">
        <v>2</v>
      </c>
      <c r="B4" s="14" t="s">
        <v>0</v>
      </c>
      <c r="C4" s="15" t="s">
        <v>1051</v>
      </c>
      <c r="D4" s="15" t="s">
        <v>1</v>
      </c>
      <c r="E4" s="54" t="s">
        <v>6</v>
      </c>
      <c r="F4" s="16" t="s">
        <v>3</v>
      </c>
      <c r="G4" s="16" t="s">
        <v>5</v>
      </c>
    </row>
    <row r="5" spans="1:7" x14ac:dyDescent="0.2">
      <c r="A5" s="17" t="s">
        <v>65</v>
      </c>
      <c r="B5" s="18"/>
      <c r="C5" s="18"/>
      <c r="D5" s="18"/>
      <c r="E5" s="19"/>
      <c r="F5" s="20"/>
      <c r="G5" s="19"/>
    </row>
    <row r="6" spans="1:7" x14ac:dyDescent="0.2">
      <c r="A6" s="22" t="s">
        <v>84</v>
      </c>
      <c r="B6" s="22" t="s">
        <v>1489</v>
      </c>
      <c r="C6" s="22" t="s">
        <v>37</v>
      </c>
      <c r="D6" s="25">
        <v>8279400</v>
      </c>
      <c r="E6" s="23">
        <v>7632.9970364000001</v>
      </c>
      <c r="F6" s="24">
        <v>46.660593132370003</v>
      </c>
      <c r="G6" s="23">
        <v>7.9546987578124897</v>
      </c>
    </row>
    <row r="7" spans="1:7" x14ac:dyDescent="0.2">
      <c r="A7" s="22" t="s">
        <v>106</v>
      </c>
      <c r="B7" s="22" t="s">
        <v>105</v>
      </c>
      <c r="C7" s="22" t="s">
        <v>37</v>
      </c>
      <c r="D7" s="25">
        <v>3000000</v>
      </c>
      <c r="E7" s="23">
        <v>2953.8870000000002</v>
      </c>
      <c r="F7" s="24">
        <v>18.057143060414798</v>
      </c>
      <c r="G7" s="23">
        <v>8.0211908112499994</v>
      </c>
    </row>
    <row r="8" spans="1:7" x14ac:dyDescent="0.2">
      <c r="A8" s="22" t="s">
        <v>1293</v>
      </c>
      <c r="B8" s="22" t="s">
        <v>1294</v>
      </c>
      <c r="C8" s="22" t="s">
        <v>37</v>
      </c>
      <c r="D8" s="25">
        <v>1500000</v>
      </c>
      <c r="E8" s="23">
        <v>1515.3116666999999</v>
      </c>
      <c r="F8" s="24">
        <v>9.26311654667815</v>
      </c>
      <c r="G8" s="23">
        <v>7.6933483278125001</v>
      </c>
    </row>
    <row r="9" spans="1:7" x14ac:dyDescent="0.2">
      <c r="A9" s="22" t="s">
        <v>108</v>
      </c>
      <c r="B9" s="22" t="s">
        <v>107</v>
      </c>
      <c r="C9" s="22" t="s">
        <v>37</v>
      </c>
      <c r="D9" s="25">
        <v>1500000</v>
      </c>
      <c r="E9" s="23">
        <v>1510.2375</v>
      </c>
      <c r="F9" s="24">
        <v>9.2320981109646993</v>
      </c>
      <c r="G9" s="23">
        <v>7.8912782705124904</v>
      </c>
    </row>
    <row r="10" spans="1:7" x14ac:dyDescent="0.2">
      <c r="A10" s="22" t="s">
        <v>1341</v>
      </c>
      <c r="B10" s="22" t="s">
        <v>1342</v>
      </c>
      <c r="C10" s="22" t="s">
        <v>37</v>
      </c>
      <c r="D10" s="25">
        <v>1000000</v>
      </c>
      <c r="E10" s="23">
        <v>1037.2736666999999</v>
      </c>
      <c r="F10" s="24">
        <v>6.3408651016111701</v>
      </c>
      <c r="G10" s="23">
        <v>7.6474090295124997</v>
      </c>
    </row>
    <row r="11" spans="1:7" x14ac:dyDescent="0.2">
      <c r="A11" s="22" t="s">
        <v>1298</v>
      </c>
      <c r="B11" s="22" t="s">
        <v>1299</v>
      </c>
      <c r="C11" s="22" t="s">
        <v>37</v>
      </c>
      <c r="D11" s="25">
        <v>500000</v>
      </c>
      <c r="E11" s="23">
        <v>495.29941669999999</v>
      </c>
      <c r="F11" s="24">
        <v>3.0277706713533399</v>
      </c>
      <c r="G11" s="23">
        <v>7.6305238253125003</v>
      </c>
    </row>
    <row r="12" spans="1:7" x14ac:dyDescent="0.2">
      <c r="A12" s="22" t="s">
        <v>110</v>
      </c>
      <c r="B12" s="22" t="s">
        <v>109</v>
      </c>
      <c r="C12" s="22" t="s">
        <v>37</v>
      </c>
      <c r="D12" s="25">
        <v>312440</v>
      </c>
      <c r="E12" s="23">
        <v>318.55804389999997</v>
      </c>
      <c r="F12" s="24">
        <v>1.9473487549619199</v>
      </c>
      <c r="G12" s="23">
        <v>7.8117067251124999</v>
      </c>
    </row>
    <row r="13" spans="1:7" x14ac:dyDescent="0.2">
      <c r="A13" s="22" t="s">
        <v>112</v>
      </c>
      <c r="B13" s="22" t="s">
        <v>111</v>
      </c>
      <c r="C13" s="22" t="s">
        <v>37</v>
      </c>
      <c r="D13" s="25">
        <v>68680</v>
      </c>
      <c r="E13" s="23">
        <v>70.422037700000004</v>
      </c>
      <c r="F13" s="24">
        <v>0.43049067528812801</v>
      </c>
      <c r="G13" s="23">
        <v>7.6871129201999997</v>
      </c>
    </row>
    <row r="14" spans="1:7" x14ac:dyDescent="0.2">
      <c r="A14" s="22" t="s">
        <v>114</v>
      </c>
      <c r="B14" s="22" t="s">
        <v>113</v>
      </c>
      <c r="C14" s="22" t="s">
        <v>37</v>
      </c>
      <c r="D14" s="25">
        <v>52560</v>
      </c>
      <c r="E14" s="23">
        <v>50.942080599999997</v>
      </c>
      <c r="F14" s="24">
        <v>0.31140948763083398</v>
      </c>
      <c r="G14" s="23">
        <v>7.9684178724499999</v>
      </c>
    </row>
    <row r="15" spans="1:7" x14ac:dyDescent="0.2">
      <c r="A15" s="22" t="s">
        <v>116</v>
      </c>
      <c r="B15" s="22" t="s">
        <v>115</v>
      </c>
      <c r="C15" s="22" t="s">
        <v>37</v>
      </c>
      <c r="D15" s="25">
        <v>50000</v>
      </c>
      <c r="E15" s="23">
        <v>48.380883300000001</v>
      </c>
      <c r="F15" s="24">
        <v>0.29575286093792102</v>
      </c>
      <c r="G15" s="23">
        <v>7.9625624450124999</v>
      </c>
    </row>
    <row r="16" spans="1:7" x14ac:dyDescent="0.2">
      <c r="A16" s="21" t="s">
        <v>33</v>
      </c>
      <c r="B16" s="21"/>
      <c r="C16" s="21"/>
      <c r="D16" s="21"/>
      <c r="E16" s="26">
        <f>SUM(E6:E15)</f>
        <v>15633.309332000001</v>
      </c>
      <c r="F16" s="27">
        <f>SUM(F6:F15)</f>
        <v>95.566588402210968</v>
      </c>
      <c r="G16" s="26"/>
    </row>
    <row r="17" spans="1:7" x14ac:dyDescent="0.2">
      <c r="A17" s="22"/>
      <c r="B17" s="22"/>
      <c r="C17" s="22"/>
      <c r="D17" s="22"/>
      <c r="E17" s="23"/>
      <c r="F17" s="24"/>
      <c r="G17" s="23"/>
    </row>
    <row r="18" spans="1:7" x14ac:dyDescent="0.2">
      <c r="A18" s="21" t="s">
        <v>38</v>
      </c>
      <c r="B18" s="21"/>
      <c r="C18" s="21"/>
      <c r="D18" s="21"/>
      <c r="E18" s="26">
        <f>E16</f>
        <v>15633.309332000001</v>
      </c>
      <c r="F18" s="27">
        <f>F16</f>
        <v>95.566588402210968</v>
      </c>
      <c r="G18" s="26"/>
    </row>
    <row r="19" spans="1:7" x14ac:dyDescent="0.2">
      <c r="A19" s="21"/>
      <c r="B19" s="21"/>
      <c r="C19" s="21"/>
      <c r="D19" s="21"/>
      <c r="E19" s="26"/>
      <c r="F19" s="27"/>
      <c r="G19" s="26"/>
    </row>
    <row r="20" spans="1:7" x14ac:dyDescent="0.2">
      <c r="A20" s="21" t="s">
        <v>40</v>
      </c>
      <c r="B20" s="21"/>
      <c r="C20" s="21"/>
      <c r="D20" s="21"/>
      <c r="E20" s="26">
        <f>E22-(E16)</f>
        <v>725.24190789999921</v>
      </c>
      <c r="F20" s="27">
        <f>F22-(F16)</f>
        <v>4.433411597789032</v>
      </c>
      <c r="G20" s="26"/>
    </row>
    <row r="21" spans="1:7" x14ac:dyDescent="0.2">
      <c r="A21" s="21"/>
      <c r="B21" s="21"/>
      <c r="C21" s="21"/>
      <c r="D21" s="21"/>
      <c r="E21" s="26"/>
      <c r="F21" s="27"/>
      <c r="G21" s="26"/>
    </row>
    <row r="22" spans="1:7" x14ac:dyDescent="0.2">
      <c r="A22" s="28" t="s">
        <v>39</v>
      </c>
      <c r="B22" s="28"/>
      <c r="C22" s="28"/>
      <c r="D22" s="28"/>
      <c r="E22" s="29">
        <v>16358.5512399</v>
      </c>
      <c r="F22" s="30">
        <v>100</v>
      </c>
      <c r="G22" s="29"/>
    </row>
    <row r="23" spans="1:7" x14ac:dyDescent="0.2">
      <c r="A23" s="6" t="s">
        <v>1520</v>
      </c>
    </row>
    <row r="25" spans="1:7" x14ac:dyDescent="0.2">
      <c r="A25" s="12" t="s">
        <v>43</v>
      </c>
    </row>
    <row r="26" spans="1:7" x14ac:dyDescent="0.2">
      <c r="A26" s="12" t="s">
        <v>44</v>
      </c>
    </row>
    <row r="27" spans="1:7" x14ac:dyDescent="0.2">
      <c r="A27" s="12" t="s">
        <v>45</v>
      </c>
      <c r="B27" s="12"/>
      <c r="C27" s="31" t="s">
        <v>46</v>
      </c>
      <c r="D27" s="31" t="s">
        <v>1004</v>
      </c>
    </row>
    <row r="28" spans="1:7" x14ac:dyDescent="0.2">
      <c r="A28" s="6" t="s">
        <v>1379</v>
      </c>
      <c r="C28" s="32">
        <v>58.634700000000002</v>
      </c>
      <c r="D28" s="32">
        <v>58.986400000000003</v>
      </c>
    </row>
    <row r="29" spans="1:7" x14ac:dyDescent="0.2">
      <c r="A29" s="6" t="s">
        <v>1380</v>
      </c>
      <c r="C29" s="32">
        <v>10.616099999999999</v>
      </c>
      <c r="D29" s="32">
        <v>10.4217</v>
      </c>
    </row>
    <row r="30" spans="1:7" x14ac:dyDescent="0.2">
      <c r="A30" s="6" t="s">
        <v>1381</v>
      </c>
      <c r="C30" s="32">
        <v>64.330500000000001</v>
      </c>
      <c r="D30" s="32">
        <v>64.903800000000004</v>
      </c>
    </row>
    <row r="31" spans="1:7" x14ac:dyDescent="0.2">
      <c r="A31" s="6" t="s">
        <v>1382</v>
      </c>
      <c r="C31" s="32">
        <v>11.8345</v>
      </c>
      <c r="D31" s="32">
        <v>11.582000000000001</v>
      </c>
    </row>
    <row r="33" spans="1:9" x14ac:dyDescent="0.2">
      <c r="A33" s="6" t="s">
        <v>1005</v>
      </c>
    </row>
    <row r="35" spans="1:9" x14ac:dyDescent="0.2">
      <c r="A35" s="12" t="s">
        <v>47</v>
      </c>
    </row>
    <row r="36" spans="1:9" x14ac:dyDescent="0.2">
      <c r="A36" s="100" t="s">
        <v>48</v>
      </c>
      <c r="B36" s="101"/>
      <c r="C36" s="33" t="s">
        <v>49</v>
      </c>
    </row>
    <row r="37" spans="1:9" x14ac:dyDescent="0.2">
      <c r="A37" s="96" t="s">
        <v>1380</v>
      </c>
      <c r="B37" s="97"/>
      <c r="C37" s="34">
        <v>0.26</v>
      </c>
    </row>
    <row r="38" spans="1:9" x14ac:dyDescent="0.2">
      <c r="A38" s="96" t="s">
        <v>1382</v>
      </c>
      <c r="B38" s="97"/>
      <c r="C38" s="34">
        <v>0.36</v>
      </c>
    </row>
    <row r="39" spans="1:9" x14ac:dyDescent="0.2">
      <c r="A39" s="6" t="s">
        <v>50</v>
      </c>
    </row>
    <row r="40" spans="1:9" x14ac:dyDescent="0.2">
      <c r="A40" s="6" t="s">
        <v>51</v>
      </c>
    </row>
    <row r="42" spans="1:9" x14ac:dyDescent="0.2">
      <c r="A42" s="12" t="s">
        <v>1139</v>
      </c>
      <c r="D42" s="35">
        <v>24.020999044133301</v>
      </c>
      <c r="E42" s="9" t="s">
        <v>52</v>
      </c>
    </row>
    <row r="44" spans="1:9" x14ac:dyDescent="0.2">
      <c r="A44" s="12" t="s">
        <v>53</v>
      </c>
      <c r="D44" s="31" t="s">
        <v>54</v>
      </c>
    </row>
    <row r="46" spans="1:9" x14ac:dyDescent="0.2">
      <c r="A46" s="67" t="s">
        <v>1140</v>
      </c>
      <c r="B46" s="68"/>
      <c r="C46" s="68"/>
      <c r="D46" s="68"/>
      <c r="E46" s="10"/>
      <c r="G46" s="10"/>
      <c r="H46" s="68"/>
      <c r="I46" s="68"/>
    </row>
    <row r="47" spans="1:9" x14ac:dyDescent="0.2">
      <c r="A47" s="67"/>
      <c r="B47" s="68"/>
      <c r="C47" s="68"/>
      <c r="D47" s="68"/>
      <c r="E47" s="10"/>
      <c r="G47" s="10"/>
      <c r="H47" s="68"/>
      <c r="I47" s="68"/>
    </row>
    <row r="48" spans="1:9" x14ac:dyDescent="0.2">
      <c r="A48" s="67" t="s">
        <v>1009</v>
      </c>
      <c r="B48" s="68"/>
      <c r="C48" s="68"/>
      <c r="D48" s="68"/>
      <c r="E48" s="10"/>
      <c r="G48" s="10"/>
      <c r="H48" s="68"/>
      <c r="I48" s="68"/>
    </row>
    <row r="49" spans="1:9" x14ac:dyDescent="0.2">
      <c r="A49" s="69"/>
      <c r="B49" s="68"/>
      <c r="C49" s="68"/>
      <c r="D49" s="68"/>
      <c r="E49" s="10"/>
      <c r="G49" s="10"/>
      <c r="H49" s="68"/>
      <c r="I49" s="68"/>
    </row>
    <row r="50" spans="1:9" x14ac:dyDescent="0.2">
      <c r="A50" s="68"/>
      <c r="B50" s="68"/>
      <c r="C50" s="68"/>
      <c r="D50" s="68"/>
      <c r="E50" s="10"/>
      <c r="G50" s="10"/>
      <c r="H50" s="68"/>
      <c r="I50" s="68"/>
    </row>
    <row r="51" spans="1:9" x14ac:dyDescent="0.2">
      <c r="A51" s="68"/>
      <c r="B51" s="68"/>
      <c r="C51" s="68"/>
      <c r="D51" s="68"/>
      <c r="E51" s="10"/>
      <c r="G51" s="10"/>
      <c r="H51" s="68"/>
      <c r="I51" s="68"/>
    </row>
    <row r="52" spans="1:9" x14ac:dyDescent="0.2">
      <c r="A52" s="68"/>
      <c r="B52" s="68"/>
      <c r="C52" s="68"/>
      <c r="D52" s="68"/>
      <c r="E52" s="10"/>
      <c r="G52" s="10"/>
      <c r="H52" s="68"/>
      <c r="I52" s="68"/>
    </row>
    <row r="53" spans="1:9" x14ac:dyDescent="0.2">
      <c r="A53" s="68"/>
      <c r="B53" s="68"/>
      <c r="C53" s="68"/>
      <c r="D53" s="68"/>
      <c r="E53" s="10"/>
      <c r="G53" s="10"/>
      <c r="H53" s="68"/>
      <c r="I53" s="68"/>
    </row>
    <row r="54" spans="1:9" x14ac:dyDescent="0.2">
      <c r="A54" s="68"/>
      <c r="B54" s="68"/>
      <c r="C54" s="68"/>
      <c r="D54" s="68"/>
      <c r="E54" s="10"/>
      <c r="G54" s="10"/>
      <c r="H54" s="68"/>
      <c r="I54" s="68"/>
    </row>
    <row r="55" spans="1:9" x14ac:dyDescent="0.2">
      <c r="A55" s="68"/>
      <c r="B55" s="68"/>
      <c r="C55" s="68"/>
      <c r="D55" s="68"/>
      <c r="E55" s="10"/>
      <c r="G55" s="10"/>
      <c r="H55" s="68"/>
      <c r="I55" s="68"/>
    </row>
    <row r="56" spans="1:9" x14ac:dyDescent="0.2">
      <c r="A56" s="68"/>
      <c r="B56" s="68"/>
      <c r="C56" s="68"/>
      <c r="D56" s="68"/>
      <c r="E56" s="10"/>
      <c r="G56" s="10"/>
      <c r="H56" s="68"/>
      <c r="I56" s="68"/>
    </row>
    <row r="57" spans="1:9" x14ac:dyDescent="0.2">
      <c r="A57" s="68"/>
      <c r="B57" s="68"/>
      <c r="C57" s="68"/>
      <c r="D57" s="68"/>
      <c r="E57" s="10"/>
      <c r="G57" s="10"/>
      <c r="H57" s="68"/>
      <c r="I57" s="68"/>
    </row>
    <row r="58" spans="1:9" x14ac:dyDescent="0.2">
      <c r="A58" s="68"/>
      <c r="B58" s="68"/>
      <c r="C58" s="68"/>
      <c r="D58" s="68"/>
      <c r="E58" s="10"/>
      <c r="G58" s="10"/>
      <c r="H58" s="68"/>
      <c r="I58" s="68"/>
    </row>
    <row r="59" spans="1:9" x14ac:dyDescent="0.2">
      <c r="A59" s="68"/>
      <c r="B59" s="68"/>
      <c r="C59" s="68"/>
      <c r="D59" s="68"/>
      <c r="E59" s="10"/>
      <c r="G59" s="10"/>
      <c r="H59" s="68"/>
      <c r="I59" s="68"/>
    </row>
    <row r="60" spans="1:9" x14ac:dyDescent="0.2">
      <c r="A60" s="68"/>
      <c r="B60" s="68"/>
      <c r="C60" s="68"/>
      <c r="D60" s="68"/>
      <c r="E60" s="10"/>
      <c r="G60" s="10"/>
      <c r="H60" s="68"/>
      <c r="I60" s="68"/>
    </row>
    <row r="61" spans="1:9" x14ac:dyDescent="0.2">
      <c r="A61" s="68"/>
      <c r="B61" s="68"/>
      <c r="C61" s="68"/>
      <c r="D61" s="68"/>
      <c r="E61" s="10"/>
      <c r="G61" s="10"/>
      <c r="H61" s="68"/>
      <c r="I61" s="68"/>
    </row>
    <row r="62" spans="1:9" x14ac:dyDescent="0.2">
      <c r="A62" s="68"/>
      <c r="B62" s="68"/>
      <c r="C62" s="68"/>
      <c r="D62" s="68"/>
      <c r="E62" s="10"/>
      <c r="G62" s="10"/>
      <c r="H62" s="68"/>
      <c r="I62" s="68"/>
    </row>
    <row r="63" spans="1:9" x14ac:dyDescent="0.2">
      <c r="A63" s="80" t="s">
        <v>1383</v>
      </c>
      <c r="B63" s="81"/>
      <c r="C63" s="81"/>
      <c r="D63" s="81"/>
      <c r="E63" s="81"/>
      <c r="F63" s="81"/>
      <c r="G63" s="81"/>
      <c r="H63" s="68"/>
      <c r="I63" s="68"/>
    </row>
    <row r="64" spans="1:9" x14ac:dyDescent="0.2">
      <c r="A64" s="68"/>
      <c r="B64" s="68"/>
      <c r="C64" s="68"/>
      <c r="D64" s="68"/>
      <c r="E64" s="10"/>
      <c r="G64" s="10"/>
      <c r="H64" s="68"/>
      <c r="I64" s="68"/>
    </row>
    <row r="65" spans="1:9" x14ac:dyDescent="0.2">
      <c r="A65" s="67" t="s">
        <v>1525</v>
      </c>
      <c r="B65" s="68"/>
      <c r="C65" s="68"/>
      <c r="D65" s="68"/>
      <c r="E65" s="10"/>
      <c r="G65" s="10"/>
      <c r="H65" s="68"/>
      <c r="I65" s="68"/>
    </row>
    <row r="66" spans="1:9" x14ac:dyDescent="0.2">
      <c r="A66" s="68"/>
      <c r="B66" s="68"/>
      <c r="C66" s="68"/>
      <c r="D66" s="68"/>
      <c r="E66" s="10"/>
      <c r="G66" s="10"/>
      <c r="H66" s="68"/>
      <c r="I66" s="68"/>
    </row>
    <row r="67" spans="1:9" x14ac:dyDescent="0.2">
      <c r="A67" s="68"/>
      <c r="B67" s="68"/>
      <c r="C67" s="68"/>
      <c r="D67" s="68"/>
      <c r="E67" s="10"/>
      <c r="G67" s="10"/>
      <c r="H67" s="68"/>
      <c r="I67" s="68"/>
    </row>
    <row r="68" spans="1:9" x14ac:dyDescent="0.2">
      <c r="A68" s="68"/>
      <c r="B68" s="68"/>
      <c r="C68" s="68"/>
      <c r="D68" s="68"/>
      <c r="E68" s="10"/>
      <c r="G68" s="10"/>
      <c r="H68" s="68"/>
      <c r="I68" s="68"/>
    </row>
    <row r="69" spans="1:9" x14ac:dyDescent="0.2">
      <c r="A69" s="68"/>
      <c r="B69" s="68"/>
      <c r="C69" s="68"/>
      <c r="D69" s="68"/>
      <c r="E69" s="10"/>
      <c r="G69" s="10"/>
      <c r="H69" s="68"/>
      <c r="I69" s="68"/>
    </row>
    <row r="70" spans="1:9" x14ac:dyDescent="0.2">
      <c r="A70" s="68"/>
      <c r="B70" s="68"/>
      <c r="C70" s="68"/>
      <c r="D70" s="68"/>
      <c r="E70" s="10"/>
      <c r="G70" s="10"/>
      <c r="H70" s="68"/>
      <c r="I70" s="68"/>
    </row>
    <row r="71" spans="1:9" x14ac:dyDescent="0.2">
      <c r="A71" s="68"/>
      <c r="B71" s="68"/>
      <c r="C71" s="68"/>
      <c r="D71" s="68"/>
      <c r="E71" s="10"/>
      <c r="G71" s="10"/>
      <c r="H71" s="68"/>
      <c r="I71" s="68"/>
    </row>
    <row r="72" spans="1:9" x14ac:dyDescent="0.2">
      <c r="A72" s="68"/>
      <c r="B72" s="68"/>
      <c r="C72" s="68"/>
      <c r="D72" s="68"/>
      <c r="E72" s="10"/>
      <c r="G72" s="10"/>
      <c r="H72" s="68"/>
      <c r="I72" s="68"/>
    </row>
    <row r="73" spans="1:9" x14ac:dyDescent="0.2">
      <c r="A73" s="68"/>
      <c r="B73" s="68"/>
      <c r="C73" s="68"/>
      <c r="D73" s="68"/>
      <c r="E73" s="10"/>
      <c r="G73" s="10"/>
      <c r="H73" s="68"/>
      <c r="I73" s="68"/>
    </row>
    <row r="74" spans="1:9" x14ac:dyDescent="0.2">
      <c r="A74" s="68"/>
      <c r="B74" s="68"/>
      <c r="C74" s="68"/>
      <c r="D74" s="68"/>
      <c r="E74" s="10"/>
      <c r="G74" s="10"/>
      <c r="H74" s="68"/>
      <c r="I74" s="68"/>
    </row>
    <row r="75" spans="1:9" x14ac:dyDescent="0.2">
      <c r="A75" s="68"/>
      <c r="B75" s="68"/>
      <c r="C75" s="68"/>
      <c r="D75" s="68"/>
      <c r="E75" s="10"/>
      <c r="G75" s="10"/>
      <c r="H75" s="68"/>
      <c r="I75" s="68"/>
    </row>
    <row r="76" spans="1:9" x14ac:dyDescent="0.2">
      <c r="A76" s="68"/>
      <c r="B76" s="68"/>
      <c r="C76" s="68"/>
      <c r="D76" s="68"/>
      <c r="E76" s="10"/>
      <c r="G76" s="10"/>
      <c r="H76" s="68"/>
      <c r="I76" s="68"/>
    </row>
    <row r="77" spans="1:9" x14ac:dyDescent="0.2">
      <c r="A77" s="68"/>
      <c r="B77" s="68"/>
      <c r="C77" s="68"/>
      <c r="D77" s="68"/>
      <c r="E77" s="10"/>
      <c r="G77" s="10"/>
      <c r="H77" s="68"/>
      <c r="I77" s="68"/>
    </row>
    <row r="78" spans="1:9" x14ac:dyDescent="0.2">
      <c r="A78" s="68"/>
      <c r="B78" s="68"/>
      <c r="C78" s="68"/>
      <c r="D78" s="68"/>
      <c r="E78" s="10"/>
      <c r="G78" s="10"/>
      <c r="H78" s="68"/>
      <c r="I78" s="68"/>
    </row>
    <row r="79" spans="1:9" x14ac:dyDescent="0.2">
      <c r="A79" s="68"/>
      <c r="B79" s="68"/>
      <c r="C79" s="68"/>
      <c r="D79" s="68"/>
      <c r="E79" s="10"/>
      <c r="G79" s="10"/>
      <c r="H79" s="68"/>
      <c r="I79" s="68"/>
    </row>
    <row r="80" spans="1:9" x14ac:dyDescent="0.2">
      <c r="A80" s="68"/>
      <c r="B80" s="68"/>
      <c r="C80" s="68"/>
      <c r="D80" s="68"/>
      <c r="E80" s="10"/>
      <c r="G80" s="10"/>
      <c r="H80" s="68"/>
      <c r="I80" s="68"/>
    </row>
    <row r="81" spans="1:9" x14ac:dyDescent="0.2">
      <c r="A81" s="68"/>
      <c r="B81" s="68"/>
      <c r="C81" s="68"/>
      <c r="D81" s="68"/>
      <c r="E81" s="10"/>
      <c r="G81" s="10"/>
      <c r="H81" s="68"/>
      <c r="I81" s="68"/>
    </row>
    <row r="82" spans="1:9" x14ac:dyDescent="0.2">
      <c r="A82" s="68" t="s">
        <v>1008</v>
      </c>
      <c r="B82" s="68"/>
      <c r="C82" s="68"/>
      <c r="D82" s="68"/>
      <c r="E82" s="10"/>
      <c r="G82" s="10"/>
      <c r="H82" s="68"/>
      <c r="I82" s="68"/>
    </row>
    <row r="83" spans="1:9" x14ac:dyDescent="0.2">
      <c r="A83" s="69"/>
      <c r="B83" s="68"/>
      <c r="C83" s="68"/>
      <c r="D83" s="68"/>
      <c r="E83" s="10"/>
      <c r="G83" s="10"/>
      <c r="H83" s="68"/>
      <c r="I83" s="68"/>
    </row>
    <row r="84" spans="1:9" x14ac:dyDescent="0.2">
      <c r="A84" s="68"/>
      <c r="B84" s="68"/>
      <c r="C84" s="68"/>
      <c r="D84" s="68"/>
      <c r="E84" s="10"/>
      <c r="G84" s="10"/>
      <c r="H84" s="68"/>
      <c r="I84" s="68"/>
    </row>
    <row r="85" spans="1:9" x14ac:dyDescent="0.2">
      <c r="A85" s="68"/>
    </row>
    <row r="86" spans="1:9" x14ac:dyDescent="0.2">
      <c r="A86" s="69"/>
    </row>
    <row r="87" spans="1:9" x14ac:dyDescent="0.2">
      <c r="A87" s="69"/>
    </row>
    <row r="88" spans="1:9" x14ac:dyDescent="0.2">
      <c r="A88" s="69"/>
    </row>
  </sheetData>
  <mergeCells count="4">
    <mergeCell ref="A1:G1"/>
    <mergeCell ref="A36:B36"/>
    <mergeCell ref="A37:B37"/>
    <mergeCell ref="A38:B38"/>
  </mergeCells>
  <conditionalFormatting sqref="F2:F3">
    <cfRule type="cellIs" dxfId="90" priority="3" stopIfTrue="1" operator="between">
      <formula>0.009</formula>
      <formula>-0.009</formula>
    </cfRule>
  </conditionalFormatting>
  <conditionalFormatting sqref="F5:F62">
    <cfRule type="cellIs" dxfId="89" priority="1" stopIfTrue="1" operator="between">
      <formula>0.009</formula>
      <formula>-0.009</formula>
    </cfRule>
  </conditionalFormatting>
  <conditionalFormatting sqref="F64:F65537">
    <cfRule type="cellIs" dxfId="88" priority="2" stopIfTrue="1" operator="between">
      <formula>0.009</formula>
      <formula>-0.009</formula>
    </cfRule>
  </conditionalFormatting>
  <hyperlinks>
    <hyperlink ref="A47" r:id="rId1" tooltip="https://www.franklintempletonindia.com/downloadsServlet/pdf/product-labels-jg9o5k7l" display="https://www.franklintempletonindia.com/downloadsServlet/pdf/product-labels-jg9o5k7l" xr:uid="{00000000-0004-0000-0A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51"/>
  <sheetViews>
    <sheetView workbookViewId="0">
      <selection sqref="A1:G1"/>
    </sheetView>
  </sheetViews>
  <sheetFormatPr defaultColWidth="9.21875" defaultRowHeight="10.199999999999999" x14ac:dyDescent="0.2"/>
  <cols>
    <col min="1" max="1" width="38.77734375" style="6" bestFit="1" customWidth="1"/>
    <col min="2" max="2" width="60.44140625" style="6" bestFit="1" customWidth="1"/>
    <col min="3" max="3" width="35.44140625" style="6" bestFit="1" customWidth="1"/>
    <col min="4" max="4" width="16.77734375" style="6" bestFit="1" customWidth="1"/>
    <col min="5" max="5" width="27.77734375" style="9" customWidth="1"/>
    <col min="6" max="6" width="13.5546875" style="10" bestFit="1" customWidth="1"/>
    <col min="7" max="7" width="6.77734375" style="9" customWidth="1"/>
    <col min="8" max="16384" width="9.21875" style="6"/>
  </cols>
  <sheetData>
    <row r="1" spans="1:7" s="1" customFormat="1" ht="13.8" x14ac:dyDescent="0.2">
      <c r="A1" s="98" t="s">
        <v>1384</v>
      </c>
      <c r="B1" s="99"/>
      <c r="C1" s="99"/>
      <c r="D1" s="99"/>
      <c r="E1" s="99"/>
      <c r="F1" s="99"/>
      <c r="G1" s="99"/>
    </row>
    <row r="2" spans="1:7" s="1" customFormat="1" ht="11.4" x14ac:dyDescent="0.2">
      <c r="E2" s="5"/>
      <c r="F2" s="8"/>
      <c r="G2" s="9"/>
    </row>
    <row r="3" spans="1:7" s="1" customFormat="1" ht="12" x14ac:dyDescent="0.2">
      <c r="A3" s="7" t="s">
        <v>7</v>
      </c>
      <c r="B3" s="2"/>
      <c r="C3" s="3"/>
      <c r="D3" s="3"/>
      <c r="E3" s="4"/>
      <c r="F3" s="8"/>
      <c r="G3" s="9"/>
    </row>
    <row r="4" spans="1:7" s="1" customFormat="1" ht="26.25" customHeight="1" x14ac:dyDescent="0.2">
      <c r="A4" s="14" t="s">
        <v>2</v>
      </c>
      <c r="B4" s="14" t="s">
        <v>0</v>
      </c>
      <c r="C4" s="15" t="s">
        <v>4</v>
      </c>
      <c r="D4" s="15" t="s">
        <v>1</v>
      </c>
      <c r="E4" s="54" t="s">
        <v>6</v>
      </c>
      <c r="F4" s="16" t="s">
        <v>3</v>
      </c>
      <c r="G4" s="16" t="s">
        <v>5</v>
      </c>
    </row>
    <row r="5" spans="1:7" x14ac:dyDescent="0.2">
      <c r="A5" s="17" t="s">
        <v>134</v>
      </c>
      <c r="B5" s="18"/>
      <c r="C5" s="18"/>
      <c r="D5" s="18"/>
      <c r="E5" s="19"/>
      <c r="F5" s="20"/>
      <c r="G5" s="19"/>
    </row>
    <row r="6" spans="1:7" x14ac:dyDescent="0.2">
      <c r="A6" s="21" t="s">
        <v>67</v>
      </c>
      <c r="B6" s="22"/>
      <c r="C6" s="22"/>
      <c r="D6" s="22"/>
      <c r="E6" s="23"/>
      <c r="F6" s="24"/>
      <c r="G6" s="23"/>
    </row>
    <row r="7" spans="1:7" x14ac:dyDescent="0.2">
      <c r="A7" s="22" t="s">
        <v>136</v>
      </c>
      <c r="B7" s="22" t="s">
        <v>135</v>
      </c>
      <c r="C7" s="22" t="s">
        <v>137</v>
      </c>
      <c r="D7" s="25">
        <v>180000</v>
      </c>
      <c r="E7" s="23">
        <v>1316.79</v>
      </c>
      <c r="F7" s="24">
        <v>2.7164609138590601</v>
      </c>
      <c r="G7" s="23"/>
    </row>
    <row r="8" spans="1:7" x14ac:dyDescent="0.2">
      <c r="A8" s="22" t="s">
        <v>139</v>
      </c>
      <c r="B8" s="22" t="s">
        <v>138</v>
      </c>
      <c r="C8" s="22" t="s">
        <v>137</v>
      </c>
      <c r="D8" s="25">
        <v>82000</v>
      </c>
      <c r="E8" s="23">
        <v>988.83799999999997</v>
      </c>
      <c r="F8" s="24">
        <v>2.0399150791990901</v>
      </c>
      <c r="G8" s="23"/>
    </row>
    <row r="9" spans="1:7" x14ac:dyDescent="0.2">
      <c r="A9" s="22" t="s">
        <v>141</v>
      </c>
      <c r="B9" s="22" t="s">
        <v>140</v>
      </c>
      <c r="C9" s="22" t="s">
        <v>142</v>
      </c>
      <c r="D9" s="25">
        <v>70000</v>
      </c>
      <c r="E9" s="23">
        <v>940.73</v>
      </c>
      <c r="F9" s="24">
        <v>1.9406710830843501</v>
      </c>
      <c r="G9" s="23"/>
    </row>
    <row r="10" spans="1:7" x14ac:dyDescent="0.2">
      <c r="A10" s="22" t="s">
        <v>144</v>
      </c>
      <c r="B10" s="22" t="s">
        <v>143</v>
      </c>
      <c r="C10" s="22" t="s">
        <v>145</v>
      </c>
      <c r="D10" s="25">
        <v>45000</v>
      </c>
      <c r="E10" s="23">
        <v>802.08</v>
      </c>
      <c r="F10" s="24">
        <v>1.6546442255698199</v>
      </c>
      <c r="G10" s="23"/>
    </row>
    <row r="11" spans="1:7" x14ac:dyDescent="0.2">
      <c r="A11" s="22" t="s">
        <v>147</v>
      </c>
      <c r="B11" s="22" t="s">
        <v>146</v>
      </c>
      <c r="C11" s="22" t="s">
        <v>137</v>
      </c>
      <c r="D11" s="25">
        <v>80000</v>
      </c>
      <c r="E11" s="23">
        <v>783.52</v>
      </c>
      <c r="F11" s="24">
        <v>1.6163560288480701</v>
      </c>
      <c r="G11" s="23"/>
    </row>
    <row r="12" spans="1:7" x14ac:dyDescent="0.2">
      <c r="A12" s="22" t="s">
        <v>149</v>
      </c>
      <c r="B12" s="22" t="s">
        <v>148</v>
      </c>
      <c r="C12" s="22" t="s">
        <v>137</v>
      </c>
      <c r="D12" s="25">
        <v>67000</v>
      </c>
      <c r="E12" s="23">
        <v>778.07100000000003</v>
      </c>
      <c r="F12" s="24">
        <v>1.60511505988596</v>
      </c>
      <c r="G12" s="23"/>
    </row>
    <row r="13" spans="1:7" x14ac:dyDescent="0.2">
      <c r="A13" s="22" t="s">
        <v>151</v>
      </c>
      <c r="B13" s="22" t="s">
        <v>150</v>
      </c>
      <c r="C13" s="22" t="s">
        <v>152</v>
      </c>
      <c r="D13" s="25">
        <v>20500</v>
      </c>
      <c r="E13" s="23">
        <v>718.34050000000002</v>
      </c>
      <c r="F13" s="24">
        <v>1.4818945246333699</v>
      </c>
      <c r="G13" s="23"/>
    </row>
    <row r="14" spans="1:7" x14ac:dyDescent="0.2">
      <c r="A14" s="22" t="s">
        <v>154</v>
      </c>
      <c r="B14" s="22" t="s">
        <v>153</v>
      </c>
      <c r="C14" s="22" t="s">
        <v>155</v>
      </c>
      <c r="D14" s="25">
        <v>56604</v>
      </c>
      <c r="E14" s="23">
        <v>707.88962400000003</v>
      </c>
      <c r="F14" s="24">
        <v>1.4603349774241801</v>
      </c>
      <c r="G14" s="23"/>
    </row>
    <row r="15" spans="1:7" x14ac:dyDescent="0.2">
      <c r="A15" s="22" t="s">
        <v>157</v>
      </c>
      <c r="B15" s="22" t="s">
        <v>156</v>
      </c>
      <c r="C15" s="22" t="s">
        <v>155</v>
      </c>
      <c r="D15" s="25">
        <v>41000</v>
      </c>
      <c r="E15" s="23">
        <v>550.05600000000004</v>
      </c>
      <c r="F15" s="24">
        <v>1.1347334232745201</v>
      </c>
      <c r="G15" s="23"/>
    </row>
    <row r="16" spans="1:7" x14ac:dyDescent="0.2">
      <c r="A16" s="22" t="s">
        <v>159</v>
      </c>
      <c r="B16" s="22" t="s">
        <v>158</v>
      </c>
      <c r="C16" s="22" t="s">
        <v>160</v>
      </c>
      <c r="D16" s="25">
        <v>140000</v>
      </c>
      <c r="E16" s="23">
        <v>518.91</v>
      </c>
      <c r="F16" s="24">
        <v>1.07048104315085</v>
      </c>
      <c r="G16" s="23"/>
    </row>
    <row r="17" spans="1:7" x14ac:dyDescent="0.2">
      <c r="A17" s="22" t="s">
        <v>162</v>
      </c>
      <c r="B17" s="22" t="s">
        <v>161</v>
      </c>
      <c r="C17" s="22" t="s">
        <v>163</v>
      </c>
      <c r="D17" s="25">
        <v>200000</v>
      </c>
      <c r="E17" s="23">
        <v>457.96</v>
      </c>
      <c r="F17" s="24">
        <v>0.94474475057594398</v>
      </c>
      <c r="G17" s="23"/>
    </row>
    <row r="18" spans="1:7" x14ac:dyDescent="0.2">
      <c r="A18" s="22" t="s">
        <v>165</v>
      </c>
      <c r="B18" s="22" t="s">
        <v>164</v>
      </c>
      <c r="C18" s="22" t="s">
        <v>166</v>
      </c>
      <c r="D18" s="25">
        <v>6000</v>
      </c>
      <c r="E18" s="23">
        <v>445.14</v>
      </c>
      <c r="F18" s="24">
        <v>0.918297838831722</v>
      </c>
      <c r="G18" s="23"/>
    </row>
    <row r="19" spans="1:7" x14ac:dyDescent="0.2">
      <c r="A19" s="22" t="s">
        <v>168</v>
      </c>
      <c r="B19" s="22" t="s">
        <v>167</v>
      </c>
      <c r="C19" s="22" t="s">
        <v>169</v>
      </c>
      <c r="D19" s="25">
        <v>4100</v>
      </c>
      <c r="E19" s="23">
        <v>440.54500000000002</v>
      </c>
      <c r="F19" s="24">
        <v>0.90881862202480301</v>
      </c>
      <c r="G19" s="23"/>
    </row>
    <row r="20" spans="1:7" x14ac:dyDescent="0.2">
      <c r="A20" s="22" t="s">
        <v>171</v>
      </c>
      <c r="B20" s="22" t="s">
        <v>170</v>
      </c>
      <c r="C20" s="22" t="s">
        <v>172</v>
      </c>
      <c r="D20" s="25">
        <v>14000</v>
      </c>
      <c r="E20" s="23">
        <v>413.65800000000002</v>
      </c>
      <c r="F20" s="24">
        <v>0.85335231031911896</v>
      </c>
      <c r="G20" s="23"/>
    </row>
    <row r="21" spans="1:7" x14ac:dyDescent="0.2">
      <c r="A21" s="22" t="s">
        <v>174</v>
      </c>
      <c r="B21" s="22" t="s">
        <v>173</v>
      </c>
      <c r="C21" s="22" t="s">
        <v>175</v>
      </c>
      <c r="D21" s="25">
        <v>6700</v>
      </c>
      <c r="E21" s="23">
        <v>363.34100000000001</v>
      </c>
      <c r="F21" s="24">
        <v>0.74955127613550099</v>
      </c>
      <c r="G21" s="23"/>
    </row>
    <row r="22" spans="1:7" x14ac:dyDescent="0.2">
      <c r="A22" s="22" t="s">
        <v>177</v>
      </c>
      <c r="B22" s="22" t="s">
        <v>176</v>
      </c>
      <c r="C22" s="22" t="s">
        <v>178</v>
      </c>
      <c r="D22" s="25">
        <v>20000</v>
      </c>
      <c r="E22" s="23">
        <v>351.44</v>
      </c>
      <c r="F22" s="24">
        <v>0.72500020775266305</v>
      </c>
      <c r="G22" s="23"/>
    </row>
    <row r="23" spans="1:7" x14ac:dyDescent="0.2">
      <c r="A23" s="22" t="s">
        <v>180</v>
      </c>
      <c r="B23" s="22" t="s">
        <v>179</v>
      </c>
      <c r="C23" s="22" t="s">
        <v>181</v>
      </c>
      <c r="D23" s="25">
        <v>170000</v>
      </c>
      <c r="E23" s="23">
        <v>326.16199999999998</v>
      </c>
      <c r="F23" s="24">
        <v>0.67285316913562498</v>
      </c>
      <c r="G23" s="23"/>
    </row>
    <row r="24" spans="1:7" x14ac:dyDescent="0.2">
      <c r="A24" s="22" t="s">
        <v>183</v>
      </c>
      <c r="B24" s="22" t="s">
        <v>182</v>
      </c>
      <c r="C24" s="22" t="s">
        <v>184</v>
      </c>
      <c r="D24" s="25">
        <v>42000</v>
      </c>
      <c r="E24" s="23">
        <v>309.09899999999999</v>
      </c>
      <c r="F24" s="24">
        <v>0.63765319603955295</v>
      </c>
      <c r="G24" s="23"/>
    </row>
    <row r="25" spans="1:7" x14ac:dyDescent="0.2">
      <c r="A25" s="22" t="s">
        <v>186</v>
      </c>
      <c r="B25" s="22" t="s">
        <v>185</v>
      </c>
      <c r="C25" s="22" t="s">
        <v>187</v>
      </c>
      <c r="D25" s="25">
        <v>23000</v>
      </c>
      <c r="E25" s="23">
        <v>305.64699999999999</v>
      </c>
      <c r="F25" s="24">
        <v>0.63053192151996995</v>
      </c>
      <c r="G25" s="23"/>
    </row>
    <row r="26" spans="1:7" x14ac:dyDescent="0.2">
      <c r="A26" s="22" t="s">
        <v>189</v>
      </c>
      <c r="B26" s="22" t="s">
        <v>188</v>
      </c>
      <c r="C26" s="22" t="s">
        <v>160</v>
      </c>
      <c r="D26" s="25">
        <v>200000</v>
      </c>
      <c r="E26" s="23">
        <v>300.33999999999997</v>
      </c>
      <c r="F26" s="24">
        <v>0.61958389026984595</v>
      </c>
      <c r="G26" s="23"/>
    </row>
    <row r="27" spans="1:7" x14ac:dyDescent="0.2">
      <c r="A27" s="22" t="s">
        <v>191</v>
      </c>
      <c r="B27" s="22" t="s">
        <v>190</v>
      </c>
      <c r="C27" s="22" t="s">
        <v>192</v>
      </c>
      <c r="D27" s="25">
        <v>21000</v>
      </c>
      <c r="E27" s="23">
        <v>299.83800000000002</v>
      </c>
      <c r="F27" s="24">
        <v>0.61854829356972196</v>
      </c>
      <c r="G27" s="23"/>
    </row>
    <row r="28" spans="1:7" x14ac:dyDescent="0.2">
      <c r="A28" s="22" t="s">
        <v>194</v>
      </c>
      <c r="B28" s="22" t="s">
        <v>193</v>
      </c>
      <c r="C28" s="22" t="s">
        <v>195</v>
      </c>
      <c r="D28" s="25">
        <v>70000</v>
      </c>
      <c r="E28" s="23">
        <v>280.45499999999998</v>
      </c>
      <c r="F28" s="24">
        <v>0.578562295883431</v>
      </c>
      <c r="G28" s="23"/>
    </row>
    <row r="29" spans="1:7" x14ac:dyDescent="0.2">
      <c r="A29" s="22" t="s">
        <v>197</v>
      </c>
      <c r="B29" s="22" t="s">
        <v>196</v>
      </c>
      <c r="C29" s="22" t="s">
        <v>198</v>
      </c>
      <c r="D29" s="25">
        <v>4000</v>
      </c>
      <c r="E29" s="23">
        <v>261.95999999999998</v>
      </c>
      <c r="F29" s="24">
        <v>0.54040819036788001</v>
      </c>
      <c r="G29" s="23"/>
    </row>
    <row r="30" spans="1:7" x14ac:dyDescent="0.2">
      <c r="A30" s="22" t="s">
        <v>200</v>
      </c>
      <c r="B30" s="22" t="s">
        <v>199</v>
      </c>
      <c r="C30" s="22" t="s">
        <v>201</v>
      </c>
      <c r="D30" s="25">
        <v>17000</v>
      </c>
      <c r="E30" s="23">
        <v>256.07100000000003</v>
      </c>
      <c r="F30" s="24">
        <v>0.52825952708693402</v>
      </c>
      <c r="G30" s="23"/>
    </row>
    <row r="31" spans="1:7" x14ac:dyDescent="0.2">
      <c r="A31" s="22" t="s">
        <v>203</v>
      </c>
      <c r="B31" s="22" t="s">
        <v>202</v>
      </c>
      <c r="C31" s="22" t="s">
        <v>204</v>
      </c>
      <c r="D31" s="25">
        <v>14000</v>
      </c>
      <c r="E31" s="23">
        <v>239.48400000000001</v>
      </c>
      <c r="F31" s="24">
        <v>0.49404151420851</v>
      </c>
      <c r="G31" s="23"/>
    </row>
    <row r="32" spans="1:7" x14ac:dyDescent="0.2">
      <c r="A32" s="22" t="s">
        <v>206</v>
      </c>
      <c r="B32" s="22" t="s">
        <v>205</v>
      </c>
      <c r="C32" s="22" t="s">
        <v>166</v>
      </c>
      <c r="D32" s="25">
        <v>54000</v>
      </c>
      <c r="E32" s="23">
        <v>234.36</v>
      </c>
      <c r="F32" s="24">
        <v>0.48347100127735598</v>
      </c>
      <c r="G32" s="23"/>
    </row>
    <row r="33" spans="1:7" x14ac:dyDescent="0.2">
      <c r="A33" s="22" t="s">
        <v>208</v>
      </c>
      <c r="B33" s="22" t="s">
        <v>207</v>
      </c>
      <c r="C33" s="22" t="s">
        <v>178</v>
      </c>
      <c r="D33" s="25">
        <v>15441</v>
      </c>
      <c r="E33" s="23">
        <v>200.30065200000001</v>
      </c>
      <c r="F33" s="24">
        <v>0.41320855427098202</v>
      </c>
      <c r="G33" s="23"/>
    </row>
    <row r="34" spans="1:7" x14ac:dyDescent="0.2">
      <c r="A34" s="22" t="s">
        <v>210</v>
      </c>
      <c r="B34" s="22" t="s">
        <v>209</v>
      </c>
      <c r="C34" s="22" t="s">
        <v>211</v>
      </c>
      <c r="D34" s="25">
        <v>5000</v>
      </c>
      <c r="E34" s="23">
        <v>197.17500000000001</v>
      </c>
      <c r="F34" s="24">
        <v>0.40676051662767798</v>
      </c>
      <c r="G34" s="23"/>
    </row>
    <row r="35" spans="1:7" x14ac:dyDescent="0.2">
      <c r="A35" s="22" t="s">
        <v>213</v>
      </c>
      <c r="B35" s="22" t="s">
        <v>212</v>
      </c>
      <c r="C35" s="22" t="s">
        <v>172</v>
      </c>
      <c r="D35" s="25">
        <v>1500</v>
      </c>
      <c r="E35" s="23">
        <v>184.59</v>
      </c>
      <c r="F35" s="24">
        <v>0.38079839616737998</v>
      </c>
      <c r="G35" s="23"/>
    </row>
    <row r="36" spans="1:7" x14ac:dyDescent="0.2">
      <c r="A36" s="22" t="s">
        <v>215</v>
      </c>
      <c r="B36" s="22" t="s">
        <v>214</v>
      </c>
      <c r="C36" s="22" t="s">
        <v>204</v>
      </c>
      <c r="D36" s="25">
        <v>30000</v>
      </c>
      <c r="E36" s="23">
        <v>177.18</v>
      </c>
      <c r="F36" s="24">
        <v>0.36551199866155498</v>
      </c>
      <c r="G36" s="23"/>
    </row>
    <row r="37" spans="1:7" x14ac:dyDescent="0.2">
      <c r="A37" s="22" t="s">
        <v>217</v>
      </c>
      <c r="B37" s="22" t="s">
        <v>216</v>
      </c>
      <c r="C37" s="22" t="s">
        <v>218</v>
      </c>
      <c r="D37" s="25">
        <v>8500</v>
      </c>
      <c r="E37" s="23">
        <v>174.69200000000001</v>
      </c>
      <c r="F37" s="24">
        <v>0.36037939987687301</v>
      </c>
      <c r="G37" s="23"/>
    </row>
    <row r="38" spans="1:7" x14ac:dyDescent="0.2">
      <c r="A38" s="22" t="s">
        <v>220</v>
      </c>
      <c r="B38" s="22" t="s">
        <v>219</v>
      </c>
      <c r="C38" s="22" t="s">
        <v>195</v>
      </c>
      <c r="D38" s="25">
        <v>5000</v>
      </c>
      <c r="E38" s="23">
        <v>174.36</v>
      </c>
      <c r="F38" s="24">
        <v>0.35969450325447999</v>
      </c>
      <c r="G38" s="23"/>
    </row>
    <row r="39" spans="1:7" x14ac:dyDescent="0.2">
      <c r="A39" s="22" t="s">
        <v>222</v>
      </c>
      <c r="B39" s="22" t="s">
        <v>221</v>
      </c>
      <c r="C39" s="22" t="s">
        <v>223</v>
      </c>
      <c r="D39" s="25">
        <v>56000</v>
      </c>
      <c r="E39" s="23">
        <v>170.8</v>
      </c>
      <c r="F39" s="24">
        <v>0.35235043103845598</v>
      </c>
      <c r="G39" s="23"/>
    </row>
    <row r="40" spans="1:7" x14ac:dyDescent="0.2">
      <c r="A40" s="22" t="s">
        <v>225</v>
      </c>
      <c r="B40" s="22" t="s">
        <v>224</v>
      </c>
      <c r="C40" s="22" t="s">
        <v>223</v>
      </c>
      <c r="D40" s="25">
        <v>12000</v>
      </c>
      <c r="E40" s="23">
        <v>162.56399999999999</v>
      </c>
      <c r="F40" s="24">
        <v>0.33536004374318201</v>
      </c>
      <c r="G40" s="23"/>
    </row>
    <row r="41" spans="1:7" x14ac:dyDescent="0.2">
      <c r="A41" s="22" t="s">
        <v>227</v>
      </c>
      <c r="B41" s="22" t="s">
        <v>226</v>
      </c>
      <c r="C41" s="22" t="s">
        <v>228</v>
      </c>
      <c r="D41" s="25">
        <v>100000</v>
      </c>
      <c r="E41" s="23">
        <v>154.13</v>
      </c>
      <c r="F41" s="24">
        <v>0.31796119400443301</v>
      </c>
      <c r="G41" s="23"/>
    </row>
    <row r="42" spans="1:7" x14ac:dyDescent="0.2">
      <c r="A42" s="22" t="s">
        <v>230</v>
      </c>
      <c r="B42" s="22" t="s">
        <v>229</v>
      </c>
      <c r="C42" s="22" t="s">
        <v>204</v>
      </c>
      <c r="D42" s="25">
        <v>106000</v>
      </c>
      <c r="E42" s="23">
        <v>149.089</v>
      </c>
      <c r="F42" s="24">
        <v>0.307561905228878</v>
      </c>
      <c r="G42" s="23"/>
    </row>
    <row r="43" spans="1:7" x14ac:dyDescent="0.2">
      <c r="A43" s="22" t="s">
        <v>232</v>
      </c>
      <c r="B43" s="22" t="s">
        <v>231</v>
      </c>
      <c r="C43" s="22" t="s">
        <v>233</v>
      </c>
      <c r="D43" s="25">
        <v>120000</v>
      </c>
      <c r="E43" s="23">
        <v>120.504</v>
      </c>
      <c r="F43" s="24">
        <v>0.248592718629146</v>
      </c>
      <c r="G43" s="23"/>
    </row>
    <row r="44" spans="1:7" x14ac:dyDescent="0.2">
      <c r="A44" s="22" t="s">
        <v>235</v>
      </c>
      <c r="B44" s="22" t="s">
        <v>234</v>
      </c>
      <c r="C44" s="22" t="s">
        <v>163</v>
      </c>
      <c r="D44" s="25">
        <v>25028</v>
      </c>
      <c r="E44" s="23">
        <v>119.433616</v>
      </c>
      <c r="F44" s="24">
        <v>0.24638457891148399</v>
      </c>
      <c r="G44" s="23"/>
    </row>
    <row r="45" spans="1:7" x14ac:dyDescent="0.2">
      <c r="A45" s="22" t="s">
        <v>237</v>
      </c>
      <c r="B45" s="22" t="s">
        <v>236</v>
      </c>
      <c r="C45" s="22" t="s">
        <v>238</v>
      </c>
      <c r="D45" s="25">
        <v>17690</v>
      </c>
      <c r="E45" s="23">
        <v>118.956405</v>
      </c>
      <c r="F45" s="24">
        <v>0.24540012047151699</v>
      </c>
      <c r="G45" s="23"/>
    </row>
    <row r="46" spans="1:7" x14ac:dyDescent="0.2">
      <c r="A46" s="22" t="s">
        <v>240</v>
      </c>
      <c r="B46" s="22" t="s">
        <v>239</v>
      </c>
      <c r="C46" s="22" t="s">
        <v>223</v>
      </c>
      <c r="D46" s="25">
        <v>15000</v>
      </c>
      <c r="E46" s="23">
        <v>113.25749999999999</v>
      </c>
      <c r="F46" s="24">
        <v>0.23364361208043299</v>
      </c>
      <c r="G46" s="23"/>
    </row>
    <row r="47" spans="1:7" x14ac:dyDescent="0.2">
      <c r="A47" s="22" t="s">
        <v>242</v>
      </c>
      <c r="B47" s="22" t="s">
        <v>241</v>
      </c>
      <c r="C47" s="22" t="s">
        <v>238</v>
      </c>
      <c r="D47" s="25">
        <v>539</v>
      </c>
      <c r="E47" s="23">
        <v>74.209519999999998</v>
      </c>
      <c r="F47" s="24">
        <v>0.153089908425977</v>
      </c>
      <c r="G47" s="23"/>
    </row>
    <row r="48" spans="1:7" x14ac:dyDescent="0.2">
      <c r="A48" s="22" t="s">
        <v>244</v>
      </c>
      <c r="B48" s="22" t="s">
        <v>243</v>
      </c>
      <c r="C48" s="22" t="s">
        <v>245</v>
      </c>
      <c r="D48" s="25">
        <v>20000</v>
      </c>
      <c r="E48" s="23">
        <v>45.506</v>
      </c>
      <c r="F48" s="24">
        <v>9.3876221983817107E-2</v>
      </c>
      <c r="G48" s="23"/>
    </row>
    <row r="49" spans="1:7" x14ac:dyDescent="0.2">
      <c r="A49" s="22" t="s">
        <v>247</v>
      </c>
      <c r="B49" s="22" t="s">
        <v>246</v>
      </c>
      <c r="C49" s="22" t="s">
        <v>175</v>
      </c>
      <c r="D49" s="25">
        <v>11500</v>
      </c>
      <c r="E49" s="23">
        <v>2.58405</v>
      </c>
      <c r="F49" s="24">
        <v>5.33074432860024E-3</v>
      </c>
      <c r="G49" s="23"/>
    </row>
    <row r="50" spans="1:7" x14ac:dyDescent="0.2">
      <c r="A50" s="21" t="s">
        <v>33</v>
      </c>
      <c r="B50" s="21"/>
      <c r="C50" s="21"/>
      <c r="D50" s="21"/>
      <c r="E50" s="26">
        <f>SUM(E7:E49)</f>
        <v>15730.056867000001</v>
      </c>
      <c r="F50" s="27">
        <f>SUM(F7:F49)</f>
        <v>32.450189211632733</v>
      </c>
      <c r="G50" s="26"/>
    </row>
    <row r="51" spans="1:7" x14ac:dyDescent="0.2">
      <c r="A51" s="22"/>
      <c r="B51" s="22"/>
      <c r="C51" s="22"/>
      <c r="D51" s="22"/>
      <c r="E51" s="23"/>
      <c r="F51" s="24"/>
      <c r="G51" s="23"/>
    </row>
    <row r="52" spans="1:7" x14ac:dyDescent="0.2">
      <c r="A52" s="21" t="s">
        <v>66</v>
      </c>
      <c r="B52" s="22"/>
      <c r="C52" s="22"/>
      <c r="D52" s="22"/>
      <c r="E52" s="23"/>
      <c r="F52" s="24"/>
      <c r="G52" s="23"/>
    </row>
    <row r="53" spans="1:7" x14ac:dyDescent="0.2">
      <c r="A53" s="21" t="s">
        <v>67</v>
      </c>
      <c r="B53" s="22"/>
      <c r="C53" s="22"/>
      <c r="D53" s="22"/>
      <c r="E53" s="23"/>
      <c r="F53" s="24"/>
      <c r="G53" s="23"/>
    </row>
    <row r="54" spans="1:7" x14ac:dyDescent="0.2">
      <c r="A54" s="22" t="s">
        <v>1385</v>
      </c>
      <c r="B54" s="22" t="s">
        <v>1386</v>
      </c>
      <c r="C54" s="22" t="s">
        <v>75</v>
      </c>
      <c r="D54" s="25">
        <v>4500</v>
      </c>
      <c r="E54" s="23">
        <v>4673.6974725999999</v>
      </c>
      <c r="F54" s="24">
        <v>9.6415650996133007</v>
      </c>
      <c r="G54" s="23">
        <v>7.54</v>
      </c>
    </row>
    <row r="55" spans="1:7" x14ac:dyDescent="0.2">
      <c r="A55" s="22" t="s">
        <v>69</v>
      </c>
      <c r="B55" s="22" t="s">
        <v>68</v>
      </c>
      <c r="C55" s="22" t="s">
        <v>70</v>
      </c>
      <c r="D55" s="25">
        <v>2668</v>
      </c>
      <c r="E55" s="23">
        <v>2894.0916560000001</v>
      </c>
      <c r="F55" s="24">
        <v>5.9703421689484699</v>
      </c>
      <c r="G55" s="23">
        <v>8.69</v>
      </c>
    </row>
    <row r="56" spans="1:7" x14ac:dyDescent="0.2">
      <c r="A56" s="22" t="s">
        <v>1387</v>
      </c>
      <c r="B56" s="22" t="s">
        <v>1388</v>
      </c>
      <c r="C56" s="22" t="s">
        <v>78</v>
      </c>
      <c r="D56" s="25">
        <v>250</v>
      </c>
      <c r="E56" s="23">
        <v>2691.875411</v>
      </c>
      <c r="F56" s="24">
        <v>5.55318185812453</v>
      </c>
      <c r="G56" s="23">
        <v>7.6950000000000003</v>
      </c>
    </row>
    <row r="57" spans="1:7" x14ac:dyDescent="0.2">
      <c r="A57" s="22" t="s">
        <v>77</v>
      </c>
      <c r="B57" s="22" t="s">
        <v>76</v>
      </c>
      <c r="C57" s="22" t="s">
        <v>78</v>
      </c>
      <c r="D57" s="25">
        <v>2500</v>
      </c>
      <c r="E57" s="23">
        <v>2661.1445548000002</v>
      </c>
      <c r="F57" s="24">
        <v>5.4897858954298497</v>
      </c>
      <c r="G57" s="23">
        <v>8.1475000000000009</v>
      </c>
    </row>
    <row r="58" spans="1:7" x14ac:dyDescent="0.2">
      <c r="A58" s="22" t="s">
        <v>1389</v>
      </c>
      <c r="B58" s="22" t="s">
        <v>1390</v>
      </c>
      <c r="C58" s="22" t="s">
        <v>92</v>
      </c>
      <c r="D58" s="25">
        <v>250</v>
      </c>
      <c r="E58" s="23">
        <v>2659.5090411000001</v>
      </c>
      <c r="F58" s="24">
        <v>5.4864119261256103</v>
      </c>
      <c r="G58" s="23">
        <v>7.61</v>
      </c>
    </row>
    <row r="59" spans="1:7" x14ac:dyDescent="0.2">
      <c r="A59" s="22" t="s">
        <v>1391</v>
      </c>
      <c r="B59" s="22" t="s">
        <v>1392</v>
      </c>
      <c r="C59" s="22" t="s">
        <v>78</v>
      </c>
      <c r="D59" s="25">
        <v>2500</v>
      </c>
      <c r="E59" s="23">
        <v>2619.9569520999999</v>
      </c>
      <c r="F59" s="24">
        <v>5.4048182750271296</v>
      </c>
      <c r="G59" s="23">
        <v>7.6542000000000003</v>
      </c>
    </row>
    <row r="60" spans="1:7" x14ac:dyDescent="0.2">
      <c r="A60" s="22" t="s">
        <v>125</v>
      </c>
      <c r="B60" s="22" t="s">
        <v>124</v>
      </c>
      <c r="C60" s="22" t="s">
        <v>78</v>
      </c>
      <c r="D60" s="25">
        <v>2500</v>
      </c>
      <c r="E60" s="23">
        <v>2508.6936644000002</v>
      </c>
      <c r="F60" s="24">
        <v>5.1752886065268298</v>
      </c>
      <c r="G60" s="23">
        <v>7.5462999999999996</v>
      </c>
    </row>
    <row r="61" spans="1:7" x14ac:dyDescent="0.2">
      <c r="A61" s="22" t="s">
        <v>72</v>
      </c>
      <c r="B61" s="22" t="s">
        <v>71</v>
      </c>
      <c r="C61" s="22" t="s">
        <v>70</v>
      </c>
      <c r="D61" s="25">
        <v>1784</v>
      </c>
      <c r="E61" s="23">
        <v>1925.8993599999999</v>
      </c>
      <c r="F61" s="24">
        <v>3.9730179720883201</v>
      </c>
      <c r="G61" s="23">
        <v>8.7249999999999996</v>
      </c>
    </row>
    <row r="62" spans="1:7" x14ac:dyDescent="0.2">
      <c r="A62" s="22" t="s">
        <v>98</v>
      </c>
      <c r="B62" s="22" t="s">
        <v>97</v>
      </c>
      <c r="C62" s="22" t="s">
        <v>78</v>
      </c>
      <c r="D62" s="25">
        <v>2500</v>
      </c>
      <c r="E62" s="23">
        <v>1401.2574999999999</v>
      </c>
      <c r="F62" s="24">
        <v>2.8907124363048502</v>
      </c>
      <c r="G62" s="23">
        <v>6.9702999999999999</v>
      </c>
    </row>
    <row r="63" spans="1:7" x14ac:dyDescent="0.2">
      <c r="A63" s="22" t="s">
        <v>1281</v>
      </c>
      <c r="B63" s="22" t="s">
        <v>1282</v>
      </c>
      <c r="C63" s="22" t="s">
        <v>78</v>
      </c>
      <c r="D63" s="25">
        <v>1000</v>
      </c>
      <c r="E63" s="23">
        <v>1050.643726</v>
      </c>
      <c r="F63" s="24">
        <v>2.16741668456645</v>
      </c>
      <c r="G63" s="23">
        <v>8.0328999999999997</v>
      </c>
    </row>
    <row r="64" spans="1:7" x14ac:dyDescent="0.2">
      <c r="A64" s="22" t="s">
        <v>249</v>
      </c>
      <c r="B64" s="22" t="s">
        <v>248</v>
      </c>
      <c r="C64" s="22" t="s">
        <v>78</v>
      </c>
      <c r="D64" s="25">
        <v>500</v>
      </c>
      <c r="E64" s="23">
        <v>535.84852880000005</v>
      </c>
      <c r="F64" s="24">
        <v>1.1054242394262399</v>
      </c>
      <c r="G64" s="23">
        <v>7.75</v>
      </c>
    </row>
    <row r="65" spans="1:7" x14ac:dyDescent="0.2">
      <c r="A65" s="21" t="s">
        <v>33</v>
      </c>
      <c r="B65" s="21"/>
      <c r="C65" s="21"/>
      <c r="D65" s="21"/>
      <c r="E65" s="26">
        <f>SUM(E53:E64)</f>
        <v>25622.617866799999</v>
      </c>
      <c r="F65" s="27">
        <f>SUM(F53:F64)</f>
        <v>52.857965162181586</v>
      </c>
      <c r="G65" s="26"/>
    </row>
    <row r="66" spans="1:7" x14ac:dyDescent="0.2">
      <c r="A66" s="22"/>
      <c r="B66" s="22"/>
      <c r="C66" s="22"/>
      <c r="D66" s="22"/>
      <c r="E66" s="23"/>
      <c r="F66" s="24"/>
      <c r="G66" s="23"/>
    </row>
    <row r="67" spans="1:7" x14ac:dyDescent="0.2">
      <c r="A67" s="21" t="s">
        <v>29</v>
      </c>
      <c r="B67" s="22"/>
      <c r="C67" s="22"/>
      <c r="D67" s="22"/>
      <c r="E67" s="23"/>
      <c r="F67" s="24"/>
      <c r="G67" s="23"/>
    </row>
    <row r="68" spans="1:7" x14ac:dyDescent="0.2">
      <c r="A68" s="21" t="s">
        <v>30</v>
      </c>
      <c r="B68" s="22"/>
      <c r="C68" s="22"/>
      <c r="D68" s="22"/>
      <c r="E68" s="23"/>
      <c r="F68" s="24"/>
      <c r="G68" s="23"/>
    </row>
    <row r="69" spans="1:7" x14ac:dyDescent="0.2">
      <c r="A69" s="22" t="s">
        <v>129</v>
      </c>
      <c r="B69" s="22" t="s">
        <v>128</v>
      </c>
      <c r="C69" s="22" t="s">
        <v>35</v>
      </c>
      <c r="D69" s="25">
        <v>500</v>
      </c>
      <c r="E69" s="23">
        <v>2337.4074999999998</v>
      </c>
      <c r="F69" s="24">
        <v>4.82193524670679</v>
      </c>
      <c r="G69" s="23">
        <v>7.2750000000000004</v>
      </c>
    </row>
    <row r="70" spans="1:7" x14ac:dyDescent="0.2">
      <c r="A70" s="21" t="s">
        <v>33</v>
      </c>
      <c r="B70" s="21"/>
      <c r="C70" s="21"/>
      <c r="D70" s="21"/>
      <c r="E70" s="26">
        <f>SUM(E68:E69)</f>
        <v>2337.4074999999998</v>
      </c>
      <c r="F70" s="27">
        <f>SUM(F68:F69)</f>
        <v>4.82193524670679</v>
      </c>
      <c r="G70" s="26"/>
    </row>
    <row r="71" spans="1:7" x14ac:dyDescent="0.2">
      <c r="A71" s="22"/>
      <c r="B71" s="22"/>
      <c r="C71" s="22"/>
      <c r="D71" s="22"/>
      <c r="E71" s="23"/>
      <c r="F71" s="24"/>
      <c r="G71" s="23"/>
    </row>
    <row r="72" spans="1:7" x14ac:dyDescent="0.2">
      <c r="A72" s="21" t="s">
        <v>65</v>
      </c>
      <c r="B72" s="22"/>
      <c r="C72" s="22"/>
      <c r="D72" s="22"/>
      <c r="E72" s="23"/>
      <c r="F72" s="24"/>
      <c r="G72" s="23"/>
    </row>
    <row r="73" spans="1:7" x14ac:dyDescent="0.2">
      <c r="A73" s="22" t="s">
        <v>84</v>
      </c>
      <c r="B73" s="22" t="s">
        <v>83</v>
      </c>
      <c r="C73" s="22" t="s">
        <v>37</v>
      </c>
      <c r="D73" s="25">
        <v>2350000</v>
      </c>
      <c r="E73" s="23">
        <v>2166.5131999999999</v>
      </c>
      <c r="F73" s="24">
        <v>4.46939028027227</v>
      </c>
      <c r="G73" s="23">
        <v>7.9546987578124897</v>
      </c>
    </row>
    <row r="74" spans="1:7" x14ac:dyDescent="0.2">
      <c r="A74" s="22" t="s">
        <v>106</v>
      </c>
      <c r="B74" s="22" t="s">
        <v>105</v>
      </c>
      <c r="C74" s="22" t="s">
        <v>37</v>
      </c>
      <c r="D74" s="25">
        <v>1050000</v>
      </c>
      <c r="E74" s="23">
        <v>1033.8604499999999</v>
      </c>
      <c r="F74" s="24">
        <v>2.1327937657559199</v>
      </c>
      <c r="G74" s="23">
        <v>8.0211908112499994</v>
      </c>
    </row>
    <row r="75" spans="1:7" x14ac:dyDescent="0.2">
      <c r="A75" s="21" t="s">
        <v>33</v>
      </c>
      <c r="B75" s="21"/>
      <c r="C75" s="21"/>
      <c r="D75" s="21"/>
      <c r="E75" s="26">
        <f>SUM(E73:E74)</f>
        <v>3200.3736499999995</v>
      </c>
      <c r="F75" s="27">
        <f>SUM(F73:F74)</f>
        <v>6.6021840460281904</v>
      </c>
      <c r="G75" s="26"/>
    </row>
    <row r="76" spans="1:7" x14ac:dyDescent="0.2">
      <c r="A76" s="22"/>
      <c r="B76" s="22"/>
      <c r="C76" s="22"/>
      <c r="D76" s="22"/>
      <c r="E76" s="23"/>
      <c r="F76" s="24"/>
      <c r="G76" s="23"/>
    </row>
    <row r="77" spans="1:7" x14ac:dyDescent="0.2">
      <c r="A77" s="21" t="s">
        <v>250</v>
      </c>
      <c r="B77" s="22"/>
      <c r="C77" s="22"/>
      <c r="D77" s="22"/>
      <c r="E77" s="23"/>
      <c r="F77" s="24"/>
      <c r="G77" s="23"/>
    </row>
    <row r="78" spans="1:7" x14ac:dyDescent="0.2">
      <c r="A78" s="22" t="s">
        <v>1393</v>
      </c>
      <c r="B78" s="22" t="s">
        <v>1501</v>
      </c>
      <c r="C78" s="22" t="s">
        <v>251</v>
      </c>
      <c r="D78" s="25">
        <v>1871689.2890000001</v>
      </c>
      <c r="E78" s="23">
        <v>196.11747539999999</v>
      </c>
      <c r="F78" s="24">
        <v>0.404578905101661</v>
      </c>
      <c r="G78" s="23"/>
    </row>
    <row r="79" spans="1:7" x14ac:dyDescent="0.2">
      <c r="A79" s="21" t="s">
        <v>33</v>
      </c>
      <c r="B79" s="21"/>
      <c r="C79" s="21"/>
      <c r="D79" s="21"/>
      <c r="E79" s="26">
        <f>SUM(E78:E78)</f>
        <v>196.11747539999999</v>
      </c>
      <c r="F79" s="27">
        <f>SUM(F78:F78)</f>
        <v>0.404578905101661</v>
      </c>
      <c r="G79" s="26"/>
    </row>
    <row r="80" spans="1:7" x14ac:dyDescent="0.2">
      <c r="A80" s="22"/>
      <c r="B80" s="22"/>
      <c r="C80" s="22"/>
      <c r="D80" s="22"/>
      <c r="E80" s="23"/>
      <c r="F80" s="24"/>
      <c r="G80" s="23"/>
    </row>
    <row r="81" spans="1:7" x14ac:dyDescent="0.2">
      <c r="A81" s="21" t="s">
        <v>38</v>
      </c>
      <c r="B81" s="21"/>
      <c r="C81" s="21"/>
      <c r="D81" s="21"/>
      <c r="E81" s="26">
        <f>E50+E65+E70+E75+E79</f>
        <v>47086.573359200003</v>
      </c>
      <c r="F81" s="27">
        <f>F50+F65+F70+F75+F79</f>
        <v>97.136852571650948</v>
      </c>
      <c r="G81" s="26"/>
    </row>
    <row r="82" spans="1:7" x14ac:dyDescent="0.2">
      <c r="A82" s="21"/>
      <c r="B82" s="21"/>
      <c r="C82" s="21"/>
      <c r="D82" s="21"/>
      <c r="E82" s="26"/>
      <c r="F82" s="27"/>
      <c r="G82" s="26"/>
    </row>
    <row r="83" spans="1:7" x14ac:dyDescent="0.2">
      <c r="A83" s="21" t="s">
        <v>40</v>
      </c>
      <c r="B83" s="21"/>
      <c r="C83" s="21"/>
      <c r="D83" s="21"/>
      <c r="E83" s="26">
        <f>E85-(E50+E65+E70+E75+E79)</f>
        <v>1387.8955088000002</v>
      </c>
      <c r="F83" s="27">
        <f>F85-(F50+F65+F70+F75+F79)</f>
        <v>2.8631474283490519</v>
      </c>
      <c r="G83" s="26"/>
    </row>
    <row r="84" spans="1:7" x14ac:dyDescent="0.2">
      <c r="A84" s="21"/>
      <c r="B84" s="21"/>
      <c r="C84" s="21"/>
      <c r="D84" s="21"/>
      <c r="E84" s="26"/>
      <c r="F84" s="27"/>
      <c r="G84" s="26"/>
    </row>
    <row r="85" spans="1:7" x14ac:dyDescent="0.2">
      <c r="A85" s="28" t="s">
        <v>39</v>
      </c>
      <c r="B85" s="28"/>
      <c r="C85" s="28"/>
      <c r="D85" s="28"/>
      <c r="E85" s="29">
        <v>48474.468868000004</v>
      </c>
      <c r="F85" s="30">
        <v>100</v>
      </c>
      <c r="G85" s="29"/>
    </row>
    <row r="87" spans="1:7" x14ac:dyDescent="0.2">
      <c r="A87" s="12" t="s">
        <v>42</v>
      </c>
    </row>
    <row r="89" spans="1:7" x14ac:dyDescent="0.2">
      <c r="A89" s="12" t="s">
        <v>43</v>
      </c>
    </row>
    <row r="90" spans="1:7" x14ac:dyDescent="0.2">
      <c r="A90" s="12" t="s">
        <v>44</v>
      </c>
    </row>
    <row r="91" spans="1:7" x14ac:dyDescent="0.2">
      <c r="A91" s="12" t="s">
        <v>45</v>
      </c>
      <c r="B91" s="12"/>
      <c r="C91" s="31" t="s">
        <v>46</v>
      </c>
      <c r="D91" s="31" t="s">
        <v>1004</v>
      </c>
    </row>
    <row r="92" spans="1:7" x14ac:dyDescent="0.2">
      <c r="A92" s="6" t="s">
        <v>59</v>
      </c>
      <c r="C92" s="32">
        <v>217.64269999999999</v>
      </c>
      <c r="D92" s="32">
        <v>209.27969999999999</v>
      </c>
    </row>
    <row r="93" spans="1:7" x14ac:dyDescent="0.2">
      <c r="A93" s="6" t="s">
        <v>126</v>
      </c>
      <c r="C93" s="32">
        <v>17.900500000000001</v>
      </c>
      <c r="D93" s="32">
        <v>15.889900000000001</v>
      </c>
    </row>
    <row r="94" spans="1:7" x14ac:dyDescent="0.2">
      <c r="A94" s="6" t="s">
        <v>60</v>
      </c>
      <c r="C94" s="32">
        <v>238.89760000000001</v>
      </c>
      <c r="D94" s="32">
        <v>230.60489999999999</v>
      </c>
    </row>
    <row r="95" spans="1:7" x14ac:dyDescent="0.2">
      <c r="A95" s="6" t="s">
        <v>127</v>
      </c>
      <c r="C95" s="32">
        <v>19.795400000000001</v>
      </c>
      <c r="D95" s="32">
        <v>17.5428</v>
      </c>
    </row>
    <row r="97" spans="1:9" x14ac:dyDescent="0.2">
      <c r="A97" s="6" t="s">
        <v>1005</v>
      </c>
    </row>
    <row r="99" spans="1:9" x14ac:dyDescent="0.2">
      <c r="A99" s="12" t="s">
        <v>47</v>
      </c>
    </row>
    <row r="100" spans="1:9" x14ac:dyDescent="0.2">
      <c r="A100" s="100" t="s">
        <v>48</v>
      </c>
      <c r="B100" s="101"/>
      <c r="C100" s="33" t="s">
        <v>49</v>
      </c>
    </row>
    <row r="101" spans="1:9" x14ac:dyDescent="0.2">
      <c r="A101" s="96" t="s">
        <v>126</v>
      </c>
      <c r="B101" s="97"/>
      <c r="C101" s="34">
        <v>1.4</v>
      </c>
    </row>
    <row r="102" spans="1:9" x14ac:dyDescent="0.2">
      <c r="A102" s="96" t="s">
        <v>127</v>
      </c>
      <c r="B102" s="97"/>
      <c r="C102" s="34">
        <v>1.65</v>
      </c>
    </row>
    <row r="103" spans="1:9" x14ac:dyDescent="0.2">
      <c r="A103" s="6" t="s">
        <v>50</v>
      </c>
    </row>
    <row r="104" spans="1:9" x14ac:dyDescent="0.2">
      <c r="A104" s="6" t="s">
        <v>51</v>
      </c>
    </row>
    <row r="106" spans="1:9" x14ac:dyDescent="0.2">
      <c r="A106" s="12" t="s">
        <v>1139</v>
      </c>
      <c r="D106" s="35">
        <v>5.4368362221075497</v>
      </c>
      <c r="E106" s="9" t="s">
        <v>52</v>
      </c>
    </row>
    <row r="108" spans="1:9" x14ac:dyDescent="0.2">
      <c r="A108" s="12" t="s">
        <v>53</v>
      </c>
      <c r="D108" s="31" t="s">
        <v>54</v>
      </c>
    </row>
    <row r="110" spans="1:9" x14ac:dyDescent="0.2">
      <c r="A110" s="67" t="s">
        <v>1140</v>
      </c>
      <c r="B110" s="68"/>
      <c r="C110" s="68"/>
      <c r="D110" s="68"/>
      <c r="E110" s="10"/>
      <c r="G110" s="10"/>
      <c r="H110" s="68"/>
      <c r="I110" s="68"/>
    </row>
    <row r="111" spans="1:9" x14ac:dyDescent="0.2">
      <c r="A111" s="67"/>
      <c r="B111" s="68"/>
      <c r="C111" s="68"/>
      <c r="D111" s="68"/>
      <c r="E111" s="10"/>
      <c r="G111" s="10"/>
      <c r="H111" s="68"/>
      <c r="I111" s="68"/>
    </row>
    <row r="112" spans="1:9" x14ac:dyDescent="0.2">
      <c r="A112" s="67" t="s">
        <v>1009</v>
      </c>
      <c r="B112" s="68"/>
      <c r="C112" s="68"/>
      <c r="D112" s="68"/>
      <c r="E112" s="10"/>
      <c r="G112" s="10"/>
      <c r="H112" s="68"/>
      <c r="I112" s="68"/>
    </row>
    <row r="113" spans="1:9" x14ac:dyDescent="0.2">
      <c r="A113" s="69"/>
      <c r="B113" s="68"/>
      <c r="C113" s="68"/>
      <c r="D113" s="68"/>
      <c r="E113" s="10"/>
      <c r="G113" s="10"/>
      <c r="H113" s="68"/>
      <c r="I113" s="68"/>
    </row>
    <row r="114" spans="1:9" x14ac:dyDescent="0.2">
      <c r="A114" s="68"/>
      <c r="B114" s="68"/>
      <c r="C114" s="68"/>
      <c r="D114" s="68"/>
      <c r="E114" s="10"/>
      <c r="G114" s="10"/>
      <c r="H114" s="68"/>
      <c r="I114" s="68"/>
    </row>
    <row r="115" spans="1:9" x14ac:dyDescent="0.2">
      <c r="A115" s="68"/>
      <c r="B115" s="68"/>
      <c r="C115" s="68"/>
      <c r="D115" s="68"/>
      <c r="E115" s="10"/>
      <c r="G115" s="10"/>
      <c r="H115" s="68"/>
      <c r="I115" s="68"/>
    </row>
    <row r="116" spans="1:9" x14ac:dyDescent="0.2">
      <c r="A116" s="68"/>
      <c r="B116" s="68"/>
      <c r="C116" s="68"/>
      <c r="D116" s="68"/>
      <c r="E116" s="10"/>
      <c r="G116" s="10"/>
      <c r="H116" s="68"/>
      <c r="I116" s="68"/>
    </row>
    <row r="117" spans="1:9" x14ac:dyDescent="0.2">
      <c r="A117" s="68"/>
      <c r="B117" s="68"/>
      <c r="C117" s="68"/>
      <c r="D117" s="68"/>
      <c r="E117" s="10"/>
      <c r="G117" s="10"/>
      <c r="H117" s="68"/>
      <c r="I117" s="68"/>
    </row>
    <row r="118" spans="1:9" x14ac:dyDescent="0.2">
      <c r="A118" s="68"/>
      <c r="B118" s="68"/>
      <c r="C118" s="68"/>
      <c r="D118" s="68"/>
      <c r="E118" s="10"/>
      <c r="G118" s="10"/>
      <c r="H118" s="68"/>
      <c r="I118" s="68"/>
    </row>
    <row r="119" spans="1:9" x14ac:dyDescent="0.2">
      <c r="A119" s="68"/>
      <c r="B119" s="68"/>
      <c r="C119" s="68"/>
      <c r="D119" s="68"/>
      <c r="E119" s="10"/>
      <c r="G119" s="10"/>
      <c r="H119" s="68"/>
      <c r="I119" s="68"/>
    </row>
    <row r="120" spans="1:9" x14ac:dyDescent="0.2">
      <c r="A120" s="68"/>
      <c r="B120" s="68"/>
      <c r="C120" s="68"/>
      <c r="D120" s="68"/>
      <c r="E120" s="10"/>
      <c r="G120" s="10"/>
      <c r="H120" s="68"/>
      <c r="I120" s="68"/>
    </row>
    <row r="121" spans="1:9" x14ac:dyDescent="0.2">
      <c r="A121" s="68"/>
      <c r="B121" s="68"/>
      <c r="C121" s="68"/>
      <c r="D121" s="68"/>
      <c r="E121" s="10"/>
      <c r="G121" s="10"/>
      <c r="H121" s="68"/>
      <c r="I121" s="68"/>
    </row>
    <row r="122" spans="1:9" x14ac:dyDescent="0.2">
      <c r="A122" s="68"/>
      <c r="B122" s="68"/>
      <c r="C122" s="68"/>
      <c r="D122" s="68"/>
      <c r="E122" s="10"/>
      <c r="G122" s="10"/>
      <c r="H122" s="68"/>
      <c r="I122" s="68"/>
    </row>
    <row r="123" spans="1:9" x14ac:dyDescent="0.2">
      <c r="A123" s="68"/>
      <c r="B123" s="68"/>
      <c r="C123" s="68"/>
      <c r="D123" s="68"/>
      <c r="E123" s="10"/>
      <c r="G123" s="10"/>
      <c r="H123" s="68"/>
      <c r="I123" s="68"/>
    </row>
    <row r="124" spans="1:9" x14ac:dyDescent="0.2">
      <c r="A124" s="68"/>
      <c r="B124" s="68"/>
      <c r="C124" s="68"/>
      <c r="D124" s="68"/>
      <c r="E124" s="10"/>
      <c r="G124" s="10"/>
      <c r="H124" s="68"/>
      <c r="I124" s="68"/>
    </row>
    <row r="125" spans="1:9" x14ac:dyDescent="0.2">
      <c r="A125" s="68"/>
      <c r="B125" s="68"/>
      <c r="C125" s="68"/>
      <c r="D125" s="68"/>
      <c r="E125" s="10"/>
      <c r="G125" s="10"/>
      <c r="H125" s="68"/>
      <c r="I125" s="68"/>
    </row>
    <row r="126" spans="1:9" x14ac:dyDescent="0.2">
      <c r="A126" s="68"/>
      <c r="B126" s="68"/>
      <c r="C126" s="68"/>
      <c r="D126" s="68"/>
      <c r="E126" s="10"/>
      <c r="G126" s="10"/>
      <c r="H126" s="68"/>
      <c r="I126" s="68"/>
    </row>
    <row r="127" spans="1:9" x14ac:dyDescent="0.2">
      <c r="A127" s="68"/>
      <c r="B127" s="68"/>
      <c r="C127" s="68"/>
      <c r="D127" s="68"/>
      <c r="E127" s="10"/>
      <c r="G127" s="10"/>
      <c r="H127" s="68"/>
      <c r="I127" s="68"/>
    </row>
    <row r="128" spans="1:9" x14ac:dyDescent="0.2">
      <c r="A128" s="67" t="s">
        <v>1394</v>
      </c>
      <c r="B128" s="68"/>
      <c r="C128" s="68"/>
      <c r="D128" s="68"/>
      <c r="E128" s="10"/>
      <c r="G128" s="10"/>
      <c r="H128" s="68"/>
      <c r="I128" s="68"/>
    </row>
    <row r="129" spans="1:9" x14ac:dyDescent="0.2">
      <c r="A129" s="68"/>
      <c r="B129" s="68"/>
      <c r="C129" s="68"/>
      <c r="D129" s="68"/>
      <c r="E129" s="10"/>
      <c r="G129" s="10"/>
      <c r="H129" s="68"/>
      <c r="I129" s="68"/>
    </row>
    <row r="130" spans="1:9" x14ac:dyDescent="0.2">
      <c r="A130" s="67" t="s">
        <v>1010</v>
      </c>
      <c r="B130" s="68"/>
      <c r="C130" s="68"/>
      <c r="D130" s="68"/>
      <c r="E130" s="10"/>
      <c r="G130" s="10"/>
      <c r="H130" s="68"/>
      <c r="I130" s="68"/>
    </row>
    <row r="131" spans="1:9" x14ac:dyDescent="0.2">
      <c r="A131" s="68"/>
      <c r="B131" s="68"/>
      <c r="C131" s="68"/>
      <c r="D131" s="68"/>
      <c r="E131" s="10"/>
      <c r="G131" s="10"/>
      <c r="H131" s="68"/>
      <c r="I131" s="68"/>
    </row>
    <row r="132" spans="1:9" x14ac:dyDescent="0.2">
      <c r="A132" s="68"/>
      <c r="B132" s="68"/>
      <c r="C132" s="68"/>
      <c r="D132" s="68"/>
      <c r="E132" s="10"/>
      <c r="G132" s="10"/>
      <c r="H132" s="68"/>
      <c r="I132" s="68"/>
    </row>
    <row r="133" spans="1:9" x14ac:dyDescent="0.2">
      <c r="A133" s="68"/>
      <c r="B133" s="68"/>
      <c r="C133" s="68"/>
      <c r="D133" s="68"/>
      <c r="E133" s="10"/>
      <c r="G133" s="10"/>
      <c r="H133" s="68"/>
      <c r="I133" s="68"/>
    </row>
    <row r="134" spans="1:9" x14ac:dyDescent="0.2">
      <c r="A134" s="68"/>
      <c r="B134" s="68"/>
      <c r="C134" s="68"/>
      <c r="D134" s="68"/>
      <c r="E134" s="10"/>
      <c r="G134" s="10"/>
      <c r="H134" s="68"/>
      <c r="I134" s="68"/>
    </row>
    <row r="135" spans="1:9" x14ac:dyDescent="0.2">
      <c r="A135" s="68"/>
      <c r="B135" s="68"/>
      <c r="C135" s="68"/>
      <c r="D135" s="68"/>
      <c r="E135" s="10"/>
      <c r="G135" s="10"/>
      <c r="H135" s="68"/>
      <c r="I135" s="68"/>
    </row>
    <row r="136" spans="1:9" x14ac:dyDescent="0.2">
      <c r="A136" s="68"/>
      <c r="B136" s="68"/>
      <c r="C136" s="68"/>
      <c r="D136" s="68"/>
      <c r="E136" s="10"/>
      <c r="G136" s="10"/>
      <c r="H136" s="68"/>
      <c r="I136" s="68"/>
    </row>
    <row r="137" spans="1:9" x14ac:dyDescent="0.2">
      <c r="A137" s="68"/>
      <c r="B137" s="68"/>
      <c r="C137" s="68"/>
      <c r="D137" s="68"/>
      <c r="E137" s="10"/>
      <c r="G137" s="10"/>
      <c r="H137" s="68"/>
      <c r="I137" s="68"/>
    </row>
    <row r="138" spans="1:9" x14ac:dyDescent="0.2">
      <c r="A138" s="68"/>
      <c r="B138" s="68"/>
      <c r="C138" s="68"/>
      <c r="D138" s="68"/>
      <c r="E138" s="10"/>
      <c r="G138" s="10"/>
      <c r="H138" s="68"/>
      <c r="I138" s="68"/>
    </row>
    <row r="139" spans="1:9" x14ac:dyDescent="0.2">
      <c r="A139" s="68"/>
      <c r="B139" s="68"/>
      <c r="C139" s="68"/>
      <c r="D139" s="68"/>
      <c r="E139" s="10"/>
      <c r="G139" s="10"/>
      <c r="H139" s="68"/>
      <c r="I139" s="68"/>
    </row>
    <row r="140" spans="1:9" x14ac:dyDescent="0.2">
      <c r="A140" s="68"/>
      <c r="B140" s="68"/>
      <c r="C140" s="68"/>
      <c r="D140" s="68"/>
      <c r="E140" s="10"/>
      <c r="G140" s="10"/>
      <c r="H140" s="68"/>
      <c r="I140" s="68"/>
    </row>
    <row r="141" spans="1:9" x14ac:dyDescent="0.2">
      <c r="A141" s="68"/>
      <c r="B141" s="68"/>
      <c r="C141" s="68"/>
      <c r="D141" s="68"/>
      <c r="E141" s="10"/>
      <c r="G141" s="10"/>
      <c r="H141" s="68"/>
      <c r="I141" s="68"/>
    </row>
    <row r="142" spans="1:9" x14ac:dyDescent="0.2">
      <c r="A142" s="68"/>
      <c r="B142" s="68"/>
      <c r="C142" s="68"/>
      <c r="D142" s="68"/>
      <c r="E142" s="10"/>
      <c r="G142" s="10"/>
      <c r="H142" s="68"/>
      <c r="I142" s="68"/>
    </row>
    <row r="143" spans="1:9" x14ac:dyDescent="0.2">
      <c r="A143" s="68"/>
      <c r="B143" s="68"/>
      <c r="C143" s="68"/>
      <c r="D143" s="68"/>
      <c r="E143" s="10"/>
      <c r="G143" s="10"/>
      <c r="H143" s="68"/>
      <c r="I143" s="68"/>
    </row>
    <row r="144" spans="1:9" x14ac:dyDescent="0.2">
      <c r="A144" s="68"/>
      <c r="B144" s="68"/>
      <c r="C144" s="68"/>
      <c r="D144" s="68"/>
      <c r="E144" s="10"/>
      <c r="G144" s="10"/>
      <c r="H144" s="68"/>
      <c r="I144" s="68"/>
    </row>
    <row r="145" spans="1:9" x14ac:dyDescent="0.2">
      <c r="A145" s="67" t="s">
        <v>1395</v>
      </c>
      <c r="B145" s="68"/>
      <c r="C145" s="68"/>
      <c r="D145" s="68"/>
      <c r="E145" s="10"/>
      <c r="G145" s="10"/>
      <c r="H145" s="68"/>
      <c r="I145" s="68"/>
    </row>
    <row r="146" spans="1:9" x14ac:dyDescent="0.2">
      <c r="A146" s="68"/>
      <c r="B146" s="68"/>
      <c r="C146" s="68"/>
      <c r="D146" s="68"/>
      <c r="E146" s="10"/>
      <c r="G146" s="10"/>
      <c r="H146" s="68"/>
      <c r="I146" s="68"/>
    </row>
    <row r="147" spans="1:9" x14ac:dyDescent="0.2">
      <c r="A147" s="68" t="s">
        <v>1008</v>
      </c>
      <c r="B147" s="68"/>
      <c r="C147" s="68"/>
      <c r="D147" s="68"/>
      <c r="E147" s="10"/>
      <c r="G147" s="10"/>
      <c r="H147" s="68"/>
      <c r="I147" s="68"/>
    </row>
    <row r="149" spans="1:9" x14ac:dyDescent="0.2">
      <c r="A149" s="68"/>
    </row>
    <row r="150" spans="1:9" x14ac:dyDescent="0.2">
      <c r="A150" s="68"/>
    </row>
    <row r="151" spans="1:9" x14ac:dyDescent="0.2">
      <c r="A151" s="69"/>
    </row>
  </sheetData>
  <mergeCells count="4">
    <mergeCell ref="A1:G1"/>
    <mergeCell ref="A100:B100"/>
    <mergeCell ref="A101:B101"/>
    <mergeCell ref="A102:B102"/>
  </mergeCells>
  <conditionalFormatting sqref="F2:F3">
    <cfRule type="cellIs" dxfId="87" priority="2" stopIfTrue="1" operator="between">
      <formula>0.009</formula>
      <formula>-0.009</formula>
    </cfRule>
  </conditionalFormatting>
  <conditionalFormatting sqref="F5:F65536">
    <cfRule type="cellIs" dxfId="86" priority="1" stopIfTrue="1" operator="between">
      <formula>0.009</formula>
      <formula>-0.009</formula>
    </cfRule>
  </conditionalFormatting>
  <hyperlinks>
    <hyperlink ref="A111" r:id="rId1" tooltip="https://www.franklintempletonindia.com/downloadsServlet/pdf/product-labels-jg9o5k7l" display="https://www.franklintempletonindia.com/downloadsServlet/pdf/product-labels-jg9o5k7l" xr:uid="{00000000-0004-0000-0B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61"/>
  <sheetViews>
    <sheetView workbookViewId="0">
      <selection sqref="A1:G1"/>
    </sheetView>
  </sheetViews>
  <sheetFormatPr defaultColWidth="9.21875" defaultRowHeight="10.199999999999999" x14ac:dyDescent="0.2"/>
  <cols>
    <col min="1" max="1" width="38.77734375" style="6" bestFit="1" customWidth="1"/>
    <col min="2" max="2" width="52.5546875" style="6" bestFit="1" customWidth="1"/>
    <col min="3" max="3" width="35.44140625" style="6" bestFit="1" customWidth="1"/>
    <col min="4" max="4" width="16.77734375" style="6" bestFit="1" customWidth="1"/>
    <col min="5" max="5" width="27.77734375" style="9" customWidth="1"/>
    <col min="6" max="6" width="13.5546875" style="10" bestFit="1" customWidth="1"/>
    <col min="7" max="7" width="6.77734375" style="9" customWidth="1"/>
    <col min="8" max="16384" width="9.21875" style="6"/>
  </cols>
  <sheetData>
    <row r="1" spans="1:7" s="1" customFormat="1" ht="13.8" x14ac:dyDescent="0.2">
      <c r="A1" s="98" t="s">
        <v>1396</v>
      </c>
      <c r="B1" s="99"/>
      <c r="C1" s="99"/>
      <c r="D1" s="99"/>
      <c r="E1" s="99"/>
      <c r="F1" s="99"/>
      <c r="G1" s="99"/>
    </row>
    <row r="2" spans="1:7" s="1" customFormat="1" ht="11.4" x14ac:dyDescent="0.2">
      <c r="E2" s="5"/>
      <c r="F2" s="8"/>
      <c r="G2" s="9"/>
    </row>
    <row r="3" spans="1:7" s="1" customFormat="1" ht="12" x14ac:dyDescent="0.2">
      <c r="A3" s="7" t="s">
        <v>7</v>
      </c>
      <c r="B3" s="2"/>
      <c r="C3" s="3"/>
      <c r="D3" s="3"/>
      <c r="E3" s="4"/>
      <c r="F3" s="8"/>
      <c r="G3" s="9"/>
    </row>
    <row r="4" spans="1:7" s="1" customFormat="1" ht="26.25" customHeight="1" x14ac:dyDescent="0.2">
      <c r="A4" s="14" t="s">
        <v>2</v>
      </c>
      <c r="B4" s="14" t="s">
        <v>0</v>
      </c>
      <c r="C4" s="15" t="s">
        <v>4</v>
      </c>
      <c r="D4" s="15" t="s">
        <v>1</v>
      </c>
      <c r="E4" s="54" t="s">
        <v>6</v>
      </c>
      <c r="F4" s="16" t="s">
        <v>3</v>
      </c>
      <c r="G4" s="16" t="s">
        <v>5</v>
      </c>
    </row>
    <row r="5" spans="1:7" x14ac:dyDescent="0.2">
      <c r="A5" s="17" t="s">
        <v>134</v>
      </c>
      <c r="B5" s="18"/>
      <c r="C5" s="18"/>
      <c r="D5" s="18"/>
      <c r="E5" s="19"/>
      <c r="F5" s="20"/>
      <c r="G5" s="19"/>
    </row>
    <row r="6" spans="1:7" x14ac:dyDescent="0.2">
      <c r="A6" s="21" t="s">
        <v>67</v>
      </c>
      <c r="B6" s="22"/>
      <c r="C6" s="22"/>
      <c r="D6" s="22"/>
      <c r="E6" s="23"/>
      <c r="F6" s="24"/>
      <c r="G6" s="23"/>
    </row>
    <row r="7" spans="1:7" x14ac:dyDescent="0.2">
      <c r="A7" s="22" t="s">
        <v>136</v>
      </c>
      <c r="B7" s="22" t="s">
        <v>135</v>
      </c>
      <c r="C7" s="22" t="s">
        <v>137</v>
      </c>
      <c r="D7" s="25">
        <v>43000</v>
      </c>
      <c r="E7" s="23">
        <v>314.56650000000002</v>
      </c>
      <c r="F7" s="24">
        <v>1.68589489107584</v>
      </c>
      <c r="G7" s="23"/>
    </row>
    <row r="8" spans="1:7" x14ac:dyDescent="0.2">
      <c r="A8" s="22" t="s">
        <v>139</v>
      </c>
      <c r="B8" s="22" t="s">
        <v>138</v>
      </c>
      <c r="C8" s="22" t="s">
        <v>137</v>
      </c>
      <c r="D8" s="25">
        <v>21500</v>
      </c>
      <c r="E8" s="23">
        <v>259.26850000000002</v>
      </c>
      <c r="F8" s="24">
        <v>1.38952952576608</v>
      </c>
      <c r="G8" s="23"/>
    </row>
    <row r="9" spans="1:7" x14ac:dyDescent="0.2">
      <c r="A9" s="22" t="s">
        <v>141</v>
      </c>
      <c r="B9" s="22" t="s">
        <v>140</v>
      </c>
      <c r="C9" s="22" t="s">
        <v>142</v>
      </c>
      <c r="D9" s="25">
        <v>19000</v>
      </c>
      <c r="E9" s="23">
        <v>255.34100000000001</v>
      </c>
      <c r="F9" s="24">
        <v>1.36848039248361</v>
      </c>
      <c r="G9" s="23"/>
    </row>
    <row r="10" spans="1:7" x14ac:dyDescent="0.2">
      <c r="A10" s="22" t="s">
        <v>147</v>
      </c>
      <c r="B10" s="22" t="s">
        <v>146</v>
      </c>
      <c r="C10" s="22" t="s">
        <v>137</v>
      </c>
      <c r="D10" s="25">
        <v>23000</v>
      </c>
      <c r="E10" s="23">
        <v>225.262</v>
      </c>
      <c r="F10" s="24">
        <v>1.2072743122790499</v>
      </c>
      <c r="G10" s="23"/>
    </row>
    <row r="11" spans="1:7" x14ac:dyDescent="0.2">
      <c r="A11" s="22" t="s">
        <v>149</v>
      </c>
      <c r="B11" s="22" t="s">
        <v>148</v>
      </c>
      <c r="C11" s="22" t="s">
        <v>137</v>
      </c>
      <c r="D11" s="25">
        <v>18000</v>
      </c>
      <c r="E11" s="23">
        <v>209.03399999999999</v>
      </c>
      <c r="F11" s="24">
        <v>1.12030159810771</v>
      </c>
      <c r="G11" s="23"/>
    </row>
    <row r="12" spans="1:7" x14ac:dyDescent="0.2">
      <c r="A12" s="22" t="s">
        <v>144</v>
      </c>
      <c r="B12" s="22" t="s">
        <v>143</v>
      </c>
      <c r="C12" s="22" t="s">
        <v>145</v>
      </c>
      <c r="D12" s="25">
        <v>10900</v>
      </c>
      <c r="E12" s="23">
        <v>194.2816</v>
      </c>
      <c r="F12" s="24">
        <v>1.0412372483085199</v>
      </c>
      <c r="G12" s="23"/>
    </row>
    <row r="13" spans="1:7" x14ac:dyDescent="0.2">
      <c r="A13" s="22" t="s">
        <v>151</v>
      </c>
      <c r="B13" s="22" t="s">
        <v>150</v>
      </c>
      <c r="C13" s="22" t="s">
        <v>152</v>
      </c>
      <c r="D13" s="25">
        <v>5000</v>
      </c>
      <c r="E13" s="23">
        <v>175.20500000000001</v>
      </c>
      <c r="F13" s="24">
        <v>0.93899768217830903</v>
      </c>
      <c r="G13" s="23"/>
    </row>
    <row r="14" spans="1:7" x14ac:dyDescent="0.2">
      <c r="A14" s="22" t="s">
        <v>154</v>
      </c>
      <c r="B14" s="22" t="s">
        <v>153</v>
      </c>
      <c r="C14" s="22" t="s">
        <v>155</v>
      </c>
      <c r="D14" s="25">
        <v>13663</v>
      </c>
      <c r="E14" s="23">
        <v>170.86947799999999</v>
      </c>
      <c r="F14" s="24">
        <v>0.91576178646167405</v>
      </c>
      <c r="G14" s="23"/>
    </row>
    <row r="15" spans="1:7" x14ac:dyDescent="0.2">
      <c r="A15" s="22" t="s">
        <v>159</v>
      </c>
      <c r="B15" s="22" t="s">
        <v>158</v>
      </c>
      <c r="C15" s="22" t="s">
        <v>160</v>
      </c>
      <c r="D15" s="25">
        <v>38000</v>
      </c>
      <c r="E15" s="23">
        <v>140.84700000000001</v>
      </c>
      <c r="F15" s="24">
        <v>0.75485863155599597</v>
      </c>
      <c r="G15" s="23"/>
    </row>
    <row r="16" spans="1:7" x14ac:dyDescent="0.2">
      <c r="A16" s="22" t="s">
        <v>157</v>
      </c>
      <c r="B16" s="22" t="s">
        <v>156</v>
      </c>
      <c r="C16" s="22" t="s">
        <v>155</v>
      </c>
      <c r="D16" s="25">
        <v>10000</v>
      </c>
      <c r="E16" s="23">
        <v>134.16</v>
      </c>
      <c r="F16" s="24">
        <v>0.71902017089148096</v>
      </c>
      <c r="G16" s="23"/>
    </row>
    <row r="17" spans="1:7" x14ac:dyDescent="0.2">
      <c r="A17" s="22" t="s">
        <v>162</v>
      </c>
      <c r="B17" s="22" t="s">
        <v>161</v>
      </c>
      <c r="C17" s="22" t="s">
        <v>163</v>
      </c>
      <c r="D17" s="25">
        <v>50000</v>
      </c>
      <c r="E17" s="23">
        <v>114.49</v>
      </c>
      <c r="F17" s="24">
        <v>0.61360032323617797</v>
      </c>
      <c r="G17" s="23"/>
    </row>
    <row r="18" spans="1:7" x14ac:dyDescent="0.2">
      <c r="A18" s="22" t="s">
        <v>165</v>
      </c>
      <c r="B18" s="22" t="s">
        <v>164</v>
      </c>
      <c r="C18" s="22" t="s">
        <v>166</v>
      </c>
      <c r="D18" s="25">
        <v>1500</v>
      </c>
      <c r="E18" s="23">
        <v>111.285</v>
      </c>
      <c r="F18" s="24">
        <v>0.59642337297002401</v>
      </c>
      <c r="G18" s="23"/>
    </row>
    <row r="19" spans="1:7" x14ac:dyDescent="0.2">
      <c r="A19" s="22" t="s">
        <v>168</v>
      </c>
      <c r="B19" s="22" t="s">
        <v>167</v>
      </c>
      <c r="C19" s="22" t="s">
        <v>169</v>
      </c>
      <c r="D19" s="25">
        <v>1000</v>
      </c>
      <c r="E19" s="23">
        <v>107.45</v>
      </c>
      <c r="F19" s="24">
        <v>0.57586998630209896</v>
      </c>
      <c r="G19" s="23"/>
    </row>
    <row r="20" spans="1:7" x14ac:dyDescent="0.2">
      <c r="A20" s="22" t="s">
        <v>171</v>
      </c>
      <c r="B20" s="22" t="s">
        <v>170</v>
      </c>
      <c r="C20" s="22" t="s">
        <v>172</v>
      </c>
      <c r="D20" s="25">
        <v>3500</v>
      </c>
      <c r="E20" s="23">
        <v>103.4145</v>
      </c>
      <c r="F20" s="24">
        <v>0.554242035350753</v>
      </c>
      <c r="G20" s="23"/>
    </row>
    <row r="21" spans="1:7" x14ac:dyDescent="0.2">
      <c r="A21" s="22" t="s">
        <v>174</v>
      </c>
      <c r="B21" s="22" t="s">
        <v>173</v>
      </c>
      <c r="C21" s="22" t="s">
        <v>175</v>
      </c>
      <c r="D21" s="25">
        <v>1800</v>
      </c>
      <c r="E21" s="23">
        <v>97.614000000000004</v>
      </c>
      <c r="F21" s="24">
        <v>0.52315470305158795</v>
      </c>
      <c r="G21" s="23"/>
    </row>
    <row r="22" spans="1:7" x14ac:dyDescent="0.2">
      <c r="A22" s="22" t="s">
        <v>183</v>
      </c>
      <c r="B22" s="22" t="s">
        <v>182</v>
      </c>
      <c r="C22" s="22" t="s">
        <v>184</v>
      </c>
      <c r="D22" s="25">
        <v>13000</v>
      </c>
      <c r="E22" s="23">
        <v>95.673500000000004</v>
      </c>
      <c r="F22" s="24">
        <v>0.51275474299184598</v>
      </c>
      <c r="G22" s="23"/>
    </row>
    <row r="23" spans="1:7" x14ac:dyDescent="0.2">
      <c r="A23" s="22" t="s">
        <v>180</v>
      </c>
      <c r="B23" s="22" t="s">
        <v>179</v>
      </c>
      <c r="C23" s="22" t="s">
        <v>181</v>
      </c>
      <c r="D23" s="25">
        <v>46000</v>
      </c>
      <c r="E23" s="23">
        <v>88.255600000000001</v>
      </c>
      <c r="F23" s="24">
        <v>0.472999080158991</v>
      </c>
      <c r="G23" s="23"/>
    </row>
    <row r="24" spans="1:7" x14ac:dyDescent="0.2">
      <c r="A24" s="22" t="s">
        <v>177</v>
      </c>
      <c r="B24" s="22" t="s">
        <v>176</v>
      </c>
      <c r="C24" s="22" t="s">
        <v>178</v>
      </c>
      <c r="D24" s="25">
        <v>4500</v>
      </c>
      <c r="E24" s="23">
        <v>79.073999999999998</v>
      </c>
      <c r="F24" s="24">
        <v>0.42379100322803298</v>
      </c>
      <c r="G24" s="23"/>
    </row>
    <row r="25" spans="1:7" x14ac:dyDescent="0.2">
      <c r="A25" s="22" t="s">
        <v>186</v>
      </c>
      <c r="B25" s="22" t="s">
        <v>185</v>
      </c>
      <c r="C25" s="22" t="s">
        <v>187</v>
      </c>
      <c r="D25" s="25">
        <v>5679</v>
      </c>
      <c r="E25" s="23">
        <v>75.468231000000003</v>
      </c>
      <c r="F25" s="24">
        <v>0.40446616242171901</v>
      </c>
      <c r="G25" s="23"/>
    </row>
    <row r="26" spans="1:7" x14ac:dyDescent="0.2">
      <c r="A26" s="22" t="s">
        <v>200</v>
      </c>
      <c r="B26" s="22" t="s">
        <v>199</v>
      </c>
      <c r="C26" s="22" t="s">
        <v>201</v>
      </c>
      <c r="D26" s="25">
        <v>5000</v>
      </c>
      <c r="E26" s="23">
        <v>75.314999999999998</v>
      </c>
      <c r="F26" s="24">
        <v>0.40364493269746499</v>
      </c>
      <c r="G26" s="23"/>
    </row>
    <row r="27" spans="1:7" x14ac:dyDescent="0.2">
      <c r="A27" s="22" t="s">
        <v>189</v>
      </c>
      <c r="B27" s="22" t="s">
        <v>188</v>
      </c>
      <c r="C27" s="22" t="s">
        <v>160</v>
      </c>
      <c r="D27" s="25">
        <v>50000</v>
      </c>
      <c r="E27" s="23">
        <v>75.084999999999994</v>
      </c>
      <c r="F27" s="24">
        <v>0.40241226543967501</v>
      </c>
      <c r="G27" s="23"/>
    </row>
    <row r="28" spans="1:7" x14ac:dyDescent="0.2">
      <c r="A28" s="22" t="s">
        <v>191</v>
      </c>
      <c r="B28" s="22" t="s">
        <v>190</v>
      </c>
      <c r="C28" s="22" t="s">
        <v>192</v>
      </c>
      <c r="D28" s="25">
        <v>5000</v>
      </c>
      <c r="E28" s="23">
        <v>71.39</v>
      </c>
      <c r="F28" s="24">
        <v>0.38260919797214399</v>
      </c>
      <c r="G28" s="23"/>
    </row>
    <row r="29" spans="1:7" x14ac:dyDescent="0.2">
      <c r="A29" s="22" t="s">
        <v>225</v>
      </c>
      <c r="B29" s="22" t="s">
        <v>224</v>
      </c>
      <c r="C29" s="22" t="s">
        <v>223</v>
      </c>
      <c r="D29" s="25">
        <v>5000</v>
      </c>
      <c r="E29" s="23">
        <v>67.734999999999999</v>
      </c>
      <c r="F29" s="24">
        <v>0.36302050741901098</v>
      </c>
      <c r="G29" s="23"/>
    </row>
    <row r="30" spans="1:7" x14ac:dyDescent="0.2">
      <c r="A30" s="22" t="s">
        <v>197</v>
      </c>
      <c r="B30" s="22" t="s">
        <v>196</v>
      </c>
      <c r="C30" s="22" t="s">
        <v>198</v>
      </c>
      <c r="D30" s="25">
        <v>1000</v>
      </c>
      <c r="E30" s="23">
        <v>65.489999999999995</v>
      </c>
      <c r="F30" s="24">
        <v>0.35098860309841301</v>
      </c>
      <c r="G30" s="23"/>
    </row>
    <row r="31" spans="1:7" x14ac:dyDescent="0.2">
      <c r="A31" s="22" t="s">
        <v>194</v>
      </c>
      <c r="B31" s="22" t="s">
        <v>193</v>
      </c>
      <c r="C31" s="22" t="s">
        <v>195</v>
      </c>
      <c r="D31" s="25">
        <v>15000</v>
      </c>
      <c r="E31" s="23">
        <v>60.097499999999997</v>
      </c>
      <c r="F31" s="24">
        <v>0.32208791532610898</v>
      </c>
      <c r="G31" s="23"/>
    </row>
    <row r="32" spans="1:7" x14ac:dyDescent="0.2">
      <c r="A32" s="22" t="s">
        <v>203</v>
      </c>
      <c r="B32" s="22" t="s">
        <v>202</v>
      </c>
      <c r="C32" s="22" t="s">
        <v>204</v>
      </c>
      <c r="D32" s="25">
        <v>3500</v>
      </c>
      <c r="E32" s="23">
        <v>59.871000000000002</v>
      </c>
      <c r="F32" s="24">
        <v>0.320874006048329</v>
      </c>
      <c r="G32" s="23"/>
    </row>
    <row r="33" spans="1:7" x14ac:dyDescent="0.2">
      <c r="A33" s="22" t="s">
        <v>206</v>
      </c>
      <c r="B33" s="22" t="s">
        <v>205</v>
      </c>
      <c r="C33" s="22" t="s">
        <v>166</v>
      </c>
      <c r="D33" s="25">
        <v>13200</v>
      </c>
      <c r="E33" s="23">
        <v>57.287999999999997</v>
      </c>
      <c r="F33" s="24">
        <v>0.30703061680106702</v>
      </c>
      <c r="G33" s="23"/>
    </row>
    <row r="34" spans="1:7" x14ac:dyDescent="0.2">
      <c r="A34" s="22" t="s">
        <v>217</v>
      </c>
      <c r="B34" s="22" t="s">
        <v>216</v>
      </c>
      <c r="C34" s="22" t="s">
        <v>218</v>
      </c>
      <c r="D34" s="25">
        <v>2400</v>
      </c>
      <c r="E34" s="23">
        <v>49.324800000000003</v>
      </c>
      <c r="F34" s="24">
        <v>0.26435246068267798</v>
      </c>
      <c r="G34" s="23"/>
    </row>
    <row r="35" spans="1:7" x14ac:dyDescent="0.2">
      <c r="A35" s="22" t="s">
        <v>213</v>
      </c>
      <c r="B35" s="22" t="s">
        <v>212</v>
      </c>
      <c r="C35" s="22" t="s">
        <v>172</v>
      </c>
      <c r="D35" s="25">
        <v>400</v>
      </c>
      <c r="E35" s="23">
        <v>49.223999999999997</v>
      </c>
      <c r="F35" s="24">
        <v>0.263812230858395</v>
      </c>
      <c r="G35" s="23"/>
    </row>
    <row r="36" spans="1:7" x14ac:dyDescent="0.2">
      <c r="A36" s="22" t="s">
        <v>215</v>
      </c>
      <c r="B36" s="22" t="s">
        <v>214</v>
      </c>
      <c r="C36" s="22" t="s">
        <v>204</v>
      </c>
      <c r="D36" s="25">
        <v>8000</v>
      </c>
      <c r="E36" s="23">
        <v>47.247999999999998</v>
      </c>
      <c r="F36" s="24">
        <v>0.25322201128712502</v>
      </c>
      <c r="G36" s="23"/>
    </row>
    <row r="37" spans="1:7" x14ac:dyDescent="0.2">
      <c r="A37" s="22" t="s">
        <v>220</v>
      </c>
      <c r="B37" s="22" t="s">
        <v>219</v>
      </c>
      <c r="C37" s="22" t="s">
        <v>195</v>
      </c>
      <c r="D37" s="25">
        <v>1250</v>
      </c>
      <c r="E37" s="23">
        <v>43.59</v>
      </c>
      <c r="F37" s="24">
        <v>0.23361724246541199</v>
      </c>
      <c r="G37" s="23"/>
    </row>
    <row r="38" spans="1:7" x14ac:dyDescent="0.2">
      <c r="A38" s="22" t="s">
        <v>230</v>
      </c>
      <c r="B38" s="22" t="s">
        <v>229</v>
      </c>
      <c r="C38" s="22" t="s">
        <v>204</v>
      </c>
      <c r="D38" s="25">
        <v>30000</v>
      </c>
      <c r="E38" s="23">
        <v>42.195</v>
      </c>
      <c r="F38" s="24">
        <v>0.22614084757577599</v>
      </c>
      <c r="G38" s="23"/>
    </row>
    <row r="39" spans="1:7" x14ac:dyDescent="0.2">
      <c r="A39" s="22" t="s">
        <v>208</v>
      </c>
      <c r="B39" s="22" t="s">
        <v>207</v>
      </c>
      <c r="C39" s="22" t="s">
        <v>178</v>
      </c>
      <c r="D39" s="25">
        <v>3220</v>
      </c>
      <c r="E39" s="23">
        <v>41.769840000000002</v>
      </c>
      <c r="F39" s="24">
        <v>0.223862235352637</v>
      </c>
      <c r="G39" s="23"/>
    </row>
    <row r="40" spans="1:7" x14ac:dyDescent="0.2">
      <c r="A40" s="22" t="s">
        <v>210</v>
      </c>
      <c r="B40" s="22" t="s">
        <v>209</v>
      </c>
      <c r="C40" s="22" t="s">
        <v>211</v>
      </c>
      <c r="D40" s="25">
        <v>1000</v>
      </c>
      <c r="E40" s="23">
        <v>39.435000000000002</v>
      </c>
      <c r="F40" s="24">
        <v>0.21134884048230099</v>
      </c>
      <c r="G40" s="23"/>
    </row>
    <row r="41" spans="1:7" x14ac:dyDescent="0.2">
      <c r="A41" s="22" t="s">
        <v>227</v>
      </c>
      <c r="B41" s="22" t="s">
        <v>226</v>
      </c>
      <c r="C41" s="22" t="s">
        <v>228</v>
      </c>
      <c r="D41" s="25">
        <v>25000</v>
      </c>
      <c r="E41" s="23">
        <v>38.532499999999999</v>
      </c>
      <c r="F41" s="24">
        <v>0.20651196135119301</v>
      </c>
      <c r="G41" s="23"/>
    </row>
    <row r="42" spans="1:7" x14ac:dyDescent="0.2">
      <c r="A42" s="22" t="s">
        <v>240</v>
      </c>
      <c r="B42" s="22" t="s">
        <v>239</v>
      </c>
      <c r="C42" s="22" t="s">
        <v>223</v>
      </c>
      <c r="D42" s="25">
        <v>5000</v>
      </c>
      <c r="E42" s="23">
        <v>37.752499999999998</v>
      </c>
      <c r="F42" s="24">
        <v>0.202331611520428</v>
      </c>
      <c r="G42" s="23"/>
    </row>
    <row r="43" spans="1:7" x14ac:dyDescent="0.2">
      <c r="A43" s="22" t="s">
        <v>222</v>
      </c>
      <c r="B43" s="22" t="s">
        <v>221</v>
      </c>
      <c r="C43" s="22" t="s">
        <v>223</v>
      </c>
      <c r="D43" s="25">
        <v>12000</v>
      </c>
      <c r="E43" s="23">
        <v>36.6</v>
      </c>
      <c r="F43" s="24">
        <v>0.19615487667433101</v>
      </c>
      <c r="G43" s="23"/>
    </row>
    <row r="44" spans="1:7" x14ac:dyDescent="0.2">
      <c r="A44" s="22" t="s">
        <v>235</v>
      </c>
      <c r="B44" s="22" t="s">
        <v>234</v>
      </c>
      <c r="C44" s="22" t="s">
        <v>163</v>
      </c>
      <c r="D44" s="25">
        <v>7417</v>
      </c>
      <c r="E44" s="23">
        <v>35.393923999999998</v>
      </c>
      <c r="F44" s="24">
        <v>0.18969100538908801</v>
      </c>
      <c r="G44" s="23"/>
    </row>
    <row r="45" spans="1:7" x14ac:dyDescent="0.2">
      <c r="A45" s="22" t="s">
        <v>237</v>
      </c>
      <c r="B45" s="22" t="s">
        <v>236</v>
      </c>
      <c r="C45" s="22" t="s">
        <v>238</v>
      </c>
      <c r="D45" s="25">
        <v>5054</v>
      </c>
      <c r="E45" s="23">
        <v>33.985622999999997</v>
      </c>
      <c r="F45" s="24">
        <v>0.18214332481599199</v>
      </c>
      <c r="G45" s="23"/>
    </row>
    <row r="46" spans="1:7" x14ac:dyDescent="0.2">
      <c r="A46" s="22" t="s">
        <v>232</v>
      </c>
      <c r="B46" s="22" t="s">
        <v>231</v>
      </c>
      <c r="C46" s="22" t="s">
        <v>233</v>
      </c>
      <c r="D46" s="25">
        <v>30000</v>
      </c>
      <c r="E46" s="23">
        <v>30.126000000000001</v>
      </c>
      <c r="F46" s="24">
        <v>0.16145797307898599</v>
      </c>
      <c r="G46" s="23"/>
    </row>
    <row r="47" spans="1:7" x14ac:dyDescent="0.2">
      <c r="A47" s="22" t="s">
        <v>242</v>
      </c>
      <c r="B47" s="22" t="s">
        <v>241</v>
      </c>
      <c r="C47" s="22" t="s">
        <v>238</v>
      </c>
      <c r="D47" s="25">
        <v>162</v>
      </c>
      <c r="E47" s="23">
        <v>22.30416</v>
      </c>
      <c r="F47" s="24">
        <v>0.11953742497608</v>
      </c>
      <c r="G47" s="23"/>
    </row>
    <row r="48" spans="1:7" x14ac:dyDescent="0.2">
      <c r="A48" s="22" t="s">
        <v>244</v>
      </c>
      <c r="B48" s="22" t="s">
        <v>243</v>
      </c>
      <c r="C48" s="22" t="s">
        <v>245</v>
      </c>
      <c r="D48" s="25">
        <v>7500</v>
      </c>
      <c r="E48" s="23">
        <v>17.06475</v>
      </c>
      <c r="F48" s="24">
        <v>9.14572112494067E-2</v>
      </c>
      <c r="G48" s="23"/>
    </row>
    <row r="49" spans="1:7" x14ac:dyDescent="0.2">
      <c r="A49" s="22" t="s">
        <v>247</v>
      </c>
      <c r="B49" s="22" t="s">
        <v>246</v>
      </c>
      <c r="C49" s="22" t="s">
        <v>175</v>
      </c>
      <c r="D49" s="25">
        <v>3400</v>
      </c>
      <c r="E49" s="23">
        <v>0.76397999999999999</v>
      </c>
      <c r="F49" s="24">
        <v>4.0944918765479597E-3</v>
      </c>
      <c r="G49" s="23"/>
    </row>
    <row r="50" spans="1:7" x14ac:dyDescent="0.2">
      <c r="A50" s="21" t="s">
        <v>33</v>
      </c>
      <c r="B50" s="21"/>
      <c r="C50" s="21"/>
      <c r="D50" s="21"/>
      <c r="E50" s="26">
        <f>SUM(E7:E49)</f>
        <v>4049.1414859999995</v>
      </c>
      <c r="F50" s="27">
        <f>SUM(F7:F49)</f>
        <v>21.701061443258091</v>
      </c>
      <c r="G50" s="26"/>
    </row>
    <row r="51" spans="1:7" x14ac:dyDescent="0.2">
      <c r="A51" s="22"/>
      <c r="B51" s="22"/>
      <c r="C51" s="22"/>
      <c r="D51" s="22"/>
      <c r="E51" s="23"/>
      <c r="F51" s="24"/>
      <c r="G51" s="23"/>
    </row>
    <row r="52" spans="1:7" x14ac:dyDescent="0.2">
      <c r="A52" s="21" t="s">
        <v>66</v>
      </c>
      <c r="B52" s="22"/>
      <c r="C52" s="22"/>
      <c r="D52" s="22"/>
      <c r="E52" s="23"/>
      <c r="F52" s="24"/>
      <c r="G52" s="23"/>
    </row>
    <row r="53" spans="1:7" x14ac:dyDescent="0.2">
      <c r="A53" s="21" t="s">
        <v>67</v>
      </c>
      <c r="B53" s="22"/>
      <c r="C53" s="22"/>
      <c r="D53" s="22"/>
      <c r="E53" s="23"/>
      <c r="F53" s="24"/>
      <c r="G53" s="23"/>
    </row>
    <row r="54" spans="1:7" x14ac:dyDescent="0.2">
      <c r="A54" s="22" t="s">
        <v>74</v>
      </c>
      <c r="B54" s="22" t="s">
        <v>73</v>
      </c>
      <c r="C54" s="22" t="s">
        <v>75</v>
      </c>
      <c r="D54" s="25">
        <v>1500</v>
      </c>
      <c r="E54" s="23">
        <v>1519.5147328999999</v>
      </c>
      <c r="F54" s="24">
        <v>8.1437219955417497</v>
      </c>
      <c r="G54" s="23">
        <v>7.5044000000000004</v>
      </c>
    </row>
    <row r="55" spans="1:7" x14ac:dyDescent="0.2">
      <c r="A55" s="22" t="s">
        <v>69</v>
      </c>
      <c r="B55" s="22" t="s">
        <v>68</v>
      </c>
      <c r="C55" s="22" t="s">
        <v>70</v>
      </c>
      <c r="D55" s="25">
        <v>1300</v>
      </c>
      <c r="E55" s="23">
        <v>1410.1646000000001</v>
      </c>
      <c r="F55" s="24">
        <v>7.5576683935384397</v>
      </c>
      <c r="G55" s="23">
        <v>8.69</v>
      </c>
    </row>
    <row r="56" spans="1:7" x14ac:dyDescent="0.2">
      <c r="A56" s="22" t="s">
        <v>98</v>
      </c>
      <c r="B56" s="22" t="s">
        <v>97</v>
      </c>
      <c r="C56" s="22" t="s">
        <v>78</v>
      </c>
      <c r="D56" s="25">
        <v>2000</v>
      </c>
      <c r="E56" s="23">
        <v>1121.0060000000001</v>
      </c>
      <c r="F56" s="24">
        <v>6.0079451825460302</v>
      </c>
      <c r="G56" s="23">
        <v>6.9702999999999999</v>
      </c>
    </row>
    <row r="57" spans="1:7" x14ac:dyDescent="0.2">
      <c r="A57" s="22" t="s">
        <v>1387</v>
      </c>
      <c r="B57" s="22" t="s">
        <v>1388</v>
      </c>
      <c r="C57" s="22" t="s">
        <v>78</v>
      </c>
      <c r="D57" s="25">
        <v>100</v>
      </c>
      <c r="E57" s="23">
        <v>1076.7501643999999</v>
      </c>
      <c r="F57" s="24">
        <v>5.7707594455450097</v>
      </c>
      <c r="G57" s="23">
        <v>7.6950000000000003</v>
      </c>
    </row>
    <row r="58" spans="1:7" x14ac:dyDescent="0.2">
      <c r="A58" s="22" t="s">
        <v>77</v>
      </c>
      <c r="B58" s="22" t="s">
        <v>76</v>
      </c>
      <c r="C58" s="22" t="s">
        <v>78</v>
      </c>
      <c r="D58" s="25">
        <v>1000</v>
      </c>
      <c r="E58" s="23">
        <v>1064.4578219</v>
      </c>
      <c r="F58" s="24">
        <v>5.7048795841481201</v>
      </c>
      <c r="G58" s="23">
        <v>8.1475000000000009</v>
      </c>
    </row>
    <row r="59" spans="1:7" x14ac:dyDescent="0.2">
      <c r="A59" s="22" t="s">
        <v>1385</v>
      </c>
      <c r="B59" s="22" t="s">
        <v>1386</v>
      </c>
      <c r="C59" s="22" t="s">
        <v>75</v>
      </c>
      <c r="D59" s="25">
        <v>1000</v>
      </c>
      <c r="E59" s="23">
        <v>1038.5994384000001</v>
      </c>
      <c r="F59" s="24">
        <v>5.5662935724967504</v>
      </c>
      <c r="G59" s="23">
        <v>7.54</v>
      </c>
    </row>
    <row r="60" spans="1:7" x14ac:dyDescent="0.2">
      <c r="A60" s="22" t="s">
        <v>125</v>
      </c>
      <c r="B60" s="22" t="s">
        <v>124</v>
      </c>
      <c r="C60" s="22" t="s">
        <v>78</v>
      </c>
      <c r="D60" s="25">
        <v>1000</v>
      </c>
      <c r="E60" s="23">
        <v>1003.4774658</v>
      </c>
      <c r="F60" s="24">
        <v>5.3780600696576197</v>
      </c>
      <c r="G60" s="23">
        <v>7.5462999999999996</v>
      </c>
    </row>
    <row r="61" spans="1:7" x14ac:dyDescent="0.2">
      <c r="A61" s="22" t="s">
        <v>249</v>
      </c>
      <c r="B61" s="22" t="s">
        <v>248</v>
      </c>
      <c r="C61" s="22" t="s">
        <v>78</v>
      </c>
      <c r="D61" s="25">
        <v>500</v>
      </c>
      <c r="E61" s="23">
        <v>535.84852880000005</v>
      </c>
      <c r="F61" s="24">
        <v>2.87183885472365</v>
      </c>
      <c r="G61" s="23">
        <v>7.75</v>
      </c>
    </row>
    <row r="62" spans="1:7" x14ac:dyDescent="0.2">
      <c r="A62" s="22" t="s">
        <v>1397</v>
      </c>
      <c r="B62" s="22" t="s">
        <v>1398</v>
      </c>
      <c r="C62" s="22" t="s">
        <v>78</v>
      </c>
      <c r="D62" s="25">
        <v>500</v>
      </c>
      <c r="E62" s="23">
        <v>534.41655479999997</v>
      </c>
      <c r="F62" s="24">
        <v>2.86416430053319</v>
      </c>
      <c r="G62" s="23">
        <v>8.3097999999999992</v>
      </c>
    </row>
    <row r="63" spans="1:7" x14ac:dyDescent="0.2">
      <c r="A63" s="22" t="s">
        <v>72</v>
      </c>
      <c r="B63" s="22" t="s">
        <v>71</v>
      </c>
      <c r="C63" s="22" t="s">
        <v>70</v>
      </c>
      <c r="D63" s="25">
        <v>349</v>
      </c>
      <c r="E63" s="23">
        <v>376.75945999999999</v>
      </c>
      <c r="F63" s="24">
        <v>2.0192132626280701</v>
      </c>
      <c r="G63" s="23">
        <v>8.7249999999999996</v>
      </c>
    </row>
    <row r="64" spans="1:7" x14ac:dyDescent="0.2">
      <c r="A64" s="21" t="s">
        <v>33</v>
      </c>
      <c r="B64" s="21"/>
      <c r="C64" s="21"/>
      <c r="D64" s="21"/>
      <c r="E64" s="26">
        <f>SUM(E53:E63)</f>
        <v>9680.9947670000001</v>
      </c>
      <c r="F64" s="27">
        <f>SUM(F53:F63)</f>
        <v>51.884544661358632</v>
      </c>
      <c r="G64" s="26"/>
    </row>
    <row r="65" spans="1:7" x14ac:dyDescent="0.2">
      <c r="A65" s="22"/>
      <c r="B65" s="22"/>
      <c r="C65" s="22"/>
      <c r="D65" s="22"/>
      <c r="E65" s="23"/>
      <c r="F65" s="24"/>
      <c r="G65" s="23"/>
    </row>
    <row r="66" spans="1:7" x14ac:dyDescent="0.2">
      <c r="A66" s="21" t="s">
        <v>65</v>
      </c>
      <c r="B66" s="22"/>
      <c r="C66" s="22"/>
      <c r="D66" s="22"/>
      <c r="E66" s="23"/>
      <c r="F66" s="24"/>
      <c r="G66" s="23"/>
    </row>
    <row r="67" spans="1:7" x14ac:dyDescent="0.2">
      <c r="A67" s="22" t="s">
        <v>84</v>
      </c>
      <c r="B67" s="22" t="s">
        <v>1489</v>
      </c>
      <c r="C67" s="22" t="s">
        <v>37</v>
      </c>
      <c r="D67" s="25">
        <v>2800000</v>
      </c>
      <c r="E67" s="23">
        <v>2581.3715167</v>
      </c>
      <c r="F67" s="24">
        <v>13.8346615166371</v>
      </c>
      <c r="G67" s="23">
        <v>7.9546987578124897</v>
      </c>
    </row>
    <row r="68" spans="1:7" x14ac:dyDescent="0.2">
      <c r="A68" s="22" t="s">
        <v>106</v>
      </c>
      <c r="B68" s="22" t="s">
        <v>105</v>
      </c>
      <c r="C68" s="22" t="s">
        <v>37</v>
      </c>
      <c r="D68" s="25">
        <v>500000</v>
      </c>
      <c r="E68" s="23">
        <v>492.31450000000001</v>
      </c>
      <c r="F68" s="24">
        <v>2.6385215855870201</v>
      </c>
      <c r="G68" s="23">
        <v>8.0211908112499994</v>
      </c>
    </row>
    <row r="69" spans="1:7" x14ac:dyDescent="0.2">
      <c r="A69" s="21" t="s">
        <v>33</v>
      </c>
      <c r="B69" s="21"/>
      <c r="C69" s="21"/>
      <c r="D69" s="21"/>
      <c r="E69" s="26">
        <f>SUM(E67:E68)</f>
        <v>3073.6860167</v>
      </c>
      <c r="F69" s="27">
        <f>SUM(F67:F68)</f>
        <v>16.47318310222412</v>
      </c>
      <c r="G69" s="26"/>
    </row>
    <row r="70" spans="1:7" x14ac:dyDescent="0.2">
      <c r="A70" s="22"/>
      <c r="B70" s="22"/>
      <c r="C70" s="22"/>
      <c r="D70" s="22"/>
      <c r="E70" s="23"/>
      <c r="F70" s="24"/>
      <c r="G70" s="23"/>
    </row>
    <row r="71" spans="1:7" x14ac:dyDescent="0.2">
      <c r="A71" s="21" t="s">
        <v>250</v>
      </c>
      <c r="B71" s="22"/>
      <c r="C71" s="22"/>
      <c r="D71" s="22"/>
      <c r="E71" s="23"/>
      <c r="F71" s="24"/>
      <c r="G71" s="23"/>
    </row>
    <row r="72" spans="1:7" x14ac:dyDescent="0.2">
      <c r="A72" s="22" t="s">
        <v>1393</v>
      </c>
      <c r="B72" s="22" t="s">
        <v>1501</v>
      </c>
      <c r="C72" s="22" t="s">
        <v>251</v>
      </c>
      <c r="D72" s="25">
        <v>1871689.2890000001</v>
      </c>
      <c r="E72" s="23">
        <v>196.11747539999999</v>
      </c>
      <c r="F72" s="24">
        <v>1.0510764808952999</v>
      </c>
      <c r="G72" s="23"/>
    </row>
    <row r="73" spans="1:7" x14ac:dyDescent="0.2">
      <c r="A73" s="21" t="s">
        <v>33</v>
      </c>
      <c r="B73" s="21"/>
      <c r="C73" s="21"/>
      <c r="D73" s="21"/>
      <c r="E73" s="26">
        <f>SUM(E72:E72)</f>
        <v>196.11747539999999</v>
      </c>
      <c r="F73" s="27">
        <f>SUM(F72:F72)</f>
        <v>1.0510764808952999</v>
      </c>
      <c r="G73" s="26"/>
    </row>
    <row r="74" spans="1:7" x14ac:dyDescent="0.2">
      <c r="A74" s="22"/>
      <c r="B74" s="22"/>
      <c r="C74" s="22"/>
      <c r="D74" s="22"/>
      <c r="E74" s="23"/>
      <c r="F74" s="24"/>
      <c r="G74" s="23"/>
    </row>
    <row r="75" spans="1:7" x14ac:dyDescent="0.2">
      <c r="A75" s="21" t="s">
        <v>1106</v>
      </c>
      <c r="B75" s="22"/>
      <c r="C75" s="22"/>
      <c r="D75" s="22"/>
      <c r="E75" s="23"/>
      <c r="F75" s="24"/>
      <c r="G75" s="23"/>
    </row>
    <row r="76" spans="1:7" x14ac:dyDescent="0.2">
      <c r="A76" s="22" t="s">
        <v>1107</v>
      </c>
      <c r="B76" s="22" t="s">
        <v>1108</v>
      </c>
      <c r="C76" s="22" t="s">
        <v>1109</v>
      </c>
      <c r="D76" s="25">
        <v>636.86800000000005</v>
      </c>
      <c r="E76" s="23">
        <v>74.467590700000002</v>
      </c>
      <c r="F76" s="24">
        <v>0.399103307923307</v>
      </c>
      <c r="G76" s="23">
        <v>5.72</v>
      </c>
    </row>
    <row r="77" spans="1:7" x14ac:dyDescent="0.2">
      <c r="A77" s="21" t="s">
        <v>33</v>
      </c>
      <c r="B77" s="21"/>
      <c r="C77" s="21"/>
      <c r="D77" s="21"/>
      <c r="E77" s="26">
        <f>SUM(E76:E76)</f>
        <v>74.467590700000002</v>
      </c>
      <c r="F77" s="27">
        <f>SUM(F76:F76)</f>
        <v>0.399103307923307</v>
      </c>
      <c r="G77" s="26"/>
    </row>
    <row r="78" spans="1:7" x14ac:dyDescent="0.2">
      <c r="A78" s="22"/>
      <c r="B78" s="22"/>
      <c r="C78" s="22"/>
      <c r="D78" s="22"/>
      <c r="E78" s="23"/>
      <c r="F78" s="24"/>
      <c r="G78" s="23"/>
    </row>
    <row r="79" spans="1:7" x14ac:dyDescent="0.2">
      <c r="A79" s="21" t="s">
        <v>38</v>
      </c>
      <c r="B79" s="21"/>
      <c r="C79" s="21"/>
      <c r="D79" s="21"/>
      <c r="E79" s="26">
        <f>E50+E64+E69+E73+E77</f>
        <v>17074.407335799999</v>
      </c>
      <c r="F79" s="27">
        <f>F50+F64+F69+F73+F77</f>
        <v>91.508968995659444</v>
      </c>
      <c r="G79" s="26"/>
    </row>
    <row r="80" spans="1:7" x14ac:dyDescent="0.2">
      <c r="A80" s="21"/>
      <c r="B80" s="21"/>
      <c r="C80" s="21"/>
      <c r="D80" s="21"/>
      <c r="E80" s="26"/>
      <c r="F80" s="27"/>
      <c r="G80" s="26"/>
    </row>
    <row r="81" spans="1:7" x14ac:dyDescent="0.2">
      <c r="A81" s="21" t="s">
        <v>40</v>
      </c>
      <c r="B81" s="21"/>
      <c r="C81" s="21"/>
      <c r="D81" s="21"/>
      <c r="E81" s="26">
        <f>E83-(E50+E64+E69+E73+E77)</f>
        <v>1584.3181675000014</v>
      </c>
      <c r="F81" s="27">
        <f>F83-(F50+F64+F69+F73+F77)</f>
        <v>8.4910310043405559</v>
      </c>
      <c r="G81" s="26"/>
    </row>
    <row r="82" spans="1:7" x14ac:dyDescent="0.2">
      <c r="A82" s="21"/>
      <c r="B82" s="21"/>
      <c r="C82" s="21"/>
      <c r="D82" s="21"/>
      <c r="E82" s="26"/>
      <c r="F82" s="27"/>
      <c r="G82" s="26"/>
    </row>
    <row r="83" spans="1:7" x14ac:dyDescent="0.2">
      <c r="A83" s="28" t="s">
        <v>39</v>
      </c>
      <c r="B83" s="28"/>
      <c r="C83" s="28"/>
      <c r="D83" s="28"/>
      <c r="E83" s="29">
        <v>18658.7255033</v>
      </c>
      <c r="F83" s="30">
        <v>100</v>
      </c>
      <c r="G83" s="29"/>
    </row>
    <row r="84" spans="1:7" x14ac:dyDescent="0.2">
      <c r="A84" s="6" t="s">
        <v>1521</v>
      </c>
    </row>
    <row r="86" spans="1:7" x14ac:dyDescent="0.2">
      <c r="A86" s="12" t="s">
        <v>42</v>
      </c>
    </row>
    <row r="87" spans="1:7" x14ac:dyDescent="0.2">
      <c r="A87" s="12" t="s">
        <v>1110</v>
      </c>
    </row>
    <row r="89" spans="1:7" x14ac:dyDescent="0.2">
      <c r="A89" s="12" t="s">
        <v>43</v>
      </c>
    </row>
    <row r="90" spans="1:7" x14ac:dyDescent="0.2">
      <c r="A90" s="12" t="s">
        <v>44</v>
      </c>
    </row>
    <row r="91" spans="1:7" x14ac:dyDescent="0.2">
      <c r="A91" s="12" t="s">
        <v>45</v>
      </c>
      <c r="B91" s="12"/>
      <c r="C91" s="31" t="s">
        <v>46</v>
      </c>
      <c r="D91" s="31" t="s">
        <v>1004</v>
      </c>
    </row>
    <row r="92" spans="1:7" x14ac:dyDescent="0.2">
      <c r="A92" s="6" t="s">
        <v>59</v>
      </c>
      <c r="C92" s="32">
        <v>90.855400000000003</v>
      </c>
      <c r="D92" s="32">
        <v>88.875299999999996</v>
      </c>
    </row>
    <row r="93" spans="1:7" x14ac:dyDescent="0.2">
      <c r="A93" s="6" t="s">
        <v>118</v>
      </c>
      <c r="C93" s="32">
        <v>13.0877</v>
      </c>
      <c r="D93" s="32">
        <v>12.3413</v>
      </c>
    </row>
    <row r="94" spans="1:7" x14ac:dyDescent="0.2">
      <c r="A94" s="6" t="s">
        <v>119</v>
      </c>
      <c r="C94" s="32">
        <v>12.1028</v>
      </c>
      <c r="D94" s="32">
        <v>11.378299999999999</v>
      </c>
    </row>
    <row r="95" spans="1:7" x14ac:dyDescent="0.2">
      <c r="A95" s="6" t="s">
        <v>60</v>
      </c>
      <c r="C95" s="32">
        <v>99.987399999999994</v>
      </c>
      <c r="D95" s="32">
        <v>98.128699999999995</v>
      </c>
    </row>
    <row r="96" spans="1:7" x14ac:dyDescent="0.2">
      <c r="A96" s="6" t="s">
        <v>120</v>
      </c>
      <c r="C96" s="32">
        <v>14.9237</v>
      </c>
      <c r="D96" s="32">
        <v>14.0647</v>
      </c>
    </row>
    <row r="97" spans="1:5" x14ac:dyDescent="0.2">
      <c r="A97" s="6" t="s">
        <v>121</v>
      </c>
      <c r="C97" s="32">
        <v>13.973699999999999</v>
      </c>
      <c r="D97" s="32">
        <v>13.173</v>
      </c>
    </row>
    <row r="99" spans="1:5" x14ac:dyDescent="0.2">
      <c r="A99" s="6" t="s">
        <v>1005</v>
      </c>
    </row>
    <row r="101" spans="1:5" x14ac:dyDescent="0.2">
      <c r="A101" s="12" t="s">
        <v>47</v>
      </c>
    </row>
    <row r="102" spans="1:5" x14ac:dyDescent="0.2">
      <c r="A102" s="100" t="s">
        <v>48</v>
      </c>
      <c r="B102" s="101"/>
      <c r="C102" s="33" t="s">
        <v>49</v>
      </c>
    </row>
    <row r="103" spans="1:5" x14ac:dyDescent="0.2">
      <c r="A103" s="96" t="s">
        <v>118</v>
      </c>
      <c r="B103" s="97"/>
      <c r="C103" s="34">
        <v>0.47499999999999998</v>
      </c>
    </row>
    <row r="104" spans="1:5" x14ac:dyDescent="0.2">
      <c r="A104" s="96" t="s">
        <v>119</v>
      </c>
      <c r="B104" s="97"/>
      <c r="C104" s="34">
        <v>0.47</v>
      </c>
    </row>
    <row r="105" spans="1:5" x14ac:dyDescent="0.2">
      <c r="A105" s="96" t="s">
        <v>120</v>
      </c>
      <c r="B105" s="97"/>
      <c r="C105" s="34">
        <v>0.59499999999999997</v>
      </c>
    </row>
    <row r="106" spans="1:5" x14ac:dyDescent="0.2">
      <c r="A106" s="96" t="s">
        <v>121</v>
      </c>
      <c r="B106" s="97"/>
      <c r="C106" s="34">
        <v>0.55000000000000004</v>
      </c>
    </row>
    <row r="107" spans="1:5" x14ac:dyDescent="0.2">
      <c r="A107" s="6" t="s">
        <v>50</v>
      </c>
    </row>
    <row r="108" spans="1:5" x14ac:dyDescent="0.2">
      <c r="A108" s="6" t="s">
        <v>51</v>
      </c>
    </row>
    <row r="110" spans="1:5" x14ac:dyDescent="0.2">
      <c r="A110" s="12" t="s">
        <v>1139</v>
      </c>
      <c r="D110" s="35">
        <v>9.5523754512336492</v>
      </c>
      <c r="E110" s="9" t="s">
        <v>52</v>
      </c>
    </row>
    <row r="112" spans="1:5" x14ac:dyDescent="0.2">
      <c r="A112" s="12" t="s">
        <v>53</v>
      </c>
      <c r="D112" s="31" t="s">
        <v>54</v>
      </c>
    </row>
    <row r="114" spans="1:9" x14ac:dyDescent="0.2">
      <c r="A114" s="67" t="s">
        <v>1140</v>
      </c>
      <c r="B114" s="68"/>
      <c r="C114" s="68"/>
      <c r="D114" s="68"/>
      <c r="E114" s="10"/>
      <c r="G114" s="10"/>
      <c r="H114" s="68"/>
      <c r="I114" s="68"/>
    </row>
    <row r="115" spans="1:9" x14ac:dyDescent="0.2">
      <c r="A115" s="67"/>
      <c r="B115" s="68"/>
      <c r="C115" s="68"/>
      <c r="D115" s="68"/>
      <c r="E115" s="10"/>
      <c r="G115" s="10"/>
      <c r="H115" s="68"/>
      <c r="I115" s="68"/>
    </row>
    <row r="116" spans="1:9" x14ac:dyDescent="0.2">
      <c r="A116" s="67" t="s">
        <v>1009</v>
      </c>
      <c r="B116" s="68"/>
      <c r="C116" s="68"/>
      <c r="D116" s="68"/>
      <c r="E116" s="10"/>
      <c r="G116" s="10"/>
      <c r="H116" s="68"/>
      <c r="I116" s="68"/>
    </row>
    <row r="117" spans="1:9" x14ac:dyDescent="0.2">
      <c r="A117" s="69"/>
      <c r="B117" s="68"/>
      <c r="C117" s="68"/>
      <c r="D117" s="68"/>
      <c r="E117" s="10"/>
      <c r="G117" s="10"/>
      <c r="H117" s="68"/>
      <c r="I117" s="68"/>
    </row>
    <row r="118" spans="1:9" x14ac:dyDescent="0.2">
      <c r="A118" s="68"/>
      <c r="B118" s="68"/>
      <c r="C118" s="68"/>
      <c r="D118" s="68"/>
      <c r="E118" s="10"/>
      <c r="G118" s="10"/>
      <c r="H118" s="68"/>
      <c r="I118" s="68"/>
    </row>
    <row r="119" spans="1:9" x14ac:dyDescent="0.2">
      <c r="A119" s="68"/>
      <c r="B119" s="68"/>
      <c r="C119" s="68"/>
      <c r="D119" s="68"/>
      <c r="E119" s="10"/>
      <c r="G119" s="10"/>
      <c r="H119" s="68"/>
      <c r="I119" s="68"/>
    </row>
    <row r="120" spans="1:9" x14ac:dyDescent="0.2">
      <c r="A120" s="68"/>
      <c r="B120" s="68"/>
      <c r="C120" s="68"/>
      <c r="D120" s="68"/>
      <c r="E120" s="10"/>
      <c r="G120" s="10"/>
      <c r="H120" s="68"/>
      <c r="I120" s="68"/>
    </row>
    <row r="121" spans="1:9" x14ac:dyDescent="0.2">
      <c r="A121" s="68"/>
      <c r="B121" s="68"/>
      <c r="C121" s="68"/>
      <c r="D121" s="68"/>
      <c r="E121" s="10"/>
      <c r="G121" s="10"/>
      <c r="H121" s="68"/>
      <c r="I121" s="68"/>
    </row>
    <row r="122" spans="1:9" x14ac:dyDescent="0.2">
      <c r="A122" s="68"/>
      <c r="B122" s="68"/>
      <c r="C122" s="68"/>
      <c r="D122" s="68"/>
      <c r="E122" s="10"/>
      <c r="G122" s="10"/>
      <c r="H122" s="68"/>
      <c r="I122" s="68"/>
    </row>
    <row r="123" spans="1:9" x14ac:dyDescent="0.2">
      <c r="A123" s="68"/>
      <c r="B123" s="68"/>
      <c r="C123" s="68"/>
      <c r="D123" s="68"/>
      <c r="E123" s="10"/>
      <c r="G123" s="10"/>
      <c r="H123" s="68"/>
      <c r="I123" s="68"/>
    </row>
    <row r="124" spans="1:9" x14ac:dyDescent="0.2">
      <c r="A124" s="68"/>
      <c r="B124" s="68"/>
      <c r="C124" s="68"/>
      <c r="D124" s="68"/>
      <c r="E124" s="10"/>
      <c r="G124" s="10"/>
      <c r="H124" s="68"/>
      <c r="I124" s="68"/>
    </row>
    <row r="125" spans="1:9" x14ac:dyDescent="0.2">
      <c r="A125" s="68"/>
      <c r="B125" s="68"/>
      <c r="C125" s="68"/>
      <c r="D125" s="68"/>
      <c r="E125" s="10"/>
      <c r="G125" s="10"/>
      <c r="H125" s="68"/>
      <c r="I125" s="68"/>
    </row>
    <row r="126" spans="1:9" x14ac:dyDescent="0.2">
      <c r="A126" s="68"/>
      <c r="B126" s="68"/>
      <c r="C126" s="68"/>
      <c r="D126" s="68"/>
      <c r="E126" s="10"/>
      <c r="G126" s="10"/>
      <c r="H126" s="68"/>
      <c r="I126" s="68"/>
    </row>
    <row r="127" spans="1:9" x14ac:dyDescent="0.2">
      <c r="A127" s="68"/>
      <c r="B127" s="68"/>
      <c r="C127" s="68"/>
      <c r="D127" s="68"/>
      <c r="E127" s="10"/>
      <c r="G127" s="10"/>
      <c r="H127" s="68"/>
      <c r="I127" s="68"/>
    </row>
    <row r="128" spans="1:9" x14ac:dyDescent="0.2">
      <c r="A128" s="68"/>
      <c r="B128" s="68"/>
      <c r="C128" s="68"/>
      <c r="D128" s="68"/>
      <c r="E128" s="10"/>
      <c r="G128" s="10"/>
      <c r="H128" s="68"/>
      <c r="I128" s="68"/>
    </row>
    <row r="129" spans="1:9" x14ac:dyDescent="0.2">
      <c r="A129" s="68"/>
      <c r="B129" s="68"/>
      <c r="C129" s="68"/>
      <c r="D129" s="68"/>
      <c r="E129" s="10"/>
      <c r="G129" s="10"/>
      <c r="H129" s="68"/>
      <c r="I129" s="68"/>
    </row>
    <row r="130" spans="1:9" x14ac:dyDescent="0.2">
      <c r="A130" s="68"/>
      <c r="B130" s="68"/>
      <c r="C130" s="68"/>
      <c r="D130" s="68"/>
      <c r="E130" s="10"/>
      <c r="G130" s="10"/>
      <c r="H130" s="68"/>
      <c r="I130" s="68"/>
    </row>
    <row r="131" spans="1:9" x14ac:dyDescent="0.2">
      <c r="A131" s="68"/>
      <c r="B131" s="68"/>
      <c r="C131" s="68"/>
      <c r="D131" s="68"/>
      <c r="E131" s="10"/>
      <c r="G131" s="10"/>
      <c r="H131" s="68"/>
      <c r="I131" s="68"/>
    </row>
    <row r="132" spans="1:9" x14ac:dyDescent="0.2">
      <c r="A132" s="68"/>
      <c r="B132" s="68"/>
      <c r="C132" s="68"/>
      <c r="D132" s="68"/>
      <c r="E132" s="10"/>
      <c r="G132" s="10"/>
      <c r="H132" s="68"/>
      <c r="I132" s="68"/>
    </row>
    <row r="133" spans="1:9" x14ac:dyDescent="0.2">
      <c r="A133" s="68"/>
      <c r="B133" s="68"/>
      <c r="C133" s="68"/>
      <c r="D133" s="68"/>
      <c r="E133" s="10"/>
      <c r="G133" s="10"/>
      <c r="H133" s="68"/>
      <c r="I133" s="68"/>
    </row>
    <row r="134" spans="1:9" x14ac:dyDescent="0.2">
      <c r="A134" s="67" t="s">
        <v>1399</v>
      </c>
      <c r="B134" s="68"/>
      <c r="C134" s="68"/>
      <c r="D134" s="68"/>
      <c r="E134" s="10"/>
      <c r="G134" s="10"/>
      <c r="H134" s="68"/>
      <c r="I134" s="68"/>
    </row>
    <row r="135" spans="1:9" x14ac:dyDescent="0.2">
      <c r="A135" s="68"/>
      <c r="B135" s="68"/>
      <c r="C135" s="68"/>
      <c r="D135" s="68"/>
      <c r="E135" s="10"/>
      <c r="G135" s="10"/>
      <c r="H135" s="68"/>
      <c r="I135" s="68"/>
    </row>
    <row r="136" spans="1:9" x14ac:dyDescent="0.2">
      <c r="A136" s="67" t="s">
        <v>1010</v>
      </c>
      <c r="B136" s="68"/>
      <c r="C136" s="68"/>
      <c r="D136" s="68"/>
      <c r="E136" s="10"/>
      <c r="G136" s="10"/>
      <c r="H136" s="68"/>
      <c r="I136" s="68"/>
    </row>
    <row r="137" spans="1:9" x14ac:dyDescent="0.2">
      <c r="A137" s="68"/>
      <c r="B137" s="68"/>
      <c r="C137" s="68"/>
      <c r="D137" s="68"/>
      <c r="E137" s="10"/>
      <c r="G137" s="10"/>
      <c r="H137" s="68"/>
      <c r="I137" s="68"/>
    </row>
    <row r="138" spans="1:9" x14ac:dyDescent="0.2">
      <c r="A138" s="68"/>
      <c r="B138" s="68"/>
      <c r="C138" s="68"/>
      <c r="D138" s="68"/>
      <c r="E138" s="10"/>
      <c r="G138" s="10"/>
      <c r="H138" s="68"/>
      <c r="I138" s="68"/>
    </row>
    <row r="139" spans="1:9" x14ac:dyDescent="0.2">
      <c r="A139" s="68"/>
      <c r="B139" s="68"/>
      <c r="C139" s="68"/>
      <c r="D139" s="68"/>
      <c r="E139" s="10"/>
      <c r="G139" s="10"/>
      <c r="H139" s="68"/>
      <c r="I139" s="68"/>
    </row>
    <row r="140" spans="1:9" x14ac:dyDescent="0.2">
      <c r="A140" s="68"/>
      <c r="B140" s="68"/>
      <c r="C140" s="68"/>
      <c r="D140" s="68"/>
      <c r="E140" s="10"/>
      <c r="G140" s="10"/>
      <c r="H140" s="68"/>
      <c r="I140" s="68"/>
    </row>
    <row r="141" spans="1:9" x14ac:dyDescent="0.2">
      <c r="A141" s="68"/>
      <c r="B141" s="68"/>
      <c r="C141" s="68"/>
      <c r="D141" s="68"/>
      <c r="E141" s="10"/>
      <c r="G141" s="10"/>
      <c r="H141" s="68"/>
      <c r="I141" s="68"/>
    </row>
    <row r="142" spans="1:9" x14ac:dyDescent="0.2">
      <c r="A142" s="68"/>
      <c r="B142" s="68"/>
      <c r="C142" s="68"/>
      <c r="D142" s="68"/>
      <c r="E142" s="10"/>
      <c r="G142" s="10"/>
      <c r="H142" s="68"/>
      <c r="I142" s="68"/>
    </row>
    <row r="143" spans="1:9" x14ac:dyDescent="0.2">
      <c r="A143" s="68"/>
      <c r="B143" s="68"/>
      <c r="C143" s="68"/>
      <c r="D143" s="68"/>
      <c r="E143" s="10"/>
      <c r="G143" s="10"/>
      <c r="H143" s="68"/>
      <c r="I143" s="68"/>
    </row>
    <row r="144" spans="1:9" x14ac:dyDescent="0.2">
      <c r="A144" s="68"/>
      <c r="B144" s="68"/>
      <c r="C144" s="68"/>
      <c r="D144" s="68"/>
      <c r="E144" s="10"/>
      <c r="G144" s="10"/>
      <c r="H144" s="68"/>
      <c r="I144" s="68"/>
    </row>
    <row r="145" spans="1:9" x14ac:dyDescent="0.2">
      <c r="A145" s="68"/>
      <c r="B145" s="68"/>
      <c r="C145" s="68"/>
      <c r="D145" s="68"/>
      <c r="E145" s="10"/>
      <c r="G145" s="10"/>
      <c r="H145" s="68"/>
      <c r="I145" s="68"/>
    </row>
    <row r="146" spans="1:9" x14ac:dyDescent="0.2">
      <c r="A146" s="68"/>
      <c r="B146" s="68"/>
      <c r="C146" s="68"/>
      <c r="D146" s="68"/>
      <c r="E146" s="10"/>
      <c r="G146" s="10"/>
      <c r="H146" s="68"/>
      <c r="I146" s="68"/>
    </row>
    <row r="147" spans="1:9" x14ac:dyDescent="0.2">
      <c r="A147" s="68"/>
      <c r="B147" s="68"/>
      <c r="C147" s="68"/>
      <c r="D147" s="68"/>
      <c r="E147" s="10"/>
      <c r="G147" s="10"/>
      <c r="H147" s="68"/>
      <c r="I147" s="68"/>
    </row>
    <row r="148" spans="1:9" x14ac:dyDescent="0.2">
      <c r="A148" s="68"/>
      <c r="B148" s="68"/>
      <c r="C148" s="68"/>
      <c r="D148" s="68"/>
      <c r="E148" s="10"/>
      <c r="G148" s="10"/>
      <c r="H148" s="68"/>
      <c r="I148" s="68"/>
    </row>
    <row r="149" spans="1:9" x14ac:dyDescent="0.2">
      <c r="A149" s="68"/>
      <c r="B149" s="68"/>
      <c r="C149" s="68"/>
      <c r="D149" s="68"/>
      <c r="E149" s="10"/>
      <c r="G149" s="10"/>
      <c r="H149" s="68"/>
      <c r="I149" s="68"/>
    </row>
    <row r="150" spans="1:9" x14ac:dyDescent="0.2">
      <c r="A150" s="68"/>
      <c r="B150" s="68"/>
      <c r="C150" s="68"/>
      <c r="D150" s="68"/>
      <c r="E150" s="10"/>
      <c r="G150" s="10"/>
      <c r="H150" s="68"/>
      <c r="I150" s="68"/>
    </row>
    <row r="151" spans="1:9" x14ac:dyDescent="0.2">
      <c r="A151" s="68"/>
      <c r="B151" s="68"/>
      <c r="C151" s="68"/>
      <c r="D151" s="68"/>
      <c r="E151" s="10"/>
      <c r="G151" s="10"/>
      <c r="H151" s="68"/>
      <c r="I151" s="68"/>
    </row>
    <row r="152" spans="1:9" x14ac:dyDescent="0.2">
      <c r="A152" s="68"/>
      <c r="B152" s="68"/>
      <c r="C152" s="68"/>
      <c r="D152" s="68"/>
      <c r="E152" s="10"/>
      <c r="G152" s="10"/>
      <c r="H152" s="68"/>
      <c r="I152" s="68"/>
    </row>
    <row r="153" spans="1:9" x14ac:dyDescent="0.2">
      <c r="A153" s="67" t="s">
        <v>1400</v>
      </c>
      <c r="B153" s="68"/>
      <c r="C153" s="68"/>
      <c r="D153" s="68"/>
      <c r="E153" s="10"/>
      <c r="G153" s="10"/>
      <c r="H153" s="68"/>
      <c r="I153" s="68"/>
    </row>
    <row r="154" spans="1:9" x14ac:dyDescent="0.2">
      <c r="A154" s="68"/>
      <c r="B154" s="68"/>
      <c r="C154" s="68"/>
      <c r="D154" s="68"/>
      <c r="E154" s="10"/>
      <c r="G154" s="10"/>
      <c r="H154" s="68"/>
      <c r="I154" s="68"/>
    </row>
    <row r="155" spans="1:9" x14ac:dyDescent="0.2">
      <c r="A155" s="68" t="s">
        <v>1008</v>
      </c>
      <c r="B155" s="68"/>
      <c r="C155" s="68"/>
      <c r="D155" s="68"/>
      <c r="E155" s="10"/>
      <c r="G155" s="10"/>
      <c r="H155" s="68"/>
      <c r="I155" s="68"/>
    </row>
    <row r="157" spans="1:9" x14ac:dyDescent="0.2">
      <c r="A157" s="68"/>
    </row>
    <row r="158" spans="1:9" x14ac:dyDescent="0.2">
      <c r="A158" s="69"/>
    </row>
    <row r="159" spans="1:9" x14ac:dyDescent="0.2">
      <c r="A159" s="68"/>
    </row>
    <row r="160" spans="1:9" x14ac:dyDescent="0.2">
      <c r="A160" s="69"/>
    </row>
    <row r="161" spans="1:1" x14ac:dyDescent="0.2">
      <c r="A161" s="69"/>
    </row>
  </sheetData>
  <mergeCells count="6">
    <mergeCell ref="A106:B106"/>
    <mergeCell ref="A1:G1"/>
    <mergeCell ref="A102:B102"/>
    <mergeCell ref="A103:B103"/>
    <mergeCell ref="A104:B104"/>
    <mergeCell ref="A105:B105"/>
  </mergeCells>
  <conditionalFormatting sqref="F2:F3">
    <cfRule type="cellIs" dxfId="85" priority="2" stopIfTrue="1" operator="between">
      <formula>0.009</formula>
      <formula>-0.009</formula>
    </cfRule>
  </conditionalFormatting>
  <conditionalFormatting sqref="F5:F65537">
    <cfRule type="cellIs" dxfId="84" priority="1" stopIfTrue="1" operator="between">
      <formula>0.009</formula>
      <formula>-0.009</formula>
    </cfRule>
  </conditionalFormatting>
  <hyperlinks>
    <hyperlink ref="A115" r:id="rId1" tooltip="https://www.franklintempletonindia.com/downloadsServlet/pdf/product-labels-jg9o5k7l" display="https://www.franklintempletonindia.com/downloadsServlet/pdf/product-labels-jg9o5k7l" xr:uid="{00000000-0004-0000-0C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57"/>
  <sheetViews>
    <sheetView workbookViewId="0">
      <selection sqref="A1:G1"/>
    </sheetView>
  </sheetViews>
  <sheetFormatPr defaultColWidth="9.21875" defaultRowHeight="10.199999999999999" x14ac:dyDescent="0.2"/>
  <cols>
    <col min="1" max="1" width="40.5546875" style="6" bestFit="1" customWidth="1"/>
    <col min="2" max="2" width="49" style="6" bestFit="1" customWidth="1"/>
    <col min="3" max="3" width="35.44140625" style="6" bestFit="1" customWidth="1"/>
    <col min="4" max="4" width="15.77734375" style="6" customWidth="1"/>
    <col min="5" max="5" width="26.21875" style="9" customWidth="1"/>
    <col min="6" max="6" width="13.5546875" style="10" bestFit="1" customWidth="1"/>
    <col min="7" max="7" width="6.77734375" style="9" customWidth="1"/>
    <col min="8" max="16384" width="9.21875" style="6"/>
  </cols>
  <sheetData>
    <row r="1" spans="1:7" s="1" customFormat="1" ht="13.8" x14ac:dyDescent="0.2">
      <c r="A1" s="98" t="s">
        <v>8</v>
      </c>
      <c r="B1" s="99"/>
      <c r="C1" s="99"/>
      <c r="D1" s="99"/>
      <c r="E1" s="99"/>
      <c r="F1" s="99"/>
      <c r="G1" s="99"/>
    </row>
    <row r="2" spans="1:7" s="1" customFormat="1" ht="11.4" x14ac:dyDescent="0.2">
      <c r="E2" s="5"/>
      <c r="F2" s="8"/>
      <c r="G2" s="9"/>
    </row>
    <row r="3" spans="1:7" s="1" customFormat="1" ht="12" x14ac:dyDescent="0.2">
      <c r="A3" s="7" t="s">
        <v>7</v>
      </c>
      <c r="B3" s="2"/>
      <c r="C3" s="3"/>
      <c r="D3" s="3"/>
      <c r="E3" s="4"/>
      <c r="F3" s="8"/>
      <c r="G3" s="9"/>
    </row>
    <row r="4" spans="1:7" s="1" customFormat="1" ht="24.75" customHeight="1" x14ac:dyDescent="0.2">
      <c r="A4" s="14" t="s">
        <v>2</v>
      </c>
      <c r="B4" s="14" t="s">
        <v>0</v>
      </c>
      <c r="C4" s="15" t="s">
        <v>4</v>
      </c>
      <c r="D4" s="15" t="s">
        <v>1</v>
      </c>
      <c r="E4" s="54" t="s">
        <v>6</v>
      </c>
      <c r="F4" s="16" t="s">
        <v>3</v>
      </c>
      <c r="G4" s="16" t="s">
        <v>5</v>
      </c>
    </row>
    <row r="5" spans="1:7" x14ac:dyDescent="0.2">
      <c r="A5" s="17" t="s">
        <v>134</v>
      </c>
      <c r="B5" s="18"/>
      <c r="C5" s="18"/>
      <c r="D5" s="18"/>
      <c r="E5" s="19"/>
      <c r="F5" s="20"/>
      <c r="G5" s="19"/>
    </row>
    <row r="6" spans="1:7" x14ac:dyDescent="0.2">
      <c r="A6" s="21" t="s">
        <v>67</v>
      </c>
      <c r="B6" s="22"/>
      <c r="C6" s="22"/>
      <c r="D6" s="22"/>
      <c r="E6" s="23"/>
      <c r="F6" s="24"/>
      <c r="G6" s="23"/>
    </row>
    <row r="7" spans="1:7" x14ac:dyDescent="0.2">
      <c r="A7" s="22" t="s">
        <v>136</v>
      </c>
      <c r="B7" s="22" t="s">
        <v>135</v>
      </c>
      <c r="C7" s="22" t="s">
        <v>137</v>
      </c>
      <c r="D7" s="25">
        <v>1400809</v>
      </c>
      <c r="E7" s="23">
        <v>10247.61824</v>
      </c>
      <c r="F7" s="24">
        <v>4.0146815701276699</v>
      </c>
      <c r="G7" s="23"/>
    </row>
    <row r="8" spans="1:7" x14ac:dyDescent="0.2">
      <c r="A8" s="22" t="s">
        <v>141</v>
      </c>
      <c r="B8" s="22" t="s">
        <v>140</v>
      </c>
      <c r="C8" s="22" t="s">
        <v>142</v>
      </c>
      <c r="D8" s="25">
        <v>601115</v>
      </c>
      <c r="E8" s="23">
        <v>8078.3844849999996</v>
      </c>
      <c r="F8" s="24">
        <v>3.1648467525596198</v>
      </c>
      <c r="G8" s="23"/>
    </row>
    <row r="9" spans="1:7" x14ac:dyDescent="0.2">
      <c r="A9" s="22" t="s">
        <v>147</v>
      </c>
      <c r="B9" s="22" t="s">
        <v>146</v>
      </c>
      <c r="C9" s="22" t="s">
        <v>137</v>
      </c>
      <c r="D9" s="25">
        <v>751996</v>
      </c>
      <c r="E9" s="23">
        <v>7365.0488240000004</v>
      </c>
      <c r="F9" s="24">
        <v>2.8853851777369899</v>
      </c>
      <c r="G9" s="23"/>
    </row>
    <row r="10" spans="1:7" x14ac:dyDescent="0.2">
      <c r="A10" s="22" t="s">
        <v>139</v>
      </c>
      <c r="B10" s="22" t="s">
        <v>138</v>
      </c>
      <c r="C10" s="22" t="s">
        <v>137</v>
      </c>
      <c r="D10" s="25">
        <v>606061</v>
      </c>
      <c r="E10" s="23">
        <v>7308.4895990000005</v>
      </c>
      <c r="F10" s="24">
        <v>2.86322712374725</v>
      </c>
      <c r="G10" s="23"/>
    </row>
    <row r="11" spans="1:7" x14ac:dyDescent="0.2">
      <c r="A11" s="22" t="s">
        <v>149</v>
      </c>
      <c r="B11" s="22" t="s">
        <v>148</v>
      </c>
      <c r="C11" s="22" t="s">
        <v>137</v>
      </c>
      <c r="D11" s="25">
        <v>597623</v>
      </c>
      <c r="E11" s="23">
        <v>6940.1958990000003</v>
      </c>
      <c r="F11" s="24">
        <v>2.7189417010123602</v>
      </c>
      <c r="G11" s="23"/>
    </row>
    <row r="12" spans="1:7" x14ac:dyDescent="0.2">
      <c r="A12" s="22" t="s">
        <v>157</v>
      </c>
      <c r="B12" s="22" t="s">
        <v>156</v>
      </c>
      <c r="C12" s="22" t="s">
        <v>155</v>
      </c>
      <c r="D12" s="25">
        <v>438001</v>
      </c>
      <c r="E12" s="23">
        <v>5876.2214160000003</v>
      </c>
      <c r="F12" s="24">
        <v>2.3021113070664798</v>
      </c>
      <c r="G12" s="23"/>
    </row>
    <row r="13" spans="1:7" x14ac:dyDescent="0.2">
      <c r="A13" s="22" t="s">
        <v>253</v>
      </c>
      <c r="B13" s="22" t="s">
        <v>252</v>
      </c>
      <c r="C13" s="22" t="s">
        <v>254</v>
      </c>
      <c r="D13" s="25">
        <v>2038859</v>
      </c>
      <c r="E13" s="23">
        <v>5803.6121439999997</v>
      </c>
      <c r="F13" s="24">
        <v>2.273665369748</v>
      </c>
      <c r="G13" s="23"/>
    </row>
    <row r="14" spans="1:7" x14ac:dyDescent="0.2">
      <c r="A14" s="22" t="s">
        <v>151</v>
      </c>
      <c r="B14" s="22" t="s">
        <v>150</v>
      </c>
      <c r="C14" s="22" t="s">
        <v>152</v>
      </c>
      <c r="D14" s="25">
        <v>165175</v>
      </c>
      <c r="E14" s="23">
        <v>5787.8971750000001</v>
      </c>
      <c r="F14" s="24">
        <v>2.2675087590173999</v>
      </c>
      <c r="G14" s="23"/>
    </row>
    <row r="15" spans="1:7" x14ac:dyDescent="0.2">
      <c r="A15" s="22" t="s">
        <v>144</v>
      </c>
      <c r="B15" s="22" t="s">
        <v>143</v>
      </c>
      <c r="C15" s="22" t="s">
        <v>145</v>
      </c>
      <c r="D15" s="25">
        <v>324103</v>
      </c>
      <c r="E15" s="23">
        <v>5776.8118720000002</v>
      </c>
      <c r="F15" s="24">
        <v>2.2631658999636102</v>
      </c>
      <c r="G15" s="23"/>
    </row>
    <row r="16" spans="1:7" x14ac:dyDescent="0.2">
      <c r="A16" s="22" t="s">
        <v>168</v>
      </c>
      <c r="B16" s="22" t="s">
        <v>167</v>
      </c>
      <c r="C16" s="22" t="s">
        <v>169</v>
      </c>
      <c r="D16" s="25">
        <v>52703</v>
      </c>
      <c r="E16" s="23">
        <v>5662.9373500000002</v>
      </c>
      <c r="F16" s="24">
        <v>2.2185535877098199</v>
      </c>
      <c r="G16" s="23"/>
    </row>
    <row r="17" spans="1:7" x14ac:dyDescent="0.2">
      <c r="A17" s="22" t="s">
        <v>171</v>
      </c>
      <c r="B17" s="22" t="s">
        <v>170</v>
      </c>
      <c r="C17" s="22" t="s">
        <v>172</v>
      </c>
      <c r="D17" s="25">
        <v>178448</v>
      </c>
      <c r="E17" s="23">
        <v>5272.6030559999999</v>
      </c>
      <c r="F17" s="24">
        <v>2.0656333813155401</v>
      </c>
      <c r="G17" s="23"/>
    </row>
    <row r="18" spans="1:7" x14ac:dyDescent="0.2">
      <c r="A18" s="22" t="s">
        <v>162</v>
      </c>
      <c r="B18" s="22" t="s">
        <v>161</v>
      </c>
      <c r="C18" s="22" t="s">
        <v>163</v>
      </c>
      <c r="D18" s="25">
        <v>2054050</v>
      </c>
      <c r="E18" s="23">
        <v>4703.3636900000001</v>
      </c>
      <c r="F18" s="24">
        <v>1.84262402068665</v>
      </c>
      <c r="G18" s="23"/>
    </row>
    <row r="19" spans="1:7" x14ac:dyDescent="0.2">
      <c r="A19" s="22" t="s">
        <v>183</v>
      </c>
      <c r="B19" s="22" t="s">
        <v>182</v>
      </c>
      <c r="C19" s="22" t="s">
        <v>184</v>
      </c>
      <c r="D19" s="25">
        <v>608166</v>
      </c>
      <c r="E19" s="23">
        <v>4475.7976769999996</v>
      </c>
      <c r="F19" s="24">
        <v>1.75347110173692</v>
      </c>
      <c r="G19" s="23"/>
    </row>
    <row r="20" spans="1:7" x14ac:dyDescent="0.2">
      <c r="A20" s="22" t="s">
        <v>165</v>
      </c>
      <c r="B20" s="22" t="s">
        <v>164</v>
      </c>
      <c r="C20" s="22" t="s">
        <v>166</v>
      </c>
      <c r="D20" s="25">
        <v>59440</v>
      </c>
      <c r="E20" s="23">
        <v>4409.8536000000004</v>
      </c>
      <c r="F20" s="24">
        <v>1.72763636976402</v>
      </c>
      <c r="G20" s="23"/>
    </row>
    <row r="21" spans="1:7" x14ac:dyDescent="0.2">
      <c r="A21" s="22" t="s">
        <v>256</v>
      </c>
      <c r="B21" s="22" t="s">
        <v>255</v>
      </c>
      <c r="C21" s="22" t="s">
        <v>198</v>
      </c>
      <c r="D21" s="25">
        <v>107768</v>
      </c>
      <c r="E21" s="23">
        <v>4258.344752</v>
      </c>
      <c r="F21" s="24">
        <v>1.6682801598105099</v>
      </c>
      <c r="G21" s="23"/>
    </row>
    <row r="22" spans="1:7" x14ac:dyDescent="0.2">
      <c r="A22" s="22" t="s">
        <v>174</v>
      </c>
      <c r="B22" s="22" t="s">
        <v>173</v>
      </c>
      <c r="C22" s="22" t="s">
        <v>175</v>
      </c>
      <c r="D22" s="25">
        <v>77969</v>
      </c>
      <c r="E22" s="23">
        <v>4228.2588699999997</v>
      </c>
      <c r="F22" s="24">
        <v>1.6564934955186099</v>
      </c>
      <c r="G22" s="23"/>
    </row>
    <row r="23" spans="1:7" x14ac:dyDescent="0.2">
      <c r="A23" s="22" t="s">
        <v>227</v>
      </c>
      <c r="B23" s="22" t="s">
        <v>226</v>
      </c>
      <c r="C23" s="22" t="s">
        <v>228</v>
      </c>
      <c r="D23" s="25">
        <v>2742307</v>
      </c>
      <c r="E23" s="23">
        <v>4226.7177789999996</v>
      </c>
      <c r="F23" s="24">
        <v>1.65588974648242</v>
      </c>
      <c r="G23" s="23"/>
    </row>
    <row r="24" spans="1:7" x14ac:dyDescent="0.2">
      <c r="A24" s="22" t="s">
        <v>180</v>
      </c>
      <c r="B24" s="22" t="s">
        <v>179</v>
      </c>
      <c r="C24" s="22" t="s">
        <v>181</v>
      </c>
      <c r="D24" s="25">
        <v>2164055</v>
      </c>
      <c r="E24" s="23">
        <v>4151.9559230000004</v>
      </c>
      <c r="F24" s="24">
        <v>1.62660049717567</v>
      </c>
      <c r="G24" s="23"/>
    </row>
    <row r="25" spans="1:7" x14ac:dyDescent="0.2">
      <c r="A25" s="22" t="s">
        <v>258</v>
      </c>
      <c r="B25" s="22" t="s">
        <v>257</v>
      </c>
      <c r="C25" s="22" t="s">
        <v>160</v>
      </c>
      <c r="D25" s="25">
        <v>1083458</v>
      </c>
      <c r="E25" s="23">
        <v>4103.5971749999999</v>
      </c>
      <c r="F25" s="24">
        <v>1.60765512179154</v>
      </c>
      <c r="G25" s="23"/>
    </row>
    <row r="26" spans="1:7" x14ac:dyDescent="0.2">
      <c r="A26" s="22" t="s">
        <v>154</v>
      </c>
      <c r="B26" s="22" t="s">
        <v>153</v>
      </c>
      <c r="C26" s="22" t="s">
        <v>155</v>
      </c>
      <c r="D26" s="25">
        <v>318802</v>
      </c>
      <c r="E26" s="23">
        <v>3986.9378120000001</v>
      </c>
      <c r="F26" s="24">
        <v>1.56195179994152</v>
      </c>
      <c r="G26" s="23"/>
    </row>
    <row r="27" spans="1:7" x14ac:dyDescent="0.2">
      <c r="A27" s="22" t="s">
        <v>260</v>
      </c>
      <c r="B27" s="22" t="s">
        <v>259</v>
      </c>
      <c r="C27" s="22" t="s">
        <v>261</v>
      </c>
      <c r="D27" s="25">
        <v>425282</v>
      </c>
      <c r="E27" s="23">
        <v>3761.406649</v>
      </c>
      <c r="F27" s="24">
        <v>1.47359606865058</v>
      </c>
      <c r="G27" s="23"/>
    </row>
    <row r="28" spans="1:7" x14ac:dyDescent="0.2">
      <c r="A28" s="22" t="s">
        <v>210</v>
      </c>
      <c r="B28" s="22" t="s">
        <v>209</v>
      </c>
      <c r="C28" s="22" t="s">
        <v>211</v>
      </c>
      <c r="D28" s="25">
        <v>85355</v>
      </c>
      <c r="E28" s="23">
        <v>3365.9744249999999</v>
      </c>
      <c r="F28" s="24">
        <v>1.3186786600638001</v>
      </c>
      <c r="G28" s="23"/>
    </row>
    <row r="29" spans="1:7" x14ac:dyDescent="0.2">
      <c r="A29" s="22" t="s">
        <v>217</v>
      </c>
      <c r="B29" s="22" t="s">
        <v>216</v>
      </c>
      <c r="C29" s="22" t="s">
        <v>218</v>
      </c>
      <c r="D29" s="25">
        <v>162112</v>
      </c>
      <c r="E29" s="23">
        <v>3331.7258240000001</v>
      </c>
      <c r="F29" s="24">
        <v>1.30526117865328</v>
      </c>
      <c r="G29" s="23"/>
    </row>
    <row r="30" spans="1:7" x14ac:dyDescent="0.2">
      <c r="A30" s="22" t="s">
        <v>263</v>
      </c>
      <c r="B30" s="22" t="s">
        <v>262</v>
      </c>
      <c r="C30" s="22" t="s">
        <v>163</v>
      </c>
      <c r="D30" s="25">
        <v>96613</v>
      </c>
      <c r="E30" s="23">
        <v>3184.1712539999999</v>
      </c>
      <c r="F30" s="24">
        <v>1.24745412545385</v>
      </c>
      <c r="G30" s="23"/>
    </row>
    <row r="31" spans="1:7" x14ac:dyDescent="0.2">
      <c r="A31" s="22" t="s">
        <v>208</v>
      </c>
      <c r="B31" s="22" t="s">
        <v>207</v>
      </c>
      <c r="C31" s="22" t="s">
        <v>178</v>
      </c>
      <c r="D31" s="25">
        <v>245352</v>
      </c>
      <c r="E31" s="23">
        <v>3182.7061440000002</v>
      </c>
      <c r="F31" s="24">
        <v>1.2468801432876999</v>
      </c>
      <c r="G31" s="23"/>
    </row>
    <row r="32" spans="1:7" x14ac:dyDescent="0.2">
      <c r="A32" s="22" t="s">
        <v>265</v>
      </c>
      <c r="B32" s="22" t="s">
        <v>264</v>
      </c>
      <c r="C32" s="22" t="s">
        <v>198</v>
      </c>
      <c r="D32" s="25">
        <v>658960</v>
      </c>
      <c r="E32" s="23">
        <v>3096.4530399999999</v>
      </c>
      <c r="F32" s="24">
        <v>1.2130889989568701</v>
      </c>
      <c r="G32" s="23"/>
    </row>
    <row r="33" spans="1:7" x14ac:dyDescent="0.2">
      <c r="A33" s="22" t="s">
        <v>267</v>
      </c>
      <c r="B33" s="22" t="s">
        <v>266</v>
      </c>
      <c r="C33" s="22" t="s">
        <v>163</v>
      </c>
      <c r="D33" s="25">
        <v>335707</v>
      </c>
      <c r="E33" s="23">
        <v>2819.6030930000002</v>
      </c>
      <c r="F33" s="24">
        <v>1.1046282470161599</v>
      </c>
      <c r="G33" s="23"/>
    </row>
    <row r="34" spans="1:7" x14ac:dyDescent="0.2">
      <c r="A34" s="22" t="s">
        <v>189</v>
      </c>
      <c r="B34" s="22" t="s">
        <v>188</v>
      </c>
      <c r="C34" s="22" t="s">
        <v>160</v>
      </c>
      <c r="D34" s="25">
        <v>1847495</v>
      </c>
      <c r="E34" s="23">
        <v>2774.3832419999999</v>
      </c>
      <c r="F34" s="24">
        <v>1.0869125887859401</v>
      </c>
      <c r="G34" s="23"/>
    </row>
    <row r="35" spans="1:7" x14ac:dyDescent="0.2">
      <c r="A35" s="22" t="s">
        <v>269</v>
      </c>
      <c r="B35" s="22" t="s">
        <v>268</v>
      </c>
      <c r="C35" s="22" t="s">
        <v>178</v>
      </c>
      <c r="D35" s="25">
        <v>218284</v>
      </c>
      <c r="E35" s="23">
        <v>2672.232728</v>
      </c>
      <c r="F35" s="24">
        <v>1.0468933593093701</v>
      </c>
      <c r="G35" s="23"/>
    </row>
    <row r="36" spans="1:7" x14ac:dyDescent="0.2">
      <c r="A36" s="22" t="s">
        <v>222</v>
      </c>
      <c r="B36" s="22" t="s">
        <v>221</v>
      </c>
      <c r="C36" s="22" t="s">
        <v>223</v>
      </c>
      <c r="D36" s="25">
        <v>820900</v>
      </c>
      <c r="E36" s="23">
        <v>2503.7449999999999</v>
      </c>
      <c r="F36" s="24">
        <v>0.98088537964498701</v>
      </c>
      <c r="G36" s="23"/>
    </row>
    <row r="37" spans="1:7" x14ac:dyDescent="0.2">
      <c r="A37" s="22" t="s">
        <v>271</v>
      </c>
      <c r="B37" s="22" t="s">
        <v>270</v>
      </c>
      <c r="C37" s="22" t="s">
        <v>272</v>
      </c>
      <c r="D37" s="25">
        <v>320008</v>
      </c>
      <c r="E37" s="23">
        <v>2473.9818479999999</v>
      </c>
      <c r="F37" s="24">
        <v>0.96922515040880197</v>
      </c>
      <c r="G37" s="23"/>
    </row>
    <row r="38" spans="1:7" x14ac:dyDescent="0.2">
      <c r="A38" s="22" t="s">
        <v>274</v>
      </c>
      <c r="B38" s="22" t="s">
        <v>273</v>
      </c>
      <c r="C38" s="22" t="s">
        <v>195</v>
      </c>
      <c r="D38" s="25">
        <v>80643</v>
      </c>
      <c r="E38" s="23">
        <v>2447.7569789999998</v>
      </c>
      <c r="F38" s="24">
        <v>0.95895110469519895</v>
      </c>
      <c r="G38" s="23"/>
    </row>
    <row r="39" spans="1:7" x14ac:dyDescent="0.2">
      <c r="A39" s="22" t="s">
        <v>242</v>
      </c>
      <c r="B39" s="22" t="s">
        <v>241</v>
      </c>
      <c r="C39" s="22" t="s">
        <v>238</v>
      </c>
      <c r="D39" s="25">
        <v>17676</v>
      </c>
      <c r="E39" s="23">
        <v>2433.63168</v>
      </c>
      <c r="F39" s="24">
        <v>0.95341727466370096</v>
      </c>
      <c r="G39" s="23"/>
    </row>
    <row r="40" spans="1:7" x14ac:dyDescent="0.2">
      <c r="A40" s="22" t="s">
        <v>276</v>
      </c>
      <c r="B40" s="22" t="s">
        <v>275</v>
      </c>
      <c r="C40" s="22" t="s">
        <v>277</v>
      </c>
      <c r="D40" s="25">
        <v>1651694</v>
      </c>
      <c r="E40" s="23">
        <v>2274.5478069999999</v>
      </c>
      <c r="F40" s="24">
        <v>0.89109341773617801</v>
      </c>
      <c r="G40" s="23"/>
    </row>
    <row r="41" spans="1:7" x14ac:dyDescent="0.2">
      <c r="A41" s="22" t="s">
        <v>279</v>
      </c>
      <c r="B41" s="22" t="s">
        <v>278</v>
      </c>
      <c r="C41" s="22" t="s">
        <v>233</v>
      </c>
      <c r="D41" s="25">
        <v>319564</v>
      </c>
      <c r="E41" s="23">
        <v>2244.2979719999998</v>
      </c>
      <c r="F41" s="24">
        <v>0.87924252202268804</v>
      </c>
      <c r="G41" s="23"/>
    </row>
    <row r="42" spans="1:7" x14ac:dyDescent="0.2">
      <c r="A42" s="22" t="s">
        <v>191</v>
      </c>
      <c r="B42" s="22" t="s">
        <v>190</v>
      </c>
      <c r="C42" s="22" t="s">
        <v>192</v>
      </c>
      <c r="D42" s="25">
        <v>149310</v>
      </c>
      <c r="E42" s="23">
        <v>2131.84818</v>
      </c>
      <c r="F42" s="24">
        <v>0.83518837237209598</v>
      </c>
      <c r="G42" s="23"/>
    </row>
    <row r="43" spans="1:7" x14ac:dyDescent="0.2">
      <c r="A43" s="22" t="s">
        <v>220</v>
      </c>
      <c r="B43" s="22" t="s">
        <v>219</v>
      </c>
      <c r="C43" s="22" t="s">
        <v>195</v>
      </c>
      <c r="D43" s="25">
        <v>58382</v>
      </c>
      <c r="E43" s="23">
        <v>2035.8971039999999</v>
      </c>
      <c r="F43" s="24">
        <v>0.79759787988599895</v>
      </c>
      <c r="G43" s="23"/>
    </row>
    <row r="44" spans="1:7" x14ac:dyDescent="0.2">
      <c r="A44" s="22" t="s">
        <v>281</v>
      </c>
      <c r="B44" s="22" t="s">
        <v>280</v>
      </c>
      <c r="C44" s="22" t="s">
        <v>282</v>
      </c>
      <c r="D44" s="25">
        <v>64148</v>
      </c>
      <c r="E44" s="23">
        <v>1744.055824</v>
      </c>
      <c r="F44" s="24">
        <v>0.68326401412535598</v>
      </c>
      <c r="G44" s="23"/>
    </row>
    <row r="45" spans="1:7" x14ac:dyDescent="0.2">
      <c r="A45" s="22" t="s">
        <v>284</v>
      </c>
      <c r="B45" s="22" t="s">
        <v>283</v>
      </c>
      <c r="C45" s="22" t="s">
        <v>198</v>
      </c>
      <c r="D45" s="25">
        <v>476199</v>
      </c>
      <c r="E45" s="23">
        <v>1064.780964</v>
      </c>
      <c r="F45" s="24">
        <v>0.41714634681722601</v>
      </c>
      <c r="G45" s="23"/>
    </row>
    <row r="46" spans="1:7" x14ac:dyDescent="0.2">
      <c r="A46" s="22" t="s">
        <v>286</v>
      </c>
      <c r="B46" s="22" t="s">
        <v>285</v>
      </c>
      <c r="C46" s="22" t="s">
        <v>201</v>
      </c>
      <c r="D46" s="25">
        <v>82023</v>
      </c>
      <c r="E46" s="23">
        <v>923.98909500000002</v>
      </c>
      <c r="F46" s="24">
        <v>0.36198869862422201</v>
      </c>
      <c r="G46" s="23"/>
    </row>
    <row r="47" spans="1:7" x14ac:dyDescent="0.2">
      <c r="A47" s="22" t="s">
        <v>288</v>
      </c>
      <c r="B47" s="22" t="s">
        <v>287</v>
      </c>
      <c r="C47" s="22" t="s">
        <v>166</v>
      </c>
      <c r="D47" s="25">
        <v>100332</v>
      </c>
      <c r="E47" s="23">
        <v>391.19446799999997</v>
      </c>
      <c r="F47" s="24">
        <v>0.15325719442642899</v>
      </c>
      <c r="G47" s="23"/>
    </row>
    <row r="48" spans="1:7" x14ac:dyDescent="0.2">
      <c r="A48" s="22" t="s">
        <v>247</v>
      </c>
      <c r="B48" s="22" t="s">
        <v>246</v>
      </c>
      <c r="C48" s="22" t="s">
        <v>175</v>
      </c>
      <c r="D48" s="25">
        <v>184612</v>
      </c>
      <c r="E48" s="23">
        <v>41.482316400000002</v>
      </c>
      <c r="F48" s="24">
        <v>1.6251414449381801E-2</v>
      </c>
      <c r="G48" s="23"/>
    </row>
    <row r="49" spans="1:7" x14ac:dyDescent="0.2">
      <c r="A49" s="21" t="s">
        <v>33</v>
      </c>
      <c r="B49" s="21"/>
      <c r="C49" s="21"/>
      <c r="D49" s="21"/>
      <c r="E49" s="26">
        <f>SUM(E7:E48)</f>
        <v>163564.51297440002</v>
      </c>
      <c r="F49" s="27">
        <f>SUM(F7:F48)</f>
        <v>64.079225082962409</v>
      </c>
      <c r="G49" s="26"/>
    </row>
    <row r="50" spans="1:7" x14ac:dyDescent="0.2">
      <c r="A50" s="22"/>
      <c r="B50" s="22"/>
      <c r="C50" s="22"/>
      <c r="D50" s="22"/>
      <c r="E50" s="23"/>
      <c r="F50" s="24"/>
      <c r="G50" s="23"/>
    </row>
    <row r="51" spans="1:7" x14ac:dyDescent="0.2">
      <c r="A51" s="21" t="s">
        <v>289</v>
      </c>
      <c r="B51" s="22"/>
      <c r="C51" s="22"/>
      <c r="D51" s="22"/>
      <c r="E51" s="23"/>
      <c r="F51" s="24"/>
      <c r="G51" s="23"/>
    </row>
    <row r="52" spans="1:7" x14ac:dyDescent="0.2">
      <c r="A52" s="22" t="s">
        <v>291</v>
      </c>
      <c r="B52" s="22" t="s">
        <v>290</v>
      </c>
      <c r="C52" s="22" t="s">
        <v>201</v>
      </c>
      <c r="D52" s="25">
        <v>2114681</v>
      </c>
      <c r="E52" s="23">
        <v>2402.2776159999999</v>
      </c>
      <c r="F52" s="24">
        <v>0.94113377815345201</v>
      </c>
      <c r="G52" s="23"/>
    </row>
    <row r="53" spans="1:7" x14ac:dyDescent="0.2">
      <c r="A53" s="21" t="s">
        <v>33</v>
      </c>
      <c r="B53" s="21"/>
      <c r="C53" s="21"/>
      <c r="D53" s="21"/>
      <c r="E53" s="26">
        <f>SUM(E51:E52)</f>
        <v>2402.2776159999999</v>
      </c>
      <c r="F53" s="27">
        <f>SUM(F51:F52)</f>
        <v>0.94113377815345201</v>
      </c>
      <c r="G53" s="26"/>
    </row>
    <row r="54" spans="1:7" x14ac:dyDescent="0.2">
      <c r="A54" s="22"/>
      <c r="B54" s="22"/>
      <c r="C54" s="22"/>
      <c r="D54" s="22"/>
      <c r="E54" s="23"/>
      <c r="F54" s="24"/>
      <c r="G54" s="23"/>
    </row>
    <row r="55" spans="1:7" x14ac:dyDescent="0.2">
      <c r="A55" s="21" t="s">
        <v>66</v>
      </c>
      <c r="B55" s="22"/>
      <c r="C55" s="22"/>
      <c r="D55" s="22"/>
      <c r="E55" s="23"/>
      <c r="F55" s="24"/>
      <c r="G55" s="23"/>
    </row>
    <row r="56" spans="1:7" x14ac:dyDescent="0.2">
      <c r="A56" s="21" t="s">
        <v>67</v>
      </c>
      <c r="B56" s="22"/>
      <c r="C56" s="22"/>
      <c r="D56" s="22"/>
      <c r="E56" s="23"/>
      <c r="F56" s="24"/>
      <c r="G56" s="23"/>
    </row>
    <row r="57" spans="1:7" x14ac:dyDescent="0.2">
      <c r="A57" s="22" t="s">
        <v>89</v>
      </c>
      <c r="B57" s="22" t="s">
        <v>88</v>
      </c>
      <c r="C57" s="22" t="s">
        <v>78</v>
      </c>
      <c r="D57" s="25">
        <v>5500</v>
      </c>
      <c r="E57" s="23">
        <v>5484.8746985999996</v>
      </c>
      <c r="F57" s="24">
        <v>2.1487944663060499</v>
      </c>
      <c r="G57" s="23">
        <v>8</v>
      </c>
    </row>
    <row r="58" spans="1:7" x14ac:dyDescent="0.2">
      <c r="A58" s="22" t="s">
        <v>293</v>
      </c>
      <c r="B58" s="22" t="s">
        <v>292</v>
      </c>
      <c r="C58" s="22" t="s">
        <v>78</v>
      </c>
      <c r="D58" s="25">
        <v>5000</v>
      </c>
      <c r="E58" s="23">
        <v>5120.9406848999997</v>
      </c>
      <c r="F58" s="24">
        <v>2.0062170260340402</v>
      </c>
      <c r="G58" s="23">
        <v>7.99</v>
      </c>
    </row>
    <row r="59" spans="1:7" x14ac:dyDescent="0.2">
      <c r="A59" s="22" t="s">
        <v>295</v>
      </c>
      <c r="B59" s="22" t="s">
        <v>294</v>
      </c>
      <c r="C59" s="22" t="s">
        <v>78</v>
      </c>
      <c r="D59" s="25">
        <v>5000</v>
      </c>
      <c r="E59" s="23">
        <v>5020.9896575000002</v>
      </c>
      <c r="F59" s="24">
        <v>1.9670594834499699</v>
      </c>
      <c r="G59" s="23">
        <v>7.57</v>
      </c>
    </row>
    <row r="60" spans="1:7" x14ac:dyDescent="0.2">
      <c r="A60" s="22" t="s">
        <v>297</v>
      </c>
      <c r="B60" s="22" t="s">
        <v>296</v>
      </c>
      <c r="C60" s="22" t="s">
        <v>78</v>
      </c>
      <c r="D60" s="25">
        <v>500</v>
      </c>
      <c r="E60" s="23">
        <v>4983.5318493000004</v>
      </c>
      <c r="F60" s="24">
        <v>1.9523847396494101</v>
      </c>
      <c r="G60" s="23">
        <v>7.9397000000000002</v>
      </c>
    </row>
    <row r="61" spans="1:7" x14ac:dyDescent="0.2">
      <c r="A61" s="22" t="s">
        <v>299</v>
      </c>
      <c r="B61" s="22" t="s">
        <v>298</v>
      </c>
      <c r="C61" s="22" t="s">
        <v>78</v>
      </c>
      <c r="D61" s="25">
        <v>3500</v>
      </c>
      <c r="E61" s="23">
        <v>3567.2846233</v>
      </c>
      <c r="F61" s="24">
        <v>1.3975454097870801</v>
      </c>
      <c r="G61" s="23">
        <v>7.8449999999999998</v>
      </c>
    </row>
    <row r="62" spans="1:7" x14ac:dyDescent="0.2">
      <c r="A62" s="22" t="s">
        <v>301</v>
      </c>
      <c r="B62" s="22" t="s">
        <v>300</v>
      </c>
      <c r="C62" s="22" t="s">
        <v>78</v>
      </c>
      <c r="D62" s="25">
        <v>250</v>
      </c>
      <c r="E62" s="23">
        <v>2500.3115753000002</v>
      </c>
      <c r="F62" s="24">
        <v>0.97954027617384998</v>
      </c>
      <c r="G62" s="23">
        <v>7.57</v>
      </c>
    </row>
    <row r="63" spans="1:7" x14ac:dyDescent="0.2">
      <c r="A63" s="22" t="s">
        <v>94</v>
      </c>
      <c r="B63" s="22" t="s">
        <v>93</v>
      </c>
      <c r="C63" s="22" t="s">
        <v>78</v>
      </c>
      <c r="D63" s="25">
        <v>2485</v>
      </c>
      <c r="E63" s="23">
        <v>2494.3475146999999</v>
      </c>
      <c r="F63" s="24">
        <v>0.97720375234819801</v>
      </c>
      <c r="G63" s="23">
        <v>8.0168999999999997</v>
      </c>
    </row>
    <row r="64" spans="1:7" x14ac:dyDescent="0.2">
      <c r="A64" s="22" t="s">
        <v>91</v>
      </c>
      <c r="B64" s="22" t="s">
        <v>90</v>
      </c>
      <c r="C64" s="22" t="s">
        <v>92</v>
      </c>
      <c r="D64" s="25">
        <v>2000</v>
      </c>
      <c r="E64" s="23">
        <v>2119.6498081999998</v>
      </c>
      <c r="F64" s="24">
        <v>0.83040944937710504</v>
      </c>
      <c r="G64" s="23">
        <v>7.61</v>
      </c>
    </row>
    <row r="65" spans="1:7" x14ac:dyDescent="0.2">
      <c r="A65" s="21" t="s">
        <v>33</v>
      </c>
      <c r="B65" s="21"/>
      <c r="C65" s="21"/>
      <c r="D65" s="21"/>
      <c r="E65" s="26">
        <f>SUM(E56:E64)</f>
        <v>31291.930411800004</v>
      </c>
      <c r="F65" s="27">
        <f>SUM(F56:F64)</f>
        <v>12.259154603125703</v>
      </c>
      <c r="G65" s="26"/>
    </row>
    <row r="66" spans="1:7" x14ac:dyDescent="0.2">
      <c r="A66" s="22"/>
      <c r="B66" s="22"/>
      <c r="C66" s="22"/>
      <c r="D66" s="22"/>
      <c r="E66" s="23"/>
      <c r="F66" s="24"/>
      <c r="G66" s="23"/>
    </row>
    <row r="67" spans="1:7" x14ac:dyDescent="0.2">
      <c r="A67" s="21" t="s">
        <v>29</v>
      </c>
      <c r="B67" s="22"/>
      <c r="C67" s="22"/>
      <c r="D67" s="22"/>
      <c r="E67" s="23"/>
      <c r="F67" s="24"/>
      <c r="G67" s="23"/>
    </row>
    <row r="68" spans="1:7" x14ac:dyDescent="0.2">
      <c r="A68" s="21" t="s">
        <v>30</v>
      </c>
      <c r="B68" s="22"/>
      <c r="C68" s="22"/>
      <c r="D68" s="22"/>
      <c r="E68" s="23"/>
      <c r="F68" s="24"/>
      <c r="G68" s="23"/>
    </row>
    <row r="69" spans="1:7" x14ac:dyDescent="0.2">
      <c r="A69" s="22" t="s">
        <v>82</v>
      </c>
      <c r="B69" s="22" t="s">
        <v>81</v>
      </c>
      <c r="C69" s="22" t="s">
        <v>31</v>
      </c>
      <c r="D69" s="25">
        <v>800</v>
      </c>
      <c r="E69" s="23">
        <v>3739.9920000000002</v>
      </c>
      <c r="F69" s="24">
        <v>1.4652065097640601</v>
      </c>
      <c r="G69" s="23">
        <v>7.25</v>
      </c>
    </row>
    <row r="70" spans="1:7" x14ac:dyDescent="0.2">
      <c r="A70" s="22" t="s">
        <v>80</v>
      </c>
      <c r="B70" s="22" t="s">
        <v>79</v>
      </c>
      <c r="C70" s="22" t="s">
        <v>32</v>
      </c>
      <c r="D70" s="25">
        <v>500</v>
      </c>
      <c r="E70" s="23">
        <v>2340.4625000000001</v>
      </c>
      <c r="F70" s="24">
        <v>0.91691663801918899</v>
      </c>
      <c r="G70" s="23">
        <v>7.2750000000000004</v>
      </c>
    </row>
    <row r="71" spans="1:7" x14ac:dyDescent="0.2">
      <c r="A71" s="22" t="s">
        <v>133</v>
      </c>
      <c r="B71" s="22" t="s">
        <v>132</v>
      </c>
      <c r="C71" s="22" t="s">
        <v>32</v>
      </c>
      <c r="D71" s="25">
        <v>100</v>
      </c>
      <c r="E71" s="23">
        <v>469.67349999999999</v>
      </c>
      <c r="F71" s="24">
        <v>0.184002711680578</v>
      </c>
      <c r="G71" s="23">
        <v>7.3650000000000002</v>
      </c>
    </row>
    <row r="72" spans="1:7" x14ac:dyDescent="0.2">
      <c r="A72" s="21" t="s">
        <v>33</v>
      </c>
      <c r="B72" s="21"/>
      <c r="C72" s="21"/>
      <c r="D72" s="21"/>
      <c r="E72" s="26">
        <f>SUM(E68:E71)</f>
        <v>6550.1279999999997</v>
      </c>
      <c r="F72" s="27">
        <f>SUM(F68:F71)</f>
        <v>2.5661258594638272</v>
      </c>
      <c r="G72" s="26"/>
    </row>
    <row r="73" spans="1:7" x14ac:dyDescent="0.2">
      <c r="A73" s="22"/>
      <c r="B73" s="22"/>
      <c r="C73" s="22"/>
      <c r="D73" s="22"/>
      <c r="E73" s="23"/>
      <c r="F73" s="24"/>
      <c r="G73" s="23"/>
    </row>
    <row r="74" spans="1:7" x14ac:dyDescent="0.2">
      <c r="A74" s="21" t="s">
        <v>36</v>
      </c>
      <c r="B74" s="22"/>
      <c r="C74" s="22"/>
      <c r="D74" s="22"/>
      <c r="E74" s="23"/>
      <c r="F74" s="24"/>
      <c r="G74" s="23"/>
    </row>
    <row r="75" spans="1:7" x14ac:dyDescent="0.2">
      <c r="A75" s="22" t="s">
        <v>302</v>
      </c>
      <c r="B75" s="22" t="s">
        <v>1418</v>
      </c>
      <c r="C75" s="22" t="s">
        <v>37</v>
      </c>
      <c r="D75" s="25">
        <v>2500000</v>
      </c>
      <c r="E75" s="23">
        <v>2494.2049999999999</v>
      </c>
      <c r="F75" s="24">
        <v>0.97714791975118298</v>
      </c>
      <c r="G75" s="23">
        <v>5.3002000000000002</v>
      </c>
    </row>
    <row r="76" spans="1:7" x14ac:dyDescent="0.2">
      <c r="A76" s="21" t="s">
        <v>33</v>
      </c>
      <c r="B76" s="21"/>
      <c r="C76" s="21"/>
      <c r="D76" s="21"/>
      <c r="E76" s="26">
        <f>SUM(E74:E75)</f>
        <v>2494.2049999999999</v>
      </c>
      <c r="F76" s="27">
        <f>SUM(F74:F75)</f>
        <v>0.97714791975118298</v>
      </c>
      <c r="G76" s="26"/>
    </row>
    <row r="77" spans="1:7" x14ac:dyDescent="0.2">
      <c r="A77" s="22"/>
      <c r="B77" s="22"/>
      <c r="C77" s="22"/>
      <c r="D77" s="22"/>
      <c r="E77" s="23"/>
      <c r="F77" s="24"/>
      <c r="G77" s="23"/>
    </row>
    <row r="78" spans="1:7" x14ac:dyDescent="0.2">
      <c r="A78" s="21" t="s">
        <v>65</v>
      </c>
      <c r="B78" s="22"/>
      <c r="C78" s="22"/>
      <c r="D78" s="22"/>
      <c r="E78" s="23"/>
      <c r="F78" s="24"/>
      <c r="G78" s="23"/>
    </row>
    <row r="79" spans="1:7" x14ac:dyDescent="0.2">
      <c r="A79" s="22" t="s">
        <v>84</v>
      </c>
      <c r="B79" s="22" t="s">
        <v>1499</v>
      </c>
      <c r="C79" s="22" t="s">
        <v>37</v>
      </c>
      <c r="D79" s="25">
        <v>2850000</v>
      </c>
      <c r="E79" s="23">
        <v>2627.4967000000001</v>
      </c>
      <c r="F79" s="24">
        <v>1.0293672471020201</v>
      </c>
      <c r="G79" s="23">
        <v>7.9546987578124897</v>
      </c>
    </row>
    <row r="80" spans="1:7" x14ac:dyDescent="0.2">
      <c r="A80" s="21" t="s">
        <v>33</v>
      </c>
      <c r="B80" s="21"/>
      <c r="C80" s="21"/>
      <c r="D80" s="21"/>
      <c r="E80" s="26">
        <f>SUM(E79:E79)</f>
        <v>2627.4967000000001</v>
      </c>
      <c r="F80" s="27">
        <f>SUM(F79:F79)</f>
        <v>1.0293672471020201</v>
      </c>
      <c r="G80" s="26"/>
    </row>
    <row r="81" spans="1:7" x14ac:dyDescent="0.2">
      <c r="A81" s="22"/>
      <c r="B81" s="22"/>
      <c r="C81" s="22"/>
      <c r="D81" s="22"/>
      <c r="E81" s="23"/>
      <c r="F81" s="24"/>
      <c r="G81" s="23"/>
    </row>
    <row r="82" spans="1:7" x14ac:dyDescent="0.2">
      <c r="A82" s="21" t="s">
        <v>303</v>
      </c>
      <c r="B82" s="22"/>
      <c r="C82" s="22"/>
      <c r="D82" s="22"/>
      <c r="E82" s="23"/>
      <c r="F82" s="24"/>
      <c r="G82" s="23"/>
    </row>
    <row r="83" spans="1:7" x14ac:dyDescent="0.2">
      <c r="A83" s="22" t="s">
        <v>305</v>
      </c>
      <c r="B83" s="22" t="s">
        <v>304</v>
      </c>
      <c r="C83" s="22" t="s">
        <v>306</v>
      </c>
      <c r="D83" s="25">
        <v>30075121</v>
      </c>
      <c r="E83" s="23">
        <v>36448.039140000001</v>
      </c>
      <c r="F83" s="24">
        <v>14.2791493179834</v>
      </c>
      <c r="G83" s="23"/>
    </row>
    <row r="84" spans="1:7" x14ac:dyDescent="0.2">
      <c r="A84" s="22" t="s">
        <v>308</v>
      </c>
      <c r="B84" s="22" t="s">
        <v>307</v>
      </c>
      <c r="C84" s="22" t="s">
        <v>306</v>
      </c>
      <c r="D84" s="25">
        <v>3343954</v>
      </c>
      <c r="E84" s="23">
        <v>7225.6158029999997</v>
      </c>
      <c r="F84" s="24">
        <v>2.83075988173495</v>
      </c>
      <c r="G84" s="23"/>
    </row>
    <row r="85" spans="1:7" x14ac:dyDescent="0.2">
      <c r="A85" s="21" t="s">
        <v>33</v>
      </c>
      <c r="B85" s="21"/>
      <c r="C85" s="21"/>
      <c r="D85" s="21"/>
      <c r="E85" s="26">
        <f>SUM(E83:E84)</f>
        <v>43673.654943000001</v>
      </c>
      <c r="F85" s="27">
        <f>SUM(F83:F84)</f>
        <v>17.109909199718349</v>
      </c>
      <c r="G85" s="26"/>
    </row>
    <row r="86" spans="1:7" x14ac:dyDescent="0.2">
      <c r="A86" s="22"/>
      <c r="B86" s="22"/>
      <c r="C86" s="22"/>
      <c r="D86" s="22"/>
      <c r="E86" s="23"/>
      <c r="F86" s="24"/>
      <c r="G86" s="23"/>
    </row>
    <row r="87" spans="1:7" x14ac:dyDescent="0.2">
      <c r="A87" s="21" t="s">
        <v>38</v>
      </c>
      <c r="B87" s="21"/>
      <c r="C87" s="21"/>
      <c r="D87" s="21"/>
      <c r="E87" s="26">
        <f>E49+E53+E65+E72+E76+E80+E85</f>
        <v>252604.20564520001</v>
      </c>
      <c r="F87" s="26">
        <f>F49+F53+F65+F72+F76+F80+F85</f>
        <v>98.962063690276949</v>
      </c>
      <c r="G87" s="26"/>
    </row>
    <row r="88" spans="1:7" x14ac:dyDescent="0.2">
      <c r="A88" s="21"/>
      <c r="B88" s="21"/>
      <c r="C88" s="21"/>
      <c r="D88" s="21"/>
      <c r="E88" s="26"/>
      <c r="F88" s="27"/>
      <c r="G88" s="26"/>
    </row>
    <row r="89" spans="1:7" x14ac:dyDescent="0.2">
      <c r="A89" s="21" t="s">
        <v>40</v>
      </c>
      <c r="B89" s="21"/>
      <c r="C89" s="21"/>
      <c r="D89" s="21"/>
      <c r="E89" s="26">
        <f>E91-(E49+E53+E65+E72+E76+E80+E85)</f>
        <v>2649.3695386999752</v>
      </c>
      <c r="F89" s="27">
        <f>F91-(F49+F53+F65+F72+F76+F80+F85)</f>
        <v>1.037936309723051</v>
      </c>
      <c r="G89" s="26"/>
    </row>
    <row r="90" spans="1:7" x14ac:dyDescent="0.2">
      <c r="A90" s="21"/>
      <c r="B90" s="21"/>
      <c r="C90" s="21"/>
      <c r="D90" s="21"/>
      <c r="E90" s="26"/>
      <c r="F90" s="27"/>
      <c r="G90" s="26"/>
    </row>
    <row r="91" spans="1:7" x14ac:dyDescent="0.2">
      <c r="A91" s="28" t="s">
        <v>39</v>
      </c>
      <c r="B91" s="28"/>
      <c r="C91" s="28"/>
      <c r="D91" s="28"/>
      <c r="E91" s="29">
        <v>255253.57518389999</v>
      </c>
      <c r="F91" s="30">
        <v>100</v>
      </c>
      <c r="G91" s="29"/>
    </row>
    <row r="92" spans="1:7" x14ac:dyDescent="0.2">
      <c r="A92" s="68" t="s">
        <v>1419</v>
      </c>
    </row>
    <row r="93" spans="1:7" x14ac:dyDescent="0.2">
      <c r="A93" s="68" t="s">
        <v>1498</v>
      </c>
    </row>
    <row r="94" spans="1:7" x14ac:dyDescent="0.2">
      <c r="A94" s="68"/>
    </row>
    <row r="95" spans="1:7" x14ac:dyDescent="0.2">
      <c r="A95" s="12" t="s">
        <v>42</v>
      </c>
    </row>
    <row r="97" spans="1:5" x14ac:dyDescent="0.2">
      <c r="A97" s="12" t="s">
        <v>43</v>
      </c>
    </row>
    <row r="98" spans="1:5" x14ac:dyDescent="0.2">
      <c r="A98" s="12" t="s">
        <v>44</v>
      </c>
    </row>
    <row r="99" spans="1:5" x14ac:dyDescent="0.2">
      <c r="A99" s="12" t="s">
        <v>45</v>
      </c>
      <c r="B99" s="12"/>
      <c r="C99" s="31" t="s">
        <v>46</v>
      </c>
      <c r="D99" s="53" t="s">
        <v>1004</v>
      </c>
    </row>
    <row r="100" spans="1:5" x14ac:dyDescent="0.2">
      <c r="A100" s="6" t="s">
        <v>59</v>
      </c>
      <c r="C100" s="32">
        <v>10.0877</v>
      </c>
      <c r="D100" s="32">
        <v>10.176399999999999</v>
      </c>
    </row>
    <row r="101" spans="1:5" x14ac:dyDescent="0.2">
      <c r="A101" s="6" t="s">
        <v>126</v>
      </c>
      <c r="C101" s="32">
        <v>10.0877</v>
      </c>
      <c r="D101" s="32">
        <v>10.176399999999999</v>
      </c>
    </row>
    <row r="102" spans="1:5" x14ac:dyDescent="0.2">
      <c r="A102" s="6" t="s">
        <v>60</v>
      </c>
      <c r="C102" s="32">
        <v>10.1165</v>
      </c>
      <c r="D102" s="32">
        <v>10.2905</v>
      </c>
    </row>
    <row r="103" spans="1:5" x14ac:dyDescent="0.2">
      <c r="A103" s="6" t="s">
        <v>127</v>
      </c>
      <c r="C103" s="32">
        <v>10.1165</v>
      </c>
      <c r="D103" s="32">
        <v>10.2905</v>
      </c>
    </row>
    <row r="105" spans="1:5" x14ac:dyDescent="0.2">
      <c r="A105" s="6" t="s">
        <v>51</v>
      </c>
    </row>
    <row r="106" spans="1:5" x14ac:dyDescent="0.2">
      <c r="A106" s="6" t="s">
        <v>1005</v>
      </c>
    </row>
    <row r="108" spans="1:5" x14ac:dyDescent="0.2">
      <c r="A108" s="12" t="s">
        <v>47</v>
      </c>
      <c r="D108" s="31" t="s">
        <v>54</v>
      </c>
    </row>
    <row r="110" spans="1:5" x14ac:dyDescent="0.2">
      <c r="A110" s="12" t="s">
        <v>309</v>
      </c>
      <c r="D110" s="36">
        <v>0.32214851695526803</v>
      </c>
    </row>
    <row r="112" spans="1:5" x14ac:dyDescent="0.2">
      <c r="A112" s="12" t="s">
        <v>85</v>
      </c>
      <c r="D112" s="35">
        <v>2.9792744882563702</v>
      </c>
      <c r="E112" s="9" t="s">
        <v>52</v>
      </c>
    </row>
    <row r="114" spans="1:4" x14ac:dyDescent="0.2">
      <c r="A114" s="12" t="s">
        <v>86</v>
      </c>
      <c r="D114" s="31" t="s">
        <v>54</v>
      </c>
    </row>
    <row r="116" spans="1:4" x14ac:dyDescent="0.2">
      <c r="A116" s="12" t="s">
        <v>87</v>
      </c>
    </row>
    <row r="118" spans="1:4" x14ac:dyDescent="0.2">
      <c r="A118" s="67" t="s">
        <v>1009</v>
      </c>
    </row>
    <row r="137" spans="1:1" x14ac:dyDescent="0.2">
      <c r="A137" s="67" t="s">
        <v>1007</v>
      </c>
    </row>
    <row r="138" spans="1:1" x14ac:dyDescent="0.2">
      <c r="A138" s="68"/>
    </row>
    <row r="139" spans="1:1" x14ac:dyDescent="0.2">
      <c r="A139" s="67" t="s">
        <v>1525</v>
      </c>
    </row>
    <row r="157" spans="1:1" x14ac:dyDescent="0.2">
      <c r="A157" s="68" t="s">
        <v>1008</v>
      </c>
    </row>
  </sheetData>
  <mergeCells count="1">
    <mergeCell ref="A1:G1"/>
  </mergeCells>
  <conditionalFormatting sqref="F2:F3 F5:F86">
    <cfRule type="cellIs" dxfId="83" priority="2" stopIfTrue="1" operator="between">
      <formula>0.009</formula>
      <formula>-0.009</formula>
    </cfRule>
  </conditionalFormatting>
  <conditionalFormatting sqref="F88:F65535">
    <cfRule type="cellIs" dxfId="82"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275"/>
  <sheetViews>
    <sheetView workbookViewId="0">
      <selection sqref="A1:I1"/>
    </sheetView>
  </sheetViews>
  <sheetFormatPr defaultColWidth="9.21875" defaultRowHeight="10.199999999999999" x14ac:dyDescent="0.2"/>
  <cols>
    <col min="1" max="1" width="38.77734375" style="6" bestFit="1" customWidth="1"/>
    <col min="2" max="2" width="37" style="6" bestFit="1" customWidth="1"/>
    <col min="3" max="3" width="25.5546875" style="6" bestFit="1" customWidth="1"/>
    <col min="4" max="4" width="15.44140625" style="6" bestFit="1" customWidth="1"/>
    <col min="5" max="5" width="26.21875" style="9" customWidth="1"/>
    <col min="6" max="6" width="31.21875" style="10" bestFit="1" customWidth="1"/>
    <col min="7" max="7" width="33.77734375" style="9" customWidth="1"/>
    <col min="8" max="8" width="27.77734375" style="6" customWidth="1"/>
    <col min="9" max="9" width="6.77734375" style="6" customWidth="1"/>
    <col min="10" max="16384" width="9.21875" style="6"/>
  </cols>
  <sheetData>
    <row r="1" spans="1:10" s="1" customFormat="1" ht="13.8" x14ac:dyDescent="0.2">
      <c r="A1" s="98" t="s">
        <v>1424</v>
      </c>
      <c r="B1" s="99"/>
      <c r="C1" s="99"/>
      <c r="D1" s="99"/>
      <c r="E1" s="99"/>
      <c r="F1" s="99"/>
      <c r="G1" s="99"/>
      <c r="H1" s="99"/>
      <c r="I1" s="99"/>
    </row>
    <row r="2" spans="1:10" s="1" customFormat="1" ht="11.4" x14ac:dyDescent="0.2">
      <c r="E2" s="5"/>
      <c r="F2" s="8"/>
      <c r="G2" s="9"/>
    </row>
    <row r="3" spans="1:10" s="1" customFormat="1" ht="12" x14ac:dyDescent="0.2">
      <c r="A3" s="7" t="s">
        <v>7</v>
      </c>
      <c r="B3" s="2"/>
      <c r="C3" s="3"/>
      <c r="D3" s="3"/>
      <c r="E3" s="4"/>
      <c r="F3" s="8"/>
      <c r="G3" s="9"/>
    </row>
    <row r="4" spans="1:10" s="1" customFormat="1" ht="24.75" customHeight="1" x14ac:dyDescent="0.25">
      <c r="A4" s="38" t="s">
        <v>2</v>
      </c>
      <c r="B4" s="38" t="s">
        <v>0</v>
      </c>
      <c r="C4" s="39" t="s">
        <v>4</v>
      </c>
      <c r="D4" s="39" t="s">
        <v>1</v>
      </c>
      <c r="E4" s="40" t="s">
        <v>6</v>
      </c>
      <c r="F4" s="40" t="s">
        <v>310</v>
      </c>
      <c r="G4" s="40" t="s">
        <v>311</v>
      </c>
      <c r="H4" s="40" t="s">
        <v>312</v>
      </c>
      <c r="I4" s="40" t="s">
        <v>5</v>
      </c>
      <c r="J4" s="37"/>
    </row>
    <row r="5" spans="1:10" x14ac:dyDescent="0.2">
      <c r="A5" s="41" t="s">
        <v>134</v>
      </c>
      <c r="B5" s="42"/>
      <c r="C5" s="42"/>
      <c r="D5" s="42"/>
      <c r="E5" s="43"/>
      <c r="F5" s="44"/>
      <c r="G5" s="43"/>
      <c r="H5" s="42"/>
      <c r="I5" s="42"/>
    </row>
    <row r="6" spans="1:10" x14ac:dyDescent="0.2">
      <c r="A6" s="41" t="s">
        <v>67</v>
      </c>
      <c r="B6" s="42"/>
      <c r="C6" s="42"/>
      <c r="D6" s="42"/>
      <c r="E6" s="43"/>
      <c r="F6" s="44"/>
      <c r="G6" s="43"/>
      <c r="H6" s="42"/>
      <c r="I6" s="42"/>
    </row>
    <row r="7" spans="1:10" x14ac:dyDescent="0.2">
      <c r="A7" s="42" t="s">
        <v>149</v>
      </c>
      <c r="B7" s="42" t="s">
        <v>1436</v>
      </c>
      <c r="C7" s="42" t="s">
        <v>137</v>
      </c>
      <c r="D7" s="45">
        <v>294750</v>
      </c>
      <c r="E7" s="43">
        <v>3422.9317500000002</v>
      </c>
      <c r="F7" s="44">
        <v>5.4140047832980596</v>
      </c>
      <c r="G7" s="43">
        <v>-3020.90625</v>
      </c>
      <c r="H7" s="43">
        <v>-4.7781264956261502</v>
      </c>
      <c r="I7" s="46"/>
    </row>
    <row r="8" spans="1:10" x14ac:dyDescent="0.2">
      <c r="A8" s="42" t="s">
        <v>141</v>
      </c>
      <c r="B8" s="42" t="s">
        <v>1433</v>
      </c>
      <c r="C8" s="42" t="s">
        <v>142</v>
      </c>
      <c r="D8" s="45">
        <v>220000</v>
      </c>
      <c r="E8" s="43">
        <v>2956.58</v>
      </c>
      <c r="F8" s="44">
        <v>4.6763825373390402</v>
      </c>
      <c r="G8" s="43">
        <v>-2307.3029999999999</v>
      </c>
      <c r="H8" s="43">
        <v>-3.6494299012879701</v>
      </c>
      <c r="I8" s="46"/>
    </row>
    <row r="9" spans="1:10" x14ac:dyDescent="0.2">
      <c r="A9" s="42" t="s">
        <v>159</v>
      </c>
      <c r="B9" s="42" t="s">
        <v>1439</v>
      </c>
      <c r="C9" s="42" t="s">
        <v>160</v>
      </c>
      <c r="D9" s="45">
        <v>720000</v>
      </c>
      <c r="E9" s="43">
        <v>2668.68</v>
      </c>
      <c r="F9" s="44">
        <v>4.2210150071183401</v>
      </c>
      <c r="G9" s="43">
        <v>-1944.45</v>
      </c>
      <c r="H9" s="43">
        <v>-3.07551022625091</v>
      </c>
      <c r="I9" s="46"/>
    </row>
    <row r="10" spans="1:10" x14ac:dyDescent="0.2">
      <c r="A10" s="42" t="s">
        <v>144</v>
      </c>
      <c r="B10" s="42" t="s">
        <v>143</v>
      </c>
      <c r="C10" s="42" t="s">
        <v>145</v>
      </c>
      <c r="D10" s="45">
        <v>143300</v>
      </c>
      <c r="E10" s="43">
        <v>2554.1792</v>
      </c>
      <c r="F10" s="44">
        <v>4.0399106427408</v>
      </c>
      <c r="G10" s="43">
        <v>-1837.0530000000001</v>
      </c>
      <c r="H10" s="43">
        <v>-2.9056418461081002</v>
      </c>
      <c r="I10" s="46"/>
    </row>
    <row r="11" spans="1:10" x14ac:dyDescent="0.2">
      <c r="A11" s="42" t="s">
        <v>136</v>
      </c>
      <c r="B11" s="42" t="s">
        <v>1435</v>
      </c>
      <c r="C11" s="42" t="s">
        <v>137</v>
      </c>
      <c r="D11" s="45">
        <v>344300</v>
      </c>
      <c r="E11" s="43">
        <v>2518.7266500000001</v>
      </c>
      <c r="F11" s="44">
        <v>3.983835824632</v>
      </c>
      <c r="G11" s="43">
        <v>-1481.3667</v>
      </c>
      <c r="H11" s="43">
        <v>-2.34305764338376</v>
      </c>
      <c r="I11" s="46"/>
    </row>
    <row r="12" spans="1:10" x14ac:dyDescent="0.2">
      <c r="A12" s="42" t="s">
        <v>139</v>
      </c>
      <c r="B12" s="42" t="s">
        <v>138</v>
      </c>
      <c r="C12" s="42" t="s">
        <v>137</v>
      </c>
      <c r="D12" s="45">
        <v>181900</v>
      </c>
      <c r="E12" s="43">
        <v>2193.5320999999999</v>
      </c>
      <c r="F12" s="44">
        <v>3.4694800098534899</v>
      </c>
      <c r="G12" s="43">
        <v>-1459.0072</v>
      </c>
      <c r="H12" s="43">
        <v>-2.3076919251066901</v>
      </c>
      <c r="I12" s="46"/>
    </row>
    <row r="13" spans="1:10" x14ac:dyDescent="0.2">
      <c r="A13" s="42" t="s">
        <v>171</v>
      </c>
      <c r="B13" s="42" t="s">
        <v>170</v>
      </c>
      <c r="C13" s="42" t="s">
        <v>172</v>
      </c>
      <c r="D13" s="45">
        <v>68900</v>
      </c>
      <c r="E13" s="43">
        <v>2035.7882999999999</v>
      </c>
      <c r="F13" s="44">
        <v>3.2199787781284899</v>
      </c>
      <c r="G13" s="43">
        <v>-1668.4094</v>
      </c>
      <c r="H13" s="43">
        <v>-2.6389005483674799</v>
      </c>
      <c r="I13" s="46"/>
    </row>
    <row r="14" spans="1:10" x14ac:dyDescent="0.2">
      <c r="A14" s="42" t="s">
        <v>314</v>
      </c>
      <c r="B14" s="42" t="s">
        <v>1437</v>
      </c>
      <c r="C14" s="42" t="s">
        <v>137</v>
      </c>
      <c r="D14" s="45">
        <v>550000</v>
      </c>
      <c r="E14" s="43">
        <v>1943.7</v>
      </c>
      <c r="F14" s="44">
        <v>3.0743239614101099</v>
      </c>
      <c r="G14" s="43">
        <v>-1950.0250000000001</v>
      </c>
      <c r="H14" s="43">
        <v>-3.0843281282341599</v>
      </c>
      <c r="I14" s="46"/>
    </row>
    <row r="15" spans="1:10" x14ac:dyDescent="0.2">
      <c r="A15" s="42" t="s">
        <v>256</v>
      </c>
      <c r="B15" s="42" t="s">
        <v>255</v>
      </c>
      <c r="C15" s="42" t="s">
        <v>198</v>
      </c>
      <c r="D15" s="45">
        <v>41125</v>
      </c>
      <c r="E15" s="43">
        <v>1625.01325</v>
      </c>
      <c r="F15" s="44">
        <v>2.5702614457395199</v>
      </c>
      <c r="G15" s="43">
        <v>-1629.9202499999999</v>
      </c>
      <c r="H15" s="43">
        <v>-2.5780227811712502</v>
      </c>
      <c r="I15" s="46"/>
    </row>
    <row r="16" spans="1:10" x14ac:dyDescent="0.2">
      <c r="A16" s="42" t="s">
        <v>220</v>
      </c>
      <c r="B16" s="42" t="s">
        <v>219</v>
      </c>
      <c r="C16" s="42" t="s">
        <v>195</v>
      </c>
      <c r="D16" s="45">
        <v>46500</v>
      </c>
      <c r="E16" s="43">
        <v>1621.548</v>
      </c>
      <c r="F16" s="44">
        <v>2.5647805067534302</v>
      </c>
      <c r="G16" s="43">
        <v>-1470.21</v>
      </c>
      <c r="H16" s="43">
        <v>-2.3254112421180002</v>
      </c>
      <c r="I16" s="46"/>
    </row>
    <row r="17" spans="1:9" x14ac:dyDescent="0.2">
      <c r="A17" s="42" t="s">
        <v>165</v>
      </c>
      <c r="B17" s="42" t="s">
        <v>164</v>
      </c>
      <c r="C17" s="42" t="s">
        <v>166</v>
      </c>
      <c r="D17" s="45">
        <v>15350</v>
      </c>
      <c r="E17" s="43">
        <v>1138.8164999999999</v>
      </c>
      <c r="F17" s="44">
        <v>1.8012506320930199</v>
      </c>
      <c r="G17" s="43">
        <v>-613.92375000000004</v>
      </c>
      <c r="H17" s="43">
        <v>-0.97103487940718702</v>
      </c>
      <c r="I17" s="46"/>
    </row>
    <row r="18" spans="1:9" x14ac:dyDescent="0.2">
      <c r="A18" s="42" t="s">
        <v>151</v>
      </c>
      <c r="B18" s="42" t="s">
        <v>1438</v>
      </c>
      <c r="C18" s="42" t="s">
        <v>152</v>
      </c>
      <c r="D18" s="45">
        <v>30400</v>
      </c>
      <c r="E18" s="43">
        <v>1065.2464</v>
      </c>
      <c r="F18" s="44">
        <v>1.6848858014744299</v>
      </c>
      <c r="G18" s="43">
        <v>-541.30999999999995</v>
      </c>
      <c r="H18" s="43">
        <v>-0.85618269462926699</v>
      </c>
      <c r="I18" s="46"/>
    </row>
    <row r="19" spans="1:9" x14ac:dyDescent="0.2">
      <c r="A19" s="42" t="s">
        <v>316</v>
      </c>
      <c r="B19" s="42" t="s">
        <v>315</v>
      </c>
      <c r="C19" s="42" t="s">
        <v>137</v>
      </c>
      <c r="D19" s="45">
        <v>330200</v>
      </c>
      <c r="E19" s="43">
        <v>956.75450000000001</v>
      </c>
      <c r="F19" s="44">
        <v>1.51328563283271</v>
      </c>
      <c r="G19" s="43">
        <v>-961.87260000000003</v>
      </c>
      <c r="H19" s="43">
        <v>-1.5213808622749601</v>
      </c>
      <c r="I19" s="46"/>
    </row>
    <row r="20" spans="1:9" x14ac:dyDescent="0.2">
      <c r="A20" s="42" t="s">
        <v>215</v>
      </c>
      <c r="B20" s="42" t="s">
        <v>214</v>
      </c>
      <c r="C20" s="42" t="s">
        <v>204</v>
      </c>
      <c r="D20" s="45">
        <v>159500</v>
      </c>
      <c r="E20" s="43">
        <v>942.00699999999995</v>
      </c>
      <c r="F20" s="44">
        <v>1.4899597118465</v>
      </c>
      <c r="G20" s="43">
        <v>-580.54700000000003</v>
      </c>
      <c r="H20" s="43">
        <v>-0.91824332604041503</v>
      </c>
      <c r="I20" s="46"/>
    </row>
    <row r="21" spans="1:9" x14ac:dyDescent="0.2">
      <c r="A21" s="42" t="s">
        <v>318</v>
      </c>
      <c r="B21" s="42" t="s">
        <v>317</v>
      </c>
      <c r="C21" s="42" t="s">
        <v>223</v>
      </c>
      <c r="D21" s="45">
        <v>399500</v>
      </c>
      <c r="E21" s="43">
        <v>895.27949999999998</v>
      </c>
      <c r="F21" s="44">
        <v>1.4160514580487</v>
      </c>
      <c r="G21" s="43">
        <v>-897.47675000000004</v>
      </c>
      <c r="H21" s="43">
        <v>-1.41952681861062</v>
      </c>
      <c r="I21" s="46"/>
    </row>
    <row r="22" spans="1:9" x14ac:dyDescent="0.2">
      <c r="A22" s="42" t="s">
        <v>168</v>
      </c>
      <c r="B22" s="42" t="s">
        <v>167</v>
      </c>
      <c r="C22" s="42" t="s">
        <v>169</v>
      </c>
      <c r="D22" s="45">
        <v>8000</v>
      </c>
      <c r="E22" s="43">
        <v>859.6</v>
      </c>
      <c r="F22" s="44">
        <v>1.3596176761990699</v>
      </c>
      <c r="G22" s="43">
        <v>-538.6</v>
      </c>
      <c r="H22" s="43">
        <v>-0.85189632433785301</v>
      </c>
      <c r="I22" s="46"/>
    </row>
    <row r="23" spans="1:9" x14ac:dyDescent="0.2">
      <c r="A23" s="42" t="s">
        <v>258</v>
      </c>
      <c r="B23" s="42" t="s">
        <v>257</v>
      </c>
      <c r="C23" s="42" t="s">
        <v>160</v>
      </c>
      <c r="D23" s="45">
        <v>226200</v>
      </c>
      <c r="E23" s="43">
        <v>856.73249999999996</v>
      </c>
      <c r="F23" s="44">
        <v>1.3550821902910899</v>
      </c>
      <c r="G23" s="43">
        <v>-861.03030000000001</v>
      </c>
      <c r="H23" s="43">
        <v>-1.3618799623347899</v>
      </c>
      <c r="I23" s="46"/>
    </row>
    <row r="24" spans="1:9" x14ac:dyDescent="0.2">
      <c r="A24" s="42" t="s">
        <v>320</v>
      </c>
      <c r="B24" s="42" t="s">
        <v>319</v>
      </c>
      <c r="C24" s="42" t="s">
        <v>145</v>
      </c>
      <c r="D24" s="45">
        <v>9649125</v>
      </c>
      <c r="E24" s="43">
        <v>823.07036249999999</v>
      </c>
      <c r="F24" s="44">
        <v>1.30183924338131</v>
      </c>
      <c r="G24" s="43">
        <v>-827.89492499999994</v>
      </c>
      <c r="H24" s="43">
        <v>-1.3094701885359501</v>
      </c>
      <c r="I24" s="46"/>
    </row>
    <row r="25" spans="1:9" x14ac:dyDescent="0.2">
      <c r="A25" s="42" t="s">
        <v>154</v>
      </c>
      <c r="B25" s="42" t="s">
        <v>1434</v>
      </c>
      <c r="C25" s="42" t="s">
        <v>155</v>
      </c>
      <c r="D25" s="45">
        <v>56604</v>
      </c>
      <c r="E25" s="43">
        <v>707.88962400000003</v>
      </c>
      <c r="F25" s="44">
        <v>1.1196594294885001</v>
      </c>
      <c r="G25" s="43"/>
      <c r="H25" s="43"/>
      <c r="I25" s="46"/>
    </row>
    <row r="26" spans="1:9" x14ac:dyDescent="0.2">
      <c r="A26" s="42" t="s">
        <v>322</v>
      </c>
      <c r="B26" s="42" t="s">
        <v>1003</v>
      </c>
      <c r="C26" s="42" t="s">
        <v>172</v>
      </c>
      <c r="D26" s="45">
        <v>6500000</v>
      </c>
      <c r="E26" s="43">
        <v>666.25</v>
      </c>
      <c r="F26" s="44">
        <v>1.05379860024154</v>
      </c>
      <c r="G26" s="43"/>
      <c r="H26" s="43"/>
      <c r="I26" s="46"/>
    </row>
    <row r="27" spans="1:9" x14ac:dyDescent="0.2">
      <c r="A27" s="42" t="s">
        <v>324</v>
      </c>
      <c r="B27" s="42" t="s">
        <v>323</v>
      </c>
      <c r="C27" s="42" t="s">
        <v>137</v>
      </c>
      <c r="D27" s="45">
        <v>263250</v>
      </c>
      <c r="E27" s="43">
        <v>651.80700000000002</v>
      </c>
      <c r="F27" s="44">
        <v>1.0309543027807</v>
      </c>
      <c r="G27" s="43">
        <v>-655.09762499999999</v>
      </c>
      <c r="H27" s="43">
        <v>-1.03615903976969</v>
      </c>
      <c r="I27" s="46"/>
    </row>
    <row r="28" spans="1:9" x14ac:dyDescent="0.2">
      <c r="A28" s="42" t="s">
        <v>326</v>
      </c>
      <c r="B28" s="42" t="s">
        <v>325</v>
      </c>
      <c r="C28" s="42" t="s">
        <v>145</v>
      </c>
      <c r="D28" s="45">
        <v>149600</v>
      </c>
      <c r="E28" s="43">
        <v>625.55240000000003</v>
      </c>
      <c r="F28" s="44">
        <v>0.98942775759510204</v>
      </c>
      <c r="G28" s="43">
        <v>-627.27279999999996</v>
      </c>
      <c r="H28" s="43">
        <v>-0.99214889097124603</v>
      </c>
      <c r="I28" s="46"/>
    </row>
    <row r="29" spans="1:9" x14ac:dyDescent="0.2">
      <c r="A29" s="42" t="s">
        <v>328</v>
      </c>
      <c r="B29" s="42" t="s">
        <v>327</v>
      </c>
      <c r="C29" s="42" t="s">
        <v>223</v>
      </c>
      <c r="D29" s="45">
        <v>34750</v>
      </c>
      <c r="E29" s="43">
        <v>567.05050000000006</v>
      </c>
      <c r="F29" s="44">
        <v>0.89689609480865495</v>
      </c>
      <c r="G29" s="43">
        <v>-568.89224999999999</v>
      </c>
      <c r="H29" s="43">
        <v>-0.89980916583603898</v>
      </c>
      <c r="I29" s="46"/>
    </row>
    <row r="30" spans="1:9" x14ac:dyDescent="0.2">
      <c r="A30" s="42" t="s">
        <v>162</v>
      </c>
      <c r="B30" s="42" t="s">
        <v>161</v>
      </c>
      <c r="C30" s="42" t="s">
        <v>163</v>
      </c>
      <c r="D30" s="45">
        <v>210000</v>
      </c>
      <c r="E30" s="43">
        <v>480.858</v>
      </c>
      <c r="F30" s="44">
        <v>0.76056658508810104</v>
      </c>
      <c r="G30" s="43"/>
      <c r="H30" s="43"/>
      <c r="I30" s="46"/>
    </row>
    <row r="31" spans="1:9" x14ac:dyDescent="0.2">
      <c r="A31" s="42" t="s">
        <v>330</v>
      </c>
      <c r="B31" s="42" t="s">
        <v>329</v>
      </c>
      <c r="C31" s="42" t="s">
        <v>223</v>
      </c>
      <c r="D31" s="45">
        <v>123500</v>
      </c>
      <c r="E31" s="43">
        <v>468.6825</v>
      </c>
      <c r="F31" s="44">
        <v>0.74130876166259896</v>
      </c>
      <c r="G31" s="43">
        <v>-469.97924999999998</v>
      </c>
      <c r="H31" s="43">
        <v>-0.74335981357233705</v>
      </c>
      <c r="I31" s="46"/>
    </row>
    <row r="32" spans="1:9" x14ac:dyDescent="0.2">
      <c r="A32" s="42" t="s">
        <v>147</v>
      </c>
      <c r="B32" s="42" t="s">
        <v>146</v>
      </c>
      <c r="C32" s="42" t="s">
        <v>137</v>
      </c>
      <c r="D32" s="45">
        <v>45200</v>
      </c>
      <c r="E32" s="43">
        <v>442.68880000000001</v>
      </c>
      <c r="F32" s="44">
        <v>0.70019487847295703</v>
      </c>
      <c r="G32" s="43"/>
      <c r="H32" s="43"/>
      <c r="I32" s="46"/>
    </row>
    <row r="33" spans="1:9" x14ac:dyDescent="0.2">
      <c r="A33" s="42" t="s">
        <v>174</v>
      </c>
      <c r="B33" s="42" t="s">
        <v>173</v>
      </c>
      <c r="C33" s="42" t="s">
        <v>175</v>
      </c>
      <c r="D33" s="45">
        <v>8000</v>
      </c>
      <c r="E33" s="43">
        <v>433.84</v>
      </c>
      <c r="F33" s="44">
        <v>0.68619885137529502</v>
      </c>
      <c r="G33" s="43"/>
      <c r="H33" s="43"/>
      <c r="I33" s="46"/>
    </row>
    <row r="34" spans="1:9" x14ac:dyDescent="0.2">
      <c r="A34" s="42" t="s">
        <v>332</v>
      </c>
      <c r="B34" s="42" t="s">
        <v>331</v>
      </c>
      <c r="C34" s="42" t="s">
        <v>160</v>
      </c>
      <c r="D34" s="45">
        <v>134900</v>
      </c>
      <c r="E34" s="43">
        <v>399.43889999999999</v>
      </c>
      <c r="F34" s="44">
        <v>0.631787097488962</v>
      </c>
      <c r="G34" s="43">
        <v>-400.04595</v>
      </c>
      <c r="H34" s="43">
        <v>-0.63274726025110395</v>
      </c>
      <c r="I34" s="46"/>
    </row>
    <row r="35" spans="1:9" x14ac:dyDescent="0.2">
      <c r="A35" s="42" t="s">
        <v>157</v>
      </c>
      <c r="B35" s="42" t="s">
        <v>156</v>
      </c>
      <c r="C35" s="42" t="s">
        <v>155</v>
      </c>
      <c r="D35" s="45">
        <v>28000</v>
      </c>
      <c r="E35" s="43">
        <v>375.64800000000002</v>
      </c>
      <c r="F35" s="44">
        <v>0.594157353221065</v>
      </c>
      <c r="G35" s="43"/>
      <c r="H35" s="43"/>
      <c r="I35" s="46"/>
    </row>
    <row r="36" spans="1:9" x14ac:dyDescent="0.2">
      <c r="A36" s="42" t="s">
        <v>225</v>
      </c>
      <c r="B36" s="42" t="s">
        <v>224</v>
      </c>
      <c r="C36" s="42" t="s">
        <v>223</v>
      </c>
      <c r="D36" s="45">
        <v>27000</v>
      </c>
      <c r="E36" s="43">
        <v>365.76900000000001</v>
      </c>
      <c r="F36" s="44">
        <v>0.57853187273808404</v>
      </c>
      <c r="G36" s="43"/>
      <c r="H36" s="43"/>
      <c r="I36" s="46"/>
    </row>
    <row r="37" spans="1:9" x14ac:dyDescent="0.2">
      <c r="A37" s="42" t="s">
        <v>269</v>
      </c>
      <c r="B37" s="42" t="s">
        <v>268</v>
      </c>
      <c r="C37" s="42" t="s">
        <v>178</v>
      </c>
      <c r="D37" s="45">
        <v>29250</v>
      </c>
      <c r="E37" s="43">
        <v>358.07850000000002</v>
      </c>
      <c r="F37" s="44">
        <v>0.56636791306054901</v>
      </c>
      <c r="G37" s="43">
        <v>-358.95600000000002</v>
      </c>
      <c r="H37" s="43">
        <v>-0.56775584292428205</v>
      </c>
      <c r="I37" s="46"/>
    </row>
    <row r="38" spans="1:9" x14ac:dyDescent="0.2">
      <c r="A38" s="42" t="s">
        <v>334</v>
      </c>
      <c r="B38" s="42" t="s">
        <v>333</v>
      </c>
      <c r="C38" s="42" t="s">
        <v>218</v>
      </c>
      <c r="D38" s="45">
        <v>112000</v>
      </c>
      <c r="E38" s="43">
        <v>322.22399999999999</v>
      </c>
      <c r="F38" s="44">
        <v>0.50965733608139696</v>
      </c>
      <c r="G38" s="43">
        <v>-323.84800000000001</v>
      </c>
      <c r="H38" s="43">
        <v>-0.51222599488333598</v>
      </c>
      <c r="I38" s="46"/>
    </row>
    <row r="39" spans="1:9" x14ac:dyDescent="0.2">
      <c r="A39" s="42" t="s">
        <v>213</v>
      </c>
      <c r="B39" s="42" t="s">
        <v>212</v>
      </c>
      <c r="C39" s="42" t="s">
        <v>172</v>
      </c>
      <c r="D39" s="45">
        <v>2500</v>
      </c>
      <c r="E39" s="43">
        <v>307.64999999999998</v>
      </c>
      <c r="F39" s="44">
        <v>0.48660583769502502</v>
      </c>
      <c r="G39" s="43">
        <v>-61.72</v>
      </c>
      <c r="H39" s="43">
        <v>-9.7621687965340306E-2</v>
      </c>
      <c r="I39" s="46"/>
    </row>
    <row r="40" spans="1:9" x14ac:dyDescent="0.2">
      <c r="A40" s="42" t="s">
        <v>336</v>
      </c>
      <c r="B40" s="42" t="s">
        <v>335</v>
      </c>
      <c r="C40" s="42" t="s">
        <v>169</v>
      </c>
      <c r="D40" s="45">
        <v>76650</v>
      </c>
      <c r="E40" s="43">
        <v>307.55812500000002</v>
      </c>
      <c r="F40" s="44">
        <v>0.48646052025202702</v>
      </c>
      <c r="G40" s="43">
        <v>-308.51625000000001</v>
      </c>
      <c r="H40" s="43">
        <v>-0.48797597358614597</v>
      </c>
      <c r="I40" s="46"/>
    </row>
    <row r="41" spans="1:9" x14ac:dyDescent="0.2">
      <c r="A41" s="42" t="s">
        <v>338</v>
      </c>
      <c r="B41" s="42" t="s">
        <v>337</v>
      </c>
      <c r="C41" s="42" t="s">
        <v>137</v>
      </c>
      <c r="D41" s="45">
        <v>35000</v>
      </c>
      <c r="E41" s="43">
        <v>294.94499999999999</v>
      </c>
      <c r="F41" s="44">
        <v>0.46651051129192</v>
      </c>
      <c r="G41" s="43">
        <v>-298.00749999999999</v>
      </c>
      <c r="H41" s="43">
        <v>-0.47135442605850802</v>
      </c>
      <c r="I41" s="46"/>
    </row>
    <row r="42" spans="1:9" x14ac:dyDescent="0.2">
      <c r="A42" s="42" t="s">
        <v>191</v>
      </c>
      <c r="B42" s="42" t="s">
        <v>190</v>
      </c>
      <c r="C42" s="42" t="s">
        <v>192</v>
      </c>
      <c r="D42" s="45">
        <v>20000</v>
      </c>
      <c r="E42" s="43">
        <v>285.56</v>
      </c>
      <c r="F42" s="44">
        <v>0.45166638391740999</v>
      </c>
      <c r="G42" s="43"/>
      <c r="H42" s="43"/>
      <c r="I42" s="46"/>
    </row>
    <row r="43" spans="1:9" x14ac:dyDescent="0.2">
      <c r="A43" s="42" t="s">
        <v>340</v>
      </c>
      <c r="B43" s="42" t="s">
        <v>339</v>
      </c>
      <c r="C43" s="42" t="s">
        <v>142</v>
      </c>
      <c r="D43" s="45">
        <v>81000</v>
      </c>
      <c r="E43" s="43">
        <v>271.67399999999998</v>
      </c>
      <c r="F43" s="44">
        <v>0.429703085811663</v>
      </c>
      <c r="G43" s="43">
        <v>-272.60550000000001</v>
      </c>
      <c r="H43" s="43">
        <v>-0.43117642674393297</v>
      </c>
      <c r="I43" s="46"/>
    </row>
    <row r="44" spans="1:9" x14ac:dyDescent="0.2">
      <c r="A44" s="42" t="s">
        <v>217</v>
      </c>
      <c r="B44" s="42" t="s">
        <v>216</v>
      </c>
      <c r="C44" s="42" t="s">
        <v>218</v>
      </c>
      <c r="D44" s="45">
        <v>13200</v>
      </c>
      <c r="E44" s="43">
        <v>271.28640000000001</v>
      </c>
      <c r="F44" s="44">
        <v>0.42909002414193897</v>
      </c>
      <c r="G44" s="43">
        <v>-24.740400000000001</v>
      </c>
      <c r="H44" s="43">
        <v>-3.9131555556346502E-2</v>
      </c>
      <c r="I44" s="46"/>
    </row>
    <row r="45" spans="1:9" x14ac:dyDescent="0.2">
      <c r="A45" s="42" t="s">
        <v>342</v>
      </c>
      <c r="B45" s="42" t="s">
        <v>341</v>
      </c>
      <c r="C45" s="42" t="s">
        <v>201</v>
      </c>
      <c r="D45" s="45">
        <v>17050</v>
      </c>
      <c r="E45" s="43">
        <v>250.85665</v>
      </c>
      <c r="F45" s="44">
        <v>0.39677656530023597</v>
      </c>
      <c r="G45" s="43">
        <v>-251.21469999999999</v>
      </c>
      <c r="H45" s="43">
        <v>-0.397342888135233</v>
      </c>
      <c r="I45" s="46"/>
    </row>
    <row r="46" spans="1:9" x14ac:dyDescent="0.2">
      <c r="A46" s="42" t="s">
        <v>344</v>
      </c>
      <c r="B46" s="42" t="s">
        <v>343</v>
      </c>
      <c r="C46" s="42" t="s">
        <v>178</v>
      </c>
      <c r="D46" s="45">
        <v>12500</v>
      </c>
      <c r="E46" s="43">
        <v>250.72499999999999</v>
      </c>
      <c r="F46" s="44">
        <v>0.39656833627851501</v>
      </c>
      <c r="G46" s="43"/>
      <c r="H46" s="43"/>
      <c r="I46" s="46"/>
    </row>
    <row r="47" spans="1:9" x14ac:dyDescent="0.2">
      <c r="A47" s="42" t="s">
        <v>177</v>
      </c>
      <c r="B47" s="42" t="s">
        <v>176</v>
      </c>
      <c r="C47" s="42" t="s">
        <v>178</v>
      </c>
      <c r="D47" s="45">
        <v>14000</v>
      </c>
      <c r="E47" s="43">
        <v>246.00800000000001</v>
      </c>
      <c r="F47" s="44">
        <v>0.38910752127312698</v>
      </c>
      <c r="G47" s="43">
        <v>-247.17</v>
      </c>
      <c r="H47" s="43">
        <v>-0.39094544093313599</v>
      </c>
      <c r="I47" s="46"/>
    </row>
    <row r="48" spans="1:9" x14ac:dyDescent="0.2">
      <c r="A48" s="42" t="s">
        <v>183</v>
      </c>
      <c r="B48" s="42" t="s">
        <v>182</v>
      </c>
      <c r="C48" s="42" t="s">
        <v>184</v>
      </c>
      <c r="D48" s="45">
        <v>33000</v>
      </c>
      <c r="E48" s="43">
        <v>242.86349999999999</v>
      </c>
      <c r="F48" s="44">
        <v>0.384133908217278</v>
      </c>
      <c r="G48" s="43"/>
      <c r="H48" s="43"/>
      <c r="I48" s="46"/>
    </row>
    <row r="49" spans="1:9" x14ac:dyDescent="0.2">
      <c r="A49" s="42" t="s">
        <v>346</v>
      </c>
      <c r="B49" s="42" t="s">
        <v>345</v>
      </c>
      <c r="C49" s="42" t="s">
        <v>223</v>
      </c>
      <c r="D49" s="45">
        <v>30000</v>
      </c>
      <c r="E49" s="43">
        <v>240.465</v>
      </c>
      <c r="F49" s="44">
        <v>0.38034023325640898</v>
      </c>
      <c r="G49" s="43">
        <v>-241.35</v>
      </c>
      <c r="H49" s="43">
        <v>-0.38174002576854899</v>
      </c>
      <c r="I49" s="46"/>
    </row>
    <row r="50" spans="1:9" x14ac:dyDescent="0.2">
      <c r="A50" s="42" t="s">
        <v>348</v>
      </c>
      <c r="B50" s="42" t="s">
        <v>347</v>
      </c>
      <c r="C50" s="42" t="s">
        <v>204</v>
      </c>
      <c r="D50" s="45">
        <v>11625</v>
      </c>
      <c r="E50" s="43">
        <v>206.61112499999999</v>
      </c>
      <c r="F50" s="44">
        <v>0.32679401774008299</v>
      </c>
      <c r="G50" s="43">
        <v>-207.73875000000001</v>
      </c>
      <c r="H50" s="43">
        <v>-0.32857756692822099</v>
      </c>
      <c r="I50" s="46"/>
    </row>
    <row r="51" spans="1:9" x14ac:dyDescent="0.2">
      <c r="A51" s="42" t="s">
        <v>350</v>
      </c>
      <c r="B51" s="42" t="s">
        <v>349</v>
      </c>
      <c r="C51" s="42" t="s">
        <v>137</v>
      </c>
      <c r="D51" s="45">
        <v>140400</v>
      </c>
      <c r="E51" s="43">
        <v>198.4554</v>
      </c>
      <c r="F51" s="44">
        <v>0.313894217981801</v>
      </c>
      <c r="G51" s="43">
        <v>-199.50839999999999</v>
      </c>
      <c r="H51" s="43">
        <v>-0.31555973381828101</v>
      </c>
      <c r="I51" s="46"/>
    </row>
    <row r="52" spans="1:9" x14ac:dyDescent="0.2">
      <c r="A52" s="42" t="s">
        <v>180</v>
      </c>
      <c r="B52" s="42" t="s">
        <v>179</v>
      </c>
      <c r="C52" s="42" t="s">
        <v>181</v>
      </c>
      <c r="D52" s="45">
        <v>93500</v>
      </c>
      <c r="E52" s="43">
        <v>179.38910000000001</v>
      </c>
      <c r="F52" s="44">
        <v>0.28373730953634502</v>
      </c>
      <c r="G52" s="43">
        <v>-179.94075000000001</v>
      </c>
      <c r="H52" s="43">
        <v>-0.284609846868913</v>
      </c>
      <c r="I52" s="46"/>
    </row>
    <row r="53" spans="1:9" x14ac:dyDescent="0.2">
      <c r="A53" s="42" t="s">
        <v>203</v>
      </c>
      <c r="B53" s="42" t="s">
        <v>202</v>
      </c>
      <c r="C53" s="42" t="s">
        <v>204</v>
      </c>
      <c r="D53" s="45">
        <v>8000</v>
      </c>
      <c r="E53" s="43">
        <v>136.84800000000001</v>
      </c>
      <c r="F53" s="44">
        <v>0.21645062791122599</v>
      </c>
      <c r="G53" s="43"/>
      <c r="H53" s="43"/>
      <c r="I53" s="46"/>
    </row>
    <row r="54" spans="1:9" x14ac:dyDescent="0.2">
      <c r="A54" s="42" t="s">
        <v>352</v>
      </c>
      <c r="B54" s="42" t="s">
        <v>351</v>
      </c>
      <c r="C54" s="42" t="s">
        <v>204</v>
      </c>
      <c r="D54" s="45">
        <v>8000</v>
      </c>
      <c r="E54" s="43">
        <v>119.256</v>
      </c>
      <c r="F54" s="44">
        <v>0.18862559980548599</v>
      </c>
      <c r="G54" s="43">
        <v>-119.76</v>
      </c>
      <c r="H54" s="43">
        <v>-0.189422769778502</v>
      </c>
      <c r="I54" s="46"/>
    </row>
    <row r="55" spans="1:9" x14ac:dyDescent="0.2">
      <c r="A55" s="42" t="s">
        <v>194</v>
      </c>
      <c r="B55" s="42" t="s">
        <v>193</v>
      </c>
      <c r="C55" s="42" t="s">
        <v>195</v>
      </c>
      <c r="D55" s="45">
        <v>26000</v>
      </c>
      <c r="E55" s="43">
        <v>104.169</v>
      </c>
      <c r="F55" s="44">
        <v>0.16476269626800899</v>
      </c>
      <c r="G55" s="43"/>
      <c r="H55" s="43"/>
      <c r="I55" s="46"/>
    </row>
    <row r="56" spans="1:9" x14ac:dyDescent="0.2">
      <c r="A56" s="42" t="s">
        <v>354</v>
      </c>
      <c r="B56" s="42" t="s">
        <v>353</v>
      </c>
      <c r="C56" s="42" t="s">
        <v>178</v>
      </c>
      <c r="D56" s="45">
        <v>5000</v>
      </c>
      <c r="E56" s="43">
        <v>62.744999999999997</v>
      </c>
      <c r="F56" s="44">
        <v>9.9242916581096505E-2</v>
      </c>
      <c r="G56" s="43">
        <v>-63.045000000000002</v>
      </c>
      <c r="H56" s="43">
        <v>-9.9717422517415402E-2</v>
      </c>
      <c r="I56" s="46"/>
    </row>
    <row r="57" spans="1:9" x14ac:dyDescent="0.2">
      <c r="A57" s="42" t="s">
        <v>356</v>
      </c>
      <c r="B57" s="42" t="s">
        <v>355</v>
      </c>
      <c r="C57" s="42" t="s">
        <v>137</v>
      </c>
      <c r="D57" s="45">
        <v>248800</v>
      </c>
      <c r="E57" s="43">
        <v>42.917999999999999</v>
      </c>
      <c r="F57" s="44">
        <v>6.7882819249780804E-2</v>
      </c>
      <c r="G57" s="43">
        <v>-43.465359999999997</v>
      </c>
      <c r="H57" s="43">
        <v>-6.8748571147459206E-2</v>
      </c>
      <c r="I57" s="46"/>
    </row>
    <row r="58" spans="1:9" x14ac:dyDescent="0.2">
      <c r="A58" s="42" t="s">
        <v>358</v>
      </c>
      <c r="B58" s="42" t="s">
        <v>357</v>
      </c>
      <c r="C58" s="42" t="s">
        <v>155</v>
      </c>
      <c r="D58" s="45">
        <v>3375</v>
      </c>
      <c r="E58" s="43">
        <v>37.621124999999999</v>
      </c>
      <c r="F58" s="44">
        <v>5.9504823811650398E-2</v>
      </c>
      <c r="G58" s="43">
        <v>-37.749375000000001</v>
      </c>
      <c r="H58" s="43">
        <v>-5.9707675099426698E-2</v>
      </c>
      <c r="I58" s="46"/>
    </row>
    <row r="59" spans="1:9" x14ac:dyDescent="0.2">
      <c r="A59" s="42" t="s">
        <v>360</v>
      </c>
      <c r="B59" s="42" t="s">
        <v>359</v>
      </c>
      <c r="C59" s="42" t="s">
        <v>172</v>
      </c>
      <c r="D59" s="45">
        <v>6400</v>
      </c>
      <c r="E59" s="43">
        <v>18.956800000000001</v>
      </c>
      <c r="F59" s="44">
        <v>2.9983713778699999E-2</v>
      </c>
      <c r="G59" s="43">
        <v>-19.12</v>
      </c>
      <c r="H59" s="43">
        <v>-3.0241845008057398E-2</v>
      </c>
      <c r="I59" s="46"/>
    </row>
    <row r="60" spans="1:9" x14ac:dyDescent="0.2">
      <c r="A60" s="42" t="s">
        <v>362</v>
      </c>
      <c r="B60" s="42" t="s">
        <v>361</v>
      </c>
      <c r="C60" s="42" t="s">
        <v>181</v>
      </c>
      <c r="D60" s="45">
        <v>1350</v>
      </c>
      <c r="E60" s="43">
        <v>15.15375</v>
      </c>
      <c r="F60" s="44">
        <v>2.3968481108308098E-2</v>
      </c>
      <c r="G60" s="43">
        <v>-15.190200000000001</v>
      </c>
      <c r="H60" s="43">
        <v>-2.4026133579570799E-2</v>
      </c>
      <c r="I60" s="46"/>
    </row>
    <row r="61" spans="1:9" x14ac:dyDescent="0.2">
      <c r="A61" s="42" t="s">
        <v>247</v>
      </c>
      <c r="B61" s="42" t="s">
        <v>246</v>
      </c>
      <c r="C61" s="42" t="s">
        <v>175</v>
      </c>
      <c r="D61" s="45">
        <v>12000</v>
      </c>
      <c r="E61" s="43">
        <v>2.6964000000000001</v>
      </c>
      <c r="F61" s="44">
        <v>4.2648593556342098E-3</v>
      </c>
      <c r="G61" s="43"/>
      <c r="H61" s="43"/>
      <c r="I61" s="46"/>
    </row>
    <row r="62" spans="1:9" x14ac:dyDescent="0.2">
      <c r="A62" s="41" t="s">
        <v>33</v>
      </c>
      <c r="B62" s="41"/>
      <c r="C62" s="41"/>
      <c r="D62" s="41"/>
      <c r="E62" s="47">
        <f>SUM(E7:E61)</f>
        <v>42038.374611500003</v>
      </c>
      <c r="F62" s="48">
        <f>SUM(F7:F61)</f>
        <v>66.491527687847281</v>
      </c>
      <c r="G62" s="47">
        <f>SUM(G7:G61)</f>
        <v>-30586.240184999991</v>
      </c>
      <c r="H62" s="47">
        <f>SUM(H7:H61)</f>
        <v>-48.377841791526592</v>
      </c>
      <c r="I62" s="41"/>
    </row>
    <row r="63" spans="1:9" x14ac:dyDescent="0.2">
      <c r="A63" s="42"/>
      <c r="B63" s="42"/>
      <c r="C63" s="42"/>
      <c r="D63" s="42"/>
      <c r="E63" s="43"/>
      <c r="F63" s="44"/>
      <c r="G63" s="43"/>
      <c r="H63" s="42"/>
      <c r="I63" s="42"/>
    </row>
    <row r="64" spans="1:9" x14ac:dyDescent="0.2">
      <c r="A64" s="41" t="s">
        <v>66</v>
      </c>
      <c r="B64" s="42"/>
      <c r="C64" s="42"/>
      <c r="D64" s="42"/>
      <c r="E64" s="43"/>
      <c r="F64" s="44"/>
      <c r="G64" s="43"/>
      <c r="H64" s="42"/>
      <c r="I64" s="42"/>
    </row>
    <row r="65" spans="1:9" x14ac:dyDescent="0.2">
      <c r="A65" s="41" t="s">
        <v>67</v>
      </c>
      <c r="B65" s="42"/>
      <c r="C65" s="42"/>
      <c r="D65" s="42"/>
      <c r="E65" s="43"/>
      <c r="F65" s="44"/>
      <c r="G65" s="43"/>
      <c r="H65" s="42"/>
      <c r="I65" s="42"/>
    </row>
    <row r="66" spans="1:9" x14ac:dyDescent="0.2">
      <c r="A66" s="42" t="s">
        <v>69</v>
      </c>
      <c r="B66" s="42" t="s">
        <v>68</v>
      </c>
      <c r="C66" s="42" t="s">
        <v>70</v>
      </c>
      <c r="D66" s="45">
        <v>2327</v>
      </c>
      <c r="E66" s="43">
        <v>2524.194634</v>
      </c>
      <c r="F66" s="44">
        <v>3.99248446085765</v>
      </c>
      <c r="G66" s="46"/>
      <c r="H66" s="46"/>
      <c r="I66" s="46">
        <v>8.69</v>
      </c>
    </row>
    <row r="67" spans="1:9" x14ac:dyDescent="0.2">
      <c r="A67" s="42" t="s">
        <v>74</v>
      </c>
      <c r="B67" s="42" t="s">
        <v>73</v>
      </c>
      <c r="C67" s="42" t="s">
        <v>75</v>
      </c>
      <c r="D67" s="45">
        <v>2000</v>
      </c>
      <c r="E67" s="43">
        <v>2026.0196438</v>
      </c>
      <c r="F67" s="44">
        <v>3.2045278269392998</v>
      </c>
      <c r="G67" s="46"/>
      <c r="H67" s="46"/>
      <c r="I67" s="46">
        <v>7.5044000000000004</v>
      </c>
    </row>
    <row r="68" spans="1:9" x14ac:dyDescent="0.2">
      <c r="A68" s="42" t="s">
        <v>100</v>
      </c>
      <c r="B68" s="42" t="s">
        <v>99</v>
      </c>
      <c r="C68" s="42" t="s">
        <v>78</v>
      </c>
      <c r="D68" s="45">
        <v>1500</v>
      </c>
      <c r="E68" s="43">
        <v>1488.0113014000001</v>
      </c>
      <c r="F68" s="44">
        <v>2.353567319413</v>
      </c>
      <c r="G68" s="46"/>
      <c r="H68" s="46"/>
      <c r="I68" s="46">
        <v>7.8878000000000004</v>
      </c>
    </row>
    <row r="69" spans="1:9" x14ac:dyDescent="0.2">
      <c r="A69" s="42" t="s">
        <v>77</v>
      </c>
      <c r="B69" s="42" t="s">
        <v>76</v>
      </c>
      <c r="C69" s="42" t="s">
        <v>78</v>
      </c>
      <c r="D69" s="45">
        <v>1000</v>
      </c>
      <c r="E69" s="43">
        <v>1064.4578219</v>
      </c>
      <c r="F69" s="44">
        <v>1.6836385181754301</v>
      </c>
      <c r="G69" s="46"/>
      <c r="H69" s="46"/>
      <c r="I69" s="46">
        <v>8.1475000000000009</v>
      </c>
    </row>
    <row r="70" spans="1:9" x14ac:dyDescent="0.2">
      <c r="A70" s="42" t="s">
        <v>72</v>
      </c>
      <c r="B70" s="42" t="s">
        <v>71</v>
      </c>
      <c r="C70" s="42" t="s">
        <v>70</v>
      </c>
      <c r="D70" s="45">
        <v>800</v>
      </c>
      <c r="E70" s="43">
        <v>863.63199999999995</v>
      </c>
      <c r="F70" s="44">
        <v>1.3659950359831901</v>
      </c>
      <c r="G70" s="46"/>
      <c r="H70" s="46"/>
      <c r="I70" s="46">
        <v>8.7249999999999996</v>
      </c>
    </row>
    <row r="71" spans="1:9" x14ac:dyDescent="0.2">
      <c r="A71" s="42" t="s">
        <v>98</v>
      </c>
      <c r="B71" s="42" t="s">
        <v>97</v>
      </c>
      <c r="C71" s="42" t="s">
        <v>78</v>
      </c>
      <c r="D71" s="45">
        <v>500</v>
      </c>
      <c r="E71" s="43">
        <v>280.25150000000002</v>
      </c>
      <c r="F71" s="44">
        <v>0.44327000137424699</v>
      </c>
      <c r="G71" s="46"/>
      <c r="H71" s="46"/>
      <c r="I71" s="46">
        <v>6.9702999999999999</v>
      </c>
    </row>
    <row r="72" spans="1:9" x14ac:dyDescent="0.2">
      <c r="A72" s="41" t="s">
        <v>33</v>
      </c>
      <c r="B72" s="41"/>
      <c r="C72" s="41"/>
      <c r="D72" s="41"/>
      <c r="E72" s="47">
        <f>SUM(E65:E71)</f>
        <v>8246.5669010999991</v>
      </c>
      <c r="F72" s="48">
        <f>SUM(F65:F71)</f>
        <v>13.043483162742817</v>
      </c>
      <c r="G72" s="47"/>
      <c r="H72" s="41"/>
      <c r="I72" s="41"/>
    </row>
    <row r="73" spans="1:9" x14ac:dyDescent="0.2">
      <c r="A73" s="42"/>
      <c r="B73" s="42"/>
      <c r="C73" s="42"/>
      <c r="D73" s="42"/>
      <c r="E73" s="43"/>
      <c r="F73" s="44"/>
      <c r="G73" s="43"/>
      <c r="H73" s="42"/>
      <c r="I73" s="42"/>
    </row>
    <row r="74" spans="1:9" x14ac:dyDescent="0.2">
      <c r="A74" s="41" t="s">
        <v>65</v>
      </c>
      <c r="B74" s="42"/>
      <c r="C74" s="42"/>
      <c r="D74" s="42"/>
      <c r="E74" s="43"/>
      <c r="F74" s="44"/>
      <c r="G74" s="43"/>
      <c r="H74" s="42"/>
      <c r="I74" s="42"/>
    </row>
    <row r="75" spans="1:9" x14ac:dyDescent="0.2">
      <c r="A75" s="42" t="s">
        <v>363</v>
      </c>
      <c r="B75" s="42" t="s">
        <v>1425</v>
      </c>
      <c r="C75" s="42" t="s">
        <v>37</v>
      </c>
      <c r="D75" s="45">
        <v>2500000</v>
      </c>
      <c r="E75" s="43">
        <v>2642.8777777999999</v>
      </c>
      <c r="F75" s="44">
        <v>4.1802039817712799</v>
      </c>
      <c r="G75" s="46"/>
      <c r="H75" s="46"/>
      <c r="I75" s="46">
        <v>6.4027589464499997</v>
      </c>
    </row>
    <row r="76" spans="1:9" x14ac:dyDescent="0.2">
      <c r="A76" s="42" t="s">
        <v>106</v>
      </c>
      <c r="B76" s="42" t="s">
        <v>105</v>
      </c>
      <c r="C76" s="42" t="s">
        <v>37</v>
      </c>
      <c r="D76" s="45">
        <v>2250000</v>
      </c>
      <c r="E76" s="43">
        <v>2215.41525</v>
      </c>
      <c r="F76" s="44">
        <v>3.50409229178802</v>
      </c>
      <c r="G76" s="46"/>
      <c r="H76" s="46"/>
      <c r="I76" s="46">
        <v>8.0211908112499994</v>
      </c>
    </row>
    <row r="77" spans="1:9" x14ac:dyDescent="0.2">
      <c r="A77" s="42" t="s">
        <v>365</v>
      </c>
      <c r="B77" s="42" t="s">
        <v>364</v>
      </c>
      <c r="C77" s="42" t="s">
        <v>37</v>
      </c>
      <c r="D77" s="45">
        <v>1500000</v>
      </c>
      <c r="E77" s="43">
        <v>1536.1575</v>
      </c>
      <c r="F77" s="44">
        <v>2.4297195095693001</v>
      </c>
      <c r="G77" s="46"/>
      <c r="H77" s="46"/>
      <c r="I77" s="46">
        <v>7.6871129201999997</v>
      </c>
    </row>
    <row r="78" spans="1:9" x14ac:dyDescent="0.2">
      <c r="A78" s="42" t="s">
        <v>366</v>
      </c>
      <c r="B78" s="42" t="s">
        <v>1426</v>
      </c>
      <c r="C78" s="42" t="s">
        <v>37</v>
      </c>
      <c r="D78" s="45">
        <v>1000000</v>
      </c>
      <c r="E78" s="43">
        <v>1045.7529999999999</v>
      </c>
      <c r="F78" s="44">
        <v>1.6540533547442999</v>
      </c>
      <c r="G78" s="46"/>
      <c r="H78" s="46"/>
      <c r="I78" s="46">
        <v>6.5082396392000001</v>
      </c>
    </row>
    <row r="79" spans="1:9" x14ac:dyDescent="0.2">
      <c r="A79" s="42" t="s">
        <v>368</v>
      </c>
      <c r="B79" s="42" t="s">
        <v>367</v>
      </c>
      <c r="C79" s="42" t="s">
        <v>37</v>
      </c>
      <c r="D79" s="45">
        <v>1000000</v>
      </c>
      <c r="E79" s="43">
        <v>1014.7918889</v>
      </c>
      <c r="F79" s="44">
        <v>1.6050825847043799</v>
      </c>
      <c r="G79" s="46"/>
      <c r="H79" s="46"/>
      <c r="I79" s="46">
        <v>7.6474724095125</v>
      </c>
    </row>
    <row r="80" spans="1:9" x14ac:dyDescent="0.2">
      <c r="A80" s="42" t="s">
        <v>84</v>
      </c>
      <c r="B80" s="42" t="s">
        <v>1499</v>
      </c>
      <c r="C80" s="42" t="s">
        <v>37</v>
      </c>
      <c r="D80" s="45">
        <v>290000</v>
      </c>
      <c r="E80" s="43">
        <v>267.33056329999999</v>
      </c>
      <c r="F80" s="44">
        <v>0.42283313081774498</v>
      </c>
      <c r="G80" s="46"/>
      <c r="H80" s="46"/>
      <c r="I80" s="46">
        <v>7.9546987578124897</v>
      </c>
    </row>
    <row r="81" spans="1:9" x14ac:dyDescent="0.2">
      <c r="A81" s="41" t="s">
        <v>33</v>
      </c>
      <c r="B81" s="41"/>
      <c r="C81" s="41"/>
      <c r="D81" s="41"/>
      <c r="E81" s="47">
        <f>SUM(E75:E80)</f>
        <v>8722.3259799999996</v>
      </c>
      <c r="F81" s="48">
        <f>SUM(F75:F80)</f>
        <v>13.795984853395025</v>
      </c>
      <c r="G81" s="47"/>
      <c r="H81" s="41"/>
      <c r="I81" s="41"/>
    </row>
    <row r="82" spans="1:9" x14ac:dyDescent="0.2">
      <c r="A82" s="42"/>
      <c r="B82" s="42"/>
      <c r="C82" s="42"/>
      <c r="D82" s="42"/>
      <c r="E82" s="43"/>
      <c r="F82" s="44"/>
      <c r="G82" s="43"/>
      <c r="H82" s="42"/>
      <c r="I82" s="42"/>
    </row>
    <row r="83" spans="1:9" x14ac:dyDescent="0.2">
      <c r="A83" s="41" t="s">
        <v>38</v>
      </c>
      <c r="B83" s="41"/>
      <c r="C83" s="41"/>
      <c r="D83" s="41"/>
      <c r="E83" s="47">
        <f>E62+E72+E81</f>
        <v>59007.267492600004</v>
      </c>
      <c r="F83" s="48">
        <f>F62+F72+F81</f>
        <v>93.330995703985124</v>
      </c>
      <c r="G83" s="47"/>
      <c r="H83" s="41"/>
      <c r="I83" s="41"/>
    </row>
    <row r="84" spans="1:9" x14ac:dyDescent="0.2">
      <c r="A84" s="41"/>
      <c r="B84" s="41"/>
      <c r="C84" s="41"/>
      <c r="D84" s="41"/>
      <c r="E84" s="47"/>
      <c r="F84" s="48"/>
      <c r="G84" s="47"/>
      <c r="H84" s="41"/>
      <c r="I84" s="41"/>
    </row>
    <row r="85" spans="1:9" x14ac:dyDescent="0.2">
      <c r="A85" s="41" t="s">
        <v>369</v>
      </c>
      <c r="B85" s="41"/>
      <c r="C85" s="41"/>
      <c r="D85" s="41"/>
      <c r="E85" s="65">
        <v>2288.0268553999999</v>
      </c>
      <c r="F85" s="65">
        <f>E85/E89*100</f>
        <v>3.6189410844811651</v>
      </c>
      <c r="G85" s="47"/>
      <c r="H85" s="41"/>
      <c r="I85" s="41"/>
    </row>
    <row r="86" spans="1:9" x14ac:dyDescent="0.2">
      <c r="A86" s="41"/>
      <c r="B86" s="41"/>
      <c r="C86" s="41"/>
      <c r="D86" s="41"/>
      <c r="E86" s="47"/>
      <c r="F86" s="48"/>
      <c r="G86" s="47"/>
      <c r="H86" s="41"/>
      <c r="I86" s="41"/>
    </row>
    <row r="87" spans="1:9" x14ac:dyDescent="0.2">
      <c r="A87" s="41" t="s">
        <v>40</v>
      </c>
      <c r="B87" s="41"/>
      <c r="C87" s="41"/>
      <c r="D87" s="41"/>
      <c r="E87" s="47">
        <f>E89-(E62+E72+E81+E85)</f>
        <v>1928.3614669999952</v>
      </c>
      <c r="F87" s="48">
        <f>F89-(F62+F72+F81+F85)</f>
        <v>3.0500632115337112</v>
      </c>
      <c r="G87" s="47"/>
      <c r="H87" s="41"/>
      <c r="I87" s="41"/>
    </row>
    <row r="88" spans="1:9" x14ac:dyDescent="0.2">
      <c r="A88" s="42"/>
      <c r="B88" s="42"/>
      <c r="C88" s="42"/>
      <c r="D88" s="42"/>
      <c r="E88" s="43"/>
      <c r="F88" s="44"/>
      <c r="G88" s="43"/>
      <c r="H88" s="42"/>
      <c r="I88" s="42"/>
    </row>
    <row r="89" spans="1:9" x14ac:dyDescent="0.2">
      <c r="A89" s="49" t="s">
        <v>39</v>
      </c>
      <c r="B89" s="49"/>
      <c r="C89" s="49"/>
      <c r="D89" s="49"/>
      <c r="E89" s="50">
        <v>63223.655814999998</v>
      </c>
      <c r="F89" s="51">
        <v>100</v>
      </c>
      <c r="G89" s="50"/>
      <c r="H89" s="49"/>
      <c r="I89" s="49"/>
    </row>
    <row r="90" spans="1:9" x14ac:dyDescent="0.2">
      <c r="A90" s="68" t="s">
        <v>1419</v>
      </c>
    </row>
    <row r="91" spans="1:9" x14ac:dyDescent="0.2">
      <c r="A91" s="68" t="s">
        <v>1510</v>
      </c>
    </row>
    <row r="92" spans="1:9" x14ac:dyDescent="0.2">
      <c r="A92" s="68" t="s">
        <v>1427</v>
      </c>
    </row>
    <row r="93" spans="1:9" x14ac:dyDescent="0.2">
      <c r="A93" s="68" t="s">
        <v>1428</v>
      </c>
    </row>
    <row r="94" spans="1:9" x14ac:dyDescent="0.2">
      <c r="A94" s="68" t="s">
        <v>1508</v>
      </c>
    </row>
    <row r="95" spans="1:9" x14ac:dyDescent="0.2">
      <c r="A95" s="68" t="s">
        <v>1429</v>
      </c>
    </row>
    <row r="96" spans="1:9" x14ac:dyDescent="0.2">
      <c r="A96" s="68" t="s">
        <v>1430</v>
      </c>
    </row>
    <row r="97" spans="1:4" x14ac:dyDescent="0.2">
      <c r="A97" s="68" t="s">
        <v>1431</v>
      </c>
    </row>
    <row r="98" spans="1:4" x14ac:dyDescent="0.2">
      <c r="A98" s="68" t="s">
        <v>1432</v>
      </c>
    </row>
    <row r="100" spans="1:4" x14ac:dyDescent="0.2">
      <c r="A100" s="12" t="s">
        <v>42</v>
      </c>
    </row>
    <row r="102" spans="1:4" x14ac:dyDescent="0.2">
      <c r="A102" s="12" t="s">
        <v>43</v>
      </c>
    </row>
    <row r="103" spans="1:4" x14ac:dyDescent="0.2">
      <c r="A103" s="12" t="s">
        <v>44</v>
      </c>
    </row>
    <row r="104" spans="1:4" x14ac:dyDescent="0.2">
      <c r="A104" s="12" t="s">
        <v>45</v>
      </c>
      <c r="B104" s="12"/>
      <c r="C104" s="31" t="s">
        <v>46</v>
      </c>
      <c r="D104" s="53" t="s">
        <v>1004</v>
      </c>
    </row>
    <row r="105" spans="1:4" x14ac:dyDescent="0.2">
      <c r="A105" s="6" t="s">
        <v>59</v>
      </c>
      <c r="C105" s="32">
        <v>16.480599999999999</v>
      </c>
      <c r="D105" s="32">
        <v>16.4909</v>
      </c>
    </row>
    <row r="106" spans="1:4" x14ac:dyDescent="0.2">
      <c r="A106" s="6" t="s">
        <v>126</v>
      </c>
      <c r="C106" s="32">
        <v>13.507400000000001</v>
      </c>
      <c r="D106" s="32">
        <v>13.5159</v>
      </c>
    </row>
    <row r="107" spans="1:4" x14ac:dyDescent="0.2">
      <c r="A107" s="6" t="s">
        <v>118</v>
      </c>
      <c r="C107" s="32">
        <v>13.3154</v>
      </c>
      <c r="D107" s="32">
        <v>13.052300000000001</v>
      </c>
    </row>
    <row r="108" spans="1:4" x14ac:dyDescent="0.2">
      <c r="A108" s="6" t="s">
        <v>119</v>
      </c>
      <c r="C108" s="32">
        <v>12.365399999999999</v>
      </c>
      <c r="D108" s="32">
        <v>12.108000000000001</v>
      </c>
    </row>
    <row r="109" spans="1:4" x14ac:dyDescent="0.2">
      <c r="A109" s="6" t="s">
        <v>60</v>
      </c>
      <c r="C109" s="32">
        <v>18.042899999999999</v>
      </c>
      <c r="D109" s="32">
        <v>18.124400000000001</v>
      </c>
    </row>
    <row r="110" spans="1:4" x14ac:dyDescent="0.2">
      <c r="A110" s="6" t="s">
        <v>127</v>
      </c>
      <c r="C110" s="32">
        <v>14.7286</v>
      </c>
      <c r="D110" s="32">
        <v>14.794700000000001</v>
      </c>
    </row>
    <row r="111" spans="1:4" x14ac:dyDescent="0.2">
      <c r="A111" s="6" t="s">
        <v>120</v>
      </c>
      <c r="C111" s="32">
        <v>13.9026</v>
      </c>
      <c r="D111" s="32">
        <v>13.584300000000001</v>
      </c>
    </row>
    <row r="112" spans="1:4" x14ac:dyDescent="0.2">
      <c r="A112" s="6" t="s">
        <v>121</v>
      </c>
      <c r="C112" s="32">
        <v>13.9223</v>
      </c>
      <c r="D112" s="32">
        <v>13.6799</v>
      </c>
    </row>
    <row r="113" spans="1:4" x14ac:dyDescent="0.2">
      <c r="C113" s="32"/>
      <c r="D113" s="32"/>
    </row>
    <row r="114" spans="1:4" x14ac:dyDescent="0.2">
      <c r="A114" s="6" t="s">
        <v>51</v>
      </c>
      <c r="C114" s="32"/>
      <c r="D114" s="32"/>
    </row>
    <row r="115" spans="1:4" x14ac:dyDescent="0.2">
      <c r="A115" s="6" t="s">
        <v>1005</v>
      </c>
      <c r="C115" s="32"/>
      <c r="D115" s="32"/>
    </row>
    <row r="117" spans="1:4" x14ac:dyDescent="0.2">
      <c r="A117" s="12" t="s">
        <v>47</v>
      </c>
    </row>
    <row r="118" spans="1:4" x14ac:dyDescent="0.2">
      <c r="A118" s="100" t="s">
        <v>48</v>
      </c>
      <c r="B118" s="101"/>
      <c r="C118" s="33" t="s">
        <v>49</v>
      </c>
    </row>
    <row r="119" spans="1:4" x14ac:dyDescent="0.2">
      <c r="A119" s="96" t="s">
        <v>118</v>
      </c>
      <c r="B119" s="97"/>
      <c r="C119" s="34">
        <v>0.27500000000000002</v>
      </c>
    </row>
    <row r="120" spans="1:4" x14ac:dyDescent="0.2">
      <c r="A120" s="96" t="s">
        <v>119</v>
      </c>
      <c r="B120" s="97"/>
      <c r="C120" s="34">
        <v>0.27</v>
      </c>
    </row>
    <row r="121" spans="1:4" x14ac:dyDescent="0.2">
      <c r="A121" s="96" t="s">
        <v>120</v>
      </c>
      <c r="B121" s="97"/>
      <c r="C121" s="34">
        <v>0.38500000000000001</v>
      </c>
    </row>
    <row r="122" spans="1:4" x14ac:dyDescent="0.2">
      <c r="A122" s="96" t="s">
        <v>121</v>
      </c>
      <c r="B122" s="97"/>
      <c r="C122" s="34">
        <v>0.31</v>
      </c>
    </row>
    <row r="123" spans="1:4" x14ac:dyDescent="0.2">
      <c r="A123" s="6" t="s">
        <v>50</v>
      </c>
    </row>
    <row r="124" spans="1:4" x14ac:dyDescent="0.2">
      <c r="A124" s="6" t="s">
        <v>51</v>
      </c>
    </row>
    <row r="126" spans="1:4" x14ac:dyDescent="0.2">
      <c r="A126" s="12" t="s">
        <v>370</v>
      </c>
      <c r="D126" s="35" t="s">
        <v>371</v>
      </c>
    </row>
    <row r="128" spans="1:4" x14ac:dyDescent="0.2">
      <c r="A128" s="12" t="s">
        <v>372</v>
      </c>
      <c r="D128" s="35">
        <f>ABS(+H62)</f>
        <v>48.377841791526592</v>
      </c>
    </row>
    <row r="130" spans="1:9" x14ac:dyDescent="0.2">
      <c r="A130" s="12" t="s">
        <v>373</v>
      </c>
      <c r="D130" s="36">
        <v>3.22354591147199</v>
      </c>
    </row>
    <row r="132" spans="1:9" x14ac:dyDescent="0.2">
      <c r="A132" s="12" t="s">
        <v>374</v>
      </c>
      <c r="D132" s="35">
        <v>4.4826155900506599</v>
      </c>
      <c r="E132" s="9" t="s">
        <v>52</v>
      </c>
    </row>
    <row r="134" spans="1:9" x14ac:dyDescent="0.2">
      <c r="A134" s="12" t="s">
        <v>375</v>
      </c>
      <c r="D134" s="31" t="s">
        <v>54</v>
      </c>
    </row>
    <row r="136" spans="1:9" x14ac:dyDescent="0.2">
      <c r="A136" s="67" t="s">
        <v>1011</v>
      </c>
      <c r="B136" s="68"/>
      <c r="C136" s="68"/>
      <c r="D136" s="68"/>
      <c r="E136" s="10"/>
      <c r="G136" s="10"/>
      <c r="H136" s="10"/>
      <c r="I136" s="10"/>
    </row>
    <row r="137" spans="1:9" x14ac:dyDescent="0.2">
      <c r="A137" s="69"/>
      <c r="B137" s="68"/>
      <c r="C137" s="68"/>
      <c r="D137" s="68"/>
      <c r="E137" s="10"/>
      <c r="G137" s="10"/>
      <c r="H137" s="10"/>
      <c r="I137" s="10"/>
    </row>
    <row r="138" spans="1:9" x14ac:dyDescent="0.2">
      <c r="A138" s="67" t="s">
        <v>1009</v>
      </c>
      <c r="B138" s="68"/>
      <c r="C138" s="68"/>
      <c r="D138" s="68"/>
      <c r="E138" s="10"/>
      <c r="G138" s="10"/>
      <c r="H138" s="10"/>
      <c r="I138" s="10"/>
    </row>
    <row r="139" spans="1:9" x14ac:dyDescent="0.2">
      <c r="A139" s="69"/>
      <c r="B139" s="68"/>
      <c r="C139" s="68"/>
      <c r="D139" s="68"/>
      <c r="E139" s="10"/>
      <c r="G139" s="10"/>
      <c r="H139" s="10"/>
      <c r="I139" s="10"/>
    </row>
    <row r="140" spans="1:9" x14ac:dyDescent="0.2">
      <c r="A140" s="68"/>
      <c r="B140" s="68"/>
      <c r="C140" s="68"/>
      <c r="D140" s="68"/>
      <c r="E140" s="10"/>
      <c r="G140" s="10"/>
      <c r="H140" s="10"/>
      <c r="I140" s="10"/>
    </row>
    <row r="141" spans="1:9" x14ac:dyDescent="0.2">
      <c r="A141" s="68"/>
      <c r="B141" s="68"/>
      <c r="C141" s="68"/>
      <c r="D141" s="68"/>
      <c r="E141" s="10"/>
      <c r="G141" s="10"/>
      <c r="H141" s="10"/>
      <c r="I141" s="10"/>
    </row>
    <row r="142" spans="1:9" x14ac:dyDescent="0.2">
      <c r="A142" s="68"/>
      <c r="B142" s="68"/>
      <c r="C142" s="68"/>
      <c r="D142" s="68"/>
      <c r="E142" s="10"/>
      <c r="G142" s="10"/>
      <c r="H142" s="10"/>
      <c r="I142" s="10"/>
    </row>
    <row r="143" spans="1:9" x14ac:dyDescent="0.2">
      <c r="A143" s="68"/>
      <c r="B143" s="68"/>
      <c r="C143" s="68"/>
      <c r="D143" s="68"/>
      <c r="E143" s="10"/>
      <c r="G143" s="10"/>
      <c r="H143" s="10"/>
      <c r="I143" s="10"/>
    </row>
    <row r="144" spans="1:9" x14ac:dyDescent="0.2">
      <c r="A144" s="68"/>
      <c r="B144" s="68"/>
      <c r="C144" s="68"/>
      <c r="D144" s="68"/>
      <c r="E144" s="10"/>
      <c r="G144" s="10"/>
      <c r="H144" s="10"/>
      <c r="I144" s="10"/>
    </row>
    <row r="145" spans="1:9" x14ac:dyDescent="0.2">
      <c r="A145" s="68"/>
      <c r="B145" s="68"/>
      <c r="C145" s="68"/>
      <c r="D145" s="68"/>
      <c r="E145" s="10"/>
      <c r="G145" s="10"/>
      <c r="H145" s="10"/>
      <c r="I145" s="10"/>
    </row>
    <row r="146" spans="1:9" x14ac:dyDescent="0.2">
      <c r="A146" s="68"/>
      <c r="B146" s="68"/>
      <c r="C146" s="68"/>
      <c r="D146" s="68"/>
      <c r="E146" s="10"/>
      <c r="G146" s="10"/>
      <c r="H146" s="10"/>
      <c r="I146" s="10"/>
    </row>
    <row r="147" spans="1:9" x14ac:dyDescent="0.2">
      <c r="A147" s="68"/>
      <c r="B147" s="68"/>
      <c r="C147" s="68"/>
      <c r="D147" s="68"/>
      <c r="E147" s="10"/>
      <c r="G147" s="10"/>
      <c r="H147" s="10"/>
      <c r="I147" s="10"/>
    </row>
    <row r="148" spans="1:9" x14ac:dyDescent="0.2">
      <c r="A148" s="68"/>
      <c r="B148" s="68"/>
      <c r="C148" s="68"/>
      <c r="D148" s="68"/>
      <c r="E148" s="10"/>
      <c r="G148" s="10"/>
      <c r="H148" s="10"/>
      <c r="I148" s="10"/>
    </row>
    <row r="149" spans="1:9" x14ac:dyDescent="0.2">
      <c r="A149" s="68"/>
      <c r="B149" s="68"/>
      <c r="C149" s="68"/>
      <c r="D149" s="68"/>
      <c r="E149" s="10"/>
      <c r="G149" s="10"/>
      <c r="H149" s="10"/>
      <c r="I149" s="10"/>
    </row>
    <row r="150" spans="1:9" x14ac:dyDescent="0.2">
      <c r="A150" s="68"/>
      <c r="B150" s="68"/>
      <c r="C150" s="68"/>
      <c r="D150" s="68"/>
      <c r="E150" s="10"/>
      <c r="G150" s="10"/>
      <c r="H150" s="10"/>
      <c r="I150" s="10"/>
    </row>
    <row r="151" spans="1:9" x14ac:dyDescent="0.2">
      <c r="A151" s="68"/>
      <c r="B151" s="68"/>
      <c r="C151" s="68"/>
      <c r="D151" s="68"/>
      <c r="E151" s="10"/>
      <c r="G151" s="10"/>
      <c r="H151" s="10"/>
      <c r="I151" s="10"/>
    </row>
    <row r="152" spans="1:9" x14ac:dyDescent="0.2">
      <c r="A152" s="68"/>
      <c r="B152" s="68"/>
      <c r="C152" s="68"/>
      <c r="D152" s="68"/>
      <c r="E152" s="10"/>
      <c r="G152" s="10"/>
      <c r="H152" s="10"/>
      <c r="I152" s="10"/>
    </row>
    <row r="153" spans="1:9" x14ac:dyDescent="0.2">
      <c r="A153" s="68"/>
      <c r="B153" s="68"/>
      <c r="C153" s="68"/>
      <c r="D153" s="68"/>
      <c r="E153" s="10"/>
      <c r="G153" s="10"/>
      <c r="H153" s="10"/>
      <c r="I153" s="10"/>
    </row>
    <row r="154" spans="1:9" x14ac:dyDescent="0.2">
      <c r="A154" s="68"/>
      <c r="B154" s="68"/>
      <c r="C154" s="68"/>
      <c r="D154" s="68"/>
      <c r="E154" s="10"/>
      <c r="G154" s="10"/>
      <c r="H154" s="10"/>
      <c r="I154" s="10"/>
    </row>
    <row r="155" spans="1:9" x14ac:dyDescent="0.2">
      <c r="A155" s="67" t="s">
        <v>1012</v>
      </c>
      <c r="B155" s="68"/>
      <c r="C155" s="68"/>
      <c r="D155" s="68"/>
      <c r="E155" s="10"/>
      <c r="G155" s="10"/>
      <c r="H155" s="10"/>
      <c r="I155" s="10"/>
    </row>
    <row r="156" spans="1:9" x14ac:dyDescent="0.2">
      <c r="A156" s="68"/>
      <c r="B156" s="68"/>
      <c r="C156" s="68"/>
      <c r="D156" s="68"/>
      <c r="E156" s="10"/>
      <c r="G156" s="10"/>
      <c r="H156" s="10"/>
      <c r="I156" s="10"/>
    </row>
    <row r="157" spans="1:9" x14ac:dyDescent="0.2">
      <c r="A157" s="67" t="s">
        <v>1525</v>
      </c>
      <c r="B157" s="68"/>
      <c r="C157" s="68"/>
      <c r="D157" s="68"/>
      <c r="E157" s="10"/>
      <c r="G157" s="10"/>
      <c r="H157" s="10"/>
      <c r="I157" s="10"/>
    </row>
    <row r="158" spans="1:9" x14ac:dyDescent="0.2">
      <c r="A158" s="68"/>
      <c r="B158" s="68"/>
      <c r="C158" s="68"/>
      <c r="D158" s="68"/>
      <c r="E158" s="10"/>
      <c r="G158" s="10"/>
      <c r="H158" s="10"/>
      <c r="I158" s="10"/>
    </row>
    <row r="159" spans="1:9" x14ac:dyDescent="0.2">
      <c r="A159" s="68"/>
      <c r="B159" s="68"/>
      <c r="C159" s="68"/>
      <c r="D159" s="68"/>
      <c r="E159" s="10"/>
      <c r="G159" s="10"/>
      <c r="H159" s="10"/>
      <c r="I159" s="10"/>
    </row>
    <row r="160" spans="1:9" x14ac:dyDescent="0.2">
      <c r="A160" s="68"/>
      <c r="B160" s="68"/>
      <c r="C160" s="68"/>
      <c r="D160" s="68"/>
      <c r="E160" s="10"/>
      <c r="G160" s="10"/>
      <c r="H160" s="10"/>
      <c r="I160" s="10"/>
    </row>
    <row r="161" spans="1:9" x14ac:dyDescent="0.2">
      <c r="A161" s="68"/>
      <c r="B161" s="68"/>
      <c r="C161" s="68"/>
      <c r="D161" s="68"/>
      <c r="E161" s="10"/>
      <c r="G161" s="10"/>
      <c r="H161" s="10"/>
      <c r="I161" s="10"/>
    </row>
    <row r="162" spans="1:9" x14ac:dyDescent="0.2">
      <c r="A162" s="68"/>
      <c r="B162" s="68"/>
      <c r="C162" s="68"/>
      <c r="D162" s="68"/>
      <c r="E162" s="10"/>
      <c r="G162" s="10"/>
      <c r="H162" s="10"/>
      <c r="I162" s="10"/>
    </row>
    <row r="163" spans="1:9" x14ac:dyDescent="0.2">
      <c r="A163" s="68"/>
      <c r="B163" s="68"/>
      <c r="C163" s="68"/>
      <c r="D163" s="68"/>
      <c r="E163" s="10"/>
      <c r="G163" s="10"/>
      <c r="H163" s="10"/>
      <c r="I163" s="10"/>
    </row>
    <row r="164" spans="1:9" x14ac:dyDescent="0.2">
      <c r="A164" s="68"/>
      <c r="B164" s="68"/>
      <c r="C164" s="68"/>
      <c r="D164" s="68"/>
      <c r="E164" s="10"/>
      <c r="G164" s="10"/>
      <c r="H164" s="10"/>
      <c r="I164" s="10"/>
    </row>
    <row r="165" spans="1:9" x14ac:dyDescent="0.2">
      <c r="A165" s="68"/>
      <c r="B165" s="68"/>
      <c r="C165" s="68"/>
      <c r="D165" s="68"/>
      <c r="E165" s="10"/>
      <c r="G165" s="10"/>
      <c r="H165" s="10"/>
      <c r="I165" s="10"/>
    </row>
    <row r="166" spans="1:9" x14ac:dyDescent="0.2">
      <c r="A166" s="68"/>
      <c r="B166" s="68"/>
      <c r="C166" s="68"/>
      <c r="D166" s="68"/>
      <c r="E166" s="10"/>
      <c r="G166" s="10"/>
      <c r="H166" s="10"/>
      <c r="I166" s="10"/>
    </row>
    <row r="167" spans="1:9" x14ac:dyDescent="0.2">
      <c r="A167" s="68"/>
      <c r="B167" s="68"/>
      <c r="C167" s="68"/>
      <c r="D167" s="68"/>
      <c r="E167" s="10"/>
      <c r="G167" s="10"/>
      <c r="H167" s="10"/>
      <c r="I167" s="10"/>
    </row>
    <row r="168" spans="1:9" x14ac:dyDescent="0.2">
      <c r="A168" s="68"/>
      <c r="B168" s="68"/>
      <c r="C168" s="68"/>
      <c r="D168" s="68"/>
      <c r="E168" s="10"/>
      <c r="G168" s="10"/>
      <c r="H168" s="10"/>
      <c r="I168" s="10"/>
    </row>
    <row r="169" spans="1:9" x14ac:dyDescent="0.2">
      <c r="A169" s="68"/>
      <c r="B169" s="68"/>
      <c r="C169" s="68"/>
      <c r="D169" s="68"/>
      <c r="E169" s="10"/>
      <c r="G169" s="10"/>
      <c r="H169" s="10"/>
      <c r="I169" s="10"/>
    </row>
    <row r="170" spans="1:9" x14ac:dyDescent="0.2">
      <c r="A170" s="68"/>
      <c r="B170" s="68"/>
      <c r="C170" s="68"/>
      <c r="D170" s="68"/>
      <c r="E170" s="10"/>
      <c r="G170" s="10"/>
      <c r="H170" s="10"/>
      <c r="I170" s="10"/>
    </row>
    <row r="171" spans="1:9" x14ac:dyDescent="0.2">
      <c r="A171" s="68"/>
      <c r="B171" s="68"/>
      <c r="C171" s="68"/>
      <c r="D171" s="68"/>
      <c r="E171" s="10"/>
      <c r="G171" s="10"/>
      <c r="H171" s="10"/>
      <c r="I171" s="10"/>
    </row>
    <row r="172" spans="1:9" x14ac:dyDescent="0.2">
      <c r="A172" s="68"/>
      <c r="B172" s="68"/>
      <c r="C172" s="68"/>
      <c r="D172" s="68"/>
      <c r="E172" s="10"/>
      <c r="G172" s="10"/>
      <c r="H172" s="10"/>
      <c r="I172" s="10"/>
    </row>
    <row r="173" spans="1:9" x14ac:dyDescent="0.2">
      <c r="A173" s="68" t="s">
        <v>1008</v>
      </c>
      <c r="B173" s="68"/>
      <c r="C173" s="68"/>
      <c r="D173" s="68"/>
      <c r="E173" s="10"/>
      <c r="G173" s="10"/>
      <c r="H173" s="68"/>
      <c r="I173" s="68"/>
    </row>
    <row r="174" spans="1:9" x14ac:dyDescent="0.2">
      <c r="A174" s="68"/>
      <c r="B174" s="68"/>
      <c r="C174" s="68"/>
      <c r="D174" s="68"/>
      <c r="E174" s="10"/>
      <c r="G174" s="10"/>
      <c r="H174" s="68"/>
      <c r="I174" s="68"/>
    </row>
    <row r="175" spans="1:9" x14ac:dyDescent="0.2">
      <c r="A175" s="68"/>
      <c r="B175" s="68"/>
      <c r="C175" s="68"/>
      <c r="D175" s="68"/>
      <c r="E175" s="10"/>
      <c r="G175" s="10"/>
      <c r="H175" s="68"/>
      <c r="I175" s="68"/>
    </row>
    <row r="176" spans="1:9" x14ac:dyDescent="0.2">
      <c r="A176" s="68"/>
      <c r="B176" s="68"/>
      <c r="C176" s="68"/>
      <c r="D176" s="68"/>
      <c r="E176" s="10"/>
      <c r="G176" s="10"/>
      <c r="H176" s="68"/>
      <c r="I176" s="68"/>
    </row>
    <row r="177" spans="1:9" x14ac:dyDescent="0.2">
      <c r="A177" s="68"/>
      <c r="B177" s="68"/>
      <c r="C177" s="68"/>
      <c r="D177" s="68"/>
      <c r="E177" s="10"/>
      <c r="G177" s="10"/>
      <c r="H177" s="68"/>
      <c r="I177" s="68"/>
    </row>
    <row r="178" spans="1:9" x14ac:dyDescent="0.2">
      <c r="A178" s="68"/>
      <c r="B178" s="68"/>
      <c r="C178" s="68"/>
      <c r="D178" s="68"/>
      <c r="E178" s="10"/>
      <c r="G178" s="10"/>
      <c r="H178" s="68"/>
      <c r="I178" s="68"/>
    </row>
    <row r="179" spans="1:9" x14ac:dyDescent="0.2">
      <c r="A179" s="68"/>
      <c r="B179" s="68"/>
      <c r="C179" s="68"/>
      <c r="D179" s="68"/>
      <c r="E179" s="10"/>
      <c r="G179" s="10"/>
      <c r="H179" s="68"/>
      <c r="I179" s="68"/>
    </row>
    <row r="180" spans="1:9" x14ac:dyDescent="0.2">
      <c r="A180" s="68"/>
      <c r="B180" s="68"/>
      <c r="C180" s="68"/>
      <c r="D180" s="68"/>
      <c r="E180" s="10"/>
      <c r="G180" s="10"/>
      <c r="H180" s="68"/>
      <c r="I180" s="68"/>
    </row>
    <row r="181" spans="1:9" x14ac:dyDescent="0.2">
      <c r="A181" s="68"/>
      <c r="B181" s="68"/>
      <c r="C181" s="68"/>
      <c r="D181" s="68"/>
      <c r="E181" s="10"/>
      <c r="G181" s="10"/>
      <c r="H181" s="68"/>
      <c r="I181" s="68"/>
    </row>
    <row r="182" spans="1:9" x14ac:dyDescent="0.2">
      <c r="A182" s="68"/>
      <c r="B182" s="68"/>
      <c r="C182" s="68"/>
      <c r="D182" s="68"/>
      <c r="E182" s="10"/>
      <c r="G182" s="10"/>
      <c r="H182" s="68"/>
      <c r="I182" s="68"/>
    </row>
    <row r="183" spans="1:9" x14ac:dyDescent="0.2">
      <c r="A183" s="68"/>
      <c r="B183" s="68"/>
      <c r="C183" s="68"/>
      <c r="D183" s="68"/>
      <c r="E183" s="10"/>
      <c r="G183" s="10"/>
      <c r="H183" s="68"/>
      <c r="I183" s="68"/>
    </row>
    <row r="184" spans="1:9" x14ac:dyDescent="0.2">
      <c r="A184" s="68"/>
      <c r="B184" s="68"/>
      <c r="C184" s="68"/>
      <c r="D184" s="68"/>
      <c r="E184" s="10"/>
      <c r="G184" s="10"/>
      <c r="H184" s="68"/>
      <c r="I184" s="68"/>
    </row>
    <row r="185" spans="1:9" x14ac:dyDescent="0.2">
      <c r="A185" s="68"/>
      <c r="B185" s="68"/>
      <c r="C185" s="68"/>
      <c r="D185" s="68"/>
      <c r="E185" s="10"/>
      <c r="G185" s="10"/>
      <c r="H185" s="68"/>
      <c r="I185" s="68"/>
    </row>
    <row r="186" spans="1:9" x14ac:dyDescent="0.2">
      <c r="A186" s="68"/>
      <c r="B186" s="68"/>
      <c r="C186" s="68"/>
      <c r="D186" s="68"/>
      <c r="E186" s="10"/>
      <c r="G186" s="10"/>
      <c r="H186" s="68"/>
      <c r="I186" s="68"/>
    </row>
    <row r="187" spans="1:9" x14ac:dyDescent="0.2">
      <c r="A187" s="68"/>
      <c r="B187" s="68"/>
      <c r="C187" s="68"/>
      <c r="D187" s="68"/>
      <c r="E187" s="10"/>
      <c r="G187" s="10"/>
      <c r="H187" s="68"/>
      <c r="I187" s="68"/>
    </row>
    <row r="188" spans="1:9" x14ac:dyDescent="0.2">
      <c r="A188" s="68"/>
      <c r="B188" s="68"/>
      <c r="C188" s="68"/>
      <c r="D188" s="68"/>
      <c r="E188" s="10"/>
      <c r="G188" s="10"/>
      <c r="H188" s="68"/>
      <c r="I188" s="68"/>
    </row>
    <row r="189" spans="1:9" x14ac:dyDescent="0.2">
      <c r="A189" s="68"/>
      <c r="B189" s="68"/>
      <c r="C189" s="68"/>
      <c r="D189" s="68"/>
      <c r="E189" s="10"/>
      <c r="G189" s="10"/>
      <c r="H189" s="68"/>
      <c r="I189" s="68"/>
    </row>
    <row r="190" spans="1:9" x14ac:dyDescent="0.2">
      <c r="A190" s="68"/>
      <c r="B190" s="68"/>
      <c r="C190" s="68"/>
      <c r="D190" s="68"/>
      <c r="E190" s="10"/>
      <c r="G190" s="10"/>
      <c r="H190" s="68"/>
      <c r="I190" s="68"/>
    </row>
    <row r="191" spans="1:9" x14ac:dyDescent="0.2">
      <c r="A191" s="68"/>
      <c r="B191" s="68"/>
      <c r="C191" s="68"/>
      <c r="D191" s="68"/>
      <c r="E191" s="10"/>
      <c r="G191" s="10"/>
      <c r="H191" s="68"/>
      <c r="I191" s="68"/>
    </row>
    <row r="192" spans="1:9" x14ac:dyDescent="0.2">
      <c r="A192" s="68"/>
      <c r="B192" s="68"/>
      <c r="C192" s="68"/>
      <c r="D192" s="68"/>
      <c r="E192" s="10"/>
      <c r="G192" s="10"/>
      <c r="H192" s="68"/>
      <c r="I192" s="68"/>
    </row>
    <row r="193" spans="1:9" x14ac:dyDescent="0.2">
      <c r="A193" s="68"/>
      <c r="B193" s="68"/>
      <c r="C193" s="68"/>
      <c r="D193" s="68"/>
      <c r="E193" s="10"/>
      <c r="G193" s="10"/>
      <c r="H193" s="68"/>
      <c r="I193" s="68"/>
    </row>
    <row r="194" spans="1:9" x14ac:dyDescent="0.2">
      <c r="A194" s="68"/>
      <c r="B194" s="68"/>
      <c r="C194" s="68"/>
      <c r="D194" s="68"/>
      <c r="E194" s="10"/>
      <c r="G194" s="10"/>
      <c r="H194" s="68"/>
      <c r="I194" s="68"/>
    </row>
    <row r="195" spans="1:9" x14ac:dyDescent="0.2">
      <c r="A195" s="68"/>
      <c r="B195" s="68"/>
      <c r="C195" s="68"/>
      <c r="D195" s="68"/>
      <c r="E195" s="10"/>
      <c r="G195" s="10"/>
      <c r="H195" s="68"/>
      <c r="I195" s="68"/>
    </row>
    <row r="196" spans="1:9" x14ac:dyDescent="0.2">
      <c r="A196" s="68"/>
      <c r="B196" s="68"/>
      <c r="C196" s="68"/>
      <c r="D196" s="68"/>
      <c r="E196" s="10"/>
      <c r="G196" s="10"/>
      <c r="H196" s="68"/>
      <c r="I196" s="68"/>
    </row>
    <row r="197" spans="1:9" x14ac:dyDescent="0.2">
      <c r="A197" s="68"/>
      <c r="B197" s="68"/>
      <c r="C197" s="68"/>
      <c r="D197" s="68"/>
      <c r="E197" s="10"/>
      <c r="G197" s="10"/>
      <c r="H197" s="68"/>
      <c r="I197" s="68"/>
    </row>
    <row r="198" spans="1:9" x14ac:dyDescent="0.2">
      <c r="A198" s="68"/>
      <c r="B198" s="68"/>
      <c r="C198" s="68"/>
      <c r="D198" s="68"/>
      <c r="E198" s="10"/>
      <c r="G198" s="10"/>
      <c r="H198" s="68"/>
      <c r="I198" s="68"/>
    </row>
    <row r="199" spans="1:9" x14ac:dyDescent="0.2">
      <c r="A199" s="68"/>
      <c r="B199" s="68"/>
      <c r="C199" s="68"/>
      <c r="D199" s="68"/>
      <c r="E199" s="10"/>
      <c r="G199" s="10"/>
      <c r="H199" s="68"/>
      <c r="I199" s="68"/>
    </row>
    <row r="200" spans="1:9" x14ac:dyDescent="0.2">
      <c r="A200" s="68"/>
      <c r="B200" s="68"/>
      <c r="C200" s="68"/>
      <c r="D200" s="68"/>
      <c r="E200" s="10"/>
      <c r="G200" s="10"/>
      <c r="H200" s="68"/>
      <c r="I200" s="68"/>
    </row>
    <row r="201" spans="1:9" x14ac:dyDescent="0.2">
      <c r="A201" s="68"/>
      <c r="B201" s="68"/>
      <c r="C201" s="68"/>
      <c r="D201" s="68"/>
      <c r="E201" s="10"/>
      <c r="G201" s="10"/>
      <c r="H201" s="68"/>
      <c r="I201" s="68"/>
    </row>
    <row r="202" spans="1:9" x14ac:dyDescent="0.2">
      <c r="A202" s="68"/>
      <c r="B202" s="68"/>
      <c r="C202" s="68"/>
      <c r="D202" s="68"/>
      <c r="E202" s="10"/>
      <c r="G202" s="10"/>
      <c r="H202" s="68"/>
      <c r="I202" s="68"/>
    </row>
    <row r="203" spans="1:9" x14ac:dyDescent="0.2">
      <c r="A203" s="68"/>
      <c r="B203" s="68"/>
      <c r="C203" s="68"/>
      <c r="D203" s="68"/>
      <c r="E203" s="10"/>
      <c r="G203" s="10"/>
      <c r="H203" s="68"/>
      <c r="I203" s="68"/>
    </row>
    <row r="204" spans="1:9" x14ac:dyDescent="0.2">
      <c r="A204" s="68"/>
      <c r="B204" s="68"/>
      <c r="C204" s="68"/>
      <c r="D204" s="68"/>
      <c r="E204" s="10"/>
      <c r="G204" s="10"/>
      <c r="H204" s="68"/>
      <c r="I204" s="68"/>
    </row>
    <row r="205" spans="1:9" x14ac:dyDescent="0.2">
      <c r="A205" s="68"/>
      <c r="B205" s="68"/>
      <c r="C205" s="68"/>
      <c r="D205" s="68"/>
      <c r="E205" s="10"/>
      <c r="G205" s="10"/>
      <c r="H205" s="68"/>
      <c r="I205" s="68"/>
    </row>
    <row r="206" spans="1:9" x14ac:dyDescent="0.2">
      <c r="A206" s="68"/>
      <c r="B206" s="68"/>
      <c r="C206" s="68"/>
      <c r="D206" s="68"/>
      <c r="E206" s="10"/>
      <c r="G206" s="10"/>
      <c r="H206" s="68"/>
      <c r="I206" s="68"/>
    </row>
    <row r="207" spans="1:9" x14ac:dyDescent="0.2">
      <c r="A207" s="68"/>
      <c r="B207" s="68"/>
      <c r="C207" s="68"/>
      <c r="D207" s="68"/>
      <c r="E207" s="10"/>
      <c r="G207" s="10"/>
      <c r="H207" s="68"/>
      <c r="I207" s="68"/>
    </row>
    <row r="208" spans="1:9" x14ac:dyDescent="0.2">
      <c r="A208" s="68"/>
      <c r="B208" s="68"/>
      <c r="C208" s="68"/>
      <c r="D208" s="68"/>
      <c r="E208" s="10"/>
      <c r="G208" s="10"/>
      <c r="H208" s="68"/>
      <c r="I208" s="68"/>
    </row>
    <row r="209" spans="1:9" x14ac:dyDescent="0.2">
      <c r="A209" s="68"/>
      <c r="B209" s="68"/>
      <c r="C209" s="68"/>
      <c r="D209" s="68"/>
      <c r="E209" s="10"/>
      <c r="G209" s="10"/>
      <c r="H209" s="68"/>
      <c r="I209" s="68"/>
    </row>
    <row r="210" spans="1:9" x14ac:dyDescent="0.2">
      <c r="A210" s="68"/>
      <c r="B210" s="68"/>
      <c r="C210" s="68"/>
      <c r="D210" s="68"/>
      <c r="E210" s="10"/>
      <c r="G210" s="10"/>
      <c r="H210" s="68"/>
      <c r="I210" s="68"/>
    </row>
    <row r="211" spans="1:9" x14ac:dyDescent="0.2">
      <c r="A211" s="68"/>
      <c r="B211" s="68"/>
      <c r="C211" s="68"/>
      <c r="D211" s="68"/>
      <c r="E211" s="10"/>
      <c r="G211" s="10"/>
      <c r="H211" s="68"/>
      <c r="I211" s="68"/>
    </row>
    <row r="212" spans="1:9" x14ac:dyDescent="0.2">
      <c r="A212" s="68"/>
      <c r="B212" s="68"/>
      <c r="C212" s="68"/>
      <c r="D212" s="68"/>
      <c r="E212" s="10"/>
      <c r="G212" s="10"/>
      <c r="H212" s="68"/>
      <c r="I212" s="68"/>
    </row>
    <row r="213" spans="1:9" x14ac:dyDescent="0.2">
      <c r="A213" s="68"/>
      <c r="B213" s="68"/>
      <c r="C213" s="68"/>
      <c r="D213" s="68"/>
      <c r="E213" s="10"/>
      <c r="G213" s="10"/>
      <c r="H213" s="68"/>
      <c r="I213" s="68"/>
    </row>
    <row r="214" spans="1:9" x14ac:dyDescent="0.2">
      <c r="A214" s="68"/>
      <c r="B214" s="68"/>
      <c r="C214" s="68"/>
      <c r="D214" s="68"/>
      <c r="E214" s="10"/>
      <c r="G214" s="10"/>
      <c r="H214" s="68"/>
      <c r="I214" s="68"/>
    </row>
    <row r="215" spans="1:9" x14ac:dyDescent="0.2">
      <c r="A215" s="68"/>
      <c r="B215" s="68"/>
      <c r="C215" s="68"/>
      <c r="D215" s="68"/>
      <c r="E215" s="10"/>
      <c r="G215" s="10"/>
      <c r="H215" s="68"/>
      <c r="I215" s="68"/>
    </row>
    <row r="216" spans="1:9" x14ac:dyDescent="0.2">
      <c r="A216" s="68"/>
      <c r="B216" s="68"/>
      <c r="C216" s="68"/>
      <c r="D216" s="68"/>
      <c r="E216" s="10"/>
      <c r="G216" s="10"/>
      <c r="H216" s="68"/>
      <c r="I216" s="68"/>
    </row>
    <row r="217" spans="1:9" x14ac:dyDescent="0.2">
      <c r="A217" s="68"/>
      <c r="B217" s="68"/>
      <c r="C217" s="68"/>
      <c r="D217" s="68"/>
      <c r="E217" s="10"/>
      <c r="G217" s="10"/>
      <c r="H217" s="68"/>
      <c r="I217" s="68"/>
    </row>
    <row r="218" spans="1:9" x14ac:dyDescent="0.2">
      <c r="A218" s="68"/>
      <c r="B218" s="68"/>
      <c r="C218" s="68"/>
      <c r="D218" s="68"/>
      <c r="E218" s="10"/>
      <c r="G218" s="10"/>
      <c r="H218" s="68"/>
      <c r="I218" s="68"/>
    </row>
    <row r="219" spans="1:9" x14ac:dyDescent="0.2">
      <c r="A219" s="68"/>
      <c r="B219" s="68"/>
      <c r="C219" s="68"/>
      <c r="D219" s="68"/>
      <c r="E219" s="10"/>
      <c r="G219" s="10"/>
      <c r="H219" s="68"/>
      <c r="I219" s="68"/>
    </row>
    <row r="220" spans="1:9" x14ac:dyDescent="0.2">
      <c r="A220" s="68"/>
      <c r="B220" s="68"/>
      <c r="C220" s="68"/>
      <c r="D220" s="68"/>
      <c r="E220" s="10"/>
      <c r="G220" s="10"/>
      <c r="H220" s="68"/>
      <c r="I220" s="68"/>
    </row>
    <row r="221" spans="1:9" x14ac:dyDescent="0.2">
      <c r="A221" s="68"/>
      <c r="B221" s="68"/>
      <c r="C221" s="68"/>
      <c r="D221" s="68"/>
      <c r="E221" s="10"/>
      <c r="G221" s="10"/>
      <c r="H221" s="68"/>
      <c r="I221" s="68"/>
    </row>
    <row r="222" spans="1:9" x14ac:dyDescent="0.2">
      <c r="A222" s="68"/>
      <c r="B222" s="68"/>
      <c r="C222" s="68"/>
      <c r="D222" s="68"/>
      <c r="E222" s="10"/>
      <c r="G222" s="10"/>
      <c r="H222" s="68"/>
      <c r="I222" s="68"/>
    </row>
    <row r="223" spans="1:9" x14ac:dyDescent="0.2">
      <c r="A223" s="68"/>
      <c r="B223" s="68"/>
      <c r="C223" s="68"/>
      <c r="D223" s="68"/>
      <c r="E223" s="10"/>
      <c r="G223" s="10"/>
      <c r="H223" s="68"/>
      <c r="I223" s="68"/>
    </row>
    <row r="224" spans="1:9" x14ac:dyDescent="0.2">
      <c r="A224" s="68"/>
      <c r="B224" s="68"/>
      <c r="C224" s="68"/>
      <c r="D224" s="68"/>
      <c r="E224" s="10"/>
      <c r="G224" s="10"/>
      <c r="H224" s="68"/>
      <c r="I224" s="68"/>
    </row>
    <row r="225" spans="1:9" x14ac:dyDescent="0.2">
      <c r="A225" s="68"/>
      <c r="B225" s="68"/>
      <c r="C225" s="68"/>
      <c r="D225" s="68"/>
      <c r="E225" s="10"/>
      <c r="G225" s="10"/>
      <c r="H225" s="68"/>
      <c r="I225" s="68"/>
    </row>
    <row r="226" spans="1:9" x14ac:dyDescent="0.2">
      <c r="A226" s="68"/>
      <c r="B226" s="68"/>
      <c r="C226" s="68"/>
      <c r="D226" s="68"/>
      <c r="E226" s="10"/>
      <c r="G226" s="10"/>
      <c r="H226" s="68"/>
      <c r="I226" s="68"/>
    </row>
    <row r="227" spans="1:9" x14ac:dyDescent="0.2">
      <c r="A227" s="68"/>
      <c r="B227" s="68"/>
      <c r="C227" s="68"/>
      <c r="D227" s="68"/>
      <c r="E227" s="10"/>
      <c r="G227" s="10"/>
      <c r="H227" s="68"/>
      <c r="I227" s="68"/>
    </row>
    <row r="228" spans="1:9" x14ac:dyDescent="0.2">
      <c r="A228" s="68"/>
      <c r="B228" s="68"/>
      <c r="C228" s="68"/>
      <c r="D228" s="68"/>
      <c r="E228" s="10"/>
      <c r="G228" s="10"/>
      <c r="H228" s="68"/>
      <c r="I228" s="68"/>
    </row>
    <row r="229" spans="1:9" x14ac:dyDescent="0.2">
      <c r="A229" s="68"/>
      <c r="B229" s="68"/>
      <c r="C229" s="68"/>
      <c r="D229" s="68"/>
      <c r="E229" s="10"/>
      <c r="G229" s="10"/>
      <c r="H229" s="68"/>
      <c r="I229" s="68"/>
    </row>
    <row r="230" spans="1:9" x14ac:dyDescent="0.2">
      <c r="A230" s="68"/>
      <c r="B230" s="68"/>
      <c r="C230" s="68"/>
      <c r="D230" s="68"/>
      <c r="E230" s="10"/>
      <c r="G230" s="10"/>
      <c r="H230" s="68"/>
      <c r="I230" s="68"/>
    </row>
    <row r="231" spans="1:9" x14ac:dyDescent="0.2">
      <c r="A231" s="68"/>
      <c r="B231" s="68"/>
      <c r="C231" s="68"/>
      <c r="D231" s="68"/>
      <c r="E231" s="10"/>
      <c r="G231" s="10"/>
      <c r="H231" s="68"/>
      <c r="I231" s="68"/>
    </row>
    <row r="232" spans="1:9" x14ac:dyDescent="0.2">
      <c r="A232" s="68"/>
      <c r="B232" s="68"/>
      <c r="C232" s="68"/>
      <c r="D232" s="68"/>
      <c r="E232" s="10"/>
      <c r="G232" s="10"/>
      <c r="H232" s="68"/>
      <c r="I232" s="68"/>
    </row>
    <row r="233" spans="1:9" x14ac:dyDescent="0.2">
      <c r="A233" s="68"/>
      <c r="B233" s="68"/>
      <c r="C233" s="68"/>
      <c r="D233" s="68"/>
      <c r="E233" s="10"/>
      <c r="G233" s="10"/>
      <c r="H233" s="68"/>
      <c r="I233" s="68"/>
    </row>
    <row r="234" spans="1:9" x14ac:dyDescent="0.2">
      <c r="A234" s="68"/>
      <c r="B234" s="68"/>
      <c r="C234" s="68"/>
      <c r="D234" s="68"/>
      <c r="E234" s="10"/>
      <c r="G234" s="10"/>
      <c r="H234" s="68"/>
      <c r="I234" s="68"/>
    </row>
    <row r="235" spans="1:9" x14ac:dyDescent="0.2">
      <c r="A235" s="68"/>
      <c r="B235" s="68"/>
      <c r="C235" s="68"/>
      <c r="D235" s="68"/>
      <c r="E235" s="10"/>
      <c r="G235" s="10"/>
      <c r="H235" s="68"/>
      <c r="I235" s="68"/>
    </row>
    <row r="236" spans="1:9" x14ac:dyDescent="0.2">
      <c r="A236" s="68"/>
      <c r="B236" s="68"/>
      <c r="C236" s="68"/>
      <c r="D236" s="68"/>
      <c r="E236" s="10"/>
      <c r="G236" s="10"/>
      <c r="H236" s="68"/>
      <c r="I236" s="68"/>
    </row>
    <row r="237" spans="1:9" x14ac:dyDescent="0.2">
      <c r="A237" s="68"/>
      <c r="B237" s="68"/>
      <c r="C237" s="68"/>
      <c r="D237" s="68"/>
      <c r="E237" s="10"/>
      <c r="G237" s="10"/>
      <c r="H237" s="68"/>
      <c r="I237" s="68"/>
    </row>
    <row r="238" spans="1:9" x14ac:dyDescent="0.2">
      <c r="A238" s="68"/>
      <c r="B238" s="68"/>
      <c r="C238" s="68"/>
      <c r="D238" s="68"/>
      <c r="E238" s="10"/>
      <c r="G238" s="10"/>
      <c r="H238" s="68"/>
      <c r="I238" s="68"/>
    </row>
    <row r="239" spans="1:9" x14ac:dyDescent="0.2">
      <c r="A239" s="68"/>
      <c r="B239" s="68"/>
      <c r="C239" s="68"/>
      <c r="D239" s="68"/>
      <c r="E239" s="10"/>
      <c r="G239" s="10"/>
      <c r="H239" s="68"/>
      <c r="I239" s="68"/>
    </row>
    <row r="240" spans="1:9" x14ac:dyDescent="0.2">
      <c r="A240" s="68"/>
      <c r="B240" s="68"/>
      <c r="C240" s="68"/>
      <c r="D240" s="68"/>
      <c r="E240" s="10"/>
      <c r="G240" s="10"/>
      <c r="H240" s="68"/>
      <c r="I240" s="68"/>
    </row>
    <row r="241" spans="1:9" x14ac:dyDescent="0.2">
      <c r="A241" s="68"/>
      <c r="B241" s="68"/>
      <c r="C241" s="68"/>
      <c r="D241" s="68"/>
      <c r="E241" s="10"/>
      <c r="G241" s="10"/>
      <c r="H241" s="68"/>
      <c r="I241" s="68"/>
    </row>
    <row r="242" spans="1:9" x14ac:dyDescent="0.2">
      <c r="A242" s="68"/>
      <c r="B242" s="68"/>
      <c r="C242" s="68"/>
      <c r="D242" s="68"/>
      <c r="E242" s="10"/>
      <c r="G242" s="10"/>
      <c r="H242" s="68"/>
      <c r="I242" s="68"/>
    </row>
    <row r="243" spans="1:9" x14ac:dyDescent="0.2">
      <c r="A243" s="68"/>
      <c r="B243" s="68"/>
      <c r="C243" s="68"/>
      <c r="D243" s="68"/>
      <c r="E243" s="10"/>
      <c r="G243" s="10"/>
      <c r="H243" s="68"/>
      <c r="I243" s="68"/>
    </row>
    <row r="244" spans="1:9" x14ac:dyDescent="0.2">
      <c r="A244" s="68"/>
      <c r="B244" s="68"/>
      <c r="C244" s="68"/>
      <c r="D244" s="68"/>
      <c r="E244" s="10"/>
      <c r="G244" s="10"/>
      <c r="H244" s="68"/>
      <c r="I244" s="68"/>
    </row>
    <row r="245" spans="1:9" x14ac:dyDescent="0.2">
      <c r="A245" s="68"/>
      <c r="B245" s="68"/>
      <c r="C245" s="68"/>
      <c r="D245" s="68"/>
      <c r="E245" s="10"/>
      <c r="G245" s="10"/>
      <c r="H245" s="68"/>
      <c r="I245" s="68"/>
    </row>
    <row r="246" spans="1:9" x14ac:dyDescent="0.2">
      <c r="A246" s="68"/>
      <c r="B246" s="68"/>
      <c r="C246" s="68"/>
      <c r="D246" s="68"/>
      <c r="E246" s="10"/>
      <c r="G246" s="10"/>
      <c r="H246" s="68"/>
      <c r="I246" s="68"/>
    </row>
    <row r="247" spans="1:9" x14ac:dyDescent="0.2">
      <c r="A247" s="68"/>
      <c r="B247" s="68"/>
      <c r="C247" s="68"/>
      <c r="D247" s="68"/>
      <c r="E247" s="10"/>
      <c r="G247" s="10"/>
      <c r="H247" s="68"/>
      <c r="I247" s="68"/>
    </row>
    <row r="248" spans="1:9" x14ac:dyDescent="0.2">
      <c r="A248" s="68"/>
      <c r="B248" s="68"/>
      <c r="C248" s="68"/>
      <c r="D248" s="68"/>
      <c r="E248" s="10"/>
      <c r="G248" s="10"/>
      <c r="H248" s="68"/>
      <c r="I248" s="68"/>
    </row>
    <row r="249" spans="1:9" x14ac:dyDescent="0.2">
      <c r="A249" s="68"/>
      <c r="B249" s="68"/>
      <c r="C249" s="68"/>
      <c r="D249" s="68"/>
      <c r="E249" s="10"/>
      <c r="G249" s="10"/>
      <c r="H249" s="68"/>
      <c r="I249" s="68"/>
    </row>
    <row r="250" spans="1:9" x14ac:dyDescent="0.2">
      <c r="A250" s="68"/>
      <c r="B250" s="68"/>
      <c r="C250" s="68"/>
      <c r="D250" s="68"/>
      <c r="E250" s="10"/>
      <c r="G250" s="10"/>
      <c r="H250" s="68"/>
      <c r="I250" s="68"/>
    </row>
    <row r="251" spans="1:9" x14ac:dyDescent="0.2">
      <c r="A251" s="68"/>
      <c r="B251" s="68"/>
      <c r="C251" s="68"/>
      <c r="D251" s="68"/>
      <c r="E251" s="10"/>
      <c r="G251" s="10"/>
      <c r="H251" s="68"/>
      <c r="I251" s="68"/>
    </row>
    <row r="252" spans="1:9" x14ac:dyDescent="0.2">
      <c r="A252" s="68"/>
      <c r="B252" s="68"/>
      <c r="C252" s="68"/>
      <c r="D252" s="68"/>
      <c r="E252" s="10"/>
      <c r="G252" s="10"/>
      <c r="H252" s="68"/>
      <c r="I252" s="68"/>
    </row>
    <row r="253" spans="1:9" x14ac:dyDescent="0.2">
      <c r="A253" s="68"/>
      <c r="B253" s="68"/>
      <c r="C253" s="68"/>
      <c r="D253" s="68"/>
      <c r="E253" s="10"/>
      <c r="G253" s="10"/>
      <c r="H253" s="68"/>
      <c r="I253" s="68"/>
    </row>
    <row r="254" spans="1:9" x14ac:dyDescent="0.2">
      <c r="A254" s="68"/>
      <c r="B254" s="68"/>
      <c r="C254" s="68"/>
      <c r="D254" s="68"/>
      <c r="E254" s="10"/>
      <c r="G254" s="10"/>
      <c r="H254" s="68"/>
      <c r="I254" s="68"/>
    </row>
    <row r="255" spans="1:9" x14ac:dyDescent="0.2">
      <c r="A255" s="68"/>
      <c r="B255" s="68"/>
      <c r="C255" s="68"/>
      <c r="D255" s="68"/>
      <c r="E255" s="10"/>
      <c r="G255" s="10"/>
      <c r="H255" s="68"/>
      <c r="I255" s="68"/>
    </row>
    <row r="256" spans="1:9" x14ac:dyDescent="0.2">
      <c r="A256" s="68"/>
      <c r="B256" s="68"/>
      <c r="C256" s="68"/>
      <c r="D256" s="68"/>
      <c r="E256" s="10"/>
      <c r="G256" s="10"/>
      <c r="H256" s="68"/>
      <c r="I256" s="68"/>
    </row>
    <row r="257" spans="1:9" x14ac:dyDescent="0.2">
      <c r="A257" s="68"/>
      <c r="B257" s="68"/>
      <c r="C257" s="68"/>
      <c r="D257" s="68"/>
      <c r="E257" s="10"/>
      <c r="G257" s="10"/>
      <c r="H257" s="68"/>
      <c r="I257" s="68"/>
    </row>
    <row r="258" spans="1:9" x14ac:dyDescent="0.2">
      <c r="A258" s="68"/>
      <c r="B258" s="68"/>
      <c r="C258" s="68"/>
      <c r="D258" s="68"/>
      <c r="E258" s="10"/>
      <c r="G258" s="10"/>
      <c r="H258" s="68"/>
      <c r="I258" s="68"/>
    </row>
    <row r="259" spans="1:9" x14ac:dyDescent="0.2">
      <c r="A259" s="68"/>
      <c r="B259" s="68"/>
      <c r="C259" s="68"/>
      <c r="D259" s="68"/>
      <c r="E259" s="10"/>
      <c r="G259" s="10"/>
      <c r="H259" s="68"/>
      <c r="I259" s="68"/>
    </row>
    <row r="260" spans="1:9" x14ac:dyDescent="0.2">
      <c r="A260" s="68"/>
      <c r="B260" s="68"/>
      <c r="C260" s="68"/>
      <c r="D260" s="68"/>
      <c r="E260" s="10"/>
      <c r="G260" s="10"/>
      <c r="H260" s="68"/>
      <c r="I260" s="68"/>
    </row>
    <row r="261" spans="1:9" x14ac:dyDescent="0.2">
      <c r="A261" s="68"/>
      <c r="B261" s="68"/>
      <c r="C261" s="68"/>
      <c r="D261" s="68"/>
      <c r="E261" s="10"/>
      <c r="G261" s="10"/>
      <c r="H261" s="68"/>
      <c r="I261" s="68"/>
    </row>
    <row r="262" spans="1:9" x14ac:dyDescent="0.2">
      <c r="A262" s="68"/>
      <c r="B262" s="68"/>
      <c r="C262" s="68"/>
      <c r="D262" s="68"/>
      <c r="E262" s="10"/>
      <c r="G262" s="10"/>
      <c r="H262" s="68"/>
      <c r="I262" s="68"/>
    </row>
    <row r="263" spans="1:9" x14ac:dyDescent="0.2">
      <c r="A263" s="68"/>
      <c r="B263" s="68"/>
      <c r="C263" s="68"/>
      <c r="D263" s="68"/>
      <c r="E263" s="10"/>
      <c r="G263" s="10"/>
      <c r="H263" s="68"/>
      <c r="I263" s="68"/>
    </row>
    <row r="264" spans="1:9" x14ac:dyDescent="0.2">
      <c r="A264" s="68"/>
      <c r="B264" s="68"/>
      <c r="C264" s="68"/>
      <c r="D264" s="68"/>
      <c r="E264" s="10"/>
      <c r="G264" s="10"/>
      <c r="H264" s="68"/>
      <c r="I264" s="68"/>
    </row>
    <row r="265" spans="1:9" x14ac:dyDescent="0.2">
      <c r="A265" s="68"/>
      <c r="B265" s="68"/>
      <c r="C265" s="68"/>
      <c r="D265" s="68"/>
      <c r="E265" s="10"/>
      <c r="G265" s="10"/>
      <c r="H265" s="68"/>
      <c r="I265" s="68"/>
    </row>
    <row r="266" spans="1:9" x14ac:dyDescent="0.2">
      <c r="A266" s="68"/>
      <c r="B266" s="68"/>
      <c r="C266" s="68"/>
      <c r="D266" s="68"/>
      <c r="E266" s="10"/>
      <c r="G266" s="10"/>
      <c r="H266" s="68"/>
      <c r="I266" s="68"/>
    </row>
    <row r="267" spans="1:9" x14ac:dyDescent="0.2">
      <c r="A267" s="68"/>
      <c r="B267" s="68"/>
      <c r="C267" s="68"/>
      <c r="D267" s="68"/>
      <c r="E267" s="10"/>
      <c r="G267" s="10"/>
      <c r="H267" s="68"/>
      <c r="I267" s="68"/>
    </row>
    <row r="268" spans="1:9" x14ac:dyDescent="0.2">
      <c r="A268" s="68"/>
      <c r="B268" s="68"/>
      <c r="C268" s="68"/>
      <c r="D268" s="68"/>
      <c r="E268" s="10"/>
      <c r="G268" s="10"/>
      <c r="H268" s="68"/>
      <c r="I268" s="68"/>
    </row>
    <row r="269" spans="1:9" x14ac:dyDescent="0.2">
      <c r="A269" s="68"/>
      <c r="B269" s="68"/>
      <c r="C269" s="68"/>
      <c r="D269" s="68"/>
      <c r="E269" s="10"/>
      <c r="G269" s="10"/>
      <c r="H269" s="68"/>
      <c r="I269" s="68"/>
    </row>
    <row r="270" spans="1:9" x14ac:dyDescent="0.2">
      <c r="A270" s="68"/>
      <c r="B270" s="68"/>
      <c r="C270" s="68"/>
      <c r="D270" s="68"/>
      <c r="E270" s="10"/>
      <c r="G270" s="10"/>
      <c r="H270" s="68"/>
      <c r="I270" s="68"/>
    </row>
    <row r="271" spans="1:9" x14ac:dyDescent="0.2">
      <c r="A271" s="68"/>
      <c r="B271" s="68"/>
      <c r="C271" s="68"/>
      <c r="D271" s="68"/>
      <c r="E271" s="10"/>
      <c r="G271" s="10"/>
      <c r="H271" s="68"/>
      <c r="I271" s="68"/>
    </row>
    <row r="272" spans="1:9" x14ac:dyDescent="0.2">
      <c r="A272" s="68"/>
      <c r="B272" s="68"/>
      <c r="C272" s="68"/>
      <c r="D272" s="68"/>
      <c r="E272" s="10"/>
      <c r="G272" s="10"/>
      <c r="H272" s="68"/>
      <c r="I272" s="68"/>
    </row>
    <row r="273" spans="1:9" x14ac:dyDescent="0.2">
      <c r="A273" s="68"/>
      <c r="B273" s="68"/>
      <c r="C273" s="68"/>
      <c r="D273" s="68"/>
      <c r="E273" s="10"/>
      <c r="G273" s="10"/>
      <c r="H273" s="68"/>
      <c r="I273" s="68"/>
    </row>
    <row r="274" spans="1:9" x14ac:dyDescent="0.2">
      <c r="A274" s="68"/>
      <c r="B274" s="68"/>
      <c r="C274" s="68"/>
      <c r="D274" s="68"/>
      <c r="E274" s="10"/>
      <c r="G274" s="10"/>
      <c r="H274" s="68"/>
      <c r="I274" s="68"/>
    </row>
    <row r="275" spans="1:9" x14ac:dyDescent="0.2">
      <c r="A275" s="68"/>
      <c r="B275" s="68"/>
      <c r="C275" s="68"/>
      <c r="D275" s="68"/>
      <c r="E275" s="10"/>
      <c r="G275" s="10"/>
      <c r="H275" s="68"/>
      <c r="I275" s="68"/>
    </row>
  </sheetData>
  <mergeCells count="6">
    <mergeCell ref="A1:I1"/>
    <mergeCell ref="A122:B122"/>
    <mergeCell ref="A118:B118"/>
    <mergeCell ref="A119:B119"/>
    <mergeCell ref="A120:B120"/>
    <mergeCell ref="A121:B121"/>
  </mergeCells>
  <conditionalFormatting sqref="F2:F3 F5:F135">
    <cfRule type="cellIs" dxfId="81" priority="2" stopIfTrue="1" operator="between">
      <formula>0.009</formula>
      <formula>-0.009</formula>
    </cfRule>
  </conditionalFormatting>
  <conditionalFormatting sqref="F275:F65545">
    <cfRule type="cellIs" dxfId="80"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74"/>
  <sheetViews>
    <sheetView workbookViewId="0">
      <selection sqref="A1:I1"/>
    </sheetView>
  </sheetViews>
  <sheetFormatPr defaultColWidth="9.21875" defaultRowHeight="10.199999999999999" x14ac:dyDescent="0.2"/>
  <cols>
    <col min="1" max="1" width="38.77734375" style="6" bestFit="1" customWidth="1"/>
    <col min="2" max="2" width="54.21875" style="6" bestFit="1" customWidth="1"/>
    <col min="3" max="3" width="35.44140625" style="6" bestFit="1" customWidth="1"/>
    <col min="4" max="4" width="15.44140625" style="6" bestFit="1" customWidth="1"/>
    <col min="5" max="5" width="26.21875" style="9" customWidth="1"/>
    <col min="6" max="6" width="31.21875" style="10" bestFit="1" customWidth="1"/>
    <col min="7" max="7" width="33.77734375" style="9" customWidth="1"/>
    <col min="8" max="8" width="27.77734375" style="6" customWidth="1"/>
    <col min="9" max="9" width="6.77734375" style="6" customWidth="1"/>
    <col min="10" max="16384" width="9.21875" style="6"/>
  </cols>
  <sheetData>
    <row r="1" spans="1:10" s="1" customFormat="1" ht="13.8" customHeight="1" x14ac:dyDescent="0.2">
      <c r="A1" s="98" t="s">
        <v>10</v>
      </c>
      <c r="B1" s="99"/>
      <c r="C1" s="99"/>
      <c r="D1" s="99"/>
      <c r="E1" s="99"/>
      <c r="F1" s="99"/>
      <c r="G1" s="99"/>
      <c r="H1" s="99"/>
      <c r="I1" s="99"/>
    </row>
    <row r="2" spans="1:10" s="1" customFormat="1" ht="11.4" x14ac:dyDescent="0.2">
      <c r="E2" s="5"/>
      <c r="F2" s="8"/>
      <c r="G2" s="9"/>
    </row>
    <row r="3" spans="1:10" s="1" customFormat="1" ht="12" x14ac:dyDescent="0.2">
      <c r="A3" s="7" t="s">
        <v>7</v>
      </c>
      <c r="B3" s="2"/>
      <c r="C3" s="3"/>
      <c r="D3" s="3"/>
      <c r="E3" s="4"/>
      <c r="F3" s="8"/>
      <c r="G3" s="9"/>
    </row>
    <row r="4" spans="1:10" s="1" customFormat="1" ht="24.75" customHeight="1" x14ac:dyDescent="0.25">
      <c r="A4" s="38" t="s">
        <v>2</v>
      </c>
      <c r="B4" s="38" t="s">
        <v>0</v>
      </c>
      <c r="C4" s="39" t="s">
        <v>4</v>
      </c>
      <c r="D4" s="39" t="s">
        <v>1</v>
      </c>
      <c r="E4" s="40" t="s">
        <v>6</v>
      </c>
      <c r="F4" s="40" t="s">
        <v>310</v>
      </c>
      <c r="G4" s="40" t="s">
        <v>311</v>
      </c>
      <c r="H4" s="40" t="s">
        <v>312</v>
      </c>
      <c r="I4" s="40" t="s">
        <v>5</v>
      </c>
      <c r="J4" s="37"/>
    </row>
    <row r="5" spans="1:10" x14ac:dyDescent="0.2">
      <c r="A5" s="41" t="s">
        <v>134</v>
      </c>
      <c r="B5" s="42"/>
      <c r="C5" s="42"/>
      <c r="D5" s="42"/>
      <c r="E5" s="43"/>
      <c r="F5" s="44"/>
      <c r="G5" s="43"/>
      <c r="H5" s="42"/>
      <c r="I5" s="42"/>
    </row>
    <row r="6" spans="1:10" x14ac:dyDescent="0.2">
      <c r="A6" s="41" t="s">
        <v>67</v>
      </c>
      <c r="B6" s="42"/>
      <c r="C6" s="42"/>
      <c r="D6" s="42"/>
      <c r="E6" s="43"/>
      <c r="F6" s="44"/>
      <c r="G6" s="43"/>
      <c r="H6" s="42"/>
      <c r="I6" s="42"/>
    </row>
    <row r="7" spans="1:10" x14ac:dyDescent="0.2">
      <c r="A7" s="42" t="s">
        <v>136</v>
      </c>
      <c r="B7" s="42" t="s">
        <v>1455</v>
      </c>
      <c r="C7" s="42" t="s">
        <v>137</v>
      </c>
      <c r="D7" s="45">
        <v>2130000</v>
      </c>
      <c r="E7" s="43">
        <v>15582.014999999999</v>
      </c>
      <c r="F7" s="44">
        <v>5.8523469584177699</v>
      </c>
      <c r="G7" s="43">
        <v>-3642.7049999999999</v>
      </c>
      <c r="H7" s="43">
        <v>-1.3681397128139801</v>
      </c>
      <c r="I7" s="46"/>
    </row>
    <row r="8" spans="1:10" x14ac:dyDescent="0.2">
      <c r="A8" s="42" t="s">
        <v>139</v>
      </c>
      <c r="B8" s="42" t="s">
        <v>1452</v>
      </c>
      <c r="C8" s="42" t="s">
        <v>137</v>
      </c>
      <c r="D8" s="45">
        <v>1070000</v>
      </c>
      <c r="E8" s="43">
        <v>12903.13</v>
      </c>
      <c r="F8" s="44">
        <v>4.8462020868012896</v>
      </c>
      <c r="G8" s="43">
        <v>-848.26</v>
      </c>
      <c r="H8" s="43">
        <v>-0.31859241766533097</v>
      </c>
      <c r="I8" s="46"/>
    </row>
    <row r="9" spans="1:10" x14ac:dyDescent="0.2">
      <c r="A9" s="42" t="s">
        <v>144</v>
      </c>
      <c r="B9" s="42" t="s">
        <v>1457</v>
      </c>
      <c r="C9" s="42" t="s">
        <v>145</v>
      </c>
      <c r="D9" s="45">
        <v>649000</v>
      </c>
      <c r="E9" s="43">
        <v>11567.776</v>
      </c>
      <c r="F9" s="44">
        <v>4.3446652239301597</v>
      </c>
      <c r="G9" s="43">
        <v>-3827.1937499999999</v>
      </c>
      <c r="H9" s="43">
        <v>-1.43743063410528</v>
      </c>
      <c r="I9" s="46"/>
    </row>
    <row r="10" spans="1:10" x14ac:dyDescent="0.2">
      <c r="A10" s="42" t="s">
        <v>141</v>
      </c>
      <c r="B10" s="42" t="s">
        <v>1454</v>
      </c>
      <c r="C10" s="42" t="s">
        <v>142</v>
      </c>
      <c r="D10" s="45">
        <v>790000</v>
      </c>
      <c r="E10" s="43">
        <v>10616.81</v>
      </c>
      <c r="F10" s="44">
        <v>3.98749813240453</v>
      </c>
      <c r="G10" s="43">
        <v>-1011.975</v>
      </c>
      <c r="H10" s="43">
        <v>-0.38008106225316901</v>
      </c>
      <c r="I10" s="46"/>
    </row>
    <row r="11" spans="1:10" x14ac:dyDescent="0.2">
      <c r="A11" s="42" t="s">
        <v>147</v>
      </c>
      <c r="B11" s="42" t="s">
        <v>146</v>
      </c>
      <c r="C11" s="42" t="s">
        <v>137</v>
      </c>
      <c r="D11" s="45">
        <v>819500</v>
      </c>
      <c r="E11" s="43">
        <v>8026.183</v>
      </c>
      <c r="F11" s="44">
        <v>3.0145015049564798</v>
      </c>
      <c r="G11" s="43"/>
      <c r="H11" s="43"/>
      <c r="I11" s="46"/>
    </row>
    <row r="12" spans="1:10" x14ac:dyDescent="0.2">
      <c r="A12" s="42" t="s">
        <v>149</v>
      </c>
      <c r="B12" s="42" t="s">
        <v>1453</v>
      </c>
      <c r="C12" s="42" t="s">
        <v>137</v>
      </c>
      <c r="D12" s="45">
        <v>670000</v>
      </c>
      <c r="E12" s="43">
        <v>7780.71</v>
      </c>
      <c r="F12" s="44">
        <v>2.9223059086280401</v>
      </c>
      <c r="G12" s="43"/>
      <c r="H12" s="43"/>
      <c r="I12" s="46"/>
    </row>
    <row r="13" spans="1:10" x14ac:dyDescent="0.2">
      <c r="A13" s="42" t="s">
        <v>151</v>
      </c>
      <c r="B13" s="42" t="s">
        <v>150</v>
      </c>
      <c r="C13" s="42" t="s">
        <v>152</v>
      </c>
      <c r="D13" s="45">
        <v>219250</v>
      </c>
      <c r="E13" s="43">
        <v>7682.7392499999996</v>
      </c>
      <c r="F13" s="44">
        <v>2.8855097163014101</v>
      </c>
      <c r="G13" s="43">
        <v>-1107.2249999999999</v>
      </c>
      <c r="H13" s="43">
        <v>-0.41585538590702897</v>
      </c>
      <c r="I13" s="46"/>
    </row>
    <row r="14" spans="1:10" x14ac:dyDescent="0.2">
      <c r="A14" s="42" t="s">
        <v>159</v>
      </c>
      <c r="B14" s="42" t="s">
        <v>158</v>
      </c>
      <c r="C14" s="42" t="s">
        <v>160</v>
      </c>
      <c r="D14" s="45">
        <v>1580000</v>
      </c>
      <c r="E14" s="43">
        <v>5856.27</v>
      </c>
      <c r="F14" s="44">
        <v>2.1995180932744098</v>
      </c>
      <c r="G14" s="43">
        <v>-167.625</v>
      </c>
      <c r="H14" s="43">
        <v>-6.2957175879036098E-2</v>
      </c>
      <c r="I14" s="46"/>
    </row>
    <row r="15" spans="1:10" x14ac:dyDescent="0.2">
      <c r="A15" s="42" t="s">
        <v>180</v>
      </c>
      <c r="B15" s="42" t="s">
        <v>179</v>
      </c>
      <c r="C15" s="42" t="s">
        <v>181</v>
      </c>
      <c r="D15" s="45">
        <v>2976500</v>
      </c>
      <c r="E15" s="43">
        <v>5710.7129000000004</v>
      </c>
      <c r="F15" s="44">
        <v>2.1448492554212102</v>
      </c>
      <c r="G15" s="43">
        <v>-1799.4075</v>
      </c>
      <c r="H15" s="43">
        <v>-0.67582767758721296</v>
      </c>
      <c r="I15" s="46"/>
    </row>
    <row r="16" spans="1:10" x14ac:dyDescent="0.2">
      <c r="A16" s="42" t="s">
        <v>168</v>
      </c>
      <c r="B16" s="42" t="s">
        <v>167</v>
      </c>
      <c r="C16" s="42" t="s">
        <v>169</v>
      </c>
      <c r="D16" s="45">
        <v>50000</v>
      </c>
      <c r="E16" s="43">
        <v>5372.5</v>
      </c>
      <c r="F16" s="44">
        <v>2.0178220874578399</v>
      </c>
      <c r="G16" s="43">
        <v>-1524.2380000000001</v>
      </c>
      <c r="H16" s="43">
        <v>-0.57247856732295399</v>
      </c>
      <c r="I16" s="46"/>
    </row>
    <row r="17" spans="1:9" x14ac:dyDescent="0.2">
      <c r="A17" s="42" t="s">
        <v>154</v>
      </c>
      <c r="B17" s="42" t="s">
        <v>1451</v>
      </c>
      <c r="C17" s="42" t="s">
        <v>155</v>
      </c>
      <c r="D17" s="45">
        <v>410000</v>
      </c>
      <c r="E17" s="43">
        <v>5127.46</v>
      </c>
      <c r="F17" s="44">
        <v>1.9257891187634399</v>
      </c>
      <c r="G17" s="43"/>
      <c r="H17" s="43"/>
      <c r="I17" s="46"/>
    </row>
    <row r="18" spans="1:9" x14ac:dyDescent="0.2">
      <c r="A18" s="42" t="s">
        <v>165</v>
      </c>
      <c r="B18" s="42" t="s">
        <v>164</v>
      </c>
      <c r="C18" s="42" t="s">
        <v>166</v>
      </c>
      <c r="D18" s="45">
        <v>65000</v>
      </c>
      <c r="E18" s="43">
        <v>4822.3500000000004</v>
      </c>
      <c r="F18" s="44">
        <v>1.81119485220146</v>
      </c>
      <c r="G18" s="43">
        <v>-1116.2249999999999</v>
      </c>
      <c r="H18" s="43">
        <v>-0.41923563696093702</v>
      </c>
      <c r="I18" s="46"/>
    </row>
    <row r="19" spans="1:9" x14ac:dyDescent="0.2">
      <c r="A19" s="42" t="s">
        <v>157</v>
      </c>
      <c r="B19" s="42" t="s">
        <v>1458</v>
      </c>
      <c r="C19" s="42" t="s">
        <v>155</v>
      </c>
      <c r="D19" s="45">
        <v>355000</v>
      </c>
      <c r="E19" s="43">
        <v>4762.68</v>
      </c>
      <c r="F19" s="44">
        <v>1.78878378771405</v>
      </c>
      <c r="G19" s="43"/>
      <c r="H19" s="43"/>
      <c r="I19" s="46"/>
    </row>
    <row r="20" spans="1:9" x14ac:dyDescent="0.2">
      <c r="A20" s="42" t="s">
        <v>162</v>
      </c>
      <c r="B20" s="42" t="s">
        <v>161</v>
      </c>
      <c r="C20" s="42" t="s">
        <v>163</v>
      </c>
      <c r="D20" s="45">
        <v>1910000</v>
      </c>
      <c r="E20" s="43">
        <v>4373.518</v>
      </c>
      <c r="F20" s="44">
        <v>1.64262098097617</v>
      </c>
      <c r="G20" s="43">
        <v>-278.43849999999998</v>
      </c>
      <c r="H20" s="43">
        <v>-0.104576892563728</v>
      </c>
      <c r="I20" s="46"/>
    </row>
    <row r="21" spans="1:9" x14ac:dyDescent="0.2">
      <c r="A21" s="42" t="s">
        <v>171</v>
      </c>
      <c r="B21" s="42" t="s">
        <v>170</v>
      </c>
      <c r="C21" s="42" t="s">
        <v>172</v>
      </c>
      <c r="D21" s="45">
        <v>144500</v>
      </c>
      <c r="E21" s="43">
        <v>4269.5415000000003</v>
      </c>
      <c r="F21" s="44">
        <v>1.6035691283420901</v>
      </c>
      <c r="G21" s="43"/>
      <c r="H21" s="43"/>
      <c r="I21" s="46"/>
    </row>
    <row r="22" spans="1:9" x14ac:dyDescent="0.2">
      <c r="A22" s="42" t="s">
        <v>177</v>
      </c>
      <c r="B22" s="42" t="s">
        <v>1456</v>
      </c>
      <c r="C22" s="42" t="s">
        <v>178</v>
      </c>
      <c r="D22" s="45">
        <v>195000</v>
      </c>
      <c r="E22" s="43">
        <v>3426.54</v>
      </c>
      <c r="F22" s="44">
        <v>1.2869517162508699</v>
      </c>
      <c r="G22" s="43">
        <v>-617.92499999999995</v>
      </c>
      <c r="H22" s="43">
        <v>-0.232082403609565</v>
      </c>
      <c r="I22" s="46"/>
    </row>
    <row r="23" spans="1:9" x14ac:dyDescent="0.2">
      <c r="A23" s="42" t="s">
        <v>174</v>
      </c>
      <c r="B23" s="42" t="s">
        <v>173</v>
      </c>
      <c r="C23" s="42" t="s">
        <v>175</v>
      </c>
      <c r="D23" s="45">
        <v>60000</v>
      </c>
      <c r="E23" s="43">
        <v>3253.8</v>
      </c>
      <c r="F23" s="44">
        <v>1.22207343102286</v>
      </c>
      <c r="G23" s="43"/>
      <c r="H23" s="43"/>
      <c r="I23" s="46"/>
    </row>
    <row r="24" spans="1:9" x14ac:dyDescent="0.2">
      <c r="A24" s="42" t="s">
        <v>225</v>
      </c>
      <c r="B24" s="42" t="s">
        <v>224</v>
      </c>
      <c r="C24" s="42" t="s">
        <v>223</v>
      </c>
      <c r="D24" s="45">
        <v>237500</v>
      </c>
      <c r="E24" s="43">
        <v>3217.4124999999999</v>
      </c>
      <c r="F24" s="44">
        <v>1.2084068882201899</v>
      </c>
      <c r="G24" s="43"/>
      <c r="H24" s="43"/>
      <c r="I24" s="46"/>
    </row>
    <row r="25" spans="1:9" x14ac:dyDescent="0.2">
      <c r="A25" s="42" t="s">
        <v>183</v>
      </c>
      <c r="B25" s="42" t="s">
        <v>182</v>
      </c>
      <c r="C25" s="42" t="s">
        <v>184</v>
      </c>
      <c r="D25" s="45">
        <v>430000</v>
      </c>
      <c r="E25" s="43">
        <v>3164.585</v>
      </c>
      <c r="F25" s="44">
        <v>1.1885657534923699</v>
      </c>
      <c r="G25" s="43"/>
      <c r="H25" s="43"/>
      <c r="I25" s="46"/>
    </row>
    <row r="26" spans="1:9" x14ac:dyDescent="0.2">
      <c r="A26" s="42" t="s">
        <v>210</v>
      </c>
      <c r="B26" s="42" t="s">
        <v>209</v>
      </c>
      <c r="C26" s="42" t="s">
        <v>211</v>
      </c>
      <c r="D26" s="45">
        <v>80000</v>
      </c>
      <c r="E26" s="43">
        <v>3154.8</v>
      </c>
      <c r="F26" s="44">
        <v>1.18489066942988</v>
      </c>
      <c r="G26" s="43"/>
      <c r="H26" s="43"/>
      <c r="I26" s="46"/>
    </row>
    <row r="27" spans="1:9" x14ac:dyDescent="0.2">
      <c r="A27" s="42" t="s">
        <v>194</v>
      </c>
      <c r="B27" s="42" t="s">
        <v>193</v>
      </c>
      <c r="C27" s="42" t="s">
        <v>195</v>
      </c>
      <c r="D27" s="45">
        <v>780300</v>
      </c>
      <c r="E27" s="43">
        <v>3126.2719499999998</v>
      </c>
      <c r="F27" s="44">
        <v>1.1741760059767199</v>
      </c>
      <c r="G27" s="43">
        <v>-573.70500000000004</v>
      </c>
      <c r="H27" s="43">
        <v>-0.215474103431364</v>
      </c>
      <c r="I27" s="46"/>
    </row>
    <row r="28" spans="1:9" x14ac:dyDescent="0.2">
      <c r="A28" s="42" t="s">
        <v>200</v>
      </c>
      <c r="B28" s="42" t="s">
        <v>199</v>
      </c>
      <c r="C28" s="42" t="s">
        <v>201</v>
      </c>
      <c r="D28" s="45">
        <v>200000</v>
      </c>
      <c r="E28" s="43">
        <v>3012.6</v>
      </c>
      <c r="F28" s="44">
        <v>1.13148270277813</v>
      </c>
      <c r="G28" s="43"/>
      <c r="H28" s="43"/>
      <c r="I28" s="46"/>
    </row>
    <row r="29" spans="1:9" x14ac:dyDescent="0.2">
      <c r="A29" s="42" t="s">
        <v>191</v>
      </c>
      <c r="B29" s="42" t="s">
        <v>190</v>
      </c>
      <c r="C29" s="42" t="s">
        <v>192</v>
      </c>
      <c r="D29" s="45">
        <v>180165</v>
      </c>
      <c r="E29" s="43">
        <v>2572.3958699999998</v>
      </c>
      <c r="F29" s="44">
        <v>0.96614931673733595</v>
      </c>
      <c r="G29" s="43">
        <v>-190.2166</v>
      </c>
      <c r="H29" s="43">
        <v>-7.1442206957865795E-2</v>
      </c>
      <c r="I29" s="46"/>
    </row>
    <row r="30" spans="1:9" x14ac:dyDescent="0.2">
      <c r="A30" s="42" t="s">
        <v>227</v>
      </c>
      <c r="B30" s="42" t="s">
        <v>226</v>
      </c>
      <c r="C30" s="42" t="s">
        <v>228</v>
      </c>
      <c r="D30" s="45">
        <v>1650000</v>
      </c>
      <c r="E30" s="43">
        <v>2543.145</v>
      </c>
      <c r="F30" s="44">
        <v>0.95516317405453299</v>
      </c>
      <c r="G30" s="43"/>
      <c r="H30" s="43"/>
      <c r="I30" s="46"/>
    </row>
    <row r="31" spans="1:9" x14ac:dyDescent="0.2">
      <c r="A31" s="42" t="s">
        <v>186</v>
      </c>
      <c r="B31" s="42" t="s">
        <v>185</v>
      </c>
      <c r="C31" s="42" t="s">
        <v>187</v>
      </c>
      <c r="D31" s="45">
        <v>190000</v>
      </c>
      <c r="E31" s="43">
        <v>2524.91</v>
      </c>
      <c r="F31" s="44">
        <v>0.94831440983586501</v>
      </c>
      <c r="G31" s="43"/>
      <c r="H31" s="43"/>
      <c r="I31" s="46"/>
    </row>
    <row r="32" spans="1:9" x14ac:dyDescent="0.2">
      <c r="A32" s="42" t="s">
        <v>206</v>
      </c>
      <c r="B32" s="42" t="s">
        <v>205</v>
      </c>
      <c r="C32" s="42" t="s">
        <v>166</v>
      </c>
      <c r="D32" s="45">
        <v>562500</v>
      </c>
      <c r="E32" s="43">
        <v>2441.25</v>
      </c>
      <c r="F32" s="44">
        <v>0.91689309837253896</v>
      </c>
      <c r="G32" s="43"/>
      <c r="H32" s="43"/>
      <c r="I32" s="46"/>
    </row>
    <row r="33" spans="1:9" x14ac:dyDescent="0.2">
      <c r="A33" s="42" t="s">
        <v>189</v>
      </c>
      <c r="B33" s="42" t="s">
        <v>188</v>
      </c>
      <c r="C33" s="42" t="s">
        <v>160</v>
      </c>
      <c r="D33" s="45">
        <v>1600000</v>
      </c>
      <c r="E33" s="43">
        <v>2402.7199999999998</v>
      </c>
      <c r="F33" s="44">
        <v>0.90242186802730795</v>
      </c>
      <c r="G33" s="43"/>
      <c r="H33" s="43"/>
      <c r="I33" s="46"/>
    </row>
    <row r="34" spans="1:9" x14ac:dyDescent="0.2">
      <c r="A34" s="42" t="s">
        <v>203</v>
      </c>
      <c r="B34" s="42" t="s">
        <v>202</v>
      </c>
      <c r="C34" s="42" t="s">
        <v>204</v>
      </c>
      <c r="D34" s="45">
        <v>130000</v>
      </c>
      <c r="E34" s="43">
        <v>2223.7800000000002</v>
      </c>
      <c r="F34" s="44">
        <v>0.835214965406609</v>
      </c>
      <c r="G34" s="43"/>
      <c r="H34" s="43"/>
      <c r="I34" s="46"/>
    </row>
    <row r="35" spans="1:9" x14ac:dyDescent="0.2">
      <c r="A35" s="42" t="s">
        <v>197</v>
      </c>
      <c r="B35" s="42" t="s">
        <v>196</v>
      </c>
      <c r="C35" s="42" t="s">
        <v>198</v>
      </c>
      <c r="D35" s="45">
        <v>33000</v>
      </c>
      <c r="E35" s="43">
        <v>2161.17</v>
      </c>
      <c r="F35" s="44">
        <v>0.811699685574922</v>
      </c>
      <c r="G35" s="43"/>
      <c r="H35" s="43"/>
      <c r="I35" s="46"/>
    </row>
    <row r="36" spans="1:9" x14ac:dyDescent="0.2">
      <c r="A36" s="42" t="s">
        <v>220</v>
      </c>
      <c r="B36" s="42" t="s">
        <v>219</v>
      </c>
      <c r="C36" s="42" t="s">
        <v>195</v>
      </c>
      <c r="D36" s="45">
        <v>60000</v>
      </c>
      <c r="E36" s="43">
        <v>2092.3200000000002</v>
      </c>
      <c r="F36" s="44">
        <v>0.78584076501252598</v>
      </c>
      <c r="G36" s="43"/>
      <c r="H36" s="43"/>
      <c r="I36" s="46"/>
    </row>
    <row r="37" spans="1:9" x14ac:dyDescent="0.2">
      <c r="A37" s="42" t="s">
        <v>208</v>
      </c>
      <c r="B37" s="42" t="s">
        <v>207</v>
      </c>
      <c r="C37" s="42" t="s">
        <v>178</v>
      </c>
      <c r="D37" s="45">
        <v>150000</v>
      </c>
      <c r="E37" s="43">
        <v>1945.8</v>
      </c>
      <c r="F37" s="44">
        <v>0.73081027785490404</v>
      </c>
      <c r="G37" s="43"/>
      <c r="H37" s="43"/>
      <c r="I37" s="46"/>
    </row>
    <row r="38" spans="1:9" x14ac:dyDescent="0.2">
      <c r="A38" s="42" t="s">
        <v>215</v>
      </c>
      <c r="B38" s="42" t="s">
        <v>214</v>
      </c>
      <c r="C38" s="42" t="s">
        <v>204</v>
      </c>
      <c r="D38" s="45">
        <v>300000</v>
      </c>
      <c r="E38" s="43">
        <v>1771.8</v>
      </c>
      <c r="F38" s="44">
        <v>0.66545875747935002</v>
      </c>
      <c r="G38" s="43">
        <v>-417.47199999999998</v>
      </c>
      <c r="H38" s="43">
        <v>-0.15679557421967499</v>
      </c>
      <c r="I38" s="46"/>
    </row>
    <row r="39" spans="1:9" x14ac:dyDescent="0.2">
      <c r="A39" s="42" t="s">
        <v>213</v>
      </c>
      <c r="B39" s="42" t="s">
        <v>212</v>
      </c>
      <c r="C39" s="42" t="s">
        <v>172</v>
      </c>
      <c r="D39" s="45">
        <v>13000</v>
      </c>
      <c r="E39" s="43">
        <v>1599.78</v>
      </c>
      <c r="F39" s="44">
        <v>0.60085089233565603</v>
      </c>
      <c r="G39" s="43"/>
      <c r="H39" s="43"/>
      <c r="I39" s="46"/>
    </row>
    <row r="40" spans="1:9" x14ac:dyDescent="0.2">
      <c r="A40" s="42" t="s">
        <v>217</v>
      </c>
      <c r="B40" s="42" t="s">
        <v>216</v>
      </c>
      <c r="C40" s="42" t="s">
        <v>218</v>
      </c>
      <c r="D40" s="45">
        <v>75000</v>
      </c>
      <c r="E40" s="43">
        <v>1541.4</v>
      </c>
      <c r="F40" s="44">
        <v>0.57892433049930603</v>
      </c>
      <c r="G40" s="43"/>
      <c r="H40" s="43"/>
      <c r="I40" s="46"/>
    </row>
    <row r="41" spans="1:9" x14ac:dyDescent="0.2">
      <c r="A41" s="42" t="s">
        <v>230</v>
      </c>
      <c r="B41" s="42" t="s">
        <v>229</v>
      </c>
      <c r="C41" s="42" t="s">
        <v>204</v>
      </c>
      <c r="D41" s="45">
        <v>1084748</v>
      </c>
      <c r="E41" s="43">
        <v>1525.6980619999999</v>
      </c>
      <c r="F41" s="44">
        <v>0.573026942446762</v>
      </c>
      <c r="G41" s="43"/>
      <c r="H41" s="43"/>
      <c r="I41" s="46"/>
    </row>
    <row r="42" spans="1:9" x14ac:dyDescent="0.2">
      <c r="A42" s="42" t="s">
        <v>222</v>
      </c>
      <c r="B42" s="42" t="s">
        <v>221</v>
      </c>
      <c r="C42" s="42" t="s">
        <v>223</v>
      </c>
      <c r="D42" s="45">
        <v>500000</v>
      </c>
      <c r="E42" s="43">
        <v>1525</v>
      </c>
      <c r="F42" s="44">
        <v>0.57276476191218495</v>
      </c>
      <c r="G42" s="43"/>
      <c r="H42" s="43"/>
      <c r="I42" s="46"/>
    </row>
    <row r="43" spans="1:9" x14ac:dyDescent="0.2">
      <c r="A43" s="42" t="s">
        <v>260</v>
      </c>
      <c r="B43" s="42" t="s">
        <v>259</v>
      </c>
      <c r="C43" s="42" t="s">
        <v>261</v>
      </c>
      <c r="D43" s="45">
        <v>170000</v>
      </c>
      <c r="E43" s="43">
        <v>1503.5650000000001</v>
      </c>
      <c r="F43" s="44">
        <v>0.56471413065212706</v>
      </c>
      <c r="G43" s="43"/>
      <c r="H43" s="43"/>
      <c r="I43" s="46"/>
    </row>
    <row r="44" spans="1:9" x14ac:dyDescent="0.2">
      <c r="A44" s="42" t="s">
        <v>242</v>
      </c>
      <c r="B44" s="42" t="s">
        <v>241</v>
      </c>
      <c r="C44" s="42" t="s">
        <v>238</v>
      </c>
      <c r="D44" s="45">
        <v>10539</v>
      </c>
      <c r="E44" s="43">
        <v>1451.0095200000001</v>
      </c>
      <c r="F44" s="44">
        <v>0.54497516213450103</v>
      </c>
      <c r="G44" s="43"/>
      <c r="H44" s="43"/>
      <c r="I44" s="46"/>
    </row>
    <row r="45" spans="1:9" x14ac:dyDescent="0.2">
      <c r="A45" s="42" t="s">
        <v>240</v>
      </c>
      <c r="B45" s="42" t="s">
        <v>239</v>
      </c>
      <c r="C45" s="42" t="s">
        <v>223</v>
      </c>
      <c r="D45" s="45">
        <v>178325</v>
      </c>
      <c r="E45" s="43">
        <v>1346.4429130000001</v>
      </c>
      <c r="F45" s="44">
        <v>0.50570167507724195</v>
      </c>
      <c r="G45" s="43"/>
      <c r="H45" s="43"/>
      <c r="I45" s="46"/>
    </row>
    <row r="46" spans="1:9" x14ac:dyDescent="0.2">
      <c r="A46" s="42" t="s">
        <v>232</v>
      </c>
      <c r="B46" s="42" t="s">
        <v>231</v>
      </c>
      <c r="C46" s="42" t="s">
        <v>233</v>
      </c>
      <c r="D46" s="45">
        <v>1300000</v>
      </c>
      <c r="E46" s="43">
        <v>1305.46</v>
      </c>
      <c r="F46" s="44">
        <v>0.49030917120385598</v>
      </c>
      <c r="G46" s="43"/>
      <c r="H46" s="43"/>
      <c r="I46" s="46"/>
    </row>
    <row r="47" spans="1:9" x14ac:dyDescent="0.2">
      <c r="A47" s="42" t="s">
        <v>235</v>
      </c>
      <c r="B47" s="42" t="s">
        <v>234</v>
      </c>
      <c r="C47" s="42" t="s">
        <v>163</v>
      </c>
      <c r="D47" s="45">
        <v>250280</v>
      </c>
      <c r="E47" s="43">
        <v>1194.3361600000001</v>
      </c>
      <c r="F47" s="44">
        <v>0.44857289595115601</v>
      </c>
      <c r="G47" s="43"/>
      <c r="H47" s="43"/>
      <c r="I47" s="46"/>
    </row>
    <row r="48" spans="1:9" x14ac:dyDescent="0.2">
      <c r="A48" s="42" t="s">
        <v>244</v>
      </c>
      <c r="B48" s="42" t="s">
        <v>243</v>
      </c>
      <c r="C48" s="42" t="s">
        <v>245</v>
      </c>
      <c r="D48" s="45">
        <v>500010</v>
      </c>
      <c r="E48" s="43">
        <v>1137.6727530000001</v>
      </c>
      <c r="F48" s="44">
        <v>0.427291058036738</v>
      </c>
      <c r="G48" s="43"/>
      <c r="H48" s="43"/>
      <c r="I48" s="46"/>
    </row>
    <row r="49" spans="1:9" x14ac:dyDescent="0.2">
      <c r="A49" s="42" t="s">
        <v>237</v>
      </c>
      <c r="B49" s="42" t="s">
        <v>236</v>
      </c>
      <c r="C49" s="42" t="s">
        <v>238</v>
      </c>
      <c r="D49" s="45">
        <v>143204</v>
      </c>
      <c r="E49" s="43">
        <v>962.97529799999995</v>
      </c>
      <c r="F49" s="44">
        <v>0.36167758510576098</v>
      </c>
      <c r="G49" s="43"/>
      <c r="H49" s="43"/>
      <c r="I49" s="46"/>
    </row>
    <row r="50" spans="1:9" x14ac:dyDescent="0.2">
      <c r="A50" s="42" t="s">
        <v>377</v>
      </c>
      <c r="B50" s="42" t="s">
        <v>376</v>
      </c>
      <c r="C50" s="42" t="s">
        <v>378</v>
      </c>
      <c r="D50" s="45">
        <v>15000</v>
      </c>
      <c r="E50" s="43">
        <v>891.22500000000002</v>
      </c>
      <c r="F50" s="44">
        <v>0.33472936061323699</v>
      </c>
      <c r="G50" s="43"/>
      <c r="H50" s="43"/>
      <c r="I50" s="46"/>
    </row>
    <row r="51" spans="1:9" x14ac:dyDescent="0.2">
      <c r="A51" s="42" t="s">
        <v>253</v>
      </c>
      <c r="B51" s="42" t="s">
        <v>252</v>
      </c>
      <c r="C51" s="42" t="s">
        <v>254</v>
      </c>
      <c r="D51" s="45">
        <v>14567</v>
      </c>
      <c r="E51" s="43">
        <v>41.464965499999998</v>
      </c>
      <c r="F51" s="44">
        <v>1.55735548146259E-2</v>
      </c>
      <c r="G51" s="43"/>
      <c r="H51" s="43"/>
      <c r="I51" s="46"/>
    </row>
    <row r="52" spans="1:9" x14ac:dyDescent="0.2">
      <c r="A52" s="42" t="s">
        <v>247</v>
      </c>
      <c r="B52" s="42" t="s">
        <v>246</v>
      </c>
      <c r="C52" s="42" t="s">
        <v>175</v>
      </c>
      <c r="D52" s="45">
        <v>87800</v>
      </c>
      <c r="E52" s="43">
        <v>19.728660000000001</v>
      </c>
      <c r="F52" s="44">
        <v>7.4097581952435702E-3</v>
      </c>
      <c r="G52" s="43"/>
      <c r="H52" s="43"/>
      <c r="I52" s="46"/>
    </row>
    <row r="53" spans="1:9" x14ac:dyDescent="0.2">
      <c r="A53" s="41" t="s">
        <v>33</v>
      </c>
      <c r="B53" s="41"/>
      <c r="C53" s="41"/>
      <c r="D53" s="41"/>
      <c r="E53" s="47">
        <f>SUM(E7:E52)</f>
        <v>175535.45430150002</v>
      </c>
      <c r="F53" s="48">
        <f>SUM(F7:F52)</f>
        <v>65.928211600095665</v>
      </c>
      <c r="G53" s="47">
        <f>SUM(G7:G52)</f>
        <v>-17122.611350000003</v>
      </c>
      <c r="H53" s="47">
        <f>SUM(H7:H52)</f>
        <v>-6.4309694512771287</v>
      </c>
      <c r="I53" s="41"/>
    </row>
    <row r="54" spans="1:9" x14ac:dyDescent="0.2">
      <c r="A54" s="42"/>
      <c r="B54" s="42"/>
      <c r="C54" s="42"/>
      <c r="D54" s="42"/>
      <c r="E54" s="43"/>
      <c r="F54" s="44"/>
      <c r="G54" s="43"/>
      <c r="H54" s="42"/>
      <c r="I54" s="42"/>
    </row>
    <row r="55" spans="1:9" x14ac:dyDescent="0.2">
      <c r="A55" s="41" t="s">
        <v>66</v>
      </c>
      <c r="B55" s="42"/>
      <c r="C55" s="42"/>
      <c r="D55" s="42"/>
      <c r="E55" s="43"/>
      <c r="F55" s="44"/>
      <c r="G55" s="43"/>
      <c r="H55" s="42"/>
      <c r="I55" s="42"/>
    </row>
    <row r="56" spans="1:9" x14ac:dyDescent="0.2">
      <c r="A56" s="41" t="s">
        <v>67</v>
      </c>
      <c r="B56" s="42"/>
      <c r="C56" s="42"/>
      <c r="D56" s="42"/>
      <c r="E56" s="43"/>
      <c r="F56" s="44"/>
      <c r="G56" s="43"/>
      <c r="H56" s="42"/>
      <c r="I56" s="42"/>
    </row>
    <row r="57" spans="1:9" x14ac:dyDescent="0.2">
      <c r="A57" s="42" t="s">
        <v>69</v>
      </c>
      <c r="B57" s="42" t="s">
        <v>68</v>
      </c>
      <c r="C57" s="42" t="s">
        <v>70</v>
      </c>
      <c r="D57" s="45">
        <v>11897</v>
      </c>
      <c r="E57" s="43">
        <v>12905.175569999999</v>
      </c>
      <c r="F57" s="44">
        <v>4.8469703690400001</v>
      </c>
      <c r="G57" s="46"/>
      <c r="H57" s="46"/>
      <c r="I57" s="46">
        <v>8.69</v>
      </c>
    </row>
    <row r="58" spans="1:9" x14ac:dyDescent="0.2">
      <c r="A58" s="42" t="s">
        <v>72</v>
      </c>
      <c r="B58" s="42" t="s">
        <v>71</v>
      </c>
      <c r="C58" s="42" t="s">
        <v>70</v>
      </c>
      <c r="D58" s="45">
        <v>7420</v>
      </c>
      <c r="E58" s="43">
        <v>8010.1868000000004</v>
      </c>
      <c r="F58" s="44">
        <v>3.0084935969666402</v>
      </c>
      <c r="G58" s="46"/>
      <c r="H58" s="46"/>
      <c r="I58" s="46">
        <v>8.7249999999999996</v>
      </c>
    </row>
    <row r="59" spans="1:9" x14ac:dyDescent="0.2">
      <c r="A59" s="42" t="s">
        <v>94</v>
      </c>
      <c r="B59" s="42" t="s">
        <v>93</v>
      </c>
      <c r="C59" s="42" t="s">
        <v>78</v>
      </c>
      <c r="D59" s="45">
        <v>5367</v>
      </c>
      <c r="E59" s="43">
        <v>5387.1883748999999</v>
      </c>
      <c r="F59" s="44">
        <v>2.02333879798406</v>
      </c>
      <c r="G59" s="46"/>
      <c r="H59" s="46"/>
      <c r="I59" s="46">
        <v>8.0168999999999997</v>
      </c>
    </row>
    <row r="60" spans="1:9" x14ac:dyDescent="0.2">
      <c r="A60" s="42" t="s">
        <v>102</v>
      </c>
      <c r="B60" s="42" t="s">
        <v>101</v>
      </c>
      <c r="C60" s="42" t="s">
        <v>78</v>
      </c>
      <c r="D60" s="45">
        <v>5000</v>
      </c>
      <c r="E60" s="43">
        <v>5346.3910959000004</v>
      </c>
      <c r="F60" s="44">
        <v>2.0080160151689102</v>
      </c>
      <c r="G60" s="46"/>
      <c r="H60" s="46"/>
      <c r="I60" s="46">
        <v>7.9450000000000003</v>
      </c>
    </row>
    <row r="61" spans="1:9" x14ac:dyDescent="0.2">
      <c r="A61" s="42" t="s">
        <v>96</v>
      </c>
      <c r="B61" s="42" t="s">
        <v>95</v>
      </c>
      <c r="C61" s="42" t="s">
        <v>78</v>
      </c>
      <c r="D61" s="45">
        <v>5000</v>
      </c>
      <c r="E61" s="43">
        <v>5115.5623973000002</v>
      </c>
      <c r="F61" s="44">
        <v>1.92132057608948</v>
      </c>
      <c r="G61" s="46"/>
      <c r="H61" s="46"/>
      <c r="I61" s="46">
        <v>7.9836</v>
      </c>
    </row>
    <row r="62" spans="1:9" x14ac:dyDescent="0.2">
      <c r="A62" s="42" t="s">
        <v>98</v>
      </c>
      <c r="B62" s="42" t="s">
        <v>97</v>
      </c>
      <c r="C62" s="42" t="s">
        <v>78</v>
      </c>
      <c r="D62" s="45">
        <v>7000</v>
      </c>
      <c r="E62" s="43">
        <v>3923.5210000000002</v>
      </c>
      <c r="F62" s="44">
        <v>1.4736095550311199</v>
      </c>
      <c r="G62" s="46"/>
      <c r="H62" s="46"/>
      <c r="I62" s="46">
        <v>6.9702999999999999</v>
      </c>
    </row>
    <row r="63" spans="1:9" x14ac:dyDescent="0.2">
      <c r="A63" s="42" t="s">
        <v>380</v>
      </c>
      <c r="B63" s="42" t="s">
        <v>379</v>
      </c>
      <c r="C63" s="42" t="s">
        <v>78</v>
      </c>
      <c r="D63" s="45">
        <v>3000</v>
      </c>
      <c r="E63" s="43">
        <v>3130.7519588999999</v>
      </c>
      <c r="F63" s="44">
        <v>1.17585862317735</v>
      </c>
      <c r="G63" s="46"/>
      <c r="H63" s="46"/>
      <c r="I63" s="46">
        <v>7.99</v>
      </c>
    </row>
    <row r="64" spans="1:9" x14ac:dyDescent="0.2">
      <c r="A64" s="42" t="s">
        <v>104</v>
      </c>
      <c r="B64" s="42" t="s">
        <v>103</v>
      </c>
      <c r="C64" s="42" t="s">
        <v>78</v>
      </c>
      <c r="D64" s="45">
        <v>300</v>
      </c>
      <c r="E64" s="43">
        <v>2961.7454794999999</v>
      </c>
      <c r="F64" s="44">
        <v>1.1123825864985599</v>
      </c>
      <c r="G64" s="46"/>
      <c r="H64" s="46"/>
      <c r="I64" s="46">
        <v>7.5949</v>
      </c>
    </row>
    <row r="65" spans="1:9" x14ac:dyDescent="0.2">
      <c r="A65" s="42" t="s">
        <v>382</v>
      </c>
      <c r="B65" s="42" t="s">
        <v>381</v>
      </c>
      <c r="C65" s="42" t="s">
        <v>78</v>
      </c>
      <c r="D65" s="45">
        <v>2500</v>
      </c>
      <c r="E65" s="43">
        <v>2636.2293150999999</v>
      </c>
      <c r="F65" s="44">
        <v>0.99012410230109704</v>
      </c>
      <c r="G65" s="46"/>
      <c r="H65" s="46"/>
      <c r="I65" s="46">
        <v>8.0850000000000009</v>
      </c>
    </row>
    <row r="66" spans="1:9" x14ac:dyDescent="0.2">
      <c r="A66" s="42" t="s">
        <v>384</v>
      </c>
      <c r="B66" s="42" t="s">
        <v>383</v>
      </c>
      <c r="C66" s="42" t="s">
        <v>78</v>
      </c>
      <c r="D66" s="45">
        <v>2500</v>
      </c>
      <c r="E66" s="43">
        <v>2580.7776712</v>
      </c>
      <c r="F66" s="44">
        <v>0.969297382552886</v>
      </c>
      <c r="G66" s="46"/>
      <c r="H66" s="46"/>
      <c r="I66" s="46">
        <v>7.7388000000000003</v>
      </c>
    </row>
    <row r="67" spans="1:9" x14ac:dyDescent="0.2">
      <c r="A67" s="42" t="s">
        <v>386</v>
      </c>
      <c r="B67" s="42" t="s">
        <v>385</v>
      </c>
      <c r="C67" s="42" t="s">
        <v>78</v>
      </c>
      <c r="D67" s="45">
        <v>2500</v>
      </c>
      <c r="E67" s="43">
        <v>2543.5713356000001</v>
      </c>
      <c r="F67" s="44">
        <v>0.95532329865022403</v>
      </c>
      <c r="G67" s="46"/>
      <c r="H67" s="46"/>
      <c r="I67" s="46">
        <v>7.48</v>
      </c>
    </row>
    <row r="68" spans="1:9" x14ac:dyDescent="0.2">
      <c r="A68" s="42" t="s">
        <v>100</v>
      </c>
      <c r="B68" s="42" t="s">
        <v>99</v>
      </c>
      <c r="C68" s="42" t="s">
        <v>78</v>
      </c>
      <c r="D68" s="45">
        <v>2500</v>
      </c>
      <c r="E68" s="43">
        <v>2480.0188355999999</v>
      </c>
      <c r="F68" s="44">
        <v>0.93145403141650396</v>
      </c>
      <c r="G68" s="46"/>
      <c r="H68" s="46"/>
      <c r="I68" s="46">
        <v>7.8878000000000004</v>
      </c>
    </row>
    <row r="69" spans="1:9" x14ac:dyDescent="0.2">
      <c r="A69" s="42" t="s">
        <v>123</v>
      </c>
      <c r="B69" s="42" t="s">
        <v>122</v>
      </c>
      <c r="C69" s="42" t="s">
        <v>78</v>
      </c>
      <c r="D69" s="45">
        <v>1500</v>
      </c>
      <c r="E69" s="43">
        <v>1563.3466848999999</v>
      </c>
      <c r="F69" s="44">
        <v>0.58716714213964105</v>
      </c>
      <c r="G69" s="46"/>
      <c r="H69" s="46"/>
      <c r="I69" s="46">
        <v>7.55</v>
      </c>
    </row>
    <row r="70" spans="1:9" x14ac:dyDescent="0.2">
      <c r="A70" s="42" t="s">
        <v>388</v>
      </c>
      <c r="B70" s="42" t="s">
        <v>387</v>
      </c>
      <c r="C70" s="42" t="s">
        <v>92</v>
      </c>
      <c r="D70" s="45">
        <v>1000</v>
      </c>
      <c r="E70" s="43">
        <v>1040.9436438</v>
      </c>
      <c r="F70" s="44">
        <v>0.39096120544597301</v>
      </c>
      <c r="G70" s="46"/>
      <c r="H70" s="46"/>
      <c r="I70" s="46">
        <v>7.52</v>
      </c>
    </row>
    <row r="71" spans="1:9" x14ac:dyDescent="0.2">
      <c r="A71" s="42" t="s">
        <v>390</v>
      </c>
      <c r="B71" s="42" t="s">
        <v>389</v>
      </c>
      <c r="C71" s="42" t="s">
        <v>92</v>
      </c>
      <c r="D71" s="45">
        <v>1000</v>
      </c>
      <c r="E71" s="43">
        <v>1027.0013425</v>
      </c>
      <c r="F71" s="44">
        <v>0.38572470781672602</v>
      </c>
      <c r="G71" s="46"/>
      <c r="H71" s="46"/>
      <c r="I71" s="46">
        <v>7.61</v>
      </c>
    </row>
    <row r="72" spans="1:9" x14ac:dyDescent="0.2">
      <c r="A72" s="41" t="s">
        <v>33</v>
      </c>
      <c r="B72" s="41"/>
      <c r="C72" s="41"/>
      <c r="D72" s="41"/>
      <c r="E72" s="47">
        <f>SUM(E56:E71)</f>
        <v>60652.411505199991</v>
      </c>
      <c r="F72" s="48">
        <f>SUM(F56:F71)</f>
        <v>22.78004199027917</v>
      </c>
      <c r="G72" s="47"/>
      <c r="H72" s="41"/>
      <c r="I72" s="41"/>
    </row>
    <row r="73" spans="1:9" x14ac:dyDescent="0.2">
      <c r="A73" s="42"/>
      <c r="B73" s="42"/>
      <c r="C73" s="42"/>
      <c r="D73" s="42"/>
      <c r="E73" s="43"/>
      <c r="F73" s="44"/>
      <c r="G73" s="43"/>
      <c r="H73" s="42"/>
      <c r="I73" s="42"/>
    </row>
    <row r="74" spans="1:9" x14ac:dyDescent="0.2">
      <c r="A74" s="41" t="s">
        <v>65</v>
      </c>
      <c r="B74" s="42"/>
      <c r="C74" s="42"/>
      <c r="D74" s="42"/>
      <c r="E74" s="43"/>
      <c r="F74" s="44"/>
      <c r="G74" s="43"/>
      <c r="H74" s="42"/>
      <c r="I74" s="42"/>
    </row>
    <row r="75" spans="1:9" x14ac:dyDescent="0.2">
      <c r="A75" s="42" t="s">
        <v>84</v>
      </c>
      <c r="B75" s="42" t="s">
        <v>1442</v>
      </c>
      <c r="C75" s="42" t="s">
        <v>37</v>
      </c>
      <c r="D75" s="45">
        <v>5071400</v>
      </c>
      <c r="E75" s="43">
        <v>4675.4498737000004</v>
      </c>
      <c r="F75" s="44">
        <v>1.75602159589648</v>
      </c>
      <c r="G75" s="46"/>
      <c r="H75" s="46"/>
      <c r="I75" s="46">
        <v>7.9546987578124897</v>
      </c>
    </row>
    <row r="76" spans="1:9" x14ac:dyDescent="0.2">
      <c r="A76" s="42" t="s">
        <v>106</v>
      </c>
      <c r="B76" s="42" t="s">
        <v>105</v>
      </c>
      <c r="C76" s="42" t="s">
        <v>37</v>
      </c>
      <c r="D76" s="45">
        <v>3800000</v>
      </c>
      <c r="E76" s="43">
        <v>3741.5902000000001</v>
      </c>
      <c r="F76" s="44">
        <v>1.4052793574268601</v>
      </c>
      <c r="G76" s="46"/>
      <c r="H76" s="46"/>
      <c r="I76" s="46">
        <v>8.0211908112499994</v>
      </c>
    </row>
    <row r="77" spans="1:9" x14ac:dyDescent="0.2">
      <c r="A77" s="42" t="s">
        <v>365</v>
      </c>
      <c r="B77" s="42" t="s">
        <v>364</v>
      </c>
      <c r="C77" s="42" t="s">
        <v>37</v>
      </c>
      <c r="D77" s="45">
        <v>3500000</v>
      </c>
      <c r="E77" s="43">
        <v>3584.3674999999998</v>
      </c>
      <c r="F77" s="44">
        <v>1.3462291132742801</v>
      </c>
      <c r="G77" s="46"/>
      <c r="H77" s="46"/>
      <c r="I77" s="46">
        <v>7.6871129201999997</v>
      </c>
    </row>
    <row r="78" spans="1:9" x14ac:dyDescent="0.2">
      <c r="A78" s="42" t="s">
        <v>392</v>
      </c>
      <c r="B78" s="42" t="s">
        <v>391</v>
      </c>
      <c r="C78" s="42" t="s">
        <v>37</v>
      </c>
      <c r="D78" s="45">
        <v>2500000</v>
      </c>
      <c r="E78" s="43">
        <v>2566.3218056000001</v>
      </c>
      <c r="F78" s="44">
        <v>0.96386799867182504</v>
      </c>
      <c r="G78" s="46"/>
      <c r="H78" s="46"/>
      <c r="I78" s="46">
        <v>5.2416999999999998</v>
      </c>
    </row>
    <row r="79" spans="1:9" x14ac:dyDescent="0.2">
      <c r="A79" s="42" t="s">
        <v>108</v>
      </c>
      <c r="B79" s="42" t="s">
        <v>107</v>
      </c>
      <c r="C79" s="42" t="s">
        <v>37</v>
      </c>
      <c r="D79" s="45">
        <v>2500000</v>
      </c>
      <c r="E79" s="43">
        <v>2517.0625</v>
      </c>
      <c r="F79" s="44">
        <v>0.94536701870858297</v>
      </c>
      <c r="G79" s="46"/>
      <c r="H79" s="46"/>
      <c r="I79" s="46">
        <v>7.8912782705124904</v>
      </c>
    </row>
    <row r="80" spans="1:9" x14ac:dyDescent="0.2">
      <c r="A80" s="42" t="s">
        <v>112</v>
      </c>
      <c r="B80" s="42" t="s">
        <v>111</v>
      </c>
      <c r="C80" s="42" t="s">
        <v>37</v>
      </c>
      <c r="D80" s="45">
        <v>2343370</v>
      </c>
      <c r="E80" s="43">
        <v>2402.8085382999998</v>
      </c>
      <c r="F80" s="44">
        <v>0.90245512154751795</v>
      </c>
      <c r="G80" s="46"/>
      <c r="H80" s="46"/>
      <c r="I80" s="46">
        <v>7.6871129201999997</v>
      </c>
    </row>
    <row r="81" spans="1:9" x14ac:dyDescent="0.2">
      <c r="A81" s="42" t="s">
        <v>366</v>
      </c>
      <c r="B81" s="42" t="s">
        <v>1441</v>
      </c>
      <c r="C81" s="42" t="s">
        <v>37</v>
      </c>
      <c r="D81" s="45">
        <v>2000000</v>
      </c>
      <c r="E81" s="43">
        <v>2091.5059999999999</v>
      </c>
      <c r="F81" s="44">
        <v>0.78553504008387298</v>
      </c>
      <c r="G81" s="46"/>
      <c r="H81" s="46"/>
      <c r="I81" s="46">
        <v>6.5082396392000001</v>
      </c>
    </row>
    <row r="82" spans="1:9" x14ac:dyDescent="0.2">
      <c r="A82" s="42" t="s">
        <v>368</v>
      </c>
      <c r="B82" s="42" t="s">
        <v>367</v>
      </c>
      <c r="C82" s="42" t="s">
        <v>37</v>
      </c>
      <c r="D82" s="45">
        <v>2000000</v>
      </c>
      <c r="E82" s="43">
        <v>2029.5837778</v>
      </c>
      <c r="F82" s="44">
        <v>0.762278078211442</v>
      </c>
      <c r="G82" s="46"/>
      <c r="H82" s="46"/>
      <c r="I82" s="46">
        <v>7.6474724095125</v>
      </c>
    </row>
    <row r="83" spans="1:9" x14ac:dyDescent="0.2">
      <c r="A83" s="42" t="s">
        <v>110</v>
      </c>
      <c r="B83" s="42" t="s">
        <v>109</v>
      </c>
      <c r="C83" s="42" t="s">
        <v>37</v>
      </c>
      <c r="D83" s="45">
        <v>1562190</v>
      </c>
      <c r="E83" s="43">
        <v>1592.7800233999999</v>
      </c>
      <c r="F83" s="44">
        <v>0.59822181697126897</v>
      </c>
      <c r="G83" s="46"/>
      <c r="H83" s="46"/>
      <c r="I83" s="46">
        <v>7.8117067251124999</v>
      </c>
    </row>
    <row r="84" spans="1:9" x14ac:dyDescent="0.2">
      <c r="A84" s="42" t="s">
        <v>394</v>
      </c>
      <c r="B84" s="42" t="s">
        <v>1497</v>
      </c>
      <c r="C84" s="42" t="s">
        <v>37</v>
      </c>
      <c r="D84" s="45">
        <v>480000</v>
      </c>
      <c r="E84" s="43">
        <v>498.58944000000002</v>
      </c>
      <c r="F84" s="44">
        <v>0.18726194222526499</v>
      </c>
      <c r="G84" s="46"/>
      <c r="H84" s="46"/>
      <c r="I84" s="46">
        <v>5.9009881361999996</v>
      </c>
    </row>
    <row r="85" spans="1:9" x14ac:dyDescent="0.2">
      <c r="A85" s="42" t="s">
        <v>114</v>
      </c>
      <c r="B85" s="42" t="s">
        <v>113</v>
      </c>
      <c r="C85" s="42" t="s">
        <v>37</v>
      </c>
      <c r="D85" s="45">
        <v>52560</v>
      </c>
      <c r="E85" s="43">
        <v>50.942080599999997</v>
      </c>
      <c r="F85" s="44">
        <v>1.9133002404046098E-2</v>
      </c>
      <c r="G85" s="46"/>
      <c r="H85" s="46"/>
      <c r="I85" s="46">
        <v>7.9684178724499999</v>
      </c>
    </row>
    <row r="86" spans="1:9" x14ac:dyDescent="0.2">
      <c r="A86" s="42" t="s">
        <v>116</v>
      </c>
      <c r="B86" s="42" t="s">
        <v>115</v>
      </c>
      <c r="C86" s="42" t="s">
        <v>37</v>
      </c>
      <c r="D86" s="45">
        <v>50000</v>
      </c>
      <c r="E86" s="43">
        <v>48.380883300000001</v>
      </c>
      <c r="F86" s="44">
        <v>1.8171059084869299E-2</v>
      </c>
      <c r="G86" s="46"/>
      <c r="H86" s="46"/>
      <c r="I86" s="46">
        <v>7.9625624450124999</v>
      </c>
    </row>
    <row r="87" spans="1:9" x14ac:dyDescent="0.2">
      <c r="A87" s="42" t="s">
        <v>396</v>
      </c>
      <c r="B87" s="42" t="s">
        <v>395</v>
      </c>
      <c r="C87" s="42" t="s">
        <v>37</v>
      </c>
      <c r="D87" s="45">
        <v>14900</v>
      </c>
      <c r="E87" s="43">
        <v>13.9336655</v>
      </c>
      <c r="F87" s="44">
        <v>5.2332541656862396E-3</v>
      </c>
      <c r="G87" s="46"/>
      <c r="H87" s="46"/>
      <c r="I87" s="46">
        <v>8.0189375124499893</v>
      </c>
    </row>
    <row r="88" spans="1:9" x14ac:dyDescent="0.2">
      <c r="A88" s="41" t="s">
        <v>33</v>
      </c>
      <c r="B88" s="41"/>
      <c r="C88" s="41"/>
      <c r="D88" s="41"/>
      <c r="E88" s="47">
        <f>SUM(E75:E87)</f>
        <v>25813.3162882</v>
      </c>
      <c r="F88" s="48">
        <f>SUM(F75:F87)</f>
        <v>9.6950543986719939</v>
      </c>
      <c r="G88" s="47"/>
      <c r="H88" s="41"/>
      <c r="I88" s="41"/>
    </row>
    <row r="89" spans="1:9" x14ac:dyDescent="0.2">
      <c r="A89" s="42"/>
      <c r="B89" s="42"/>
      <c r="C89" s="42"/>
      <c r="D89" s="42"/>
      <c r="E89" s="43"/>
      <c r="F89" s="44"/>
      <c r="G89" s="43"/>
      <c r="H89" s="42"/>
      <c r="I89" s="42"/>
    </row>
    <row r="90" spans="1:9" x14ac:dyDescent="0.2">
      <c r="A90" s="41" t="s">
        <v>38</v>
      </c>
      <c r="B90" s="41"/>
      <c r="C90" s="41"/>
      <c r="D90" s="41"/>
      <c r="E90" s="47">
        <f>E53+E72+E88</f>
        <v>262001.18209490002</v>
      </c>
      <c r="F90" s="48">
        <f>F53+F72+F88</f>
        <v>98.403307989046837</v>
      </c>
      <c r="G90" s="47"/>
      <c r="H90" s="41"/>
      <c r="I90" s="41"/>
    </row>
    <row r="91" spans="1:9" x14ac:dyDescent="0.2">
      <c r="A91" s="41"/>
      <c r="B91" s="41"/>
      <c r="C91" s="41"/>
      <c r="D91" s="41"/>
      <c r="E91" s="47"/>
      <c r="F91" s="48"/>
      <c r="G91" s="47"/>
      <c r="H91" s="41"/>
      <c r="I91" s="41"/>
    </row>
    <row r="92" spans="1:9" x14ac:dyDescent="0.2">
      <c r="A92" s="41" t="s">
        <v>369</v>
      </c>
      <c r="B92" s="41"/>
      <c r="C92" s="41"/>
      <c r="D92" s="41"/>
      <c r="E92" s="65">
        <v>2439.5709333</v>
      </c>
      <c r="F92" s="65">
        <f>E92/E96*100</f>
        <v>0.91626246870784356</v>
      </c>
      <c r="G92" s="47"/>
      <c r="H92" s="41"/>
      <c r="I92" s="41"/>
    </row>
    <row r="93" spans="1:9" x14ac:dyDescent="0.2">
      <c r="A93" s="41"/>
      <c r="B93" s="41"/>
      <c r="C93" s="41"/>
      <c r="D93" s="41"/>
      <c r="E93" s="47"/>
      <c r="F93" s="48"/>
      <c r="G93" s="47"/>
      <c r="H93" s="41"/>
      <c r="I93" s="41"/>
    </row>
    <row r="94" spans="1:9" x14ac:dyDescent="0.2">
      <c r="A94" s="41" t="s">
        <v>40</v>
      </c>
      <c r="B94" s="41"/>
      <c r="C94" s="41"/>
      <c r="D94" s="41"/>
      <c r="E94" s="47">
        <f>E96-(E53+E72+E88+E92)</f>
        <v>1811.6600756999687</v>
      </c>
      <c r="F94" s="48">
        <f>F96-(F53+F72+F88+F92)</f>
        <v>0.68042954224532082</v>
      </c>
      <c r="G94" s="47"/>
      <c r="H94" s="41"/>
      <c r="I94" s="41"/>
    </row>
    <row r="95" spans="1:9" x14ac:dyDescent="0.2">
      <c r="A95" s="42"/>
      <c r="B95" s="42"/>
      <c r="C95" s="42"/>
      <c r="D95" s="42"/>
      <c r="E95" s="43"/>
      <c r="F95" s="44"/>
      <c r="G95" s="43"/>
      <c r="H95" s="42"/>
      <c r="I95" s="42"/>
    </row>
    <row r="96" spans="1:9" x14ac:dyDescent="0.2">
      <c r="A96" s="49" t="s">
        <v>39</v>
      </c>
      <c r="B96" s="49"/>
      <c r="C96" s="49"/>
      <c r="D96" s="49"/>
      <c r="E96" s="50">
        <v>266252.41310389998</v>
      </c>
      <c r="F96" s="51">
        <v>100</v>
      </c>
      <c r="G96" s="50"/>
      <c r="H96" s="49"/>
      <c r="I96" s="49"/>
    </row>
    <row r="97" spans="1:6" x14ac:dyDescent="0.2">
      <c r="A97" s="68" t="s">
        <v>1440</v>
      </c>
      <c r="F97" s="66" t="s">
        <v>117</v>
      </c>
    </row>
    <row r="98" spans="1:6" x14ac:dyDescent="0.2">
      <c r="A98" s="68" t="s">
        <v>1511</v>
      </c>
      <c r="F98" s="66"/>
    </row>
    <row r="99" spans="1:6" x14ac:dyDescent="0.2">
      <c r="A99" s="68" t="s">
        <v>1496</v>
      </c>
      <c r="F99" s="66"/>
    </row>
    <row r="100" spans="1:6" x14ac:dyDescent="0.2">
      <c r="A100" s="68" t="s">
        <v>1443</v>
      </c>
      <c r="F100" s="66"/>
    </row>
    <row r="101" spans="1:6" x14ac:dyDescent="0.2">
      <c r="A101" s="68" t="s">
        <v>1444</v>
      </c>
      <c r="F101" s="66"/>
    </row>
    <row r="102" spans="1:6" x14ac:dyDescent="0.2">
      <c r="A102" s="68" t="s">
        <v>1445</v>
      </c>
      <c r="F102" s="66"/>
    </row>
    <row r="103" spans="1:6" x14ac:dyDescent="0.2">
      <c r="A103" s="68" t="s">
        <v>1446</v>
      </c>
      <c r="F103" s="66"/>
    </row>
    <row r="104" spans="1:6" x14ac:dyDescent="0.2">
      <c r="A104" s="68" t="s">
        <v>1447</v>
      </c>
      <c r="F104" s="66"/>
    </row>
    <row r="105" spans="1:6" x14ac:dyDescent="0.2">
      <c r="A105" s="68" t="s">
        <v>1448</v>
      </c>
      <c r="F105" s="66"/>
    </row>
    <row r="106" spans="1:6" x14ac:dyDescent="0.2">
      <c r="A106" s="68" t="s">
        <v>1449</v>
      </c>
      <c r="F106" s="66"/>
    </row>
    <row r="107" spans="1:6" x14ac:dyDescent="0.2">
      <c r="A107" s="68" t="s">
        <v>1450</v>
      </c>
      <c r="F107" s="66"/>
    </row>
    <row r="108" spans="1:6" x14ac:dyDescent="0.2">
      <c r="F108" s="66"/>
    </row>
    <row r="109" spans="1:6" x14ac:dyDescent="0.2">
      <c r="A109" s="12" t="s">
        <v>42</v>
      </c>
    </row>
    <row r="111" spans="1:6" x14ac:dyDescent="0.2">
      <c r="A111" s="12" t="s">
        <v>43</v>
      </c>
    </row>
    <row r="112" spans="1:6" x14ac:dyDescent="0.2">
      <c r="A112" s="12" t="s">
        <v>44</v>
      </c>
    </row>
    <row r="113" spans="1:4" x14ac:dyDescent="0.2">
      <c r="A113" s="12" t="s">
        <v>45</v>
      </c>
      <c r="B113" s="12"/>
      <c r="C113" s="31" t="s">
        <v>46</v>
      </c>
      <c r="D113" s="53" t="s">
        <v>1004</v>
      </c>
    </row>
    <row r="114" spans="1:4" x14ac:dyDescent="0.2">
      <c r="A114" s="6" t="s">
        <v>59</v>
      </c>
      <c r="C114" s="32">
        <v>14.267099999999999</v>
      </c>
      <c r="D114" s="32">
        <v>13.450200000000001</v>
      </c>
    </row>
    <row r="115" spans="1:4" x14ac:dyDescent="0.2">
      <c r="A115" s="6" t="s">
        <v>126</v>
      </c>
      <c r="C115" s="32">
        <v>13.269</v>
      </c>
      <c r="D115" s="32">
        <v>12.5093</v>
      </c>
    </row>
    <row r="116" spans="1:4" x14ac:dyDescent="0.2">
      <c r="A116" s="6" t="s">
        <v>60</v>
      </c>
      <c r="C116" s="32">
        <v>15.011799999999999</v>
      </c>
      <c r="D116" s="32">
        <v>14.254</v>
      </c>
    </row>
    <row r="117" spans="1:4" x14ac:dyDescent="0.2">
      <c r="A117" s="6" t="s">
        <v>127</v>
      </c>
      <c r="C117" s="32">
        <v>13.4011</v>
      </c>
      <c r="D117" s="32">
        <v>12.7241</v>
      </c>
    </row>
    <row r="119" spans="1:4" x14ac:dyDescent="0.2">
      <c r="A119" s="6" t="s">
        <v>51</v>
      </c>
    </row>
    <row r="120" spans="1:4" x14ac:dyDescent="0.2">
      <c r="A120" s="6" t="s">
        <v>1005</v>
      </c>
    </row>
    <row r="122" spans="1:4" x14ac:dyDescent="0.2">
      <c r="A122" s="12" t="s">
        <v>47</v>
      </c>
      <c r="D122" s="31" t="s">
        <v>54</v>
      </c>
    </row>
    <row r="124" spans="1:4" x14ac:dyDescent="0.2">
      <c r="A124" s="12" t="s">
        <v>370</v>
      </c>
      <c r="D124" s="35" t="s">
        <v>397</v>
      </c>
    </row>
    <row r="126" spans="1:4" x14ac:dyDescent="0.2">
      <c r="A126" s="12" t="s">
        <v>372</v>
      </c>
      <c r="D126" s="35">
        <f>ABS(+H53)</f>
        <v>6.4309694512771287</v>
      </c>
    </row>
    <row r="128" spans="1:4" x14ac:dyDescent="0.2">
      <c r="A128" s="12" t="s">
        <v>373</v>
      </c>
      <c r="D128" s="36">
        <v>1.0490018145990501</v>
      </c>
    </row>
    <row r="130" spans="1:9" x14ac:dyDescent="0.2">
      <c r="A130" s="12" t="s">
        <v>374</v>
      </c>
      <c r="D130" s="35">
        <v>5.5560743835110804</v>
      </c>
      <c r="E130" s="9" t="s">
        <v>52</v>
      </c>
    </row>
    <row r="132" spans="1:9" x14ac:dyDescent="0.2">
      <c r="A132" s="12" t="s">
        <v>375</v>
      </c>
      <c r="D132" s="31" t="s">
        <v>54</v>
      </c>
    </row>
    <row r="134" spans="1:9" x14ac:dyDescent="0.2">
      <c r="A134" s="67" t="s">
        <v>1011</v>
      </c>
      <c r="B134" s="68"/>
      <c r="C134" s="68"/>
      <c r="D134" s="68"/>
      <c r="E134" s="10"/>
      <c r="G134" s="10"/>
      <c r="H134" s="10"/>
      <c r="I134" s="10"/>
    </row>
    <row r="135" spans="1:9" x14ac:dyDescent="0.2">
      <c r="A135" s="68"/>
      <c r="B135" s="68"/>
      <c r="C135" s="68"/>
      <c r="D135" s="68"/>
      <c r="E135" s="10"/>
      <c r="G135" s="10"/>
      <c r="H135" s="10"/>
      <c r="I135" s="10"/>
    </row>
    <row r="136" spans="1:9" x14ac:dyDescent="0.2">
      <c r="A136" s="67" t="s">
        <v>1009</v>
      </c>
      <c r="B136" s="68"/>
      <c r="C136" s="68"/>
      <c r="D136" s="68"/>
      <c r="E136" s="10"/>
      <c r="G136" s="10"/>
      <c r="H136" s="10"/>
      <c r="I136" s="10"/>
    </row>
    <row r="137" spans="1:9" x14ac:dyDescent="0.2">
      <c r="A137" s="68"/>
      <c r="B137" s="68"/>
      <c r="C137" s="68"/>
      <c r="D137" s="68"/>
      <c r="E137" s="10"/>
      <c r="G137" s="10"/>
      <c r="H137" s="10"/>
      <c r="I137" s="10"/>
    </row>
    <row r="138" spans="1:9" x14ac:dyDescent="0.2">
      <c r="A138" s="68"/>
      <c r="B138" s="68"/>
      <c r="C138" s="68"/>
      <c r="D138" s="68"/>
      <c r="E138" s="10"/>
      <c r="G138" s="10"/>
      <c r="H138" s="10"/>
      <c r="I138" s="10"/>
    </row>
    <row r="139" spans="1:9" x14ac:dyDescent="0.2">
      <c r="A139" s="68"/>
      <c r="B139" s="68"/>
      <c r="C139" s="68"/>
      <c r="D139" s="68"/>
      <c r="E139" s="10"/>
      <c r="G139" s="10"/>
      <c r="H139" s="10"/>
      <c r="I139" s="10"/>
    </row>
    <row r="140" spans="1:9" x14ac:dyDescent="0.2">
      <c r="A140" s="68"/>
      <c r="B140" s="68"/>
      <c r="C140" s="68"/>
      <c r="D140" s="68"/>
      <c r="E140" s="10"/>
      <c r="G140" s="10"/>
      <c r="H140" s="10"/>
      <c r="I140" s="10"/>
    </row>
    <row r="141" spans="1:9" x14ac:dyDescent="0.2">
      <c r="A141" s="68"/>
      <c r="B141" s="68"/>
      <c r="C141" s="68"/>
      <c r="D141" s="68"/>
      <c r="E141" s="10"/>
      <c r="G141" s="10"/>
      <c r="H141" s="10"/>
      <c r="I141" s="10"/>
    </row>
    <row r="142" spans="1:9" x14ac:dyDescent="0.2">
      <c r="A142" s="68"/>
      <c r="B142" s="68"/>
      <c r="C142" s="68"/>
      <c r="D142" s="68"/>
      <c r="E142" s="10"/>
      <c r="G142" s="10"/>
      <c r="H142" s="10"/>
      <c r="I142" s="10"/>
    </row>
    <row r="143" spans="1:9" x14ac:dyDescent="0.2">
      <c r="A143" s="68"/>
      <c r="B143" s="68"/>
      <c r="C143" s="68"/>
      <c r="D143" s="68"/>
      <c r="E143" s="10"/>
      <c r="G143" s="10"/>
      <c r="H143" s="10"/>
      <c r="I143" s="10"/>
    </row>
    <row r="144" spans="1:9" x14ac:dyDescent="0.2">
      <c r="A144" s="68"/>
      <c r="B144" s="68"/>
      <c r="C144" s="68"/>
      <c r="D144" s="68"/>
      <c r="E144" s="10"/>
      <c r="G144" s="10"/>
      <c r="H144" s="10"/>
      <c r="I144" s="10"/>
    </row>
    <row r="145" spans="1:9" x14ac:dyDescent="0.2">
      <c r="A145" s="68"/>
      <c r="B145" s="68"/>
      <c r="C145" s="68"/>
      <c r="D145" s="68"/>
      <c r="E145" s="10"/>
      <c r="G145" s="10"/>
      <c r="H145" s="10"/>
      <c r="I145" s="10"/>
    </row>
    <row r="146" spans="1:9" x14ac:dyDescent="0.2">
      <c r="A146" s="68"/>
      <c r="B146" s="68"/>
      <c r="C146" s="68"/>
      <c r="D146" s="68"/>
      <c r="E146" s="10"/>
      <c r="G146" s="10"/>
      <c r="H146" s="10"/>
      <c r="I146" s="10"/>
    </row>
    <row r="147" spans="1:9" x14ac:dyDescent="0.2">
      <c r="A147" s="68"/>
      <c r="B147" s="68"/>
      <c r="C147" s="68"/>
      <c r="D147" s="68"/>
      <c r="E147" s="10"/>
      <c r="G147" s="10"/>
      <c r="H147" s="10"/>
      <c r="I147" s="10"/>
    </row>
    <row r="148" spans="1:9" x14ac:dyDescent="0.2">
      <c r="A148" s="68"/>
      <c r="B148" s="68"/>
      <c r="C148" s="68"/>
      <c r="D148" s="68"/>
      <c r="E148" s="10"/>
      <c r="G148" s="10"/>
      <c r="H148" s="10"/>
      <c r="I148" s="10"/>
    </row>
    <row r="149" spans="1:9" x14ac:dyDescent="0.2">
      <c r="A149" s="68"/>
      <c r="B149" s="68"/>
      <c r="C149" s="68"/>
      <c r="D149" s="68"/>
      <c r="E149" s="10"/>
      <c r="G149" s="10"/>
      <c r="H149" s="10"/>
      <c r="I149" s="10"/>
    </row>
    <row r="150" spans="1:9" x14ac:dyDescent="0.2">
      <c r="A150" s="68"/>
      <c r="B150" s="68"/>
      <c r="C150" s="68"/>
      <c r="D150" s="68"/>
      <c r="E150" s="10"/>
      <c r="G150" s="10"/>
      <c r="H150" s="10"/>
      <c r="I150" s="10"/>
    </row>
    <row r="151" spans="1:9" x14ac:dyDescent="0.2">
      <c r="A151" s="68"/>
      <c r="B151" s="68"/>
      <c r="C151" s="68"/>
      <c r="D151" s="68"/>
      <c r="E151" s="10"/>
      <c r="G151" s="10"/>
      <c r="H151" s="10"/>
      <c r="I151" s="10"/>
    </row>
    <row r="152" spans="1:9" x14ac:dyDescent="0.2">
      <c r="A152" s="68"/>
      <c r="B152" s="68"/>
      <c r="C152" s="68"/>
      <c r="D152" s="68"/>
      <c r="E152" s="10"/>
      <c r="G152" s="10"/>
      <c r="H152" s="10"/>
      <c r="I152" s="10"/>
    </row>
    <row r="153" spans="1:9" x14ac:dyDescent="0.2">
      <c r="A153" s="68"/>
      <c r="B153" s="68"/>
      <c r="C153" s="68"/>
      <c r="D153" s="68"/>
      <c r="E153" s="10"/>
      <c r="G153" s="10"/>
      <c r="H153" s="10"/>
      <c r="I153" s="10"/>
    </row>
    <row r="154" spans="1:9" x14ac:dyDescent="0.2">
      <c r="A154" s="67" t="s">
        <v>1013</v>
      </c>
      <c r="B154" s="68"/>
      <c r="C154" s="68"/>
      <c r="D154" s="68"/>
      <c r="E154" s="10"/>
      <c r="G154" s="10"/>
      <c r="H154" s="10"/>
      <c r="I154" s="10"/>
    </row>
    <row r="155" spans="1:9" x14ac:dyDescent="0.2">
      <c r="A155" s="68"/>
      <c r="B155" s="68"/>
      <c r="C155" s="68"/>
      <c r="D155" s="68"/>
      <c r="E155" s="10"/>
      <c r="G155" s="10"/>
      <c r="H155" s="10"/>
      <c r="I155" s="10"/>
    </row>
    <row r="156" spans="1:9" x14ac:dyDescent="0.2">
      <c r="A156" s="67" t="s">
        <v>1525</v>
      </c>
      <c r="B156" s="68"/>
      <c r="C156" s="68"/>
      <c r="D156" s="68"/>
      <c r="E156" s="10"/>
      <c r="G156" s="10"/>
      <c r="H156" s="10"/>
      <c r="I156" s="10"/>
    </row>
    <row r="157" spans="1:9" x14ac:dyDescent="0.2">
      <c r="A157" s="68"/>
      <c r="B157" s="68"/>
      <c r="C157" s="68"/>
      <c r="D157" s="68"/>
      <c r="E157" s="10"/>
      <c r="G157" s="10"/>
      <c r="H157" s="10"/>
      <c r="I157" s="10"/>
    </row>
    <row r="158" spans="1:9" x14ac:dyDescent="0.2">
      <c r="A158" s="68"/>
      <c r="B158" s="68"/>
      <c r="C158" s="68"/>
      <c r="D158" s="68"/>
      <c r="E158" s="10"/>
      <c r="G158" s="10"/>
      <c r="H158" s="10"/>
      <c r="I158" s="10"/>
    </row>
    <row r="159" spans="1:9" x14ac:dyDescent="0.2">
      <c r="A159" s="68"/>
      <c r="B159" s="68"/>
      <c r="C159" s="68"/>
      <c r="D159" s="68"/>
      <c r="E159" s="10"/>
      <c r="G159" s="10"/>
      <c r="H159" s="10"/>
      <c r="I159" s="10"/>
    </row>
    <row r="160" spans="1:9" x14ac:dyDescent="0.2">
      <c r="A160" s="68"/>
      <c r="B160" s="68"/>
      <c r="C160" s="68"/>
      <c r="D160" s="68"/>
      <c r="E160" s="10"/>
      <c r="G160" s="10"/>
      <c r="H160" s="10"/>
      <c r="I160" s="10"/>
    </row>
    <row r="161" spans="1:9" x14ac:dyDescent="0.2">
      <c r="A161" s="68"/>
      <c r="B161" s="68"/>
      <c r="C161" s="68"/>
      <c r="D161" s="68"/>
      <c r="E161" s="10"/>
      <c r="G161" s="10"/>
      <c r="H161" s="10"/>
      <c r="I161" s="10"/>
    </row>
    <row r="162" spans="1:9" x14ac:dyDescent="0.2">
      <c r="A162" s="68"/>
      <c r="B162" s="68"/>
      <c r="C162" s="68"/>
      <c r="D162" s="68"/>
      <c r="E162" s="10"/>
      <c r="G162" s="10"/>
      <c r="H162" s="10"/>
      <c r="I162" s="10"/>
    </row>
    <row r="163" spans="1:9" x14ac:dyDescent="0.2">
      <c r="A163" s="68"/>
      <c r="B163" s="68"/>
      <c r="C163" s="68"/>
      <c r="D163" s="68"/>
      <c r="E163" s="10"/>
      <c r="G163" s="10"/>
      <c r="H163" s="10"/>
      <c r="I163" s="10"/>
    </row>
    <row r="164" spans="1:9" x14ac:dyDescent="0.2">
      <c r="A164" s="68"/>
      <c r="B164" s="68"/>
      <c r="C164" s="68"/>
      <c r="D164" s="68"/>
      <c r="E164" s="10"/>
      <c r="G164" s="10"/>
      <c r="H164" s="10"/>
      <c r="I164" s="10"/>
    </row>
    <row r="165" spans="1:9" x14ac:dyDescent="0.2">
      <c r="A165" s="68"/>
      <c r="B165" s="68"/>
      <c r="C165" s="68"/>
      <c r="D165" s="68"/>
      <c r="E165" s="10"/>
      <c r="G165" s="10"/>
      <c r="H165" s="10"/>
      <c r="I165" s="10"/>
    </row>
    <row r="166" spans="1:9" x14ac:dyDescent="0.2">
      <c r="A166" s="68"/>
      <c r="B166" s="68"/>
      <c r="C166" s="68"/>
      <c r="D166" s="68"/>
      <c r="E166" s="10"/>
      <c r="G166" s="10"/>
      <c r="H166" s="10"/>
      <c r="I166" s="10"/>
    </row>
    <row r="167" spans="1:9" x14ac:dyDescent="0.2">
      <c r="A167" s="68"/>
      <c r="B167" s="68"/>
      <c r="C167" s="68"/>
      <c r="D167" s="68"/>
      <c r="E167" s="10"/>
      <c r="G167" s="10"/>
      <c r="H167" s="10"/>
      <c r="I167" s="10"/>
    </row>
    <row r="168" spans="1:9" x14ac:dyDescent="0.2">
      <c r="A168" s="68"/>
      <c r="B168" s="68"/>
      <c r="C168" s="68"/>
      <c r="D168" s="68"/>
      <c r="E168" s="10"/>
      <c r="G168" s="10"/>
      <c r="H168" s="10"/>
      <c r="I168" s="10"/>
    </row>
    <row r="169" spans="1:9" x14ac:dyDescent="0.2">
      <c r="A169" s="68"/>
      <c r="B169" s="68"/>
      <c r="C169" s="68"/>
      <c r="D169" s="68"/>
      <c r="E169" s="10"/>
      <c r="G169" s="10"/>
      <c r="H169" s="10"/>
      <c r="I169" s="10"/>
    </row>
    <row r="170" spans="1:9" x14ac:dyDescent="0.2">
      <c r="A170" s="68"/>
      <c r="B170" s="68"/>
      <c r="C170" s="68"/>
      <c r="D170" s="68"/>
      <c r="E170" s="10"/>
      <c r="G170" s="10"/>
      <c r="H170" s="68"/>
      <c r="I170" s="68"/>
    </row>
    <row r="171" spans="1:9" x14ac:dyDescent="0.2">
      <c r="A171" s="68"/>
      <c r="B171" s="68"/>
      <c r="C171" s="68"/>
      <c r="D171" s="68"/>
      <c r="E171" s="10"/>
      <c r="G171" s="10"/>
      <c r="H171" s="68"/>
      <c r="I171" s="68"/>
    </row>
    <row r="172" spans="1:9" x14ac:dyDescent="0.2">
      <c r="A172" s="68" t="s">
        <v>1008</v>
      </c>
      <c r="B172" s="68"/>
      <c r="C172" s="68"/>
      <c r="D172" s="68"/>
      <c r="E172" s="10"/>
      <c r="G172" s="10"/>
      <c r="H172" s="68"/>
      <c r="I172" s="68"/>
    </row>
    <row r="173" spans="1:9" x14ac:dyDescent="0.2">
      <c r="A173" s="68"/>
      <c r="B173" s="68"/>
      <c r="C173" s="68"/>
      <c r="D173" s="68"/>
      <c r="E173" s="10"/>
      <c r="G173" s="10"/>
      <c r="H173" s="68"/>
      <c r="I173" s="68"/>
    </row>
    <row r="174" spans="1:9" x14ac:dyDescent="0.2">
      <c r="A174" s="68"/>
      <c r="B174" s="68"/>
      <c r="C174" s="68"/>
      <c r="D174" s="68"/>
      <c r="E174" s="10"/>
      <c r="G174" s="10"/>
      <c r="H174" s="68"/>
      <c r="I174" s="68"/>
    </row>
    <row r="175" spans="1:9" x14ac:dyDescent="0.2">
      <c r="A175" s="68"/>
      <c r="B175" s="68"/>
      <c r="C175" s="68"/>
      <c r="D175" s="68"/>
      <c r="E175" s="10"/>
      <c r="G175" s="10"/>
      <c r="H175" s="68"/>
      <c r="I175" s="68"/>
    </row>
    <row r="176" spans="1:9" x14ac:dyDescent="0.2">
      <c r="A176" s="68"/>
      <c r="B176" s="68"/>
      <c r="C176" s="68"/>
      <c r="D176" s="68"/>
      <c r="E176" s="10"/>
      <c r="G176" s="10"/>
      <c r="H176" s="68"/>
      <c r="I176" s="68"/>
    </row>
    <row r="177" spans="1:9" x14ac:dyDescent="0.2">
      <c r="A177" s="68"/>
      <c r="B177" s="68"/>
      <c r="C177" s="68"/>
      <c r="D177" s="68"/>
      <c r="E177" s="10"/>
      <c r="G177" s="10"/>
      <c r="H177" s="68"/>
      <c r="I177" s="68"/>
    </row>
    <row r="178" spans="1:9" x14ac:dyDescent="0.2">
      <c r="A178" s="68"/>
      <c r="B178" s="68"/>
      <c r="C178" s="68"/>
      <c r="D178" s="68"/>
      <c r="E178" s="10"/>
      <c r="G178" s="10"/>
      <c r="H178" s="68"/>
      <c r="I178" s="68"/>
    </row>
    <row r="179" spans="1:9" x14ac:dyDescent="0.2">
      <c r="A179" s="68"/>
      <c r="B179" s="68"/>
      <c r="C179" s="68"/>
      <c r="D179" s="68"/>
      <c r="E179" s="10"/>
      <c r="G179" s="10"/>
      <c r="H179" s="68"/>
      <c r="I179" s="68"/>
    </row>
    <row r="180" spans="1:9" x14ac:dyDescent="0.2">
      <c r="A180" s="68"/>
      <c r="B180" s="68"/>
      <c r="C180" s="68"/>
      <c r="D180" s="68"/>
      <c r="E180" s="10"/>
      <c r="G180" s="10"/>
      <c r="H180" s="68"/>
      <c r="I180" s="68"/>
    </row>
    <row r="181" spans="1:9" x14ac:dyDescent="0.2">
      <c r="A181" s="68"/>
      <c r="B181" s="68"/>
      <c r="C181" s="68"/>
      <c r="D181" s="68"/>
      <c r="E181" s="10"/>
      <c r="G181" s="10"/>
      <c r="H181" s="68"/>
      <c r="I181" s="68"/>
    </row>
    <row r="182" spans="1:9" x14ac:dyDescent="0.2">
      <c r="A182" s="68"/>
      <c r="B182" s="68"/>
      <c r="C182" s="68"/>
      <c r="D182" s="68"/>
      <c r="E182" s="10"/>
      <c r="G182" s="10"/>
      <c r="H182" s="68"/>
      <c r="I182" s="68"/>
    </row>
    <row r="183" spans="1:9" x14ac:dyDescent="0.2">
      <c r="A183" s="68"/>
      <c r="B183" s="68"/>
      <c r="C183" s="68"/>
      <c r="D183" s="68"/>
      <c r="E183" s="10"/>
      <c r="G183" s="10"/>
      <c r="H183" s="68"/>
      <c r="I183" s="68"/>
    </row>
    <row r="184" spans="1:9" x14ac:dyDescent="0.2">
      <c r="A184" s="68"/>
      <c r="B184" s="68"/>
      <c r="C184" s="68"/>
      <c r="D184" s="68"/>
      <c r="E184" s="10"/>
      <c r="G184" s="10"/>
      <c r="H184" s="68"/>
      <c r="I184" s="68"/>
    </row>
    <row r="185" spans="1:9" x14ac:dyDescent="0.2">
      <c r="A185" s="68"/>
      <c r="B185" s="68"/>
      <c r="C185" s="68"/>
      <c r="D185" s="68"/>
      <c r="E185" s="10"/>
      <c r="G185" s="10"/>
      <c r="H185" s="68"/>
      <c r="I185" s="68"/>
    </row>
    <row r="186" spans="1:9" x14ac:dyDescent="0.2">
      <c r="A186" s="68"/>
      <c r="B186" s="68"/>
      <c r="C186" s="68"/>
      <c r="D186" s="68"/>
      <c r="E186" s="10"/>
      <c r="G186" s="10"/>
      <c r="H186" s="68"/>
      <c r="I186" s="68"/>
    </row>
    <row r="187" spans="1:9" x14ac:dyDescent="0.2">
      <c r="A187" s="68"/>
      <c r="B187" s="68"/>
      <c r="C187" s="68"/>
      <c r="D187" s="68"/>
      <c r="E187" s="10"/>
      <c r="G187" s="10"/>
      <c r="H187" s="68"/>
      <c r="I187" s="68"/>
    </row>
    <row r="188" spans="1:9" x14ac:dyDescent="0.2">
      <c r="A188" s="68"/>
      <c r="B188" s="68"/>
      <c r="C188" s="68"/>
      <c r="D188" s="68"/>
      <c r="E188" s="10"/>
      <c r="G188" s="10"/>
      <c r="H188" s="68"/>
      <c r="I188" s="68"/>
    </row>
    <row r="189" spans="1:9" x14ac:dyDescent="0.2">
      <c r="A189" s="68"/>
      <c r="B189" s="68"/>
      <c r="C189" s="68"/>
      <c r="D189" s="68"/>
      <c r="E189" s="10"/>
      <c r="G189" s="10"/>
      <c r="H189" s="68"/>
      <c r="I189" s="68"/>
    </row>
    <row r="190" spans="1:9" x14ac:dyDescent="0.2">
      <c r="A190" s="68"/>
      <c r="B190" s="68"/>
      <c r="C190" s="68"/>
      <c r="D190" s="68"/>
      <c r="E190" s="10"/>
      <c r="G190" s="10"/>
      <c r="H190" s="68"/>
      <c r="I190" s="68"/>
    </row>
    <row r="191" spans="1:9" x14ac:dyDescent="0.2">
      <c r="A191" s="68"/>
      <c r="B191" s="68"/>
      <c r="C191" s="68"/>
      <c r="D191" s="68"/>
      <c r="E191" s="10"/>
      <c r="G191" s="10"/>
      <c r="H191" s="68"/>
      <c r="I191" s="68"/>
    </row>
    <row r="192" spans="1:9" x14ac:dyDescent="0.2">
      <c r="A192" s="68"/>
      <c r="B192" s="68"/>
      <c r="C192" s="68"/>
      <c r="D192" s="68"/>
      <c r="E192" s="10"/>
      <c r="G192" s="10"/>
      <c r="H192" s="68"/>
      <c r="I192" s="68"/>
    </row>
    <row r="193" spans="1:9" x14ac:dyDescent="0.2">
      <c r="A193" s="68"/>
      <c r="B193" s="68"/>
      <c r="C193" s="68"/>
      <c r="D193" s="68"/>
      <c r="E193" s="10"/>
      <c r="G193" s="10"/>
      <c r="H193" s="68"/>
      <c r="I193" s="68"/>
    </row>
    <row r="194" spans="1:9" x14ac:dyDescent="0.2">
      <c r="A194" s="68"/>
      <c r="B194" s="68"/>
      <c r="C194" s="68"/>
      <c r="D194" s="68"/>
      <c r="E194" s="10"/>
      <c r="G194" s="10"/>
      <c r="H194" s="68"/>
      <c r="I194" s="68"/>
    </row>
    <row r="195" spans="1:9" x14ac:dyDescent="0.2">
      <c r="A195" s="68"/>
      <c r="B195" s="68"/>
      <c r="C195" s="68"/>
      <c r="D195" s="68"/>
      <c r="E195" s="10"/>
      <c r="G195" s="10"/>
      <c r="H195" s="68"/>
      <c r="I195" s="68"/>
    </row>
    <row r="196" spans="1:9" x14ac:dyDescent="0.2">
      <c r="A196" s="68"/>
      <c r="B196" s="68"/>
      <c r="C196" s="68"/>
      <c r="D196" s="68"/>
      <c r="E196" s="10"/>
      <c r="G196" s="10"/>
      <c r="H196" s="68"/>
      <c r="I196" s="68"/>
    </row>
    <row r="197" spans="1:9" x14ac:dyDescent="0.2">
      <c r="A197" s="68"/>
      <c r="B197" s="68"/>
      <c r="C197" s="68"/>
      <c r="D197" s="68"/>
      <c r="E197" s="10"/>
      <c r="G197" s="10"/>
      <c r="H197" s="68"/>
      <c r="I197" s="68"/>
    </row>
    <row r="198" spans="1:9" x14ac:dyDescent="0.2">
      <c r="A198" s="68"/>
      <c r="B198" s="68"/>
      <c r="C198" s="68"/>
      <c r="D198" s="68"/>
      <c r="E198" s="10"/>
      <c r="G198" s="10"/>
      <c r="H198" s="68"/>
      <c r="I198" s="68"/>
    </row>
    <row r="199" spans="1:9" x14ac:dyDescent="0.2">
      <c r="A199" s="68"/>
      <c r="B199" s="68"/>
      <c r="C199" s="68"/>
      <c r="D199" s="68"/>
      <c r="E199" s="10"/>
      <c r="G199" s="10"/>
      <c r="H199" s="68"/>
      <c r="I199" s="68"/>
    </row>
    <row r="200" spans="1:9" x14ac:dyDescent="0.2">
      <c r="A200" s="68"/>
      <c r="B200" s="68"/>
      <c r="C200" s="68"/>
      <c r="D200" s="68"/>
      <c r="E200" s="10"/>
      <c r="G200" s="10"/>
      <c r="H200" s="68"/>
      <c r="I200" s="68"/>
    </row>
    <row r="201" spans="1:9" x14ac:dyDescent="0.2">
      <c r="A201" s="68"/>
      <c r="B201" s="68"/>
      <c r="C201" s="68"/>
      <c r="D201" s="68"/>
      <c r="E201" s="10"/>
      <c r="G201" s="10"/>
      <c r="H201" s="68"/>
      <c r="I201" s="68"/>
    </row>
    <row r="202" spans="1:9" x14ac:dyDescent="0.2">
      <c r="A202" s="68"/>
      <c r="B202" s="68"/>
      <c r="C202" s="68"/>
      <c r="D202" s="68"/>
      <c r="E202" s="10"/>
      <c r="G202" s="10"/>
      <c r="H202" s="68"/>
      <c r="I202" s="68"/>
    </row>
    <row r="203" spans="1:9" x14ac:dyDescent="0.2">
      <c r="A203" s="68"/>
      <c r="B203" s="68"/>
      <c r="C203" s="68"/>
      <c r="D203" s="68"/>
      <c r="E203" s="10"/>
      <c r="G203" s="10"/>
      <c r="H203" s="68"/>
      <c r="I203" s="68"/>
    </row>
    <row r="204" spans="1:9" x14ac:dyDescent="0.2">
      <c r="A204" s="68"/>
      <c r="B204" s="68"/>
      <c r="C204" s="68"/>
      <c r="D204" s="68"/>
      <c r="E204" s="10"/>
      <c r="G204" s="10"/>
      <c r="H204" s="68"/>
      <c r="I204" s="68"/>
    </row>
    <row r="205" spans="1:9" x14ac:dyDescent="0.2">
      <c r="A205" s="68"/>
      <c r="B205" s="68"/>
      <c r="C205" s="68"/>
      <c r="D205" s="68"/>
      <c r="E205" s="10"/>
      <c r="G205" s="10"/>
      <c r="H205" s="68"/>
      <c r="I205" s="68"/>
    </row>
    <row r="206" spans="1:9" x14ac:dyDescent="0.2">
      <c r="A206" s="68"/>
      <c r="B206" s="68"/>
      <c r="C206" s="68"/>
      <c r="D206" s="68"/>
      <c r="E206" s="10"/>
      <c r="G206" s="10"/>
      <c r="H206" s="68"/>
      <c r="I206" s="68"/>
    </row>
    <row r="207" spans="1:9" x14ac:dyDescent="0.2">
      <c r="A207" s="68"/>
      <c r="B207" s="68"/>
      <c r="C207" s="68"/>
      <c r="D207" s="68"/>
      <c r="E207" s="10"/>
      <c r="G207" s="10"/>
      <c r="H207" s="68"/>
      <c r="I207" s="68"/>
    </row>
    <row r="208" spans="1:9" x14ac:dyDescent="0.2">
      <c r="A208" s="68"/>
      <c r="B208" s="68"/>
      <c r="C208" s="68"/>
      <c r="D208" s="68"/>
      <c r="E208" s="10"/>
      <c r="G208" s="10"/>
      <c r="H208" s="68"/>
      <c r="I208" s="68"/>
    </row>
    <row r="209" spans="1:9" x14ac:dyDescent="0.2">
      <c r="A209" s="68"/>
      <c r="B209" s="68"/>
      <c r="C209" s="68"/>
      <c r="D209" s="68"/>
      <c r="E209" s="10"/>
      <c r="G209" s="10"/>
      <c r="H209" s="68"/>
      <c r="I209" s="68"/>
    </row>
    <row r="210" spans="1:9" x14ac:dyDescent="0.2">
      <c r="A210" s="68"/>
      <c r="B210" s="68"/>
      <c r="C210" s="68"/>
      <c r="D210" s="68"/>
      <c r="E210" s="10"/>
      <c r="G210" s="10"/>
      <c r="H210" s="68"/>
      <c r="I210" s="68"/>
    </row>
    <row r="211" spans="1:9" x14ac:dyDescent="0.2">
      <c r="A211" s="68"/>
      <c r="B211" s="68"/>
      <c r="C211" s="68"/>
      <c r="D211" s="68"/>
      <c r="E211" s="10"/>
      <c r="G211" s="10"/>
      <c r="H211" s="68"/>
      <c r="I211" s="68"/>
    </row>
    <row r="212" spans="1:9" x14ac:dyDescent="0.2">
      <c r="A212" s="68"/>
      <c r="B212" s="68"/>
      <c r="C212" s="68"/>
      <c r="D212" s="68"/>
      <c r="E212" s="10"/>
      <c r="G212" s="10"/>
      <c r="H212" s="68"/>
      <c r="I212" s="68"/>
    </row>
    <row r="213" spans="1:9" x14ac:dyDescent="0.2">
      <c r="A213" s="68"/>
      <c r="B213" s="68"/>
      <c r="C213" s="68"/>
      <c r="D213" s="68"/>
      <c r="E213" s="10"/>
      <c r="G213" s="10"/>
      <c r="H213" s="68"/>
      <c r="I213" s="68"/>
    </row>
    <row r="214" spans="1:9" x14ac:dyDescent="0.2">
      <c r="A214" s="68"/>
      <c r="B214" s="68"/>
      <c r="C214" s="68"/>
      <c r="D214" s="68"/>
      <c r="E214" s="10"/>
      <c r="G214" s="10"/>
      <c r="H214" s="68"/>
      <c r="I214" s="68"/>
    </row>
    <row r="215" spans="1:9" x14ac:dyDescent="0.2">
      <c r="A215" s="68"/>
      <c r="B215" s="68"/>
      <c r="C215" s="68"/>
      <c r="D215" s="68"/>
      <c r="E215" s="10"/>
      <c r="G215" s="10"/>
      <c r="H215" s="68"/>
      <c r="I215" s="68"/>
    </row>
    <row r="216" spans="1:9" x14ac:dyDescent="0.2">
      <c r="A216" s="68"/>
      <c r="B216" s="68"/>
      <c r="C216" s="68"/>
      <c r="D216" s="68"/>
      <c r="E216" s="10"/>
      <c r="G216" s="10"/>
      <c r="H216" s="68"/>
      <c r="I216" s="68"/>
    </row>
    <row r="217" spans="1:9" x14ac:dyDescent="0.2">
      <c r="A217" s="68"/>
      <c r="B217" s="68"/>
      <c r="C217" s="68"/>
      <c r="D217" s="68"/>
      <c r="E217" s="10"/>
      <c r="G217" s="10"/>
      <c r="H217" s="68"/>
      <c r="I217" s="68"/>
    </row>
    <row r="218" spans="1:9" x14ac:dyDescent="0.2">
      <c r="A218" s="68"/>
      <c r="B218" s="68"/>
      <c r="C218" s="68"/>
      <c r="D218" s="68"/>
      <c r="E218" s="10"/>
      <c r="G218" s="10"/>
      <c r="H218" s="68"/>
      <c r="I218" s="68"/>
    </row>
    <row r="219" spans="1:9" x14ac:dyDescent="0.2">
      <c r="A219" s="68"/>
      <c r="B219" s="68"/>
      <c r="C219" s="68"/>
      <c r="D219" s="68"/>
      <c r="E219" s="10"/>
      <c r="G219" s="10"/>
      <c r="H219" s="68"/>
      <c r="I219" s="68"/>
    </row>
    <row r="220" spans="1:9" x14ac:dyDescent="0.2">
      <c r="A220" s="68"/>
      <c r="B220" s="68"/>
      <c r="C220" s="68"/>
      <c r="D220" s="68"/>
      <c r="E220" s="10"/>
      <c r="G220" s="10"/>
      <c r="H220" s="68"/>
      <c r="I220" s="68"/>
    </row>
    <row r="221" spans="1:9" x14ac:dyDescent="0.2">
      <c r="A221" s="68"/>
      <c r="B221" s="68"/>
      <c r="C221" s="68"/>
      <c r="D221" s="68"/>
      <c r="E221" s="10"/>
      <c r="G221" s="10"/>
      <c r="H221" s="68"/>
      <c r="I221" s="68"/>
    </row>
    <row r="222" spans="1:9" x14ac:dyDescent="0.2">
      <c r="A222" s="68"/>
      <c r="B222" s="68"/>
      <c r="C222" s="68"/>
      <c r="D222" s="68"/>
      <c r="E222" s="10"/>
      <c r="G222" s="10"/>
      <c r="H222" s="68"/>
      <c r="I222" s="68"/>
    </row>
    <row r="223" spans="1:9" x14ac:dyDescent="0.2">
      <c r="A223" s="68"/>
      <c r="B223" s="68"/>
      <c r="C223" s="68"/>
      <c r="D223" s="68"/>
      <c r="E223" s="10"/>
      <c r="G223" s="10"/>
      <c r="H223" s="68"/>
      <c r="I223" s="68"/>
    </row>
    <row r="224" spans="1:9" x14ac:dyDescent="0.2">
      <c r="A224" s="68"/>
      <c r="B224" s="68"/>
      <c r="C224" s="68"/>
      <c r="D224" s="68"/>
      <c r="E224" s="10"/>
      <c r="G224" s="10"/>
      <c r="H224" s="68"/>
      <c r="I224" s="68"/>
    </row>
    <row r="225" spans="1:9" x14ac:dyDescent="0.2">
      <c r="A225" s="68"/>
      <c r="B225" s="68"/>
      <c r="C225" s="68"/>
      <c r="D225" s="68"/>
      <c r="E225" s="10"/>
      <c r="G225" s="10"/>
      <c r="H225" s="68"/>
      <c r="I225" s="68"/>
    </row>
    <row r="226" spans="1:9" x14ac:dyDescent="0.2">
      <c r="A226" s="68"/>
      <c r="B226" s="68"/>
      <c r="C226" s="68"/>
      <c r="D226" s="68"/>
      <c r="E226" s="10"/>
      <c r="G226" s="10"/>
      <c r="H226" s="68"/>
      <c r="I226" s="68"/>
    </row>
    <row r="227" spans="1:9" x14ac:dyDescent="0.2">
      <c r="A227" s="68"/>
      <c r="B227" s="68"/>
      <c r="C227" s="68"/>
      <c r="D227" s="68"/>
      <c r="E227" s="10"/>
      <c r="G227" s="10"/>
      <c r="H227" s="68"/>
      <c r="I227" s="68"/>
    </row>
    <row r="228" spans="1:9" x14ac:dyDescent="0.2">
      <c r="A228" s="68"/>
      <c r="B228" s="68"/>
      <c r="C228" s="68"/>
      <c r="D228" s="68"/>
      <c r="E228" s="10"/>
      <c r="G228" s="10"/>
      <c r="H228" s="68"/>
      <c r="I228" s="68"/>
    </row>
    <row r="229" spans="1:9" x14ac:dyDescent="0.2">
      <c r="A229" s="68"/>
      <c r="B229" s="68"/>
      <c r="C229" s="68"/>
      <c r="D229" s="68"/>
      <c r="E229" s="10"/>
      <c r="G229" s="10"/>
      <c r="H229" s="68"/>
      <c r="I229" s="68"/>
    </row>
    <row r="230" spans="1:9" x14ac:dyDescent="0.2">
      <c r="A230" s="68"/>
      <c r="B230" s="68"/>
      <c r="C230" s="68"/>
      <c r="D230" s="68"/>
      <c r="E230" s="10"/>
      <c r="G230" s="10"/>
      <c r="H230" s="68"/>
      <c r="I230" s="68"/>
    </row>
    <row r="231" spans="1:9" x14ac:dyDescent="0.2">
      <c r="A231" s="68"/>
      <c r="B231" s="68"/>
      <c r="C231" s="68"/>
      <c r="D231" s="68"/>
      <c r="E231" s="10"/>
      <c r="G231" s="10"/>
      <c r="H231" s="68"/>
      <c r="I231" s="68"/>
    </row>
    <row r="232" spans="1:9" x14ac:dyDescent="0.2">
      <c r="A232" s="68"/>
      <c r="B232" s="68"/>
      <c r="C232" s="68"/>
      <c r="D232" s="68"/>
      <c r="E232" s="10"/>
      <c r="G232" s="10"/>
      <c r="H232" s="68"/>
      <c r="I232" s="68"/>
    </row>
    <row r="233" spans="1:9" x14ac:dyDescent="0.2">
      <c r="A233" s="68"/>
      <c r="B233" s="68"/>
      <c r="C233" s="68"/>
      <c r="D233" s="68"/>
      <c r="E233" s="10"/>
      <c r="G233" s="10"/>
      <c r="H233" s="68"/>
      <c r="I233" s="68"/>
    </row>
    <row r="234" spans="1:9" x14ac:dyDescent="0.2">
      <c r="A234" s="68"/>
      <c r="B234" s="68"/>
      <c r="C234" s="68"/>
      <c r="D234" s="68"/>
      <c r="E234" s="10"/>
      <c r="G234" s="10"/>
      <c r="H234" s="68"/>
      <c r="I234" s="68"/>
    </row>
    <row r="235" spans="1:9" x14ac:dyDescent="0.2">
      <c r="A235" s="68"/>
      <c r="B235" s="68"/>
      <c r="C235" s="68"/>
      <c r="D235" s="68"/>
      <c r="E235" s="10"/>
      <c r="G235" s="10"/>
      <c r="H235" s="68"/>
      <c r="I235" s="68"/>
    </row>
    <row r="236" spans="1:9" x14ac:dyDescent="0.2">
      <c r="A236" s="68"/>
      <c r="B236" s="68"/>
      <c r="C236" s="68"/>
      <c r="D236" s="68"/>
      <c r="E236" s="10"/>
      <c r="G236" s="10"/>
      <c r="H236" s="68"/>
      <c r="I236" s="68"/>
    </row>
    <row r="237" spans="1:9" x14ac:dyDescent="0.2">
      <c r="A237" s="68"/>
      <c r="B237" s="68"/>
      <c r="C237" s="68"/>
      <c r="D237" s="68"/>
      <c r="E237" s="10"/>
      <c r="G237" s="10"/>
      <c r="H237" s="68"/>
      <c r="I237" s="68"/>
    </row>
    <row r="238" spans="1:9" x14ac:dyDescent="0.2">
      <c r="A238" s="68"/>
      <c r="B238" s="68"/>
      <c r="C238" s="68"/>
      <c r="D238" s="68"/>
      <c r="E238" s="10"/>
      <c r="G238" s="10"/>
      <c r="H238" s="68"/>
      <c r="I238" s="68"/>
    </row>
    <row r="239" spans="1:9" x14ac:dyDescent="0.2">
      <c r="A239" s="68"/>
      <c r="B239" s="68"/>
      <c r="C239" s="68"/>
      <c r="D239" s="68"/>
      <c r="E239" s="10"/>
      <c r="G239" s="10"/>
      <c r="H239" s="68"/>
      <c r="I239" s="68"/>
    </row>
    <row r="240" spans="1:9" x14ac:dyDescent="0.2">
      <c r="A240" s="68"/>
      <c r="B240" s="68"/>
      <c r="C240" s="68"/>
      <c r="D240" s="68"/>
      <c r="E240" s="10"/>
      <c r="G240" s="10"/>
      <c r="H240" s="68"/>
      <c r="I240" s="68"/>
    </row>
    <row r="241" spans="1:9" x14ac:dyDescent="0.2">
      <c r="A241" s="68"/>
      <c r="B241" s="68"/>
      <c r="C241" s="68"/>
      <c r="D241" s="68"/>
      <c r="E241" s="10"/>
      <c r="G241" s="10"/>
      <c r="H241" s="68"/>
      <c r="I241" s="68"/>
    </row>
    <row r="242" spans="1:9" x14ac:dyDescent="0.2">
      <c r="A242" s="68"/>
      <c r="B242" s="68"/>
      <c r="C242" s="68"/>
      <c r="D242" s="68"/>
      <c r="E242" s="10"/>
      <c r="G242" s="10"/>
      <c r="H242" s="68"/>
      <c r="I242" s="68"/>
    </row>
    <row r="243" spans="1:9" x14ac:dyDescent="0.2">
      <c r="A243" s="68"/>
      <c r="B243" s="68"/>
      <c r="C243" s="68"/>
      <c r="D243" s="68"/>
      <c r="E243" s="10"/>
      <c r="G243" s="10"/>
      <c r="H243" s="68"/>
      <c r="I243" s="68"/>
    </row>
    <row r="244" spans="1:9" x14ac:dyDescent="0.2">
      <c r="A244" s="68"/>
      <c r="B244" s="68"/>
      <c r="C244" s="68"/>
      <c r="D244" s="68"/>
      <c r="E244" s="10"/>
      <c r="G244" s="10"/>
      <c r="H244" s="68"/>
      <c r="I244" s="68"/>
    </row>
    <row r="245" spans="1:9" x14ac:dyDescent="0.2">
      <c r="A245" s="68"/>
      <c r="B245" s="68"/>
      <c r="C245" s="68"/>
      <c r="D245" s="68"/>
      <c r="E245" s="10"/>
      <c r="G245" s="10"/>
      <c r="H245" s="68"/>
      <c r="I245" s="68"/>
    </row>
    <row r="246" spans="1:9" x14ac:dyDescent="0.2">
      <c r="A246" s="68"/>
      <c r="B246" s="68"/>
      <c r="C246" s="68"/>
      <c r="D246" s="68"/>
      <c r="E246" s="10"/>
      <c r="G246" s="10"/>
      <c r="H246" s="68"/>
      <c r="I246" s="68"/>
    </row>
    <row r="247" spans="1:9" x14ac:dyDescent="0.2">
      <c r="A247" s="68"/>
      <c r="B247" s="68"/>
      <c r="C247" s="68"/>
      <c r="D247" s="68"/>
      <c r="E247" s="10"/>
      <c r="G247" s="10"/>
      <c r="H247" s="68"/>
      <c r="I247" s="68"/>
    </row>
    <row r="248" spans="1:9" x14ac:dyDescent="0.2">
      <c r="A248" s="68"/>
      <c r="B248" s="68"/>
      <c r="C248" s="68"/>
      <c r="D248" s="68"/>
      <c r="E248" s="10"/>
      <c r="G248" s="10"/>
      <c r="H248" s="68"/>
      <c r="I248" s="68"/>
    </row>
    <row r="249" spans="1:9" x14ac:dyDescent="0.2">
      <c r="A249" s="68"/>
      <c r="B249" s="68"/>
      <c r="C249" s="68"/>
      <c r="D249" s="68"/>
      <c r="E249" s="10"/>
      <c r="G249" s="10"/>
      <c r="H249" s="68"/>
      <c r="I249" s="68"/>
    </row>
    <row r="250" spans="1:9" x14ac:dyDescent="0.2">
      <c r="A250" s="68"/>
      <c r="B250" s="68"/>
      <c r="C250" s="68"/>
      <c r="D250" s="68"/>
      <c r="E250" s="10"/>
      <c r="G250" s="10"/>
      <c r="H250" s="68"/>
      <c r="I250" s="68"/>
    </row>
    <row r="251" spans="1:9" x14ac:dyDescent="0.2">
      <c r="A251" s="68"/>
      <c r="B251" s="68"/>
      <c r="C251" s="68"/>
      <c r="D251" s="68"/>
      <c r="E251" s="10"/>
      <c r="G251" s="10"/>
      <c r="H251" s="68"/>
      <c r="I251" s="68"/>
    </row>
    <row r="252" spans="1:9" x14ac:dyDescent="0.2">
      <c r="A252" s="68"/>
      <c r="B252" s="68"/>
      <c r="C252" s="68"/>
      <c r="D252" s="68"/>
      <c r="E252" s="10"/>
      <c r="G252" s="10"/>
      <c r="H252" s="68"/>
      <c r="I252" s="68"/>
    </row>
    <row r="253" spans="1:9" x14ac:dyDescent="0.2">
      <c r="A253" s="68"/>
      <c r="B253" s="68"/>
      <c r="C253" s="68"/>
      <c r="D253" s="68"/>
      <c r="E253" s="10"/>
      <c r="G253" s="10"/>
      <c r="H253" s="68"/>
      <c r="I253" s="68"/>
    </row>
    <row r="254" spans="1:9" x14ac:dyDescent="0.2">
      <c r="A254" s="68"/>
      <c r="B254" s="68"/>
      <c r="C254" s="68"/>
      <c r="D254" s="68"/>
      <c r="E254" s="10"/>
      <c r="G254" s="10"/>
      <c r="H254" s="68"/>
      <c r="I254" s="68"/>
    </row>
    <row r="255" spans="1:9" x14ac:dyDescent="0.2">
      <c r="A255" s="68"/>
      <c r="B255" s="68"/>
      <c r="C255" s="68"/>
      <c r="D255" s="68"/>
      <c r="E255" s="10"/>
      <c r="G255" s="10"/>
      <c r="H255" s="68"/>
      <c r="I255" s="68"/>
    </row>
    <row r="256" spans="1:9" x14ac:dyDescent="0.2">
      <c r="A256" s="68"/>
      <c r="B256" s="68"/>
      <c r="C256" s="68"/>
      <c r="D256" s="68"/>
      <c r="E256" s="10"/>
      <c r="G256" s="10"/>
      <c r="H256" s="68"/>
      <c r="I256" s="68"/>
    </row>
    <row r="257" spans="1:9" x14ac:dyDescent="0.2">
      <c r="A257" s="68"/>
      <c r="B257" s="68"/>
      <c r="C257" s="68"/>
      <c r="D257" s="68"/>
      <c r="E257" s="10"/>
      <c r="G257" s="10"/>
      <c r="H257" s="68"/>
      <c r="I257" s="68"/>
    </row>
    <row r="258" spans="1:9" x14ac:dyDescent="0.2">
      <c r="A258" s="68"/>
      <c r="B258" s="68"/>
      <c r="C258" s="68"/>
      <c r="D258" s="68"/>
      <c r="E258" s="10"/>
      <c r="G258" s="10"/>
      <c r="H258" s="68"/>
      <c r="I258" s="68"/>
    </row>
    <row r="259" spans="1:9" x14ac:dyDescent="0.2">
      <c r="A259" s="68"/>
      <c r="B259" s="68"/>
      <c r="C259" s="68"/>
      <c r="D259" s="68"/>
      <c r="E259" s="10"/>
      <c r="G259" s="10"/>
      <c r="H259" s="68"/>
      <c r="I259" s="68"/>
    </row>
    <row r="260" spans="1:9" x14ac:dyDescent="0.2">
      <c r="A260" s="68"/>
      <c r="B260" s="68"/>
      <c r="C260" s="68"/>
      <c r="D260" s="68"/>
      <c r="E260" s="10"/>
      <c r="G260" s="10"/>
      <c r="H260" s="68"/>
      <c r="I260" s="68"/>
    </row>
    <row r="261" spans="1:9" x14ac:dyDescent="0.2">
      <c r="A261" s="68"/>
      <c r="B261" s="68"/>
      <c r="C261" s="68"/>
      <c r="D261" s="68"/>
      <c r="E261" s="10"/>
      <c r="G261" s="10"/>
      <c r="H261" s="68"/>
      <c r="I261" s="68"/>
    </row>
    <row r="262" spans="1:9" x14ac:dyDescent="0.2">
      <c r="A262" s="68"/>
      <c r="B262" s="68"/>
      <c r="C262" s="68"/>
      <c r="D262" s="68"/>
      <c r="E262" s="10"/>
      <c r="G262" s="10"/>
      <c r="H262" s="68"/>
      <c r="I262" s="68"/>
    </row>
    <row r="263" spans="1:9" x14ac:dyDescent="0.2">
      <c r="A263" s="68"/>
      <c r="B263" s="68"/>
      <c r="C263" s="68"/>
      <c r="D263" s="68"/>
      <c r="E263" s="10"/>
      <c r="G263" s="10"/>
      <c r="H263" s="68"/>
      <c r="I263" s="68"/>
    </row>
    <row r="264" spans="1:9" x14ac:dyDescent="0.2">
      <c r="A264" s="68"/>
      <c r="B264" s="68"/>
      <c r="C264" s="68"/>
      <c r="D264" s="68"/>
      <c r="E264" s="10"/>
      <c r="G264" s="10"/>
      <c r="H264" s="68"/>
      <c r="I264" s="68"/>
    </row>
    <row r="265" spans="1:9" x14ac:dyDescent="0.2">
      <c r="A265" s="68"/>
      <c r="B265" s="68"/>
      <c r="C265" s="68"/>
      <c r="D265" s="68"/>
      <c r="E265" s="10"/>
      <c r="G265" s="10"/>
      <c r="H265" s="68"/>
      <c r="I265" s="68"/>
    </row>
    <row r="266" spans="1:9" x14ac:dyDescent="0.2">
      <c r="A266" s="68"/>
      <c r="B266" s="68"/>
      <c r="C266" s="68"/>
      <c r="D266" s="68"/>
      <c r="E266" s="10"/>
      <c r="G266" s="10"/>
      <c r="H266" s="68"/>
      <c r="I266" s="68"/>
    </row>
    <row r="267" spans="1:9" x14ac:dyDescent="0.2">
      <c r="A267" s="68"/>
      <c r="B267" s="68"/>
      <c r="C267" s="68"/>
      <c r="D267" s="68"/>
      <c r="E267" s="10"/>
      <c r="G267" s="10"/>
      <c r="H267" s="68"/>
      <c r="I267" s="68"/>
    </row>
    <row r="268" spans="1:9" x14ac:dyDescent="0.2">
      <c r="A268" s="68"/>
      <c r="B268" s="68"/>
      <c r="C268" s="68"/>
      <c r="D268" s="68"/>
      <c r="E268" s="10"/>
      <c r="G268" s="10"/>
      <c r="H268" s="68"/>
      <c r="I268" s="68"/>
    </row>
    <row r="269" spans="1:9" x14ac:dyDescent="0.2">
      <c r="A269" s="68"/>
      <c r="B269" s="68"/>
      <c r="C269" s="68"/>
      <c r="D269" s="68"/>
      <c r="E269" s="10"/>
      <c r="G269" s="10"/>
      <c r="H269" s="68"/>
      <c r="I269" s="68"/>
    </row>
    <row r="270" spans="1:9" x14ac:dyDescent="0.2">
      <c r="A270" s="68"/>
      <c r="B270" s="68"/>
      <c r="C270" s="68"/>
      <c r="D270" s="68"/>
      <c r="E270" s="10"/>
      <c r="G270" s="10"/>
      <c r="H270" s="68"/>
      <c r="I270" s="68"/>
    </row>
    <row r="271" spans="1:9" x14ac:dyDescent="0.2">
      <c r="A271" s="68"/>
      <c r="B271" s="68"/>
      <c r="C271" s="68"/>
      <c r="D271" s="68"/>
      <c r="E271" s="10"/>
      <c r="G271" s="10"/>
      <c r="H271" s="68"/>
      <c r="I271" s="68"/>
    </row>
    <row r="272" spans="1:9" x14ac:dyDescent="0.2">
      <c r="A272" s="68"/>
      <c r="B272" s="68"/>
      <c r="C272" s="68"/>
      <c r="D272" s="68"/>
      <c r="E272" s="10"/>
      <c r="G272" s="10"/>
      <c r="H272" s="68"/>
      <c r="I272" s="68"/>
    </row>
    <row r="273" spans="1:9" x14ac:dyDescent="0.2">
      <c r="A273" s="68"/>
      <c r="B273" s="68"/>
      <c r="C273" s="68"/>
      <c r="D273" s="68"/>
      <c r="E273" s="10"/>
      <c r="G273" s="10"/>
      <c r="H273" s="68"/>
      <c r="I273" s="68"/>
    </row>
    <row r="274" spans="1:9" x14ac:dyDescent="0.2">
      <c r="A274" s="68"/>
      <c r="B274" s="68"/>
      <c r="C274" s="68"/>
      <c r="D274" s="68"/>
      <c r="E274" s="10"/>
      <c r="G274" s="10"/>
      <c r="H274" s="68"/>
      <c r="I274" s="68"/>
    </row>
  </sheetData>
  <mergeCells count="1">
    <mergeCell ref="A1:I1"/>
  </mergeCells>
  <conditionalFormatting sqref="F2:F3 F5:F133">
    <cfRule type="cellIs" dxfId="79" priority="4" stopIfTrue="1" operator="between">
      <formula>0.009</formula>
      <formula>-0.009</formula>
    </cfRule>
  </conditionalFormatting>
  <conditionalFormatting sqref="F272:F65547">
    <cfRule type="cellIs" dxfId="78" priority="2" stopIfTrue="1" operator="between">
      <formula>0.009</formula>
      <formula>-0.009</formula>
    </cfRule>
  </conditionalFormatting>
  <conditionalFormatting sqref="F134:I169">
    <cfRule type="cellIs" dxfId="77"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70"/>
  <sheetViews>
    <sheetView workbookViewId="0">
      <selection sqref="A1:G1"/>
    </sheetView>
  </sheetViews>
  <sheetFormatPr defaultColWidth="9.21875" defaultRowHeight="10.199999999999999" x14ac:dyDescent="0.2"/>
  <cols>
    <col min="1" max="1" width="40.44140625" style="6" bestFit="1" customWidth="1"/>
    <col min="2" max="2" width="49" style="6" bestFit="1" customWidth="1"/>
    <col min="3" max="3" width="35.44140625" style="6" bestFit="1" customWidth="1"/>
    <col min="4" max="4" width="15.77734375" style="6" customWidth="1"/>
    <col min="5" max="5" width="26.21875" style="9" customWidth="1"/>
    <col min="6" max="6" width="13.5546875" style="10" bestFit="1" customWidth="1"/>
    <col min="7" max="7" width="6.77734375" style="9" customWidth="1"/>
    <col min="8" max="16384" width="9.21875" style="6"/>
  </cols>
  <sheetData>
    <row r="1" spans="1:7" s="1" customFormat="1" ht="13.8" x14ac:dyDescent="0.2">
      <c r="A1" s="98" t="s">
        <v>11</v>
      </c>
      <c r="B1" s="99"/>
      <c r="C1" s="99"/>
      <c r="D1" s="99"/>
      <c r="E1" s="99"/>
      <c r="F1" s="99"/>
      <c r="G1" s="99"/>
    </row>
    <row r="2" spans="1:7" s="1" customFormat="1" ht="11.4" x14ac:dyDescent="0.2">
      <c r="E2" s="5"/>
      <c r="F2" s="8"/>
      <c r="G2" s="9"/>
    </row>
    <row r="3" spans="1:7" s="1" customFormat="1" ht="12" x14ac:dyDescent="0.2">
      <c r="A3" s="7" t="s">
        <v>7</v>
      </c>
      <c r="B3" s="2"/>
      <c r="C3" s="3"/>
      <c r="D3" s="3"/>
      <c r="E3" s="4"/>
      <c r="F3" s="8"/>
      <c r="G3" s="9"/>
    </row>
    <row r="4" spans="1:7" s="1" customFormat="1" ht="24.75" customHeight="1" x14ac:dyDescent="0.2">
      <c r="A4" s="14" t="s">
        <v>2</v>
      </c>
      <c r="B4" s="14" t="s">
        <v>0</v>
      </c>
      <c r="C4" s="15" t="s">
        <v>4</v>
      </c>
      <c r="D4" s="15" t="s">
        <v>1</v>
      </c>
      <c r="E4" s="54" t="s">
        <v>6</v>
      </c>
      <c r="F4" s="16" t="s">
        <v>3</v>
      </c>
      <c r="G4" s="16" t="s">
        <v>5</v>
      </c>
    </row>
    <row r="5" spans="1:7" x14ac:dyDescent="0.2">
      <c r="A5" s="17" t="s">
        <v>134</v>
      </c>
      <c r="B5" s="18"/>
      <c r="C5" s="18"/>
      <c r="D5" s="18"/>
      <c r="E5" s="19"/>
      <c r="F5" s="20"/>
      <c r="G5" s="19"/>
    </row>
    <row r="6" spans="1:7" x14ac:dyDescent="0.2">
      <c r="A6" s="21" t="s">
        <v>67</v>
      </c>
      <c r="B6" s="22"/>
      <c r="C6" s="22"/>
      <c r="D6" s="22"/>
      <c r="E6" s="23"/>
      <c r="F6" s="24"/>
      <c r="G6" s="23"/>
    </row>
    <row r="7" spans="1:7" x14ac:dyDescent="0.2">
      <c r="A7" s="22" t="s">
        <v>136</v>
      </c>
      <c r="B7" s="22" t="s">
        <v>135</v>
      </c>
      <c r="C7" s="22" t="s">
        <v>137</v>
      </c>
      <c r="D7" s="25">
        <v>1540000</v>
      </c>
      <c r="E7" s="23">
        <v>11265.87</v>
      </c>
      <c r="F7" s="24">
        <v>5.2071757602681004</v>
      </c>
      <c r="G7" s="23"/>
    </row>
    <row r="8" spans="1:7" x14ac:dyDescent="0.2">
      <c r="A8" s="22" t="s">
        <v>139</v>
      </c>
      <c r="B8" s="22" t="s">
        <v>138</v>
      </c>
      <c r="C8" s="22" t="s">
        <v>137</v>
      </c>
      <c r="D8" s="25">
        <v>900000</v>
      </c>
      <c r="E8" s="23">
        <v>10853.1</v>
      </c>
      <c r="F8" s="24">
        <v>5.0163901450811803</v>
      </c>
      <c r="G8" s="23"/>
    </row>
    <row r="9" spans="1:7" x14ac:dyDescent="0.2">
      <c r="A9" s="22" t="s">
        <v>141</v>
      </c>
      <c r="B9" s="22" t="s">
        <v>140</v>
      </c>
      <c r="C9" s="22" t="s">
        <v>142</v>
      </c>
      <c r="D9" s="25">
        <v>660000</v>
      </c>
      <c r="E9" s="23">
        <v>8869.74</v>
      </c>
      <c r="F9" s="24">
        <v>4.0996651947768203</v>
      </c>
      <c r="G9" s="23"/>
    </row>
    <row r="10" spans="1:7" x14ac:dyDescent="0.2">
      <c r="A10" s="22" t="s">
        <v>149</v>
      </c>
      <c r="B10" s="22" t="s">
        <v>148</v>
      </c>
      <c r="C10" s="22" t="s">
        <v>137</v>
      </c>
      <c r="D10" s="25">
        <v>650000</v>
      </c>
      <c r="E10" s="23">
        <v>7548.45</v>
      </c>
      <c r="F10" s="24">
        <v>3.48895432555104</v>
      </c>
      <c r="G10" s="23"/>
    </row>
    <row r="11" spans="1:7" x14ac:dyDescent="0.2">
      <c r="A11" s="22" t="s">
        <v>147</v>
      </c>
      <c r="B11" s="22" t="s">
        <v>146</v>
      </c>
      <c r="C11" s="22" t="s">
        <v>137</v>
      </c>
      <c r="D11" s="25">
        <v>710000</v>
      </c>
      <c r="E11" s="23">
        <v>6953.74</v>
      </c>
      <c r="F11" s="24">
        <v>3.21407457845747</v>
      </c>
      <c r="G11" s="23"/>
    </row>
    <row r="12" spans="1:7" x14ac:dyDescent="0.2">
      <c r="A12" s="22" t="s">
        <v>144</v>
      </c>
      <c r="B12" s="22" t="s">
        <v>143</v>
      </c>
      <c r="C12" s="22" t="s">
        <v>145</v>
      </c>
      <c r="D12" s="25">
        <v>370000</v>
      </c>
      <c r="E12" s="23">
        <v>6594.88</v>
      </c>
      <c r="F12" s="24">
        <v>3.04820659903557</v>
      </c>
      <c r="G12" s="23"/>
    </row>
    <row r="13" spans="1:7" x14ac:dyDescent="0.2">
      <c r="A13" s="22" t="s">
        <v>151</v>
      </c>
      <c r="B13" s="22" t="s">
        <v>150</v>
      </c>
      <c r="C13" s="22" t="s">
        <v>152</v>
      </c>
      <c r="D13" s="25">
        <v>173000</v>
      </c>
      <c r="E13" s="23">
        <v>6062.0929999999998</v>
      </c>
      <c r="F13" s="24">
        <v>2.80194816078038</v>
      </c>
      <c r="G13" s="23"/>
    </row>
    <row r="14" spans="1:7" x14ac:dyDescent="0.2">
      <c r="A14" s="22" t="s">
        <v>154</v>
      </c>
      <c r="B14" s="22" t="s">
        <v>153</v>
      </c>
      <c r="C14" s="22" t="s">
        <v>155</v>
      </c>
      <c r="D14" s="25">
        <v>435100</v>
      </c>
      <c r="E14" s="23">
        <v>5441.3606</v>
      </c>
      <c r="F14" s="24">
        <v>2.51504065102809</v>
      </c>
      <c r="G14" s="23"/>
    </row>
    <row r="15" spans="1:7" x14ac:dyDescent="0.2">
      <c r="A15" s="22" t="s">
        <v>157</v>
      </c>
      <c r="B15" s="22" t="s">
        <v>156</v>
      </c>
      <c r="C15" s="22" t="s">
        <v>155</v>
      </c>
      <c r="D15" s="25">
        <v>360000</v>
      </c>
      <c r="E15" s="23">
        <v>4829.76</v>
      </c>
      <c r="F15" s="24">
        <v>2.2323539327111401</v>
      </c>
      <c r="G15" s="23"/>
    </row>
    <row r="16" spans="1:7" x14ac:dyDescent="0.2">
      <c r="A16" s="22" t="s">
        <v>159</v>
      </c>
      <c r="B16" s="22" t="s">
        <v>158</v>
      </c>
      <c r="C16" s="22" t="s">
        <v>160</v>
      </c>
      <c r="D16" s="25">
        <v>1300000</v>
      </c>
      <c r="E16" s="23">
        <v>4818.45</v>
      </c>
      <c r="F16" s="24">
        <v>2.2271263597097999</v>
      </c>
      <c r="G16" s="23"/>
    </row>
    <row r="17" spans="1:7" x14ac:dyDescent="0.2">
      <c r="A17" s="22" t="s">
        <v>171</v>
      </c>
      <c r="B17" s="22" t="s">
        <v>170</v>
      </c>
      <c r="C17" s="22" t="s">
        <v>172</v>
      </c>
      <c r="D17" s="25">
        <v>140000</v>
      </c>
      <c r="E17" s="23">
        <v>4136.58</v>
      </c>
      <c r="F17" s="24">
        <v>1.91196055931853</v>
      </c>
      <c r="G17" s="23"/>
    </row>
    <row r="18" spans="1:7" x14ac:dyDescent="0.2">
      <c r="A18" s="22" t="s">
        <v>162</v>
      </c>
      <c r="B18" s="22" t="s">
        <v>161</v>
      </c>
      <c r="C18" s="22" t="s">
        <v>163</v>
      </c>
      <c r="D18" s="25">
        <v>1700000</v>
      </c>
      <c r="E18" s="23">
        <v>3892.66</v>
      </c>
      <c r="F18" s="24">
        <v>1.7992187727148601</v>
      </c>
      <c r="G18" s="23"/>
    </row>
    <row r="19" spans="1:7" x14ac:dyDescent="0.2">
      <c r="A19" s="22" t="s">
        <v>168</v>
      </c>
      <c r="B19" s="22" t="s">
        <v>167</v>
      </c>
      <c r="C19" s="22" t="s">
        <v>169</v>
      </c>
      <c r="D19" s="25">
        <v>34000</v>
      </c>
      <c r="E19" s="23">
        <v>3653.3</v>
      </c>
      <c r="F19" s="24">
        <v>1.6885846548014001</v>
      </c>
      <c r="G19" s="23"/>
    </row>
    <row r="20" spans="1:7" x14ac:dyDescent="0.2">
      <c r="A20" s="22" t="s">
        <v>180</v>
      </c>
      <c r="B20" s="22" t="s">
        <v>179</v>
      </c>
      <c r="C20" s="22" t="s">
        <v>181</v>
      </c>
      <c r="D20" s="25">
        <v>1800000</v>
      </c>
      <c r="E20" s="23">
        <v>3453.48</v>
      </c>
      <c r="F20" s="24">
        <v>1.59622624303056</v>
      </c>
      <c r="G20" s="23"/>
    </row>
    <row r="21" spans="1:7" x14ac:dyDescent="0.2">
      <c r="A21" s="22" t="s">
        <v>183</v>
      </c>
      <c r="B21" s="22" t="s">
        <v>182</v>
      </c>
      <c r="C21" s="22" t="s">
        <v>184</v>
      </c>
      <c r="D21" s="25">
        <v>460000</v>
      </c>
      <c r="E21" s="23">
        <v>3385.37</v>
      </c>
      <c r="F21" s="24">
        <v>1.56474525301098</v>
      </c>
      <c r="G21" s="23"/>
    </row>
    <row r="22" spans="1:7" x14ac:dyDescent="0.2">
      <c r="A22" s="22" t="s">
        <v>165</v>
      </c>
      <c r="B22" s="22" t="s">
        <v>164</v>
      </c>
      <c r="C22" s="22" t="s">
        <v>166</v>
      </c>
      <c r="D22" s="25">
        <v>44000</v>
      </c>
      <c r="E22" s="23">
        <v>3264.36</v>
      </c>
      <c r="F22" s="24">
        <v>1.5088134573529399</v>
      </c>
      <c r="G22" s="23"/>
    </row>
    <row r="23" spans="1:7" x14ac:dyDescent="0.2">
      <c r="A23" s="22" t="s">
        <v>174</v>
      </c>
      <c r="B23" s="22" t="s">
        <v>173</v>
      </c>
      <c r="C23" s="22" t="s">
        <v>175</v>
      </c>
      <c r="D23" s="25">
        <v>60000</v>
      </c>
      <c r="E23" s="23">
        <v>3253.8</v>
      </c>
      <c r="F23" s="24">
        <v>1.5039325403861701</v>
      </c>
      <c r="G23" s="23"/>
    </row>
    <row r="24" spans="1:7" x14ac:dyDescent="0.2">
      <c r="A24" s="22" t="s">
        <v>210</v>
      </c>
      <c r="B24" s="22" t="s">
        <v>209</v>
      </c>
      <c r="C24" s="22" t="s">
        <v>211</v>
      </c>
      <c r="D24" s="25">
        <v>77000</v>
      </c>
      <c r="E24" s="23">
        <v>3036.4949999999999</v>
      </c>
      <c r="F24" s="24">
        <v>1.40349242092934</v>
      </c>
      <c r="G24" s="23"/>
    </row>
    <row r="25" spans="1:7" x14ac:dyDescent="0.2">
      <c r="A25" s="22" t="s">
        <v>200</v>
      </c>
      <c r="B25" s="22" t="s">
        <v>199</v>
      </c>
      <c r="C25" s="22" t="s">
        <v>201</v>
      </c>
      <c r="D25" s="25">
        <v>200000</v>
      </c>
      <c r="E25" s="23">
        <v>3012.6</v>
      </c>
      <c r="F25" s="24">
        <v>1.39244795966789</v>
      </c>
      <c r="G25" s="23"/>
    </row>
    <row r="26" spans="1:7" x14ac:dyDescent="0.2">
      <c r="A26" s="22" t="s">
        <v>177</v>
      </c>
      <c r="B26" s="22" t="s">
        <v>176</v>
      </c>
      <c r="C26" s="22" t="s">
        <v>178</v>
      </c>
      <c r="D26" s="25">
        <v>170000</v>
      </c>
      <c r="E26" s="23">
        <v>2987.24</v>
      </c>
      <c r="F26" s="24">
        <v>1.3807263636189</v>
      </c>
      <c r="G26" s="23"/>
    </row>
    <row r="27" spans="1:7" x14ac:dyDescent="0.2">
      <c r="A27" s="22" t="s">
        <v>225</v>
      </c>
      <c r="B27" s="22" t="s">
        <v>224</v>
      </c>
      <c r="C27" s="22" t="s">
        <v>223</v>
      </c>
      <c r="D27" s="25">
        <v>220000</v>
      </c>
      <c r="E27" s="23">
        <v>2980.34</v>
      </c>
      <c r="F27" s="24">
        <v>1.3775371281008399</v>
      </c>
      <c r="G27" s="23"/>
    </row>
    <row r="28" spans="1:7" x14ac:dyDescent="0.2">
      <c r="A28" s="22" t="s">
        <v>186</v>
      </c>
      <c r="B28" s="22" t="s">
        <v>185</v>
      </c>
      <c r="C28" s="22" t="s">
        <v>187</v>
      </c>
      <c r="D28" s="25">
        <v>210000</v>
      </c>
      <c r="E28" s="23">
        <v>2790.69</v>
      </c>
      <c r="F28" s="24">
        <v>1.28987937215879</v>
      </c>
      <c r="G28" s="23"/>
    </row>
    <row r="29" spans="1:7" x14ac:dyDescent="0.2">
      <c r="A29" s="22" t="s">
        <v>189</v>
      </c>
      <c r="B29" s="22" t="s">
        <v>188</v>
      </c>
      <c r="C29" s="22" t="s">
        <v>160</v>
      </c>
      <c r="D29" s="25">
        <v>1700000</v>
      </c>
      <c r="E29" s="23">
        <v>2552.89</v>
      </c>
      <c r="F29" s="24">
        <v>1.1799662987972399</v>
      </c>
      <c r="G29" s="23"/>
    </row>
    <row r="30" spans="1:7" x14ac:dyDescent="0.2">
      <c r="A30" s="22" t="s">
        <v>206</v>
      </c>
      <c r="B30" s="22" t="s">
        <v>205</v>
      </c>
      <c r="C30" s="22" t="s">
        <v>166</v>
      </c>
      <c r="D30" s="25">
        <v>560000</v>
      </c>
      <c r="E30" s="23">
        <v>2430.4</v>
      </c>
      <c r="F30" s="24">
        <v>1.12335043523097</v>
      </c>
      <c r="G30" s="23"/>
    </row>
    <row r="31" spans="1:7" x14ac:dyDescent="0.2">
      <c r="A31" s="22" t="s">
        <v>191</v>
      </c>
      <c r="B31" s="22" t="s">
        <v>190</v>
      </c>
      <c r="C31" s="22" t="s">
        <v>192</v>
      </c>
      <c r="D31" s="25">
        <v>169865</v>
      </c>
      <c r="E31" s="23">
        <v>2425.3324699999998</v>
      </c>
      <c r="F31" s="24">
        <v>1.1210081820911399</v>
      </c>
      <c r="G31" s="23"/>
    </row>
    <row r="32" spans="1:7" x14ac:dyDescent="0.2">
      <c r="A32" s="22" t="s">
        <v>194</v>
      </c>
      <c r="B32" s="22" t="s">
        <v>193</v>
      </c>
      <c r="C32" s="22" t="s">
        <v>195</v>
      </c>
      <c r="D32" s="25">
        <v>600000</v>
      </c>
      <c r="E32" s="23">
        <v>2403.9</v>
      </c>
      <c r="F32" s="24">
        <v>1.11110192200944</v>
      </c>
      <c r="G32" s="23"/>
    </row>
    <row r="33" spans="1:7" x14ac:dyDescent="0.2">
      <c r="A33" s="22" t="s">
        <v>227</v>
      </c>
      <c r="B33" s="22" t="s">
        <v>226</v>
      </c>
      <c r="C33" s="22" t="s">
        <v>228</v>
      </c>
      <c r="D33" s="25">
        <v>1500000</v>
      </c>
      <c r="E33" s="23">
        <v>2311.9499999999998</v>
      </c>
      <c r="F33" s="24">
        <v>1.0686018921709399</v>
      </c>
      <c r="G33" s="23"/>
    </row>
    <row r="34" spans="1:7" x14ac:dyDescent="0.2">
      <c r="A34" s="22" t="s">
        <v>197</v>
      </c>
      <c r="B34" s="22" t="s">
        <v>196</v>
      </c>
      <c r="C34" s="22" t="s">
        <v>198</v>
      </c>
      <c r="D34" s="25">
        <v>35000</v>
      </c>
      <c r="E34" s="23">
        <v>2292.15</v>
      </c>
      <c r="F34" s="24">
        <v>1.0594501728582399</v>
      </c>
      <c r="G34" s="23"/>
    </row>
    <row r="35" spans="1:7" x14ac:dyDescent="0.2">
      <c r="A35" s="22" t="s">
        <v>203</v>
      </c>
      <c r="B35" s="22" t="s">
        <v>202</v>
      </c>
      <c r="C35" s="22" t="s">
        <v>204</v>
      </c>
      <c r="D35" s="25">
        <v>130000</v>
      </c>
      <c r="E35" s="23">
        <v>2223.7800000000002</v>
      </c>
      <c r="F35" s="24">
        <v>1.0278490087466801</v>
      </c>
      <c r="G35" s="23"/>
    </row>
    <row r="36" spans="1:7" x14ac:dyDescent="0.2">
      <c r="A36" s="22" t="s">
        <v>208</v>
      </c>
      <c r="B36" s="22" t="s">
        <v>207</v>
      </c>
      <c r="C36" s="22" t="s">
        <v>178</v>
      </c>
      <c r="D36" s="25">
        <v>170317</v>
      </c>
      <c r="E36" s="23">
        <v>2209.352124</v>
      </c>
      <c r="F36" s="24">
        <v>1.02118032837141</v>
      </c>
      <c r="G36" s="23"/>
    </row>
    <row r="37" spans="1:7" x14ac:dyDescent="0.2">
      <c r="A37" s="22" t="s">
        <v>220</v>
      </c>
      <c r="B37" s="22" t="s">
        <v>219</v>
      </c>
      <c r="C37" s="22" t="s">
        <v>195</v>
      </c>
      <c r="D37" s="25">
        <v>63000</v>
      </c>
      <c r="E37" s="23">
        <v>2196.9360000000001</v>
      </c>
      <c r="F37" s="24">
        <v>1.0154414959572899</v>
      </c>
      <c r="G37" s="23"/>
    </row>
    <row r="38" spans="1:7" x14ac:dyDescent="0.2">
      <c r="A38" s="22" t="s">
        <v>242</v>
      </c>
      <c r="B38" s="22" t="s">
        <v>241</v>
      </c>
      <c r="C38" s="22" t="s">
        <v>238</v>
      </c>
      <c r="D38" s="25">
        <v>12698</v>
      </c>
      <c r="E38" s="23">
        <v>1748.26064</v>
      </c>
      <c r="F38" s="24">
        <v>0.80806013448040703</v>
      </c>
      <c r="G38" s="23"/>
    </row>
    <row r="39" spans="1:7" x14ac:dyDescent="0.2">
      <c r="A39" s="22" t="s">
        <v>213</v>
      </c>
      <c r="B39" s="22" t="s">
        <v>212</v>
      </c>
      <c r="C39" s="22" t="s">
        <v>172</v>
      </c>
      <c r="D39" s="25">
        <v>13000</v>
      </c>
      <c r="E39" s="23">
        <v>1599.78</v>
      </c>
      <c r="F39" s="24">
        <v>0.73943118798296903</v>
      </c>
      <c r="G39" s="23"/>
    </row>
    <row r="40" spans="1:7" x14ac:dyDescent="0.2">
      <c r="A40" s="22" t="s">
        <v>260</v>
      </c>
      <c r="B40" s="22" t="s">
        <v>259</v>
      </c>
      <c r="C40" s="22" t="s">
        <v>261</v>
      </c>
      <c r="D40" s="25">
        <v>180000</v>
      </c>
      <c r="E40" s="23">
        <v>1592.01</v>
      </c>
      <c r="F40" s="24">
        <v>0.73583983146480603</v>
      </c>
      <c r="G40" s="23"/>
    </row>
    <row r="41" spans="1:7" x14ac:dyDescent="0.2">
      <c r="A41" s="22" t="s">
        <v>230</v>
      </c>
      <c r="B41" s="22" t="s">
        <v>229</v>
      </c>
      <c r="C41" s="22" t="s">
        <v>204</v>
      </c>
      <c r="D41" s="25">
        <v>1084748</v>
      </c>
      <c r="E41" s="23">
        <v>1525.6980619999999</v>
      </c>
      <c r="F41" s="24">
        <v>0.70518992016900695</v>
      </c>
      <c r="G41" s="23"/>
    </row>
    <row r="42" spans="1:7" x14ac:dyDescent="0.2">
      <c r="A42" s="22" t="s">
        <v>217</v>
      </c>
      <c r="B42" s="22" t="s">
        <v>216</v>
      </c>
      <c r="C42" s="22" t="s">
        <v>218</v>
      </c>
      <c r="D42" s="25">
        <v>70000</v>
      </c>
      <c r="E42" s="23">
        <v>1438.64</v>
      </c>
      <c r="F42" s="24">
        <v>0.66495098343510906</v>
      </c>
      <c r="G42" s="23"/>
    </row>
    <row r="43" spans="1:7" x14ac:dyDescent="0.2">
      <c r="A43" s="22" t="s">
        <v>222</v>
      </c>
      <c r="B43" s="22" t="s">
        <v>221</v>
      </c>
      <c r="C43" s="22" t="s">
        <v>223</v>
      </c>
      <c r="D43" s="25">
        <v>470000</v>
      </c>
      <c r="E43" s="23">
        <v>1433.5</v>
      </c>
      <c r="F43" s="24">
        <v>0.66257523407817698</v>
      </c>
      <c r="G43" s="23"/>
    </row>
    <row r="44" spans="1:7" x14ac:dyDescent="0.2">
      <c r="A44" s="22" t="s">
        <v>215</v>
      </c>
      <c r="B44" s="22" t="s">
        <v>214</v>
      </c>
      <c r="C44" s="22" t="s">
        <v>204</v>
      </c>
      <c r="D44" s="25">
        <v>230000</v>
      </c>
      <c r="E44" s="23">
        <v>1358.38</v>
      </c>
      <c r="F44" s="24">
        <v>0.62785416565546903</v>
      </c>
      <c r="G44" s="23"/>
    </row>
    <row r="45" spans="1:7" x14ac:dyDescent="0.2">
      <c r="A45" s="22" t="s">
        <v>240</v>
      </c>
      <c r="B45" s="22" t="s">
        <v>239</v>
      </c>
      <c r="C45" s="22" t="s">
        <v>223</v>
      </c>
      <c r="D45" s="25">
        <v>175891</v>
      </c>
      <c r="E45" s="23">
        <v>1328.0649960000001</v>
      </c>
      <c r="F45" s="24">
        <v>0.613842326889245</v>
      </c>
      <c r="G45" s="23"/>
    </row>
    <row r="46" spans="1:7" x14ac:dyDescent="0.2">
      <c r="A46" s="22" t="s">
        <v>232</v>
      </c>
      <c r="B46" s="22" t="s">
        <v>231</v>
      </c>
      <c r="C46" s="22" t="s">
        <v>233</v>
      </c>
      <c r="D46" s="25">
        <v>1260000</v>
      </c>
      <c r="E46" s="23">
        <v>1265.2919999999999</v>
      </c>
      <c r="F46" s="24">
        <v>0.58482814306051301</v>
      </c>
      <c r="G46" s="23"/>
    </row>
    <row r="47" spans="1:7" x14ac:dyDescent="0.2">
      <c r="A47" s="22" t="s">
        <v>235</v>
      </c>
      <c r="B47" s="22" t="s">
        <v>234</v>
      </c>
      <c r="C47" s="22" t="s">
        <v>163</v>
      </c>
      <c r="D47" s="25">
        <v>251599</v>
      </c>
      <c r="E47" s="23">
        <v>1200.6304279999999</v>
      </c>
      <c r="F47" s="24">
        <v>0.55494104420891699</v>
      </c>
      <c r="G47" s="23"/>
    </row>
    <row r="48" spans="1:7" x14ac:dyDescent="0.2">
      <c r="A48" s="22" t="s">
        <v>244</v>
      </c>
      <c r="B48" s="22" t="s">
        <v>243</v>
      </c>
      <c r="C48" s="22" t="s">
        <v>245</v>
      </c>
      <c r="D48" s="25">
        <v>500000</v>
      </c>
      <c r="E48" s="23">
        <v>1137.6500000000001</v>
      </c>
      <c r="F48" s="24">
        <v>0.52583098364076597</v>
      </c>
      <c r="G48" s="23"/>
    </row>
    <row r="49" spans="1:7" x14ac:dyDescent="0.2">
      <c r="A49" s="22" t="s">
        <v>237</v>
      </c>
      <c r="B49" s="22" t="s">
        <v>236</v>
      </c>
      <c r="C49" s="22" t="s">
        <v>238</v>
      </c>
      <c r="D49" s="25">
        <v>160052</v>
      </c>
      <c r="E49" s="23">
        <v>1076.2696739999999</v>
      </c>
      <c r="F49" s="24">
        <v>0.49746050309159001</v>
      </c>
      <c r="G49" s="23"/>
    </row>
    <row r="50" spans="1:7" x14ac:dyDescent="0.2">
      <c r="A50" s="22" t="s">
        <v>377</v>
      </c>
      <c r="B50" s="22" t="s">
        <v>376</v>
      </c>
      <c r="C50" s="22" t="s">
        <v>378</v>
      </c>
      <c r="D50" s="25">
        <v>15000</v>
      </c>
      <c r="E50" s="23">
        <v>891.22500000000002</v>
      </c>
      <c r="F50" s="24">
        <v>0.41193136588163498</v>
      </c>
      <c r="G50" s="23"/>
    </row>
    <row r="51" spans="1:7" x14ac:dyDescent="0.2">
      <c r="A51" s="22" t="s">
        <v>253</v>
      </c>
      <c r="B51" s="22" t="s">
        <v>252</v>
      </c>
      <c r="C51" s="22" t="s">
        <v>254</v>
      </c>
      <c r="D51" s="25">
        <v>16994</v>
      </c>
      <c r="E51" s="23">
        <v>48.373421</v>
      </c>
      <c r="F51" s="24">
        <v>2.2358584403374401E-2</v>
      </c>
      <c r="G51" s="23"/>
    </row>
    <row r="52" spans="1:7" x14ac:dyDescent="0.2">
      <c r="A52" s="22" t="s">
        <v>247</v>
      </c>
      <c r="B52" s="22" t="s">
        <v>246</v>
      </c>
      <c r="C52" s="22" t="s">
        <v>175</v>
      </c>
      <c r="D52" s="25">
        <v>92500</v>
      </c>
      <c r="E52" s="23">
        <v>20.784749999999999</v>
      </c>
      <c r="F52" s="24">
        <v>9.6068786860874708E-3</v>
      </c>
      <c r="G52" s="23"/>
    </row>
    <row r="53" spans="1:7" x14ac:dyDescent="0.2">
      <c r="A53" s="21" t="s">
        <v>33</v>
      </c>
      <c r="B53" s="21"/>
      <c r="C53" s="21"/>
      <c r="D53" s="21"/>
      <c r="E53" s="26">
        <f>SUM(E7:E52)</f>
        <v>151795.60816499998</v>
      </c>
      <c r="F53" s="27">
        <f>SUM(F7:F52)</f>
        <v>70.161151455852178</v>
      </c>
      <c r="G53" s="26"/>
    </row>
    <row r="54" spans="1:7" x14ac:dyDescent="0.2">
      <c r="A54" s="22"/>
      <c r="B54" s="22"/>
      <c r="C54" s="22"/>
      <c r="D54" s="22"/>
      <c r="E54" s="23"/>
      <c r="F54" s="24"/>
      <c r="G54" s="23"/>
    </row>
    <row r="55" spans="1:7" x14ac:dyDescent="0.2">
      <c r="A55" s="21" t="s">
        <v>1504</v>
      </c>
      <c r="B55" s="22"/>
      <c r="C55" s="22"/>
      <c r="D55" s="22"/>
      <c r="E55" s="23"/>
      <c r="F55" s="24"/>
      <c r="G55" s="23"/>
    </row>
    <row r="56" spans="1:7" x14ac:dyDescent="0.2">
      <c r="A56" s="22" t="s">
        <v>399</v>
      </c>
      <c r="B56" s="22" t="s">
        <v>398</v>
      </c>
      <c r="C56" s="22" t="s">
        <v>400</v>
      </c>
      <c r="D56" s="25">
        <v>27000</v>
      </c>
      <c r="E56" s="23">
        <v>2.7000000000000001E-3</v>
      </c>
      <c r="F56" s="24">
        <v>1.24796172445837E-6</v>
      </c>
      <c r="G56" s="23"/>
    </row>
    <row r="57" spans="1:7" x14ac:dyDescent="0.2">
      <c r="A57" s="21" t="s">
        <v>33</v>
      </c>
      <c r="B57" s="21"/>
      <c r="C57" s="21"/>
      <c r="D57" s="21"/>
      <c r="E57" s="26">
        <f>SUM(E55:E56)</f>
        <v>2.7000000000000001E-3</v>
      </c>
      <c r="F57" s="27">
        <f>SUM(F55:F56)</f>
        <v>1.24796172445837E-6</v>
      </c>
      <c r="G57" s="26"/>
    </row>
    <row r="58" spans="1:7" x14ac:dyDescent="0.2">
      <c r="A58" s="22"/>
      <c r="B58" s="22"/>
      <c r="C58" s="22"/>
      <c r="D58" s="22"/>
      <c r="E58" s="23"/>
      <c r="F58" s="24"/>
      <c r="G58" s="23"/>
    </row>
    <row r="59" spans="1:7" x14ac:dyDescent="0.2">
      <c r="A59" s="21" t="s">
        <v>401</v>
      </c>
      <c r="B59" s="22"/>
      <c r="C59" s="22"/>
      <c r="D59" s="22"/>
      <c r="E59" s="23"/>
      <c r="F59" s="24"/>
      <c r="G59" s="23"/>
    </row>
    <row r="60" spans="1:7" x14ac:dyDescent="0.2">
      <c r="A60" s="22" t="s">
        <v>403</v>
      </c>
      <c r="B60" s="22" t="s">
        <v>402</v>
      </c>
      <c r="C60" s="22" t="s">
        <v>201</v>
      </c>
      <c r="D60" s="25">
        <v>1150000</v>
      </c>
      <c r="E60" s="23">
        <v>1734.085</v>
      </c>
      <c r="F60" s="24">
        <v>0.80150803961385098</v>
      </c>
      <c r="G60" s="23"/>
    </row>
    <row r="61" spans="1:7" x14ac:dyDescent="0.2">
      <c r="A61" s="21" t="s">
        <v>33</v>
      </c>
      <c r="B61" s="21"/>
      <c r="C61" s="21"/>
      <c r="D61" s="21"/>
      <c r="E61" s="26">
        <f>SUM(E59:E60)</f>
        <v>1734.085</v>
      </c>
      <c r="F61" s="27">
        <f>SUM(F59:F60)</f>
        <v>0.80150803961385098</v>
      </c>
      <c r="G61" s="26"/>
    </row>
    <row r="62" spans="1:7" x14ac:dyDescent="0.2">
      <c r="A62" s="22"/>
      <c r="B62" s="22"/>
      <c r="C62" s="22"/>
      <c r="D62" s="22"/>
      <c r="E62" s="23"/>
      <c r="F62" s="24"/>
      <c r="G62" s="23"/>
    </row>
    <row r="63" spans="1:7" x14ac:dyDescent="0.2">
      <c r="A63" s="21" t="s">
        <v>66</v>
      </c>
      <c r="B63" s="22"/>
      <c r="C63" s="22"/>
      <c r="D63" s="22"/>
      <c r="E63" s="23"/>
      <c r="F63" s="24"/>
      <c r="G63" s="23"/>
    </row>
    <row r="64" spans="1:7" x14ac:dyDescent="0.2">
      <c r="A64" s="21" t="s">
        <v>67</v>
      </c>
      <c r="B64" s="22"/>
      <c r="C64" s="22"/>
      <c r="D64" s="22"/>
      <c r="E64" s="23"/>
      <c r="F64" s="24"/>
      <c r="G64" s="23"/>
    </row>
    <row r="65" spans="1:7" x14ac:dyDescent="0.2">
      <c r="A65" s="22" t="s">
        <v>69</v>
      </c>
      <c r="B65" s="22" t="s">
        <v>68</v>
      </c>
      <c r="C65" s="22" t="s">
        <v>70</v>
      </c>
      <c r="D65" s="25">
        <v>9994</v>
      </c>
      <c r="E65" s="23">
        <v>10840.911550000001</v>
      </c>
      <c r="F65" s="24">
        <v>5.0107565454217404</v>
      </c>
      <c r="G65" s="23">
        <v>8.69</v>
      </c>
    </row>
    <row r="66" spans="1:7" x14ac:dyDescent="0.2">
      <c r="A66" s="22" t="s">
        <v>72</v>
      </c>
      <c r="B66" s="22" t="s">
        <v>71</v>
      </c>
      <c r="C66" s="22" t="s">
        <v>70</v>
      </c>
      <c r="D66" s="25">
        <v>6136</v>
      </c>
      <c r="E66" s="23">
        <v>6624.0574399999996</v>
      </c>
      <c r="F66" s="24">
        <v>3.0616926465680399</v>
      </c>
      <c r="G66" s="23">
        <v>8.7249999999999996</v>
      </c>
    </row>
    <row r="67" spans="1:7" x14ac:dyDescent="0.2">
      <c r="A67" s="22" t="s">
        <v>102</v>
      </c>
      <c r="B67" s="22" t="s">
        <v>101</v>
      </c>
      <c r="C67" s="22" t="s">
        <v>78</v>
      </c>
      <c r="D67" s="25">
        <v>5000</v>
      </c>
      <c r="E67" s="23">
        <v>5346.3910959000004</v>
      </c>
      <c r="F67" s="24">
        <v>2.4711449820993501</v>
      </c>
      <c r="G67" s="23">
        <v>7.9450000000000003</v>
      </c>
    </row>
    <row r="68" spans="1:7" x14ac:dyDescent="0.2">
      <c r="A68" s="22" t="s">
        <v>380</v>
      </c>
      <c r="B68" s="22" t="s">
        <v>379</v>
      </c>
      <c r="C68" s="22" t="s">
        <v>78</v>
      </c>
      <c r="D68" s="25">
        <v>3500</v>
      </c>
      <c r="E68" s="23">
        <v>3652.5439520999998</v>
      </c>
      <c r="F68" s="24">
        <v>1.68823520337878</v>
      </c>
      <c r="G68" s="23">
        <v>7.99</v>
      </c>
    </row>
    <row r="69" spans="1:7" x14ac:dyDescent="0.2">
      <c r="A69" s="22" t="s">
        <v>382</v>
      </c>
      <c r="B69" s="22" t="s">
        <v>381</v>
      </c>
      <c r="C69" s="22" t="s">
        <v>78</v>
      </c>
      <c r="D69" s="25">
        <v>2500</v>
      </c>
      <c r="E69" s="23">
        <v>2636.2293150999999</v>
      </c>
      <c r="F69" s="24">
        <v>1.21848640079256</v>
      </c>
      <c r="G69" s="23">
        <v>8.0850000000000009</v>
      </c>
    </row>
    <row r="70" spans="1:7" x14ac:dyDescent="0.2">
      <c r="A70" s="22" t="s">
        <v>96</v>
      </c>
      <c r="B70" s="22" t="s">
        <v>95</v>
      </c>
      <c r="C70" s="22" t="s">
        <v>78</v>
      </c>
      <c r="D70" s="25">
        <v>2500</v>
      </c>
      <c r="E70" s="23">
        <v>2557.7811986000002</v>
      </c>
      <c r="F70" s="24">
        <v>1.1822270501452099</v>
      </c>
      <c r="G70" s="23">
        <v>7.9836</v>
      </c>
    </row>
    <row r="71" spans="1:7" x14ac:dyDescent="0.2">
      <c r="A71" s="22" t="s">
        <v>100</v>
      </c>
      <c r="B71" s="22" t="s">
        <v>99</v>
      </c>
      <c r="C71" s="22" t="s">
        <v>78</v>
      </c>
      <c r="D71" s="25">
        <v>2500</v>
      </c>
      <c r="E71" s="23">
        <v>2480.0188355999999</v>
      </c>
      <c r="F71" s="24">
        <v>1.14628466028319</v>
      </c>
      <c r="G71" s="23">
        <v>7.8878000000000004</v>
      </c>
    </row>
    <row r="72" spans="1:7" x14ac:dyDescent="0.2">
      <c r="A72" s="22" t="s">
        <v>104</v>
      </c>
      <c r="B72" s="22" t="s">
        <v>103</v>
      </c>
      <c r="C72" s="22" t="s">
        <v>78</v>
      </c>
      <c r="D72" s="25">
        <v>250</v>
      </c>
      <c r="E72" s="23">
        <v>2468.1212329</v>
      </c>
      <c r="F72" s="24">
        <v>1.1407854925859999</v>
      </c>
      <c r="G72" s="23">
        <v>7.5949</v>
      </c>
    </row>
    <row r="73" spans="1:7" x14ac:dyDescent="0.2">
      <c r="A73" s="22" t="s">
        <v>98</v>
      </c>
      <c r="B73" s="22" t="s">
        <v>97</v>
      </c>
      <c r="C73" s="22" t="s">
        <v>78</v>
      </c>
      <c r="D73" s="25">
        <v>3500</v>
      </c>
      <c r="E73" s="23">
        <v>1961.7605000000001</v>
      </c>
      <c r="F73" s="24">
        <v>0.90674148761271101</v>
      </c>
      <c r="G73" s="23">
        <v>6.9702999999999999</v>
      </c>
    </row>
    <row r="74" spans="1:7" x14ac:dyDescent="0.2">
      <c r="A74" s="22" t="s">
        <v>249</v>
      </c>
      <c r="B74" s="22" t="s">
        <v>248</v>
      </c>
      <c r="C74" s="22" t="s">
        <v>78</v>
      </c>
      <c r="D74" s="25">
        <v>1000</v>
      </c>
      <c r="E74" s="23">
        <v>1071.6970575</v>
      </c>
      <c r="F74" s="24">
        <v>0.49534700295357897</v>
      </c>
      <c r="G74" s="23">
        <v>7.75</v>
      </c>
    </row>
    <row r="75" spans="1:7" x14ac:dyDescent="0.2">
      <c r="A75" s="22" t="s">
        <v>74</v>
      </c>
      <c r="B75" s="22" t="s">
        <v>73</v>
      </c>
      <c r="C75" s="22" t="s">
        <v>75</v>
      </c>
      <c r="D75" s="25">
        <v>1000</v>
      </c>
      <c r="E75" s="23">
        <v>1013.0098219</v>
      </c>
      <c r="F75" s="24">
        <v>0.46822129045614602</v>
      </c>
      <c r="G75" s="23">
        <v>7.5044000000000004</v>
      </c>
    </row>
    <row r="76" spans="1:7" x14ac:dyDescent="0.2">
      <c r="A76" s="22" t="s">
        <v>125</v>
      </c>
      <c r="B76" s="22" t="s">
        <v>124</v>
      </c>
      <c r="C76" s="22" t="s">
        <v>78</v>
      </c>
      <c r="D76" s="25">
        <v>500</v>
      </c>
      <c r="E76" s="23">
        <v>501.7387329</v>
      </c>
      <c r="F76" s="24">
        <v>0.23190767938423801</v>
      </c>
      <c r="G76" s="23">
        <v>7.5462999999999996</v>
      </c>
    </row>
    <row r="77" spans="1:7" x14ac:dyDescent="0.2">
      <c r="A77" s="21" t="s">
        <v>33</v>
      </c>
      <c r="B77" s="21"/>
      <c r="C77" s="21"/>
      <c r="D77" s="21"/>
      <c r="E77" s="26">
        <f>SUM(E64:E76)</f>
        <v>41154.260732499992</v>
      </c>
      <c r="F77" s="27">
        <f>SUM(F64:F76)</f>
        <v>19.021830441681544</v>
      </c>
      <c r="G77" s="26"/>
    </row>
    <row r="78" spans="1:7" x14ac:dyDescent="0.2">
      <c r="A78" s="22"/>
      <c r="B78" s="22"/>
      <c r="C78" s="22"/>
      <c r="D78" s="22"/>
      <c r="E78" s="23"/>
      <c r="F78" s="24"/>
      <c r="G78" s="23"/>
    </row>
    <row r="79" spans="1:7" x14ac:dyDescent="0.2">
      <c r="A79" s="21" t="s">
        <v>29</v>
      </c>
      <c r="B79" s="22"/>
      <c r="C79" s="22"/>
      <c r="D79" s="22"/>
      <c r="E79" s="23"/>
      <c r="F79" s="24"/>
      <c r="G79" s="23"/>
    </row>
    <row r="80" spans="1:7" x14ac:dyDescent="0.2">
      <c r="A80" s="21" t="s">
        <v>30</v>
      </c>
      <c r="B80" s="22"/>
      <c r="C80" s="22"/>
      <c r="D80" s="22"/>
      <c r="E80" s="23"/>
      <c r="F80" s="24"/>
      <c r="G80" s="23"/>
    </row>
    <row r="81" spans="1:7" x14ac:dyDescent="0.2">
      <c r="A81" s="22" t="s">
        <v>82</v>
      </c>
      <c r="B81" s="22" t="s">
        <v>81</v>
      </c>
      <c r="C81" s="22" t="s">
        <v>31</v>
      </c>
      <c r="D81" s="25">
        <v>500</v>
      </c>
      <c r="E81" s="23">
        <v>2337.4949999999999</v>
      </c>
      <c r="F81" s="24">
        <v>1.08040899670845</v>
      </c>
      <c r="G81" s="23">
        <v>7.25</v>
      </c>
    </row>
    <row r="82" spans="1:7" x14ac:dyDescent="0.2">
      <c r="A82" s="21" t="s">
        <v>33</v>
      </c>
      <c r="B82" s="21"/>
      <c r="C82" s="21"/>
      <c r="D82" s="21"/>
      <c r="E82" s="26">
        <f>SUM(E80:E81)</f>
        <v>2337.4949999999999</v>
      </c>
      <c r="F82" s="27">
        <f>SUM(F80:F81)</f>
        <v>1.08040899670845</v>
      </c>
      <c r="G82" s="26"/>
    </row>
    <row r="83" spans="1:7" x14ac:dyDescent="0.2">
      <c r="A83" s="22"/>
      <c r="B83" s="22"/>
      <c r="C83" s="22"/>
      <c r="D83" s="22"/>
      <c r="E83" s="23"/>
      <c r="F83" s="24"/>
      <c r="G83" s="23"/>
    </row>
    <row r="84" spans="1:7" x14ac:dyDescent="0.2">
      <c r="A84" s="21" t="s">
        <v>65</v>
      </c>
      <c r="B84" s="22"/>
      <c r="C84" s="22"/>
      <c r="D84" s="22"/>
      <c r="E84" s="23"/>
      <c r="F84" s="24"/>
      <c r="G84" s="23"/>
    </row>
    <row r="85" spans="1:7" x14ac:dyDescent="0.2">
      <c r="A85" s="22" t="s">
        <v>365</v>
      </c>
      <c r="B85" s="22" t="s">
        <v>364</v>
      </c>
      <c r="C85" s="22" t="s">
        <v>37</v>
      </c>
      <c r="D85" s="25">
        <v>3500000</v>
      </c>
      <c r="E85" s="23">
        <v>3584.3674999999998</v>
      </c>
      <c r="F85" s="24">
        <v>1.6567234986639101</v>
      </c>
      <c r="G85" s="23">
        <v>7.6871129201999997</v>
      </c>
    </row>
    <row r="86" spans="1:7" x14ac:dyDescent="0.2">
      <c r="A86" s="22" t="s">
        <v>84</v>
      </c>
      <c r="B86" s="22" t="s">
        <v>83</v>
      </c>
      <c r="C86" s="22" t="s">
        <v>37</v>
      </c>
      <c r="D86" s="25">
        <v>3236200</v>
      </c>
      <c r="E86" s="23">
        <v>2983.5263839999998</v>
      </c>
      <c r="F86" s="24">
        <v>1.3790099004235901</v>
      </c>
      <c r="G86" s="23">
        <v>7.9546987578124897</v>
      </c>
    </row>
    <row r="87" spans="1:7" x14ac:dyDescent="0.2">
      <c r="A87" s="22" t="s">
        <v>106</v>
      </c>
      <c r="B87" s="22" t="s">
        <v>105</v>
      </c>
      <c r="C87" s="22" t="s">
        <v>37</v>
      </c>
      <c r="D87" s="25">
        <v>2800000</v>
      </c>
      <c r="E87" s="23">
        <v>2756.9612000000002</v>
      </c>
      <c r="F87" s="24">
        <v>1.27428964941364</v>
      </c>
      <c r="G87" s="23">
        <v>8.0211908112499994</v>
      </c>
    </row>
    <row r="88" spans="1:7" x14ac:dyDescent="0.2">
      <c r="A88" s="22" t="s">
        <v>108</v>
      </c>
      <c r="B88" s="22" t="s">
        <v>107</v>
      </c>
      <c r="C88" s="22" t="s">
        <v>37</v>
      </c>
      <c r="D88" s="25">
        <v>2500000</v>
      </c>
      <c r="E88" s="23">
        <v>2517.0625</v>
      </c>
      <c r="F88" s="24">
        <v>1.1634065400257401</v>
      </c>
      <c r="G88" s="23">
        <v>7.8912782705124904</v>
      </c>
    </row>
    <row r="89" spans="1:7" x14ac:dyDescent="0.2">
      <c r="A89" s="22" t="s">
        <v>112</v>
      </c>
      <c r="B89" s="22" t="s">
        <v>111</v>
      </c>
      <c r="C89" s="22" t="s">
        <v>37</v>
      </c>
      <c r="D89" s="25">
        <v>2343370</v>
      </c>
      <c r="E89" s="23">
        <v>2402.8085382999998</v>
      </c>
      <c r="F89" s="24">
        <v>1.11059743962969</v>
      </c>
      <c r="G89" s="23">
        <v>7.6871129201999997</v>
      </c>
    </row>
    <row r="90" spans="1:7" x14ac:dyDescent="0.2">
      <c r="A90" s="22" t="s">
        <v>368</v>
      </c>
      <c r="B90" s="22" t="s">
        <v>367</v>
      </c>
      <c r="C90" s="22" t="s">
        <v>37</v>
      </c>
      <c r="D90" s="25">
        <v>2000000</v>
      </c>
      <c r="E90" s="23">
        <v>2029.5837778</v>
      </c>
      <c r="F90" s="24">
        <v>0.93808995232445502</v>
      </c>
      <c r="G90" s="23">
        <v>7.6474724095125</v>
      </c>
    </row>
    <row r="91" spans="1:7" x14ac:dyDescent="0.2">
      <c r="A91" s="22" t="s">
        <v>110</v>
      </c>
      <c r="B91" s="22" t="s">
        <v>109</v>
      </c>
      <c r="C91" s="22" t="s">
        <v>37</v>
      </c>
      <c r="D91" s="25">
        <v>1562190</v>
      </c>
      <c r="E91" s="23">
        <v>1592.7800233999999</v>
      </c>
      <c r="F91" s="24">
        <v>0.73619574247596697</v>
      </c>
      <c r="G91" s="23">
        <v>7.8117067251124999</v>
      </c>
    </row>
    <row r="92" spans="1:7" x14ac:dyDescent="0.2">
      <c r="A92" s="22" t="s">
        <v>392</v>
      </c>
      <c r="B92" s="22" t="s">
        <v>1495</v>
      </c>
      <c r="C92" s="22" t="s">
        <v>37</v>
      </c>
      <c r="D92" s="25">
        <v>500000</v>
      </c>
      <c r="E92" s="23">
        <v>513.26436109999997</v>
      </c>
      <c r="F92" s="24">
        <v>0.237234917474586</v>
      </c>
      <c r="G92" s="23">
        <v>5.2416999999999998</v>
      </c>
    </row>
    <row r="93" spans="1:7" x14ac:dyDescent="0.2">
      <c r="A93" s="22" t="s">
        <v>114</v>
      </c>
      <c r="B93" s="22" t="s">
        <v>113</v>
      </c>
      <c r="C93" s="22" t="s">
        <v>37</v>
      </c>
      <c r="D93" s="25">
        <v>52560</v>
      </c>
      <c r="E93" s="23">
        <v>50.942080599999997</v>
      </c>
      <c r="F93" s="24">
        <v>2.3545839538175399E-2</v>
      </c>
      <c r="G93" s="23">
        <v>7.9684178724499999</v>
      </c>
    </row>
    <row r="94" spans="1:7" x14ac:dyDescent="0.2">
      <c r="A94" s="22" t="s">
        <v>116</v>
      </c>
      <c r="B94" s="22" t="s">
        <v>115</v>
      </c>
      <c r="C94" s="22" t="s">
        <v>37</v>
      </c>
      <c r="D94" s="25">
        <v>50000</v>
      </c>
      <c r="E94" s="23">
        <v>48.380883300000001</v>
      </c>
      <c r="F94" s="24">
        <v>2.2362033538476801E-2</v>
      </c>
      <c r="G94" s="23">
        <v>7.9625624450124999</v>
      </c>
    </row>
    <row r="95" spans="1:7" x14ac:dyDescent="0.2">
      <c r="A95" s="22" t="s">
        <v>394</v>
      </c>
      <c r="B95" s="22" t="s">
        <v>393</v>
      </c>
      <c r="C95" s="22" t="s">
        <v>37</v>
      </c>
      <c r="D95" s="25">
        <v>20000</v>
      </c>
      <c r="E95" s="23">
        <v>20.774560000000001</v>
      </c>
      <c r="F95" s="24">
        <v>9.6021687860977593E-3</v>
      </c>
      <c r="G95" s="23">
        <v>5.9009881361999996</v>
      </c>
    </row>
    <row r="96" spans="1:7" x14ac:dyDescent="0.2">
      <c r="A96" s="21" t="s">
        <v>33</v>
      </c>
      <c r="B96" s="21"/>
      <c r="C96" s="21"/>
      <c r="D96" s="21"/>
      <c r="E96" s="26">
        <f>SUM(E85:E95)</f>
        <v>18500.451808500002</v>
      </c>
      <c r="F96" s="27">
        <f>SUM(F85:F95)</f>
        <v>8.5510576822943278</v>
      </c>
      <c r="G96" s="26"/>
    </row>
    <row r="97" spans="1:7" x14ac:dyDescent="0.2">
      <c r="A97" s="22"/>
      <c r="B97" s="22"/>
      <c r="C97" s="22"/>
      <c r="D97" s="22"/>
      <c r="E97" s="23"/>
      <c r="F97" s="24"/>
      <c r="G97" s="23"/>
    </row>
    <row r="98" spans="1:7" x14ac:dyDescent="0.2">
      <c r="A98" s="21" t="s">
        <v>38</v>
      </c>
      <c r="B98" s="21"/>
      <c r="C98" s="21"/>
      <c r="D98" s="21"/>
      <c r="E98" s="26">
        <f>E53+E57+E61+E77+E82+E96</f>
        <v>215521.903406</v>
      </c>
      <c r="F98" s="27">
        <f>F53+F57+F61+F77+F82+F96</f>
        <v>99.615957864112076</v>
      </c>
      <c r="G98" s="26"/>
    </row>
    <row r="99" spans="1:7" x14ac:dyDescent="0.2">
      <c r="A99" s="21"/>
      <c r="B99" s="21"/>
      <c r="C99" s="21"/>
      <c r="D99" s="21"/>
      <c r="E99" s="26"/>
      <c r="F99" s="27"/>
      <c r="G99" s="26"/>
    </row>
    <row r="100" spans="1:7" x14ac:dyDescent="0.2">
      <c r="A100" s="21" t="s">
        <v>40</v>
      </c>
      <c r="B100" s="21"/>
      <c r="C100" s="21"/>
      <c r="D100" s="21"/>
      <c r="E100" s="26">
        <f>E102-(E53+E57+E61+E77+E82+E96)</f>
        <v>830.88587299999199</v>
      </c>
      <c r="F100" s="27">
        <f>F102-(F53+F57+F61+F77+F82+F96)</f>
        <v>0.38404213588792402</v>
      </c>
      <c r="G100" s="26"/>
    </row>
    <row r="101" spans="1:7" x14ac:dyDescent="0.2">
      <c r="A101" s="21"/>
      <c r="B101" s="21"/>
      <c r="C101" s="21"/>
      <c r="D101" s="21"/>
      <c r="E101" s="26"/>
      <c r="F101" s="27"/>
      <c r="G101" s="26"/>
    </row>
    <row r="102" spans="1:7" x14ac:dyDescent="0.2">
      <c r="A102" s="28" t="s">
        <v>39</v>
      </c>
      <c r="B102" s="28"/>
      <c r="C102" s="28"/>
      <c r="D102" s="28"/>
      <c r="E102" s="29">
        <v>216352.78927899999</v>
      </c>
      <c r="F102" s="30">
        <v>100</v>
      </c>
      <c r="G102" s="29"/>
    </row>
    <row r="103" spans="1:7" x14ac:dyDescent="0.2">
      <c r="A103" s="6" t="s">
        <v>1522</v>
      </c>
      <c r="F103" s="66" t="s">
        <v>117</v>
      </c>
    </row>
    <row r="104" spans="1:7" x14ac:dyDescent="0.2">
      <c r="F104" s="66"/>
    </row>
    <row r="105" spans="1:7" x14ac:dyDescent="0.2">
      <c r="A105" s="12" t="s">
        <v>42</v>
      </c>
    </row>
    <row r="106" spans="1:7" x14ac:dyDescent="0.2">
      <c r="A106" s="12" t="s">
        <v>404</v>
      </c>
    </row>
    <row r="108" spans="1:7" x14ac:dyDescent="0.2">
      <c r="A108" s="12" t="s">
        <v>43</v>
      </c>
    </row>
    <row r="109" spans="1:7" x14ac:dyDescent="0.2">
      <c r="A109" s="12" t="s">
        <v>44</v>
      </c>
    </row>
    <row r="110" spans="1:7" x14ac:dyDescent="0.2">
      <c r="A110" s="12" t="s">
        <v>45</v>
      </c>
      <c r="B110" s="12"/>
      <c r="C110" s="31" t="s">
        <v>46</v>
      </c>
      <c r="D110" s="53" t="s">
        <v>1004</v>
      </c>
    </row>
    <row r="111" spans="1:7" x14ac:dyDescent="0.2">
      <c r="A111" s="6" t="s">
        <v>59</v>
      </c>
      <c r="C111" s="32">
        <v>267.15300000000002</v>
      </c>
      <c r="D111" s="32">
        <v>246.9716</v>
      </c>
    </row>
    <row r="112" spans="1:7" x14ac:dyDescent="0.2">
      <c r="A112" s="6" t="s">
        <v>126</v>
      </c>
      <c r="C112" s="32">
        <v>28.684000000000001</v>
      </c>
      <c r="D112" s="32">
        <v>26.517199999999999</v>
      </c>
    </row>
    <row r="113" spans="1:5" x14ac:dyDescent="0.2">
      <c r="A113" s="6" t="s">
        <v>60</v>
      </c>
      <c r="C113" s="32">
        <v>306.05200000000002</v>
      </c>
      <c r="D113" s="32">
        <v>284.52080000000001</v>
      </c>
    </row>
    <row r="114" spans="1:5" x14ac:dyDescent="0.2">
      <c r="A114" s="6" t="s">
        <v>127</v>
      </c>
      <c r="C114" s="32">
        <v>34.109299999999998</v>
      </c>
      <c r="D114" s="32">
        <v>31.707599999999999</v>
      </c>
    </row>
    <row r="116" spans="1:5" x14ac:dyDescent="0.2">
      <c r="A116" s="6" t="s">
        <v>51</v>
      </c>
    </row>
    <row r="117" spans="1:5" x14ac:dyDescent="0.2">
      <c r="A117" s="6" t="s">
        <v>1005</v>
      </c>
    </row>
    <row r="119" spans="1:5" x14ac:dyDescent="0.2">
      <c r="A119" s="12" t="s">
        <v>47</v>
      </c>
      <c r="D119" s="31" t="s">
        <v>54</v>
      </c>
    </row>
    <row r="121" spans="1:5" x14ac:dyDescent="0.2">
      <c r="A121" s="12" t="s">
        <v>309</v>
      </c>
      <c r="D121" s="36">
        <v>0.32656223004755702</v>
      </c>
    </row>
    <row r="123" spans="1:5" x14ac:dyDescent="0.2">
      <c r="A123" s="12" t="s">
        <v>85</v>
      </c>
      <c r="D123" s="35">
        <v>5.6381771448020697</v>
      </c>
      <c r="E123" s="9" t="s">
        <v>52</v>
      </c>
    </row>
    <row r="125" spans="1:5" x14ac:dyDescent="0.2">
      <c r="A125" s="12" t="s">
        <v>1505</v>
      </c>
    </row>
    <row r="127" spans="1:5" x14ac:dyDescent="0.2">
      <c r="A127" s="12" t="s">
        <v>1502</v>
      </c>
      <c r="D127" s="31" t="s">
        <v>54</v>
      </c>
    </row>
    <row r="129" spans="1:9" x14ac:dyDescent="0.2">
      <c r="A129" s="67" t="s">
        <v>1503</v>
      </c>
      <c r="B129" s="68"/>
      <c r="C129" s="68"/>
      <c r="D129" s="68"/>
      <c r="E129" s="10"/>
      <c r="G129" s="10"/>
      <c r="H129" s="68"/>
      <c r="I129" s="68"/>
    </row>
    <row r="130" spans="1:9" x14ac:dyDescent="0.2">
      <c r="A130" s="67"/>
      <c r="B130" s="68"/>
      <c r="C130" s="68"/>
      <c r="D130" s="68"/>
      <c r="E130" s="10"/>
      <c r="G130" s="10"/>
      <c r="H130" s="68"/>
      <c r="I130" s="68"/>
    </row>
    <row r="131" spans="1:9" x14ac:dyDescent="0.2">
      <c r="A131" s="67" t="s">
        <v>1009</v>
      </c>
      <c r="B131" s="68"/>
      <c r="C131" s="68"/>
      <c r="D131" s="68"/>
      <c r="E131" s="10"/>
      <c r="G131" s="10"/>
      <c r="H131" s="68"/>
      <c r="I131" s="68"/>
    </row>
    <row r="132" spans="1:9" x14ac:dyDescent="0.2">
      <c r="A132" s="69"/>
      <c r="B132" s="68"/>
      <c r="C132" s="68"/>
      <c r="D132" s="68"/>
      <c r="E132" s="10"/>
      <c r="G132" s="10"/>
      <c r="H132" s="68"/>
      <c r="I132" s="68"/>
    </row>
    <row r="133" spans="1:9" x14ac:dyDescent="0.2">
      <c r="A133" s="68"/>
      <c r="B133" s="68"/>
      <c r="C133" s="68"/>
      <c r="D133" s="68"/>
      <c r="E133" s="10"/>
      <c r="G133" s="10"/>
      <c r="H133" s="68"/>
      <c r="I133" s="68"/>
    </row>
    <row r="134" spans="1:9" x14ac:dyDescent="0.2">
      <c r="A134" s="68"/>
      <c r="B134" s="68"/>
      <c r="C134" s="68"/>
      <c r="D134" s="68"/>
      <c r="E134" s="10"/>
      <c r="G134" s="10"/>
      <c r="H134" s="68"/>
      <c r="I134" s="68"/>
    </row>
    <row r="135" spans="1:9" x14ac:dyDescent="0.2">
      <c r="A135" s="68"/>
      <c r="B135" s="68"/>
      <c r="C135" s="68"/>
      <c r="D135" s="68"/>
      <c r="E135" s="10"/>
      <c r="G135" s="10"/>
      <c r="H135" s="68"/>
      <c r="I135" s="68"/>
    </row>
    <row r="136" spans="1:9" x14ac:dyDescent="0.2">
      <c r="A136" s="68"/>
      <c r="B136" s="68"/>
      <c r="C136" s="68"/>
      <c r="D136" s="68"/>
      <c r="E136" s="10"/>
      <c r="G136" s="10"/>
      <c r="H136" s="68"/>
      <c r="I136" s="68"/>
    </row>
    <row r="137" spans="1:9" x14ac:dyDescent="0.2">
      <c r="A137" s="68"/>
      <c r="B137" s="68"/>
      <c r="C137" s="68"/>
      <c r="D137" s="68"/>
      <c r="E137" s="10"/>
      <c r="G137" s="10"/>
      <c r="H137" s="68"/>
      <c r="I137" s="68"/>
    </row>
    <row r="138" spans="1:9" x14ac:dyDescent="0.2">
      <c r="A138" s="68"/>
      <c r="B138" s="68"/>
      <c r="C138" s="68"/>
      <c r="D138" s="68"/>
      <c r="E138" s="10"/>
      <c r="G138" s="10"/>
      <c r="H138" s="68"/>
      <c r="I138" s="68"/>
    </row>
    <row r="139" spans="1:9" x14ac:dyDescent="0.2">
      <c r="A139" s="68"/>
      <c r="B139" s="68"/>
      <c r="C139" s="68"/>
      <c r="D139" s="68"/>
      <c r="E139" s="10"/>
      <c r="G139" s="10"/>
      <c r="H139" s="68"/>
      <c r="I139" s="68"/>
    </row>
    <row r="140" spans="1:9" x14ac:dyDescent="0.2">
      <c r="A140" s="68"/>
      <c r="B140" s="68"/>
      <c r="C140" s="68"/>
      <c r="D140" s="68"/>
      <c r="E140" s="10"/>
      <c r="G140" s="10"/>
      <c r="H140" s="68"/>
      <c r="I140" s="68"/>
    </row>
    <row r="141" spans="1:9" x14ac:dyDescent="0.2">
      <c r="A141" s="68"/>
      <c r="B141" s="68"/>
      <c r="C141" s="68"/>
      <c r="D141" s="68"/>
      <c r="E141" s="10"/>
      <c r="G141" s="10"/>
      <c r="H141" s="68"/>
      <c r="I141" s="68"/>
    </row>
    <row r="142" spans="1:9" x14ac:dyDescent="0.2">
      <c r="A142" s="68"/>
      <c r="B142" s="68"/>
      <c r="C142" s="68"/>
      <c r="D142" s="68"/>
      <c r="E142" s="10"/>
      <c r="G142" s="10"/>
      <c r="H142" s="68"/>
      <c r="I142" s="68"/>
    </row>
    <row r="143" spans="1:9" x14ac:dyDescent="0.2">
      <c r="A143" s="68"/>
      <c r="B143" s="68"/>
      <c r="C143" s="68"/>
      <c r="D143" s="68"/>
      <c r="E143" s="10"/>
      <c r="G143" s="10"/>
      <c r="H143" s="68"/>
      <c r="I143" s="68"/>
    </row>
    <row r="144" spans="1:9" x14ac:dyDescent="0.2">
      <c r="A144" s="68"/>
      <c r="B144" s="68"/>
      <c r="C144" s="68"/>
      <c r="D144" s="68"/>
      <c r="E144" s="10"/>
      <c r="G144" s="10"/>
      <c r="H144" s="68"/>
      <c r="I144" s="68"/>
    </row>
    <row r="145" spans="1:9" x14ac:dyDescent="0.2">
      <c r="A145" s="68"/>
      <c r="B145" s="68"/>
      <c r="C145" s="68"/>
      <c r="D145" s="68"/>
      <c r="E145" s="10"/>
      <c r="G145" s="10"/>
      <c r="H145" s="68"/>
      <c r="I145" s="68"/>
    </row>
    <row r="146" spans="1:9" x14ac:dyDescent="0.2">
      <c r="A146" s="68"/>
      <c r="B146" s="68"/>
      <c r="C146" s="68"/>
      <c r="D146" s="68"/>
      <c r="E146" s="10"/>
      <c r="G146" s="10"/>
      <c r="H146" s="68"/>
      <c r="I146" s="68"/>
    </row>
    <row r="147" spans="1:9" x14ac:dyDescent="0.2">
      <c r="A147" s="68"/>
      <c r="B147" s="68"/>
      <c r="C147" s="68"/>
      <c r="D147" s="68"/>
      <c r="E147" s="10"/>
      <c r="G147" s="10"/>
      <c r="H147" s="68"/>
      <c r="I147" s="68"/>
    </row>
    <row r="148" spans="1:9" x14ac:dyDescent="0.2">
      <c r="A148" s="68"/>
      <c r="B148" s="68"/>
      <c r="C148" s="68"/>
      <c r="D148" s="68"/>
      <c r="E148" s="10"/>
      <c r="G148" s="10"/>
      <c r="H148" s="68"/>
      <c r="I148" s="68"/>
    </row>
    <row r="149" spans="1:9" x14ac:dyDescent="0.2">
      <c r="A149" s="67" t="s">
        <v>1015</v>
      </c>
      <c r="B149" s="68"/>
      <c r="C149" s="68"/>
      <c r="D149" s="68"/>
      <c r="E149" s="10"/>
      <c r="G149" s="10"/>
      <c r="H149" s="68"/>
      <c r="I149" s="68"/>
    </row>
    <row r="150" spans="1:9" x14ac:dyDescent="0.2">
      <c r="A150" s="68"/>
      <c r="B150" s="68"/>
      <c r="C150" s="68"/>
      <c r="D150" s="68"/>
      <c r="E150" s="10"/>
      <c r="G150" s="10"/>
      <c r="H150" s="68"/>
      <c r="I150" s="68"/>
    </row>
    <row r="151" spans="1:9" x14ac:dyDescent="0.2">
      <c r="A151" s="67" t="s">
        <v>1010</v>
      </c>
      <c r="B151" s="68"/>
      <c r="C151" s="68"/>
      <c r="D151" s="68"/>
      <c r="E151" s="10"/>
      <c r="G151" s="10"/>
      <c r="H151" s="68"/>
      <c r="I151" s="68"/>
    </row>
    <row r="152" spans="1:9" x14ac:dyDescent="0.2">
      <c r="A152" s="68"/>
      <c r="B152" s="68"/>
      <c r="C152" s="68"/>
      <c r="D152" s="68"/>
      <c r="E152" s="10"/>
      <c r="G152" s="10"/>
      <c r="H152" s="68"/>
      <c r="I152" s="68"/>
    </row>
    <row r="153" spans="1:9" x14ac:dyDescent="0.2">
      <c r="A153" s="68"/>
      <c r="B153" s="68"/>
      <c r="C153" s="68"/>
      <c r="D153" s="68"/>
      <c r="E153" s="10"/>
      <c r="G153" s="10"/>
      <c r="H153" s="68"/>
      <c r="I153" s="68"/>
    </row>
    <row r="154" spans="1:9" x14ac:dyDescent="0.2">
      <c r="A154" s="68"/>
      <c r="B154" s="68"/>
      <c r="C154" s="68"/>
      <c r="D154" s="68"/>
      <c r="E154" s="10"/>
      <c r="G154" s="10"/>
      <c r="H154" s="68"/>
      <c r="I154" s="68"/>
    </row>
    <row r="155" spans="1:9" x14ac:dyDescent="0.2">
      <c r="A155" s="68"/>
      <c r="B155" s="68"/>
      <c r="C155" s="68"/>
      <c r="D155" s="68"/>
      <c r="E155" s="10"/>
      <c r="G155" s="10"/>
      <c r="H155" s="68"/>
      <c r="I155" s="68"/>
    </row>
    <row r="156" spans="1:9" x14ac:dyDescent="0.2">
      <c r="A156" s="68"/>
      <c r="B156" s="68"/>
      <c r="C156" s="68"/>
      <c r="D156" s="68"/>
      <c r="E156" s="10"/>
      <c r="G156" s="10"/>
      <c r="H156" s="68"/>
      <c r="I156" s="68"/>
    </row>
    <row r="157" spans="1:9" x14ac:dyDescent="0.2">
      <c r="A157" s="68"/>
      <c r="B157" s="68"/>
      <c r="C157" s="68"/>
      <c r="D157" s="68"/>
      <c r="E157" s="10"/>
      <c r="G157" s="10"/>
      <c r="H157" s="68"/>
      <c r="I157" s="68"/>
    </row>
    <row r="158" spans="1:9" x14ac:dyDescent="0.2">
      <c r="A158" s="68"/>
      <c r="B158" s="68"/>
      <c r="C158" s="68"/>
      <c r="D158" s="68"/>
      <c r="E158" s="10"/>
      <c r="G158" s="10"/>
      <c r="H158" s="68"/>
      <c r="I158" s="68"/>
    </row>
    <row r="159" spans="1:9" x14ac:dyDescent="0.2">
      <c r="A159" s="68"/>
      <c r="B159" s="68"/>
      <c r="C159" s="68"/>
      <c r="D159" s="68"/>
      <c r="E159" s="10"/>
      <c r="G159" s="10"/>
      <c r="H159" s="68"/>
      <c r="I159" s="68"/>
    </row>
    <row r="160" spans="1:9" x14ac:dyDescent="0.2">
      <c r="A160" s="68"/>
      <c r="B160" s="68"/>
      <c r="C160" s="68"/>
      <c r="D160" s="68"/>
      <c r="E160" s="10"/>
      <c r="G160" s="10"/>
      <c r="H160" s="68"/>
      <c r="I160" s="68"/>
    </row>
    <row r="161" spans="1:9" x14ac:dyDescent="0.2">
      <c r="A161" s="68"/>
      <c r="B161" s="68"/>
      <c r="C161" s="68"/>
      <c r="D161" s="68"/>
      <c r="E161" s="10"/>
      <c r="G161" s="10"/>
      <c r="H161" s="68"/>
      <c r="I161" s="68"/>
    </row>
    <row r="162" spans="1:9" x14ac:dyDescent="0.2">
      <c r="A162" s="68"/>
      <c r="B162" s="68"/>
      <c r="C162" s="68"/>
      <c r="D162" s="68"/>
      <c r="E162" s="10"/>
      <c r="G162" s="10"/>
      <c r="H162" s="68"/>
      <c r="I162" s="68"/>
    </row>
    <row r="163" spans="1:9" x14ac:dyDescent="0.2">
      <c r="A163" s="68"/>
      <c r="B163" s="68"/>
      <c r="C163" s="68"/>
      <c r="D163" s="68"/>
      <c r="E163" s="10"/>
      <c r="G163" s="10"/>
      <c r="H163" s="68"/>
      <c r="I163" s="68"/>
    </row>
    <row r="164" spans="1:9" x14ac:dyDescent="0.2">
      <c r="A164" s="68"/>
      <c r="B164" s="68"/>
      <c r="C164" s="68"/>
      <c r="D164" s="68"/>
      <c r="E164" s="10"/>
      <c r="G164" s="10"/>
      <c r="H164" s="68"/>
      <c r="I164" s="68"/>
    </row>
    <row r="165" spans="1:9" x14ac:dyDescent="0.2">
      <c r="A165" s="68"/>
      <c r="B165" s="68"/>
      <c r="C165" s="68"/>
      <c r="D165" s="68"/>
      <c r="E165" s="10"/>
      <c r="G165" s="10"/>
      <c r="H165" s="68"/>
      <c r="I165" s="68"/>
    </row>
    <row r="166" spans="1:9" x14ac:dyDescent="0.2">
      <c r="A166" s="68" t="s">
        <v>1016</v>
      </c>
      <c r="B166" s="68"/>
      <c r="C166" s="68"/>
      <c r="D166" s="68"/>
      <c r="E166" s="10"/>
      <c r="G166" s="10"/>
      <c r="H166" s="68"/>
      <c r="I166" s="68"/>
    </row>
    <row r="167" spans="1:9" x14ac:dyDescent="0.2">
      <c r="A167" s="68"/>
      <c r="B167" s="68"/>
      <c r="C167" s="68"/>
      <c r="D167" s="68"/>
      <c r="E167" s="10"/>
      <c r="G167" s="10"/>
      <c r="H167" s="68"/>
      <c r="I167" s="68"/>
    </row>
    <row r="168" spans="1:9" x14ac:dyDescent="0.2">
      <c r="A168" s="68" t="s">
        <v>1008</v>
      </c>
      <c r="B168" s="68"/>
      <c r="C168" s="68"/>
      <c r="D168" s="68"/>
      <c r="E168" s="10"/>
      <c r="G168" s="10"/>
      <c r="H168" s="68"/>
      <c r="I168" s="68"/>
    </row>
    <row r="169" spans="1:9" x14ac:dyDescent="0.2">
      <c r="A169" s="68"/>
      <c r="B169" s="68"/>
      <c r="C169" s="68"/>
      <c r="D169" s="68"/>
      <c r="E169" s="10"/>
      <c r="G169" s="10"/>
      <c r="H169" s="68"/>
      <c r="I169" s="68"/>
    </row>
    <row r="170" spans="1:9" x14ac:dyDescent="0.2">
      <c r="A170" s="68"/>
      <c r="B170" s="68"/>
      <c r="C170" s="68"/>
      <c r="D170" s="68"/>
      <c r="E170" s="10"/>
      <c r="G170" s="10"/>
      <c r="H170" s="68"/>
      <c r="I170" s="68"/>
    </row>
  </sheetData>
  <mergeCells count="1">
    <mergeCell ref="A1:G1"/>
  </mergeCells>
  <conditionalFormatting sqref="F2:F3">
    <cfRule type="cellIs" dxfId="76" priority="4" stopIfTrue="1" operator="between">
      <formula>0.009</formula>
      <formula>-0.009</formula>
    </cfRule>
  </conditionalFormatting>
  <conditionalFormatting sqref="F5:F163">
    <cfRule type="cellIs" dxfId="75" priority="1" stopIfTrue="1" operator="between">
      <formula>0.009</formula>
      <formula>-0.009</formula>
    </cfRule>
  </conditionalFormatting>
  <conditionalFormatting sqref="F171:F65539">
    <cfRule type="cellIs" dxfId="74"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314"/>
  <sheetViews>
    <sheetView workbookViewId="0">
      <selection sqref="A1:I1"/>
    </sheetView>
  </sheetViews>
  <sheetFormatPr defaultColWidth="9.21875" defaultRowHeight="10.199999999999999" x14ac:dyDescent="0.2"/>
  <cols>
    <col min="1" max="1" width="38.77734375" style="6" bestFit="1" customWidth="1"/>
    <col min="2" max="2" width="40.21875" style="6" customWidth="1"/>
    <col min="3" max="3" width="25.5546875" style="6" bestFit="1" customWidth="1"/>
    <col min="4" max="4" width="15.44140625" style="6" bestFit="1" customWidth="1"/>
    <col min="5" max="5" width="26.21875" style="9" customWidth="1"/>
    <col min="6" max="6" width="31.21875" style="10" bestFit="1" customWidth="1"/>
    <col min="7" max="7" width="33.77734375" style="9" customWidth="1"/>
    <col min="8" max="8" width="27.77734375" style="6" customWidth="1"/>
    <col min="9" max="9" width="6.77734375" style="6" customWidth="1"/>
    <col min="10" max="16384" width="9.21875" style="6"/>
  </cols>
  <sheetData>
    <row r="1" spans="1:10" s="1" customFormat="1" ht="13.8" x14ac:dyDescent="0.2">
      <c r="A1" s="98" t="s">
        <v>12</v>
      </c>
      <c r="B1" s="99"/>
      <c r="C1" s="99"/>
      <c r="D1" s="99"/>
      <c r="E1" s="99"/>
      <c r="F1" s="99"/>
      <c r="G1" s="99"/>
      <c r="H1" s="99"/>
      <c r="I1" s="99"/>
    </row>
    <row r="2" spans="1:10" s="1" customFormat="1" ht="11.4" x14ac:dyDescent="0.2">
      <c r="E2" s="5"/>
      <c r="F2" s="8"/>
      <c r="G2" s="9"/>
    </row>
    <row r="3" spans="1:10" s="1" customFormat="1" ht="12" x14ac:dyDescent="0.2">
      <c r="A3" s="7" t="s">
        <v>7</v>
      </c>
      <c r="B3" s="2"/>
      <c r="C3" s="3"/>
      <c r="D3" s="3"/>
      <c r="E3" s="4"/>
      <c r="F3" s="8"/>
      <c r="G3" s="9"/>
    </row>
    <row r="4" spans="1:10" s="1" customFormat="1" ht="24.75" customHeight="1" x14ac:dyDescent="0.25">
      <c r="A4" s="38" t="s">
        <v>2</v>
      </c>
      <c r="B4" s="38" t="s">
        <v>0</v>
      </c>
      <c r="C4" s="39" t="s">
        <v>4</v>
      </c>
      <c r="D4" s="39" t="s">
        <v>1</v>
      </c>
      <c r="E4" s="40" t="s">
        <v>6</v>
      </c>
      <c r="F4" s="40" t="s">
        <v>310</v>
      </c>
      <c r="G4" s="40" t="s">
        <v>311</v>
      </c>
      <c r="H4" s="40" t="s">
        <v>312</v>
      </c>
      <c r="I4" s="40" t="s">
        <v>5</v>
      </c>
      <c r="J4" s="37"/>
    </row>
    <row r="5" spans="1:10" x14ac:dyDescent="0.2">
      <c r="A5" s="41" t="s">
        <v>134</v>
      </c>
      <c r="B5" s="42"/>
      <c r="C5" s="42"/>
      <c r="D5" s="42"/>
      <c r="E5" s="43"/>
      <c r="F5" s="44"/>
      <c r="G5" s="43"/>
      <c r="H5" s="42"/>
      <c r="I5" s="42"/>
    </row>
    <row r="6" spans="1:10" x14ac:dyDescent="0.2">
      <c r="A6" s="41" t="s">
        <v>67</v>
      </c>
      <c r="B6" s="42"/>
      <c r="C6" s="42"/>
      <c r="D6" s="42"/>
      <c r="E6" s="43"/>
      <c r="F6" s="44"/>
      <c r="G6" s="43"/>
      <c r="H6" s="42"/>
      <c r="I6" s="42"/>
    </row>
    <row r="7" spans="1:10" x14ac:dyDescent="0.2">
      <c r="A7" s="42" t="s">
        <v>136</v>
      </c>
      <c r="B7" s="42" t="s">
        <v>1479</v>
      </c>
      <c r="C7" s="42" t="s">
        <v>1478</v>
      </c>
      <c r="D7" s="45">
        <v>752950</v>
      </c>
      <c r="E7" s="43">
        <v>5508.2057249999998</v>
      </c>
      <c r="F7" s="44">
        <v>6.4348500628020799</v>
      </c>
      <c r="G7" s="43">
        <v>-5540.9590500000004</v>
      </c>
      <c r="H7" s="43">
        <v>-6.4731134730586497</v>
      </c>
      <c r="I7" s="46"/>
    </row>
    <row r="8" spans="1:10" x14ac:dyDescent="0.2">
      <c r="A8" s="42" t="s">
        <v>139</v>
      </c>
      <c r="B8" s="42" t="s">
        <v>1452</v>
      </c>
      <c r="C8" s="42" t="s">
        <v>137</v>
      </c>
      <c r="D8" s="45">
        <v>324100</v>
      </c>
      <c r="E8" s="43">
        <v>3908.3218999999999</v>
      </c>
      <c r="F8" s="44">
        <v>4.5658181047088204</v>
      </c>
      <c r="G8" s="43">
        <v>-3939.3332999999998</v>
      </c>
      <c r="H8" s="43">
        <v>-4.6020465462740798</v>
      </c>
      <c r="I8" s="46"/>
    </row>
    <row r="9" spans="1:10" x14ac:dyDescent="0.2">
      <c r="A9" s="42" t="s">
        <v>141</v>
      </c>
      <c r="B9" s="42" t="s">
        <v>1420</v>
      </c>
      <c r="C9" s="42" t="s">
        <v>142</v>
      </c>
      <c r="D9" s="45">
        <v>251000</v>
      </c>
      <c r="E9" s="43">
        <v>3373.1889999999999</v>
      </c>
      <c r="F9" s="44">
        <v>3.9406599049082001</v>
      </c>
      <c r="G9" s="43">
        <v>-3395.752</v>
      </c>
      <c r="H9" s="43">
        <v>-3.9670186738459701</v>
      </c>
      <c r="I9" s="46"/>
    </row>
    <row r="10" spans="1:10" x14ac:dyDescent="0.2">
      <c r="A10" s="42" t="s">
        <v>151</v>
      </c>
      <c r="B10" s="42" t="s">
        <v>150</v>
      </c>
      <c r="C10" s="42" t="s">
        <v>152</v>
      </c>
      <c r="D10" s="45">
        <v>70525</v>
      </c>
      <c r="E10" s="43">
        <v>2471.266525</v>
      </c>
      <c r="F10" s="44">
        <v>2.8870071939074</v>
      </c>
      <c r="G10" s="43">
        <v>-2482.2108499999999</v>
      </c>
      <c r="H10" s="43">
        <v>-2.8997926804940701</v>
      </c>
      <c r="I10" s="46"/>
    </row>
    <row r="11" spans="1:10" x14ac:dyDescent="0.2">
      <c r="A11" s="42" t="s">
        <v>406</v>
      </c>
      <c r="B11" s="42" t="s">
        <v>405</v>
      </c>
      <c r="C11" s="42" t="s">
        <v>282</v>
      </c>
      <c r="D11" s="45">
        <v>433600</v>
      </c>
      <c r="E11" s="43">
        <v>2462.6311999999998</v>
      </c>
      <c r="F11" s="44">
        <v>2.8769191499248801</v>
      </c>
      <c r="G11" s="43">
        <v>-2470.3079524999998</v>
      </c>
      <c r="H11" s="43">
        <v>-2.88588736094913</v>
      </c>
      <c r="I11" s="46"/>
    </row>
    <row r="12" spans="1:10" x14ac:dyDescent="0.2">
      <c r="A12" s="42" t="s">
        <v>147</v>
      </c>
      <c r="B12" s="42" t="s">
        <v>146</v>
      </c>
      <c r="C12" s="42" t="s">
        <v>137</v>
      </c>
      <c r="D12" s="45">
        <v>237750</v>
      </c>
      <c r="E12" s="43">
        <v>2328.5234999999998</v>
      </c>
      <c r="F12" s="44">
        <v>2.7202505386109399</v>
      </c>
      <c r="G12" s="43">
        <v>-2340.1732499999998</v>
      </c>
      <c r="H12" s="43">
        <v>-2.73386012370303</v>
      </c>
      <c r="I12" s="46"/>
    </row>
    <row r="13" spans="1:10" x14ac:dyDescent="0.2">
      <c r="A13" s="42" t="s">
        <v>320</v>
      </c>
      <c r="B13" s="42" t="s">
        <v>319</v>
      </c>
      <c r="C13" s="42" t="s">
        <v>145</v>
      </c>
      <c r="D13" s="45">
        <v>23300850</v>
      </c>
      <c r="E13" s="43">
        <v>1987.5625050000001</v>
      </c>
      <c r="F13" s="44">
        <v>2.3219297442130902</v>
      </c>
      <c r="G13" s="43">
        <v>-2003.144055</v>
      </c>
      <c r="H13" s="43">
        <v>-2.3401325752259101</v>
      </c>
      <c r="I13" s="46"/>
    </row>
    <row r="14" spans="1:10" x14ac:dyDescent="0.2">
      <c r="A14" s="42" t="s">
        <v>144</v>
      </c>
      <c r="B14" s="42" t="s">
        <v>143</v>
      </c>
      <c r="C14" s="42" t="s">
        <v>145</v>
      </c>
      <c r="D14" s="45">
        <v>106400</v>
      </c>
      <c r="E14" s="43">
        <v>1896.4736</v>
      </c>
      <c r="F14" s="44">
        <v>2.2155169711026899</v>
      </c>
      <c r="G14" s="43">
        <v>-1909.3323250000001</v>
      </c>
      <c r="H14" s="43">
        <v>-2.2305389168151102</v>
      </c>
      <c r="I14" s="46"/>
    </row>
    <row r="15" spans="1:10" x14ac:dyDescent="0.2">
      <c r="A15" s="42" t="s">
        <v>408</v>
      </c>
      <c r="B15" s="42" t="s">
        <v>407</v>
      </c>
      <c r="C15" s="42" t="s">
        <v>198</v>
      </c>
      <c r="D15" s="45">
        <v>83250</v>
      </c>
      <c r="E15" s="43">
        <v>1802.529</v>
      </c>
      <c r="F15" s="44">
        <v>2.1057680899986</v>
      </c>
      <c r="G15" s="43">
        <v>-1811.03</v>
      </c>
      <c r="H15" s="43">
        <v>-2.1156992115134701</v>
      </c>
      <c r="I15" s="46"/>
    </row>
    <row r="16" spans="1:10" x14ac:dyDescent="0.2">
      <c r="A16" s="42" t="s">
        <v>149</v>
      </c>
      <c r="B16" s="42" t="s">
        <v>1453</v>
      </c>
      <c r="C16" s="42" t="s">
        <v>137</v>
      </c>
      <c r="D16" s="45">
        <v>140625</v>
      </c>
      <c r="E16" s="43">
        <v>1633.078125</v>
      </c>
      <c r="F16" s="44">
        <v>1.9078105284851099</v>
      </c>
      <c r="G16" s="43">
        <v>-1643.673125</v>
      </c>
      <c r="H16" s="43">
        <v>-1.9201879231975001</v>
      </c>
      <c r="I16" s="46"/>
    </row>
    <row r="17" spans="1:9" x14ac:dyDescent="0.2">
      <c r="A17" s="42" t="s">
        <v>162</v>
      </c>
      <c r="B17" s="42" t="s">
        <v>1484</v>
      </c>
      <c r="C17" s="42" t="s">
        <v>163</v>
      </c>
      <c r="D17" s="45">
        <v>674150</v>
      </c>
      <c r="E17" s="43">
        <v>1543.66867</v>
      </c>
      <c r="F17" s="44">
        <v>1.8033597389093701</v>
      </c>
      <c r="G17" s="43">
        <v>-1556.4775199999999</v>
      </c>
      <c r="H17" s="43">
        <v>-1.8183234191606099</v>
      </c>
      <c r="I17" s="46"/>
    </row>
    <row r="18" spans="1:9" x14ac:dyDescent="0.2">
      <c r="A18" s="42" t="s">
        <v>194</v>
      </c>
      <c r="B18" s="42" t="s">
        <v>193</v>
      </c>
      <c r="C18" s="42" t="s">
        <v>195</v>
      </c>
      <c r="D18" s="45">
        <v>326325</v>
      </c>
      <c r="E18" s="43">
        <v>1307.4211130000001</v>
      </c>
      <c r="F18" s="44">
        <v>1.5273683030596701</v>
      </c>
      <c r="G18" s="43">
        <v>-1317.8592375000001</v>
      </c>
      <c r="H18" s="43">
        <v>-1.53956243113835</v>
      </c>
      <c r="I18" s="46"/>
    </row>
    <row r="19" spans="1:9" x14ac:dyDescent="0.2">
      <c r="A19" s="42" t="s">
        <v>410</v>
      </c>
      <c r="B19" s="42" t="s">
        <v>409</v>
      </c>
      <c r="C19" s="42" t="s">
        <v>192</v>
      </c>
      <c r="D19" s="45">
        <v>132675</v>
      </c>
      <c r="E19" s="43">
        <v>1272.3532499999999</v>
      </c>
      <c r="F19" s="44">
        <v>1.4864009805423399</v>
      </c>
      <c r="G19" s="43">
        <v>-1277.5442499999999</v>
      </c>
      <c r="H19" s="43">
        <v>-1.49246526142502</v>
      </c>
      <c r="I19" s="46"/>
    </row>
    <row r="20" spans="1:9" x14ac:dyDescent="0.2">
      <c r="A20" s="42" t="s">
        <v>346</v>
      </c>
      <c r="B20" s="42" t="s">
        <v>345</v>
      </c>
      <c r="C20" s="42" t="s">
        <v>223</v>
      </c>
      <c r="D20" s="45">
        <v>132000</v>
      </c>
      <c r="E20" s="43">
        <v>1058.046</v>
      </c>
      <c r="F20" s="44">
        <v>1.23604086511266</v>
      </c>
      <c r="G20" s="43">
        <v>-1066.0485000000001</v>
      </c>
      <c r="H20" s="43">
        <v>-1.2453896240730999</v>
      </c>
      <c r="I20" s="46"/>
    </row>
    <row r="21" spans="1:9" x14ac:dyDescent="0.2">
      <c r="A21" s="42" t="s">
        <v>171</v>
      </c>
      <c r="B21" s="42" t="s">
        <v>170</v>
      </c>
      <c r="C21" s="42" t="s">
        <v>172</v>
      </c>
      <c r="D21" s="45">
        <v>35400</v>
      </c>
      <c r="E21" s="43">
        <v>1045.9638</v>
      </c>
      <c r="F21" s="44">
        <v>1.22192607904432</v>
      </c>
      <c r="G21" s="43">
        <v>-1053.7231999999999</v>
      </c>
      <c r="H21" s="43">
        <v>-1.2309908413408099</v>
      </c>
      <c r="I21" s="46"/>
    </row>
    <row r="22" spans="1:9" x14ac:dyDescent="0.2">
      <c r="A22" s="42" t="s">
        <v>316</v>
      </c>
      <c r="B22" s="42" t="s">
        <v>1477</v>
      </c>
      <c r="C22" s="42" t="s">
        <v>137</v>
      </c>
      <c r="D22" s="45">
        <v>298450</v>
      </c>
      <c r="E22" s="43">
        <v>864.75887499999999</v>
      </c>
      <c r="F22" s="44">
        <v>1.0102370860707801</v>
      </c>
      <c r="G22" s="43">
        <v>-869.71822499999996</v>
      </c>
      <c r="H22" s="43">
        <v>-1.0160307465206999</v>
      </c>
      <c r="I22" s="46"/>
    </row>
    <row r="23" spans="1:9" x14ac:dyDescent="0.2">
      <c r="A23" s="42" t="s">
        <v>314</v>
      </c>
      <c r="B23" s="42" t="s">
        <v>313</v>
      </c>
      <c r="C23" s="42" t="s">
        <v>137</v>
      </c>
      <c r="D23" s="45">
        <v>244000</v>
      </c>
      <c r="E23" s="43">
        <v>862.29600000000005</v>
      </c>
      <c r="F23" s="44">
        <v>1.00735988210643</v>
      </c>
      <c r="G23" s="43">
        <v>-866.779</v>
      </c>
      <c r="H23" s="43">
        <v>-1.01259705629196</v>
      </c>
      <c r="I23" s="46"/>
    </row>
    <row r="24" spans="1:9" x14ac:dyDescent="0.2">
      <c r="A24" s="42" t="s">
        <v>412</v>
      </c>
      <c r="B24" s="42" t="s">
        <v>411</v>
      </c>
      <c r="C24" s="42" t="s">
        <v>413</v>
      </c>
      <c r="D24" s="45">
        <v>48513</v>
      </c>
      <c r="E24" s="43">
        <v>853.24664399999995</v>
      </c>
      <c r="F24" s="44">
        <v>0.99678815477231797</v>
      </c>
      <c r="G24" s="43">
        <v>-859.81722000000002</v>
      </c>
      <c r="H24" s="43">
        <v>-1.0044640974471399</v>
      </c>
      <c r="I24" s="46"/>
    </row>
    <row r="25" spans="1:9" x14ac:dyDescent="0.2">
      <c r="A25" s="42" t="s">
        <v>414</v>
      </c>
      <c r="B25" s="42" t="s">
        <v>1481</v>
      </c>
      <c r="C25" s="42" t="s">
        <v>223</v>
      </c>
      <c r="D25" s="45">
        <v>559000</v>
      </c>
      <c r="E25" s="43">
        <v>835.81679999999994</v>
      </c>
      <c r="F25" s="44">
        <v>0.97642609163277705</v>
      </c>
      <c r="G25" s="43">
        <v>-840.45650000000001</v>
      </c>
      <c r="H25" s="43">
        <v>-0.98184632742768896</v>
      </c>
      <c r="I25" s="46"/>
    </row>
    <row r="26" spans="1:9" x14ac:dyDescent="0.2">
      <c r="A26" s="42" t="s">
        <v>334</v>
      </c>
      <c r="B26" s="42" t="s">
        <v>1475</v>
      </c>
      <c r="C26" s="42" t="s">
        <v>218</v>
      </c>
      <c r="D26" s="45">
        <v>283200</v>
      </c>
      <c r="E26" s="43">
        <v>814.76639999999998</v>
      </c>
      <c r="F26" s="44">
        <v>0.95183438708782597</v>
      </c>
      <c r="G26" s="43">
        <v>-819.71519999999998</v>
      </c>
      <c r="H26" s="43">
        <v>-0.95761572271337503</v>
      </c>
      <c r="I26" s="46"/>
    </row>
    <row r="27" spans="1:9" x14ac:dyDescent="0.2">
      <c r="A27" s="42" t="s">
        <v>342</v>
      </c>
      <c r="B27" s="42" t="s">
        <v>1476</v>
      </c>
      <c r="C27" s="42" t="s">
        <v>201</v>
      </c>
      <c r="D27" s="45">
        <v>54175</v>
      </c>
      <c r="E27" s="43">
        <v>797.076775</v>
      </c>
      <c r="F27" s="44">
        <v>0.93116884004306699</v>
      </c>
      <c r="G27" s="43">
        <v>-801.14869999999996</v>
      </c>
      <c r="H27" s="43">
        <v>-0.93592578416428096</v>
      </c>
      <c r="I27" s="46"/>
    </row>
    <row r="28" spans="1:9" x14ac:dyDescent="0.2">
      <c r="A28" s="42" t="s">
        <v>318</v>
      </c>
      <c r="B28" s="42" t="s">
        <v>317</v>
      </c>
      <c r="C28" s="42" t="s">
        <v>223</v>
      </c>
      <c r="D28" s="45">
        <v>354850</v>
      </c>
      <c r="E28" s="43">
        <v>795.21884999999997</v>
      </c>
      <c r="F28" s="44">
        <v>0.92899835669516495</v>
      </c>
      <c r="G28" s="43">
        <v>-802.31584999999995</v>
      </c>
      <c r="H28" s="43">
        <v>-0.93728928357330099</v>
      </c>
      <c r="I28" s="46"/>
    </row>
    <row r="29" spans="1:9" x14ac:dyDescent="0.2">
      <c r="A29" s="42" t="s">
        <v>416</v>
      </c>
      <c r="B29" s="42" t="s">
        <v>415</v>
      </c>
      <c r="C29" s="42" t="s">
        <v>155</v>
      </c>
      <c r="D29" s="45">
        <v>32375</v>
      </c>
      <c r="E29" s="43">
        <v>763.69387500000005</v>
      </c>
      <c r="F29" s="44">
        <v>0.89216994151127404</v>
      </c>
      <c r="G29" s="43">
        <v>-764.54560000000004</v>
      </c>
      <c r="H29" s="43">
        <v>-0.89316495203618396</v>
      </c>
      <c r="I29" s="46"/>
    </row>
    <row r="30" spans="1:9" x14ac:dyDescent="0.2">
      <c r="A30" s="42" t="s">
        <v>418</v>
      </c>
      <c r="B30" s="42" t="s">
        <v>1480</v>
      </c>
      <c r="C30" s="42" t="s">
        <v>137</v>
      </c>
      <c r="D30" s="45">
        <v>1242850</v>
      </c>
      <c r="E30" s="43">
        <v>731.41722500000003</v>
      </c>
      <c r="F30" s="44">
        <v>0.85446339719378905</v>
      </c>
      <c r="G30" s="43">
        <v>-738.874325</v>
      </c>
      <c r="H30" s="43">
        <v>-0.86317500362227295</v>
      </c>
      <c r="I30" s="46"/>
    </row>
    <row r="31" spans="1:9" x14ac:dyDescent="0.2">
      <c r="A31" s="42" t="s">
        <v>420</v>
      </c>
      <c r="B31" s="42" t="s">
        <v>419</v>
      </c>
      <c r="C31" s="42" t="s">
        <v>137</v>
      </c>
      <c r="D31" s="45">
        <v>704000</v>
      </c>
      <c r="E31" s="43">
        <v>707.94240000000002</v>
      </c>
      <c r="F31" s="44">
        <v>0.82703940712023005</v>
      </c>
      <c r="G31" s="43">
        <v>-715.0992</v>
      </c>
      <c r="H31" s="43">
        <v>-0.83540019414030198</v>
      </c>
      <c r="I31" s="46"/>
    </row>
    <row r="32" spans="1:9" x14ac:dyDescent="0.2">
      <c r="A32" s="42" t="s">
        <v>422</v>
      </c>
      <c r="B32" s="42" t="s">
        <v>421</v>
      </c>
      <c r="C32" s="42" t="s">
        <v>181</v>
      </c>
      <c r="D32" s="45">
        <v>455900</v>
      </c>
      <c r="E32" s="43">
        <v>690.32378000000006</v>
      </c>
      <c r="F32" s="44">
        <v>0.80645681023229598</v>
      </c>
      <c r="G32" s="43">
        <v>-703.65626999999995</v>
      </c>
      <c r="H32" s="43">
        <v>-0.822032222335084</v>
      </c>
      <c r="I32" s="46"/>
    </row>
    <row r="33" spans="1:9" x14ac:dyDescent="0.2">
      <c r="A33" s="42" t="s">
        <v>424</v>
      </c>
      <c r="B33" s="42" t="s">
        <v>423</v>
      </c>
      <c r="C33" s="42" t="s">
        <v>261</v>
      </c>
      <c r="D33" s="45">
        <v>129850</v>
      </c>
      <c r="E33" s="43">
        <v>652.04177500000003</v>
      </c>
      <c r="F33" s="44">
        <v>0.76173463125477803</v>
      </c>
      <c r="G33" s="43">
        <v>-653.21042499999999</v>
      </c>
      <c r="H33" s="43">
        <v>-0.76309988300849596</v>
      </c>
      <c r="I33" s="46"/>
    </row>
    <row r="34" spans="1:9" x14ac:dyDescent="0.2">
      <c r="A34" s="42" t="s">
        <v>215</v>
      </c>
      <c r="B34" s="42" t="s">
        <v>214</v>
      </c>
      <c r="C34" s="42" t="s">
        <v>204</v>
      </c>
      <c r="D34" s="45">
        <v>107800</v>
      </c>
      <c r="E34" s="43">
        <v>636.66679999999997</v>
      </c>
      <c r="F34" s="44">
        <v>0.74377312731252498</v>
      </c>
      <c r="G34" s="43">
        <v>-639.37940000000003</v>
      </c>
      <c r="H34" s="43">
        <v>-0.74694206746324099</v>
      </c>
      <c r="I34" s="46"/>
    </row>
    <row r="35" spans="1:9" x14ac:dyDescent="0.2">
      <c r="A35" s="42" t="s">
        <v>356</v>
      </c>
      <c r="B35" s="42" t="s">
        <v>355</v>
      </c>
      <c r="C35" s="42" t="s">
        <v>137</v>
      </c>
      <c r="D35" s="45">
        <v>3669800</v>
      </c>
      <c r="E35" s="43">
        <v>633.04049999999995</v>
      </c>
      <c r="F35" s="44">
        <v>0.73953677559515296</v>
      </c>
      <c r="G35" s="43">
        <v>-640.36766</v>
      </c>
      <c r="H35" s="43">
        <v>-0.74809658224365305</v>
      </c>
      <c r="I35" s="46"/>
    </row>
    <row r="36" spans="1:9" x14ac:dyDescent="0.2">
      <c r="A36" s="42" t="s">
        <v>426</v>
      </c>
      <c r="B36" s="42" t="s">
        <v>425</v>
      </c>
      <c r="C36" s="42" t="s">
        <v>223</v>
      </c>
      <c r="D36" s="45">
        <v>70950</v>
      </c>
      <c r="E36" s="43">
        <v>618.75495000000001</v>
      </c>
      <c r="F36" s="44">
        <v>0.72284797040085103</v>
      </c>
      <c r="G36" s="43">
        <v>-624.64380000000006</v>
      </c>
      <c r="H36" s="43">
        <v>-0.72972750044823897</v>
      </c>
      <c r="I36" s="46"/>
    </row>
    <row r="37" spans="1:9" x14ac:dyDescent="0.2">
      <c r="A37" s="42" t="s">
        <v>220</v>
      </c>
      <c r="B37" s="42" t="s">
        <v>219</v>
      </c>
      <c r="C37" s="42" t="s">
        <v>195</v>
      </c>
      <c r="D37" s="45">
        <v>15150</v>
      </c>
      <c r="E37" s="43">
        <v>528.31079999999997</v>
      </c>
      <c r="F37" s="44">
        <v>0.61718841929402002</v>
      </c>
      <c r="G37" s="43">
        <v>-533.28</v>
      </c>
      <c r="H37" s="43">
        <v>-0.62299358680745298</v>
      </c>
      <c r="I37" s="46"/>
    </row>
    <row r="38" spans="1:9" x14ac:dyDescent="0.2">
      <c r="A38" s="42" t="s">
        <v>328</v>
      </c>
      <c r="B38" s="42" t="s">
        <v>1485</v>
      </c>
      <c r="C38" s="42" t="s">
        <v>223</v>
      </c>
      <c r="D38" s="45">
        <v>32250</v>
      </c>
      <c r="E38" s="43">
        <v>526.25549999999998</v>
      </c>
      <c r="F38" s="44">
        <v>0.61478735658968897</v>
      </c>
      <c r="G38" s="43">
        <v>-530.93174999999997</v>
      </c>
      <c r="H38" s="43">
        <v>-0.62025029118372699</v>
      </c>
      <c r="I38" s="46"/>
    </row>
    <row r="39" spans="1:9" x14ac:dyDescent="0.2">
      <c r="A39" s="42" t="s">
        <v>428</v>
      </c>
      <c r="B39" s="42" t="s">
        <v>427</v>
      </c>
      <c r="C39" s="42" t="s">
        <v>204</v>
      </c>
      <c r="D39" s="45">
        <v>99900</v>
      </c>
      <c r="E39" s="43">
        <v>509.04045000000002</v>
      </c>
      <c r="F39" s="44">
        <v>0.59467622220143201</v>
      </c>
      <c r="G39" s="43">
        <v>-511.84320000000002</v>
      </c>
      <c r="H39" s="43">
        <v>-0.59795047826846004</v>
      </c>
      <c r="I39" s="46"/>
    </row>
    <row r="40" spans="1:9" x14ac:dyDescent="0.2">
      <c r="A40" s="42" t="s">
        <v>258</v>
      </c>
      <c r="B40" s="42" t="s">
        <v>257</v>
      </c>
      <c r="C40" s="42" t="s">
        <v>160</v>
      </c>
      <c r="D40" s="45">
        <v>131950</v>
      </c>
      <c r="E40" s="43">
        <v>499.760625</v>
      </c>
      <c r="F40" s="44">
        <v>0.58383525411394499</v>
      </c>
      <c r="G40" s="43">
        <v>-504.63697500000001</v>
      </c>
      <c r="H40" s="43">
        <v>-0.58953195149061099</v>
      </c>
      <c r="I40" s="46"/>
    </row>
    <row r="41" spans="1:9" x14ac:dyDescent="0.2">
      <c r="A41" s="42" t="s">
        <v>180</v>
      </c>
      <c r="B41" s="42" t="s">
        <v>1482</v>
      </c>
      <c r="C41" s="42" t="s">
        <v>181</v>
      </c>
      <c r="D41" s="45">
        <v>231000</v>
      </c>
      <c r="E41" s="43">
        <v>443.19659999999999</v>
      </c>
      <c r="F41" s="44">
        <v>0.517755474600337</v>
      </c>
      <c r="G41" s="43">
        <v>-445.46589999999998</v>
      </c>
      <c r="H41" s="43">
        <v>-0.52040653848149199</v>
      </c>
      <c r="I41" s="46"/>
    </row>
    <row r="42" spans="1:9" x14ac:dyDescent="0.2">
      <c r="A42" s="42" t="s">
        <v>338</v>
      </c>
      <c r="B42" s="42" t="s">
        <v>337</v>
      </c>
      <c r="C42" s="42" t="s">
        <v>137</v>
      </c>
      <c r="D42" s="45">
        <v>50000</v>
      </c>
      <c r="E42" s="43">
        <v>421.35</v>
      </c>
      <c r="F42" s="44">
        <v>0.49223362549002397</v>
      </c>
      <c r="G42" s="43">
        <v>-423.7</v>
      </c>
      <c r="H42" s="43">
        <v>-0.49497896551589698</v>
      </c>
      <c r="I42" s="46"/>
    </row>
    <row r="43" spans="1:9" x14ac:dyDescent="0.2">
      <c r="A43" s="42" t="s">
        <v>430</v>
      </c>
      <c r="B43" s="42" t="s">
        <v>429</v>
      </c>
      <c r="C43" s="42" t="s">
        <v>163</v>
      </c>
      <c r="D43" s="45">
        <v>171875</v>
      </c>
      <c r="E43" s="43">
        <v>403.90625</v>
      </c>
      <c r="F43" s="44">
        <v>0.47185531694690902</v>
      </c>
      <c r="G43" s="43">
        <v>-405.109375</v>
      </c>
      <c r="H43" s="43">
        <v>-0.47326084342292102</v>
      </c>
      <c r="I43" s="46"/>
    </row>
    <row r="44" spans="1:9" x14ac:dyDescent="0.2">
      <c r="A44" s="42" t="s">
        <v>165</v>
      </c>
      <c r="B44" s="42" t="s">
        <v>164</v>
      </c>
      <c r="C44" s="42" t="s">
        <v>166</v>
      </c>
      <c r="D44" s="45">
        <v>5125</v>
      </c>
      <c r="E44" s="43">
        <v>380.22375</v>
      </c>
      <c r="F44" s="44">
        <v>0.44418871474999999</v>
      </c>
      <c r="G44" s="43">
        <v>-381.68187499999999</v>
      </c>
      <c r="H44" s="43">
        <v>-0.44589213982456499</v>
      </c>
      <c r="I44" s="46"/>
    </row>
    <row r="45" spans="1:9" x14ac:dyDescent="0.2">
      <c r="A45" s="42" t="s">
        <v>432</v>
      </c>
      <c r="B45" s="42" t="s">
        <v>431</v>
      </c>
      <c r="C45" s="42" t="s">
        <v>175</v>
      </c>
      <c r="D45" s="45">
        <v>31000</v>
      </c>
      <c r="E45" s="43">
        <v>364.18799999999999</v>
      </c>
      <c r="F45" s="44">
        <v>0.425455273762812</v>
      </c>
      <c r="G45" s="43">
        <v>-366.51900000000001</v>
      </c>
      <c r="H45" s="43">
        <v>-0.428178417422519</v>
      </c>
      <c r="I45" s="46"/>
    </row>
    <row r="46" spans="1:9" x14ac:dyDescent="0.2">
      <c r="A46" s="42" t="s">
        <v>362</v>
      </c>
      <c r="B46" s="42" t="s">
        <v>361</v>
      </c>
      <c r="C46" s="42" t="s">
        <v>181</v>
      </c>
      <c r="D46" s="45">
        <v>31050</v>
      </c>
      <c r="E46" s="43">
        <v>348.53625</v>
      </c>
      <c r="F46" s="44">
        <v>0.40717043301814998</v>
      </c>
      <c r="G46" s="43">
        <v>-349.79039999999998</v>
      </c>
      <c r="H46" s="43">
        <v>-0.40863556841961701</v>
      </c>
      <c r="I46" s="46"/>
    </row>
    <row r="47" spans="1:9" x14ac:dyDescent="0.2">
      <c r="A47" s="42" t="s">
        <v>434</v>
      </c>
      <c r="B47" s="42" t="s">
        <v>433</v>
      </c>
      <c r="C47" s="42" t="s">
        <v>178</v>
      </c>
      <c r="D47" s="45">
        <v>34000</v>
      </c>
      <c r="E47" s="43">
        <v>337.51799999999997</v>
      </c>
      <c r="F47" s="44">
        <v>0.39429858504365001</v>
      </c>
      <c r="G47" s="43">
        <v>-340.17509999999999</v>
      </c>
      <c r="H47" s="43">
        <v>-0.39740268844056398</v>
      </c>
      <c r="I47" s="46"/>
    </row>
    <row r="48" spans="1:9" x14ac:dyDescent="0.2">
      <c r="A48" s="42" t="s">
        <v>240</v>
      </c>
      <c r="B48" s="42" t="s">
        <v>239</v>
      </c>
      <c r="C48" s="42" t="s">
        <v>223</v>
      </c>
      <c r="D48" s="45">
        <v>38350</v>
      </c>
      <c r="E48" s="43">
        <v>289.56167499999998</v>
      </c>
      <c r="F48" s="44">
        <v>0.33827457716438603</v>
      </c>
      <c r="G48" s="43">
        <v>-290.52465000000001</v>
      </c>
      <c r="H48" s="43">
        <v>-0.33939955325435001</v>
      </c>
      <c r="I48" s="46"/>
    </row>
    <row r="49" spans="1:9" x14ac:dyDescent="0.2">
      <c r="A49" s="42" t="s">
        <v>436</v>
      </c>
      <c r="B49" s="42" t="s">
        <v>435</v>
      </c>
      <c r="C49" s="42" t="s">
        <v>437</v>
      </c>
      <c r="D49" s="45">
        <v>75375</v>
      </c>
      <c r="E49" s="43">
        <v>289.51537500000001</v>
      </c>
      <c r="F49" s="44">
        <v>0.33822048812472799</v>
      </c>
      <c r="G49" s="43">
        <v>-290.54587500000002</v>
      </c>
      <c r="H49" s="43">
        <v>-0.339424348931818</v>
      </c>
      <c r="I49" s="46"/>
    </row>
    <row r="50" spans="1:9" x14ac:dyDescent="0.2">
      <c r="A50" s="42" t="s">
        <v>159</v>
      </c>
      <c r="B50" s="42" t="s">
        <v>158</v>
      </c>
      <c r="C50" s="42" t="s">
        <v>160</v>
      </c>
      <c r="D50" s="45">
        <v>76500</v>
      </c>
      <c r="E50" s="43">
        <v>283.54725000000002</v>
      </c>
      <c r="F50" s="44">
        <v>0.33124834666008401</v>
      </c>
      <c r="G50" s="43">
        <v>-284.96249999999998</v>
      </c>
      <c r="H50" s="43">
        <v>-0.33290168388204799</v>
      </c>
      <c r="I50" s="46"/>
    </row>
    <row r="51" spans="1:9" x14ac:dyDescent="0.2">
      <c r="A51" s="42" t="s">
        <v>350</v>
      </c>
      <c r="B51" s="42" t="s">
        <v>349</v>
      </c>
      <c r="C51" s="42" t="s">
        <v>137</v>
      </c>
      <c r="D51" s="45">
        <v>180000</v>
      </c>
      <c r="E51" s="43">
        <v>254.43</v>
      </c>
      <c r="F51" s="44">
        <v>0.29723270756717002</v>
      </c>
      <c r="G51" s="43">
        <v>-257.25599999999997</v>
      </c>
      <c r="H51" s="43">
        <v>-0.30053412497700699</v>
      </c>
      <c r="I51" s="46"/>
    </row>
    <row r="52" spans="1:9" x14ac:dyDescent="0.2">
      <c r="A52" s="42" t="s">
        <v>225</v>
      </c>
      <c r="B52" s="42" t="s">
        <v>224</v>
      </c>
      <c r="C52" s="42" t="s">
        <v>223</v>
      </c>
      <c r="D52" s="45">
        <v>18750</v>
      </c>
      <c r="E52" s="43">
        <v>254.00624999999999</v>
      </c>
      <c r="F52" s="44">
        <v>0.296737670190164</v>
      </c>
      <c r="G52" s="43">
        <v>-255.50812500000001</v>
      </c>
      <c r="H52" s="43">
        <v>-0.29849220531840098</v>
      </c>
      <c r="I52" s="46"/>
    </row>
    <row r="53" spans="1:9" x14ac:dyDescent="0.2">
      <c r="A53" s="42" t="s">
        <v>439</v>
      </c>
      <c r="B53" s="42" t="s">
        <v>438</v>
      </c>
      <c r="C53" s="42" t="s">
        <v>440</v>
      </c>
      <c r="D53" s="45">
        <v>53100</v>
      </c>
      <c r="E53" s="43">
        <v>244.12725</v>
      </c>
      <c r="F53" s="44">
        <v>0.28519672801331297</v>
      </c>
      <c r="G53" s="43">
        <v>-243.09180000000001</v>
      </c>
      <c r="H53" s="43">
        <v>-0.28398708446872201</v>
      </c>
      <c r="I53" s="46"/>
    </row>
    <row r="54" spans="1:9" x14ac:dyDescent="0.2">
      <c r="A54" s="42" t="s">
        <v>442</v>
      </c>
      <c r="B54" s="42" t="s">
        <v>441</v>
      </c>
      <c r="C54" s="42" t="s">
        <v>155</v>
      </c>
      <c r="D54" s="45">
        <v>11825</v>
      </c>
      <c r="E54" s="43">
        <v>242.76724999999999</v>
      </c>
      <c r="F54" s="44">
        <v>0.28360793548770202</v>
      </c>
      <c r="G54" s="43">
        <v>-243.51717500000001</v>
      </c>
      <c r="H54" s="43">
        <v>-0.28448402021914998</v>
      </c>
      <c r="I54" s="46"/>
    </row>
    <row r="55" spans="1:9" x14ac:dyDescent="0.2">
      <c r="A55" s="42" t="s">
        <v>444</v>
      </c>
      <c r="B55" s="42" t="s">
        <v>443</v>
      </c>
      <c r="C55" s="42" t="s">
        <v>445</v>
      </c>
      <c r="D55" s="45">
        <v>310500</v>
      </c>
      <c r="E55" s="43">
        <v>236.81835000000001</v>
      </c>
      <c r="F55" s="44">
        <v>0.27665825324092902</v>
      </c>
      <c r="G55" s="43">
        <v>-239.114025</v>
      </c>
      <c r="H55" s="43">
        <v>-0.27934012918301299</v>
      </c>
      <c r="I55" s="46"/>
    </row>
    <row r="56" spans="1:9" x14ac:dyDescent="0.2">
      <c r="A56" s="42" t="s">
        <v>348</v>
      </c>
      <c r="B56" s="42" t="s">
        <v>347</v>
      </c>
      <c r="C56" s="42" t="s">
        <v>204</v>
      </c>
      <c r="D56" s="45">
        <v>12000</v>
      </c>
      <c r="E56" s="43">
        <v>213.27600000000001</v>
      </c>
      <c r="F56" s="44">
        <v>0.24915537845024399</v>
      </c>
      <c r="G56" s="43">
        <v>-214.76249999999999</v>
      </c>
      <c r="H56" s="43">
        <v>-0.25089195204533399</v>
      </c>
      <c r="I56" s="46"/>
    </row>
    <row r="57" spans="1:9" x14ac:dyDescent="0.2">
      <c r="A57" s="42" t="s">
        <v>269</v>
      </c>
      <c r="B57" s="42" t="s">
        <v>268</v>
      </c>
      <c r="C57" s="42" t="s">
        <v>178</v>
      </c>
      <c r="D57" s="45">
        <v>15375</v>
      </c>
      <c r="E57" s="43">
        <v>188.22075000000001</v>
      </c>
      <c r="F57" s="44">
        <v>0.219885088797796</v>
      </c>
      <c r="G57" s="43">
        <v>-189.31200000000001</v>
      </c>
      <c r="H57" s="43">
        <v>-0.22115991956513001</v>
      </c>
      <c r="I57" s="46"/>
    </row>
    <row r="58" spans="1:9" x14ac:dyDescent="0.2">
      <c r="A58" s="42" t="s">
        <v>447</v>
      </c>
      <c r="B58" s="42" t="s">
        <v>446</v>
      </c>
      <c r="C58" s="42" t="s">
        <v>184</v>
      </c>
      <c r="D58" s="45">
        <v>18150</v>
      </c>
      <c r="E58" s="43">
        <v>184.18620000000001</v>
      </c>
      <c r="F58" s="44">
        <v>0.215171807265292</v>
      </c>
      <c r="G58" s="43">
        <v>-185.13</v>
      </c>
      <c r="H58" s="43">
        <v>-0.21627438254887399</v>
      </c>
      <c r="I58" s="46"/>
    </row>
    <row r="59" spans="1:9" x14ac:dyDescent="0.2">
      <c r="A59" s="42" t="s">
        <v>449</v>
      </c>
      <c r="B59" s="42" t="s">
        <v>448</v>
      </c>
      <c r="C59" s="42" t="s">
        <v>378</v>
      </c>
      <c r="D59" s="45">
        <v>73500</v>
      </c>
      <c r="E59" s="43">
        <v>180.4425</v>
      </c>
      <c r="F59" s="44">
        <v>0.210798305369607</v>
      </c>
      <c r="G59" s="43">
        <v>-181.94925000000001</v>
      </c>
      <c r="H59" s="43">
        <v>-0.21255853561811</v>
      </c>
      <c r="I59" s="46"/>
    </row>
    <row r="60" spans="1:9" x14ac:dyDescent="0.2">
      <c r="A60" s="42" t="s">
        <v>451</v>
      </c>
      <c r="B60" s="42" t="s">
        <v>450</v>
      </c>
      <c r="C60" s="42" t="s">
        <v>452</v>
      </c>
      <c r="D60" s="45">
        <v>14000</v>
      </c>
      <c r="E60" s="43">
        <v>179.9</v>
      </c>
      <c r="F60" s="44">
        <v>0.21016454070405899</v>
      </c>
      <c r="G60" s="43">
        <v>-181.40600000000001</v>
      </c>
      <c r="H60" s="43">
        <v>-0.21192389478021401</v>
      </c>
      <c r="I60" s="46"/>
    </row>
    <row r="61" spans="1:9" x14ac:dyDescent="0.2">
      <c r="A61" s="42" t="s">
        <v>454</v>
      </c>
      <c r="B61" s="42" t="s">
        <v>453</v>
      </c>
      <c r="C61" s="42" t="s">
        <v>223</v>
      </c>
      <c r="D61" s="45">
        <v>69000</v>
      </c>
      <c r="E61" s="43">
        <v>173.25899999999999</v>
      </c>
      <c r="F61" s="44">
        <v>0.20240632661392199</v>
      </c>
      <c r="G61" s="43">
        <v>-173.81100000000001</v>
      </c>
      <c r="H61" s="43">
        <v>-0.20305118946255299</v>
      </c>
      <c r="I61" s="46"/>
    </row>
    <row r="62" spans="1:9" x14ac:dyDescent="0.2">
      <c r="A62" s="42" t="s">
        <v>456</v>
      </c>
      <c r="B62" s="42" t="s">
        <v>455</v>
      </c>
      <c r="C62" s="42" t="s">
        <v>178</v>
      </c>
      <c r="D62" s="45">
        <v>12650</v>
      </c>
      <c r="E62" s="43">
        <v>165.00659999999999</v>
      </c>
      <c r="F62" s="44">
        <v>0.19276562702689501</v>
      </c>
      <c r="G62" s="43">
        <v>-165.53460000000001</v>
      </c>
      <c r="H62" s="43">
        <v>-0.193382452360368</v>
      </c>
      <c r="I62" s="46"/>
    </row>
    <row r="63" spans="1:9" x14ac:dyDescent="0.2">
      <c r="A63" s="42" t="s">
        <v>458</v>
      </c>
      <c r="B63" s="42" t="s">
        <v>457</v>
      </c>
      <c r="C63" s="42" t="s">
        <v>201</v>
      </c>
      <c r="D63" s="45">
        <v>28875</v>
      </c>
      <c r="E63" s="43">
        <v>145.558875</v>
      </c>
      <c r="F63" s="44">
        <v>0.170046215173844</v>
      </c>
      <c r="G63" s="43">
        <v>-146.72831249999999</v>
      </c>
      <c r="H63" s="43">
        <v>-0.171412386908528</v>
      </c>
      <c r="I63" s="46"/>
    </row>
    <row r="64" spans="1:9" x14ac:dyDescent="0.2">
      <c r="A64" s="42" t="s">
        <v>460</v>
      </c>
      <c r="B64" s="42" t="s">
        <v>459</v>
      </c>
      <c r="C64" s="42" t="s">
        <v>142</v>
      </c>
      <c r="D64" s="45">
        <v>102375</v>
      </c>
      <c r="E64" s="43">
        <v>138.61574999999999</v>
      </c>
      <c r="F64" s="44">
        <v>0.16193504965591299</v>
      </c>
      <c r="G64" s="43">
        <v>-140.14113750000001</v>
      </c>
      <c r="H64" s="43">
        <v>-0.16371705278728099</v>
      </c>
      <c r="I64" s="46"/>
    </row>
    <row r="65" spans="1:9" x14ac:dyDescent="0.2">
      <c r="A65" s="42" t="s">
        <v>462</v>
      </c>
      <c r="B65" s="42" t="s">
        <v>461</v>
      </c>
      <c r="C65" s="42" t="s">
        <v>178</v>
      </c>
      <c r="D65" s="45">
        <v>6375</v>
      </c>
      <c r="E65" s="43">
        <v>135.89587499999999</v>
      </c>
      <c r="F65" s="44">
        <v>0.15875761063341401</v>
      </c>
      <c r="G65" s="43">
        <v>-136.71074999999999</v>
      </c>
      <c r="H65" s="43">
        <v>-0.159709571890258</v>
      </c>
      <c r="I65" s="46"/>
    </row>
    <row r="66" spans="1:9" x14ac:dyDescent="0.2">
      <c r="A66" s="42" t="s">
        <v>464</v>
      </c>
      <c r="B66" s="42" t="s">
        <v>463</v>
      </c>
      <c r="C66" s="42" t="s">
        <v>178</v>
      </c>
      <c r="D66" s="45">
        <v>2200</v>
      </c>
      <c r="E66" s="43">
        <v>130.834</v>
      </c>
      <c r="F66" s="44">
        <v>0.15284417742342901</v>
      </c>
      <c r="G66" s="43">
        <v>-131.6</v>
      </c>
      <c r="H66" s="43">
        <v>-0.15373904144888401</v>
      </c>
      <c r="I66" s="46"/>
    </row>
    <row r="67" spans="1:9" x14ac:dyDescent="0.2">
      <c r="A67" s="42" t="s">
        <v>466</v>
      </c>
      <c r="B67" s="42" t="s">
        <v>465</v>
      </c>
      <c r="C67" s="42" t="s">
        <v>137</v>
      </c>
      <c r="D67" s="45">
        <v>101250</v>
      </c>
      <c r="E67" s="43">
        <v>124.99312500000001</v>
      </c>
      <c r="F67" s="44">
        <v>0.14602069320061201</v>
      </c>
      <c r="G67" s="43">
        <v>-126.31950000000001</v>
      </c>
      <c r="H67" s="43">
        <v>-0.14757020399925699</v>
      </c>
      <c r="I67" s="46"/>
    </row>
    <row r="68" spans="1:9" x14ac:dyDescent="0.2">
      <c r="A68" s="42" t="s">
        <v>263</v>
      </c>
      <c r="B68" s="42" t="s">
        <v>262</v>
      </c>
      <c r="C68" s="42" t="s">
        <v>163</v>
      </c>
      <c r="D68" s="45">
        <v>3300</v>
      </c>
      <c r="E68" s="43">
        <v>108.76139999999999</v>
      </c>
      <c r="F68" s="44">
        <v>0.12705830837871299</v>
      </c>
      <c r="G68" s="43">
        <v>-109.6491</v>
      </c>
      <c r="H68" s="43">
        <v>-0.12809534597061401</v>
      </c>
      <c r="I68" s="46"/>
    </row>
    <row r="69" spans="1:9" x14ac:dyDescent="0.2">
      <c r="A69" s="42" t="s">
        <v>468</v>
      </c>
      <c r="B69" s="42" t="s">
        <v>467</v>
      </c>
      <c r="C69" s="42" t="s">
        <v>166</v>
      </c>
      <c r="D69" s="45">
        <v>11025</v>
      </c>
      <c r="E69" s="43">
        <v>106.093575</v>
      </c>
      <c r="F69" s="44">
        <v>0.123941675717213</v>
      </c>
      <c r="G69" s="43">
        <v>-106.8039</v>
      </c>
      <c r="H69" s="43">
        <v>-0.12477149854865099</v>
      </c>
      <c r="I69" s="46"/>
    </row>
    <row r="70" spans="1:9" x14ac:dyDescent="0.2">
      <c r="A70" s="42" t="s">
        <v>284</v>
      </c>
      <c r="B70" s="42" t="s">
        <v>1483</v>
      </c>
      <c r="C70" s="42" t="s">
        <v>198</v>
      </c>
      <c r="D70" s="45">
        <v>46800</v>
      </c>
      <c r="E70" s="43">
        <v>104.6448</v>
      </c>
      <c r="F70" s="44">
        <v>0.122249173591263</v>
      </c>
      <c r="G70" s="43">
        <v>-105.435</v>
      </c>
      <c r="H70" s="43">
        <v>-0.123172308777835</v>
      </c>
      <c r="I70" s="46"/>
    </row>
    <row r="71" spans="1:9" x14ac:dyDescent="0.2">
      <c r="A71" s="42" t="s">
        <v>470</v>
      </c>
      <c r="B71" s="42" t="s">
        <v>469</v>
      </c>
      <c r="C71" s="42" t="s">
        <v>245</v>
      </c>
      <c r="D71" s="45">
        <v>4375</v>
      </c>
      <c r="E71" s="43">
        <v>104.53625</v>
      </c>
      <c r="F71" s="44">
        <v>0.12212236224666299</v>
      </c>
      <c r="G71" s="43">
        <v>-105.30625000000001</v>
      </c>
      <c r="H71" s="43">
        <v>-0.123021899191311</v>
      </c>
      <c r="I71" s="46"/>
    </row>
    <row r="72" spans="1:9" x14ac:dyDescent="0.2">
      <c r="A72" s="42" t="s">
        <v>472</v>
      </c>
      <c r="B72" s="42" t="s">
        <v>471</v>
      </c>
      <c r="C72" s="42" t="s">
        <v>272</v>
      </c>
      <c r="D72" s="45">
        <v>4600</v>
      </c>
      <c r="E72" s="43">
        <v>94.999200000000002</v>
      </c>
      <c r="F72" s="44">
        <v>0.110980896249322</v>
      </c>
      <c r="G72" s="43">
        <v>-95.937600000000003</v>
      </c>
      <c r="H72" s="43">
        <v>-0.112077163091994</v>
      </c>
      <c r="I72" s="46"/>
    </row>
    <row r="73" spans="1:9" x14ac:dyDescent="0.2">
      <c r="A73" s="42" t="s">
        <v>474</v>
      </c>
      <c r="B73" s="42" t="s">
        <v>473</v>
      </c>
      <c r="C73" s="42" t="s">
        <v>223</v>
      </c>
      <c r="D73" s="45">
        <v>31000</v>
      </c>
      <c r="E73" s="43">
        <v>90.597499999999997</v>
      </c>
      <c r="F73" s="44">
        <v>0.105838699146393</v>
      </c>
      <c r="G73" s="43">
        <v>-90.7804</v>
      </c>
      <c r="H73" s="43">
        <v>-0.106052368376491</v>
      </c>
      <c r="I73" s="46"/>
    </row>
    <row r="74" spans="1:9" x14ac:dyDescent="0.2">
      <c r="A74" s="42" t="s">
        <v>168</v>
      </c>
      <c r="B74" s="42" t="s">
        <v>167</v>
      </c>
      <c r="C74" s="42" t="s">
        <v>169</v>
      </c>
      <c r="D74" s="45">
        <v>800</v>
      </c>
      <c r="E74" s="43">
        <v>85.96</v>
      </c>
      <c r="F74" s="44">
        <v>0.100421033457037</v>
      </c>
      <c r="G74" s="43">
        <v>-86.631</v>
      </c>
      <c r="H74" s="43">
        <v>-0.101204915651658</v>
      </c>
      <c r="I74" s="46"/>
    </row>
    <row r="75" spans="1:9" x14ac:dyDescent="0.2">
      <c r="A75" s="42" t="s">
        <v>476</v>
      </c>
      <c r="B75" s="42" t="s">
        <v>475</v>
      </c>
      <c r="C75" s="42" t="s">
        <v>238</v>
      </c>
      <c r="D75" s="45">
        <v>67650</v>
      </c>
      <c r="E75" s="43">
        <v>71.086619999999996</v>
      </c>
      <c r="F75" s="44">
        <v>8.3045507740433594E-2</v>
      </c>
      <c r="G75" s="43">
        <v>-71.803709999999995</v>
      </c>
      <c r="H75" s="43">
        <v>-8.3883233646456196E-2</v>
      </c>
      <c r="I75" s="46"/>
    </row>
    <row r="76" spans="1:9" x14ac:dyDescent="0.2">
      <c r="A76" s="42" t="s">
        <v>478</v>
      </c>
      <c r="B76" s="42" t="s">
        <v>477</v>
      </c>
      <c r="C76" s="42" t="s">
        <v>223</v>
      </c>
      <c r="D76" s="45">
        <v>11000</v>
      </c>
      <c r="E76" s="43">
        <v>54.477499999999999</v>
      </c>
      <c r="F76" s="44">
        <v>6.3642238833826498E-2</v>
      </c>
      <c r="G76" s="43">
        <v>-54.840499999999999</v>
      </c>
      <c r="H76" s="43">
        <v>-6.4066306250588997E-2</v>
      </c>
      <c r="I76" s="46"/>
    </row>
    <row r="77" spans="1:9" x14ac:dyDescent="0.2">
      <c r="A77" s="42" t="s">
        <v>213</v>
      </c>
      <c r="B77" s="42" t="s">
        <v>212</v>
      </c>
      <c r="C77" s="42" t="s">
        <v>172</v>
      </c>
      <c r="D77" s="45">
        <v>350</v>
      </c>
      <c r="E77" s="43">
        <v>43.070999999999998</v>
      </c>
      <c r="F77" s="44">
        <v>5.0316825640158602E-2</v>
      </c>
      <c r="G77" s="43">
        <v>-43.414000000000001</v>
      </c>
      <c r="H77" s="43">
        <v>-5.0717528460956299E-2</v>
      </c>
      <c r="I77" s="46"/>
    </row>
    <row r="78" spans="1:9" x14ac:dyDescent="0.2">
      <c r="A78" s="42" t="s">
        <v>480</v>
      </c>
      <c r="B78" s="42" t="s">
        <v>479</v>
      </c>
      <c r="C78" s="42" t="s">
        <v>137</v>
      </c>
      <c r="D78" s="45">
        <v>31200</v>
      </c>
      <c r="E78" s="43">
        <v>42.740879999999997</v>
      </c>
      <c r="F78" s="44">
        <v>4.9931169619162399E-2</v>
      </c>
      <c r="G78" s="43">
        <v>-43.042479999999998</v>
      </c>
      <c r="H78" s="43">
        <v>-5.0283507726312703E-2</v>
      </c>
      <c r="I78" s="46"/>
    </row>
    <row r="79" spans="1:9" x14ac:dyDescent="0.2">
      <c r="A79" s="42" t="s">
        <v>482</v>
      </c>
      <c r="B79" s="42" t="s">
        <v>481</v>
      </c>
      <c r="C79" s="42" t="s">
        <v>198</v>
      </c>
      <c r="D79" s="45">
        <v>10575</v>
      </c>
      <c r="E79" s="43">
        <v>39.751424999999998</v>
      </c>
      <c r="F79" s="44">
        <v>4.6438799207653501E-2</v>
      </c>
      <c r="G79" s="43">
        <v>-40.110975000000003</v>
      </c>
      <c r="H79" s="43">
        <v>-4.6858836231612001E-2</v>
      </c>
      <c r="I79" s="46"/>
    </row>
    <row r="80" spans="1:9" x14ac:dyDescent="0.2">
      <c r="A80" s="42" t="s">
        <v>256</v>
      </c>
      <c r="B80" s="42" t="s">
        <v>255</v>
      </c>
      <c r="C80" s="42" t="s">
        <v>198</v>
      </c>
      <c r="D80" s="45">
        <v>875</v>
      </c>
      <c r="E80" s="43">
        <v>34.574750000000002</v>
      </c>
      <c r="F80" s="44">
        <v>4.0391253216829799E-2</v>
      </c>
      <c r="G80" s="43">
        <v>-34.710900000000002</v>
      </c>
      <c r="H80" s="43">
        <v>-4.05503077038607E-2</v>
      </c>
      <c r="I80" s="46"/>
    </row>
    <row r="81" spans="1:9" x14ac:dyDescent="0.2">
      <c r="A81" s="42" t="s">
        <v>484</v>
      </c>
      <c r="B81" s="42" t="s">
        <v>483</v>
      </c>
      <c r="C81" s="42" t="s">
        <v>223</v>
      </c>
      <c r="D81" s="45">
        <v>19425</v>
      </c>
      <c r="E81" s="43">
        <v>30.998415000000001</v>
      </c>
      <c r="F81" s="44">
        <v>3.62132721013275E-2</v>
      </c>
      <c r="G81" s="43">
        <v>-31.1518725</v>
      </c>
      <c r="H81" s="43">
        <v>-3.6392545725591502E-2</v>
      </c>
      <c r="I81" s="46"/>
    </row>
    <row r="82" spans="1:9" x14ac:dyDescent="0.2">
      <c r="A82" s="42" t="s">
        <v>486</v>
      </c>
      <c r="B82" s="42" t="s">
        <v>485</v>
      </c>
      <c r="C82" s="42" t="s">
        <v>277</v>
      </c>
      <c r="D82" s="45">
        <v>11400</v>
      </c>
      <c r="E82" s="43">
        <v>28.3233</v>
      </c>
      <c r="F82" s="44">
        <v>3.30881230445986E-2</v>
      </c>
      <c r="G82" s="43">
        <v>-27.833100000000002</v>
      </c>
      <c r="H82" s="43">
        <v>-3.2515456797499502E-2</v>
      </c>
      <c r="I82" s="46"/>
    </row>
    <row r="83" spans="1:9" x14ac:dyDescent="0.2">
      <c r="A83" s="42" t="s">
        <v>488</v>
      </c>
      <c r="B83" s="42" t="s">
        <v>487</v>
      </c>
      <c r="C83" s="42" t="s">
        <v>160</v>
      </c>
      <c r="D83" s="45">
        <v>32000</v>
      </c>
      <c r="E83" s="43">
        <v>23.590399999999999</v>
      </c>
      <c r="F83" s="44">
        <v>2.7559008232490498E-2</v>
      </c>
      <c r="G83" s="43">
        <v>-23.7376</v>
      </c>
      <c r="H83" s="43">
        <v>-2.7730971658792E-2</v>
      </c>
      <c r="I83" s="46"/>
    </row>
    <row r="84" spans="1:9" x14ac:dyDescent="0.2">
      <c r="A84" s="42" t="s">
        <v>332</v>
      </c>
      <c r="B84" s="42" t="s">
        <v>331</v>
      </c>
      <c r="C84" s="42" t="s">
        <v>160</v>
      </c>
      <c r="D84" s="45">
        <v>7600</v>
      </c>
      <c r="E84" s="43">
        <v>22.503599999999999</v>
      </c>
      <c r="F84" s="44">
        <v>2.6289376087759098E-2</v>
      </c>
      <c r="G84" s="43">
        <v>-22.667000000000002</v>
      </c>
      <c r="H84" s="43">
        <v>-2.6480264836792201E-2</v>
      </c>
      <c r="I84" s="46"/>
    </row>
    <row r="85" spans="1:9" x14ac:dyDescent="0.2">
      <c r="A85" s="42" t="s">
        <v>177</v>
      </c>
      <c r="B85" s="42" t="s">
        <v>176</v>
      </c>
      <c r="C85" s="42" t="s">
        <v>178</v>
      </c>
      <c r="D85" s="45">
        <v>1050</v>
      </c>
      <c r="E85" s="43">
        <v>18.450600000000001</v>
      </c>
      <c r="F85" s="44">
        <v>2.1554540715477001E-2</v>
      </c>
      <c r="G85" s="43">
        <v>-18.662700000000001</v>
      </c>
      <c r="H85" s="43">
        <v>-2.18023222556845E-2</v>
      </c>
      <c r="I85" s="46"/>
    </row>
    <row r="86" spans="1:9" x14ac:dyDescent="0.2">
      <c r="A86" s="42" t="s">
        <v>183</v>
      </c>
      <c r="B86" s="42" t="s">
        <v>182</v>
      </c>
      <c r="C86" s="42" t="s">
        <v>184</v>
      </c>
      <c r="D86" s="45">
        <v>2400</v>
      </c>
      <c r="E86" s="43">
        <v>17.662800000000001</v>
      </c>
      <c r="F86" s="44">
        <v>2.0634209280420601E-2</v>
      </c>
      <c r="G86" s="43">
        <v>-17.7516</v>
      </c>
      <c r="H86" s="43">
        <v>-2.0737948086504601E-2</v>
      </c>
      <c r="I86" s="46"/>
    </row>
    <row r="87" spans="1:9" x14ac:dyDescent="0.2">
      <c r="A87" s="42" t="s">
        <v>490</v>
      </c>
      <c r="B87" s="42" t="s">
        <v>489</v>
      </c>
      <c r="C87" s="42" t="s">
        <v>491</v>
      </c>
      <c r="D87" s="45">
        <v>2300</v>
      </c>
      <c r="E87" s="43">
        <v>15.0604</v>
      </c>
      <c r="F87" s="44">
        <v>1.7594008053470899E-2</v>
      </c>
      <c r="G87" s="43">
        <v>-15.120200000000001</v>
      </c>
      <c r="H87" s="43">
        <v>-1.7663868195405899E-2</v>
      </c>
      <c r="I87" s="46"/>
    </row>
    <row r="88" spans="1:9" x14ac:dyDescent="0.2">
      <c r="A88" s="42" t="s">
        <v>493</v>
      </c>
      <c r="B88" s="42" t="s">
        <v>492</v>
      </c>
      <c r="C88" s="42" t="s">
        <v>160</v>
      </c>
      <c r="D88" s="45">
        <v>1800</v>
      </c>
      <c r="E88" s="43">
        <v>14.5242</v>
      </c>
      <c r="F88" s="44">
        <v>1.6967603235652599E-2</v>
      </c>
      <c r="G88" s="43">
        <v>-14.696999999999999</v>
      </c>
      <c r="H88" s="43">
        <v>-1.7169473344789101E-2</v>
      </c>
      <c r="I88" s="46"/>
    </row>
    <row r="89" spans="1:9" x14ac:dyDescent="0.2">
      <c r="A89" s="42" t="s">
        <v>495</v>
      </c>
      <c r="B89" s="42" t="s">
        <v>494</v>
      </c>
      <c r="C89" s="42" t="s">
        <v>452</v>
      </c>
      <c r="D89" s="45">
        <v>100</v>
      </c>
      <c r="E89" s="43">
        <v>12.076000000000001</v>
      </c>
      <c r="F89" s="44">
        <v>1.4107543043592101E-2</v>
      </c>
      <c r="G89" s="43">
        <v>-12.122999999999999</v>
      </c>
      <c r="H89" s="43">
        <v>-1.41624498441096E-2</v>
      </c>
      <c r="I89" s="46"/>
    </row>
    <row r="90" spans="1:9" x14ac:dyDescent="0.2">
      <c r="A90" s="42" t="s">
        <v>210</v>
      </c>
      <c r="B90" s="42" t="s">
        <v>209</v>
      </c>
      <c r="C90" s="42" t="s">
        <v>211</v>
      </c>
      <c r="D90" s="45">
        <v>300</v>
      </c>
      <c r="E90" s="43">
        <v>11.830500000000001</v>
      </c>
      <c r="F90" s="44">
        <v>1.38207426281233E-2</v>
      </c>
      <c r="G90" s="43">
        <v>-11.896800000000001</v>
      </c>
      <c r="H90" s="43">
        <v>-1.38981962637468E-2</v>
      </c>
      <c r="I90" s="46"/>
    </row>
    <row r="91" spans="1:9" x14ac:dyDescent="0.2">
      <c r="A91" s="42" t="s">
        <v>326</v>
      </c>
      <c r="B91" s="42" t="s">
        <v>325</v>
      </c>
      <c r="C91" s="42" t="s">
        <v>145</v>
      </c>
      <c r="D91" s="45">
        <v>1700</v>
      </c>
      <c r="E91" s="43">
        <v>7.1085500000000001</v>
      </c>
      <c r="F91" s="44">
        <v>8.3044199323059498E-3</v>
      </c>
      <c r="G91" s="43">
        <v>-7.1612499999999999</v>
      </c>
      <c r="H91" s="43">
        <v>-8.3659856426734E-3</v>
      </c>
      <c r="I91" s="46"/>
    </row>
    <row r="92" spans="1:9" x14ac:dyDescent="0.2">
      <c r="A92" s="42" t="s">
        <v>340</v>
      </c>
      <c r="B92" s="42" t="s">
        <v>339</v>
      </c>
      <c r="C92" s="42" t="s">
        <v>142</v>
      </c>
      <c r="D92" s="45">
        <v>2025</v>
      </c>
      <c r="E92" s="43">
        <v>6.7918500000000002</v>
      </c>
      <c r="F92" s="44">
        <v>7.9344415552021399E-3</v>
      </c>
      <c r="G92" s="43">
        <v>-6.8495625000000002</v>
      </c>
      <c r="H92" s="43">
        <v>-8.0018630174332906E-3</v>
      </c>
      <c r="I92" s="46"/>
    </row>
    <row r="93" spans="1:9" x14ac:dyDescent="0.2">
      <c r="A93" s="42" t="s">
        <v>174</v>
      </c>
      <c r="B93" s="42" t="s">
        <v>173</v>
      </c>
      <c r="C93" s="42" t="s">
        <v>175</v>
      </c>
      <c r="D93" s="45">
        <v>125</v>
      </c>
      <c r="E93" s="43">
        <v>6.7787499999999996</v>
      </c>
      <c r="F93" s="44">
        <v>7.9191377448451505E-3</v>
      </c>
      <c r="G93" s="43">
        <v>-6.8125</v>
      </c>
      <c r="H93" s="43">
        <v>-7.9585655005358791E-3</v>
      </c>
      <c r="I93" s="46"/>
    </row>
    <row r="94" spans="1:9" x14ac:dyDescent="0.2">
      <c r="A94" s="42" t="s">
        <v>497</v>
      </c>
      <c r="B94" s="42" t="s">
        <v>496</v>
      </c>
      <c r="C94" s="42" t="s">
        <v>233</v>
      </c>
      <c r="D94" s="45">
        <v>1000</v>
      </c>
      <c r="E94" s="43">
        <v>5.7095000000000002</v>
      </c>
      <c r="F94" s="44">
        <v>6.6700080330729704E-3</v>
      </c>
      <c r="G94" s="43">
        <v>-5.7670000000000003</v>
      </c>
      <c r="H94" s="43">
        <v>-6.7371812464719801E-3</v>
      </c>
      <c r="I94" s="46"/>
    </row>
    <row r="95" spans="1:9" x14ac:dyDescent="0.2">
      <c r="A95" s="42" t="s">
        <v>499</v>
      </c>
      <c r="B95" s="42" t="s">
        <v>498</v>
      </c>
      <c r="C95" s="42" t="s">
        <v>142</v>
      </c>
      <c r="D95" s="45">
        <v>1975</v>
      </c>
      <c r="E95" s="43">
        <v>5.5497500000000004</v>
      </c>
      <c r="F95" s="44">
        <v>6.4833833228035197E-3</v>
      </c>
      <c r="G95" s="43">
        <v>-5.5882624999999999</v>
      </c>
      <c r="H95" s="43">
        <v>-6.5283747729083796E-3</v>
      </c>
      <c r="I95" s="46"/>
    </row>
    <row r="96" spans="1:9" x14ac:dyDescent="0.2">
      <c r="A96" s="41" t="s">
        <v>33</v>
      </c>
      <c r="B96" s="41"/>
      <c r="C96" s="41"/>
      <c r="D96" s="41"/>
      <c r="E96" s="47">
        <f>SUM(E7:E95)</f>
        <v>54881.797376999973</v>
      </c>
      <c r="F96" s="48">
        <f>SUM(F7:F95)</f>
        <v>64.114551076989741</v>
      </c>
      <c r="G96" s="47">
        <f>SUM(G7:G95)</f>
        <v>-55234.640027499991</v>
      </c>
      <c r="H96" s="47">
        <f>SUM(H7:H95)</f>
        <v>-64.526752375395162</v>
      </c>
      <c r="I96" s="41"/>
    </row>
    <row r="97" spans="1:9" x14ac:dyDescent="0.2">
      <c r="A97" s="42"/>
      <c r="B97" s="42"/>
      <c r="C97" s="42"/>
      <c r="D97" s="42"/>
      <c r="E97" s="43"/>
      <c r="F97" s="44"/>
      <c r="G97" s="43"/>
      <c r="H97" s="42"/>
      <c r="I97" s="42"/>
    </row>
    <row r="98" spans="1:9" x14ac:dyDescent="0.2">
      <c r="A98" s="41" t="s">
        <v>66</v>
      </c>
      <c r="B98" s="42"/>
      <c r="C98" s="42"/>
      <c r="D98" s="42"/>
      <c r="E98" s="43"/>
      <c r="F98" s="44"/>
      <c r="G98" s="43"/>
      <c r="H98" s="42"/>
      <c r="I98" s="42"/>
    </row>
    <row r="99" spans="1:9" x14ac:dyDescent="0.2">
      <c r="A99" s="41" t="s">
        <v>67</v>
      </c>
      <c r="B99" s="42"/>
      <c r="C99" s="42"/>
      <c r="D99" s="42"/>
      <c r="E99" s="43"/>
      <c r="F99" s="44"/>
      <c r="G99" s="43"/>
      <c r="H99" s="42"/>
      <c r="I99" s="42"/>
    </row>
    <row r="100" spans="1:9" x14ac:dyDescent="0.2">
      <c r="A100" s="42" t="s">
        <v>72</v>
      </c>
      <c r="B100" s="42" t="s">
        <v>71</v>
      </c>
      <c r="C100" s="42" t="s">
        <v>70</v>
      </c>
      <c r="D100" s="45">
        <v>1494</v>
      </c>
      <c r="E100" s="43">
        <v>1612.83276</v>
      </c>
      <c r="F100" s="44">
        <v>1.88415928981579</v>
      </c>
      <c r="G100" s="46"/>
      <c r="H100" s="46"/>
      <c r="I100" s="46">
        <v>8.7249999999999996</v>
      </c>
    </row>
    <row r="101" spans="1:9" x14ac:dyDescent="0.2">
      <c r="A101" s="42" t="s">
        <v>102</v>
      </c>
      <c r="B101" s="42" t="s">
        <v>101</v>
      </c>
      <c r="C101" s="42" t="s">
        <v>78</v>
      </c>
      <c r="D101" s="45">
        <v>1000</v>
      </c>
      <c r="E101" s="43">
        <v>1069.2782192</v>
      </c>
      <c r="F101" s="44">
        <v>1.2491626782825</v>
      </c>
      <c r="G101" s="46"/>
      <c r="H101" s="46"/>
      <c r="I101" s="46">
        <v>7.9450000000000003</v>
      </c>
    </row>
    <row r="102" spans="1:9" x14ac:dyDescent="0.2">
      <c r="A102" s="42" t="s">
        <v>69</v>
      </c>
      <c r="B102" s="42" t="s">
        <v>68</v>
      </c>
      <c r="C102" s="42" t="s">
        <v>70</v>
      </c>
      <c r="D102" s="45">
        <v>871</v>
      </c>
      <c r="E102" s="43">
        <v>944.81028200000003</v>
      </c>
      <c r="F102" s="44">
        <v>1.1037555251195299</v>
      </c>
      <c r="G102" s="46"/>
      <c r="H102" s="46"/>
      <c r="I102" s="46">
        <v>8.69</v>
      </c>
    </row>
    <row r="103" spans="1:9" x14ac:dyDescent="0.2">
      <c r="A103" s="41" t="s">
        <v>33</v>
      </c>
      <c r="B103" s="41"/>
      <c r="C103" s="41"/>
      <c r="D103" s="41"/>
      <c r="E103" s="47">
        <f>SUM(E99:E102)</f>
        <v>3626.9212611999997</v>
      </c>
      <c r="F103" s="48">
        <f>SUM(F99:F102)</f>
        <v>4.2370774932178197</v>
      </c>
      <c r="G103" s="47"/>
      <c r="H103" s="41"/>
      <c r="I103" s="41"/>
    </row>
    <row r="104" spans="1:9" x14ac:dyDescent="0.2">
      <c r="A104" s="42"/>
      <c r="B104" s="42"/>
      <c r="C104" s="42"/>
      <c r="D104" s="42"/>
      <c r="E104" s="43"/>
      <c r="F104" s="44"/>
      <c r="G104" s="43"/>
      <c r="H104" s="42"/>
      <c r="I104" s="42"/>
    </row>
    <row r="105" spans="1:9" x14ac:dyDescent="0.2">
      <c r="A105" s="41" t="s">
        <v>29</v>
      </c>
      <c r="B105" s="42"/>
      <c r="C105" s="42"/>
      <c r="D105" s="42"/>
      <c r="E105" s="43"/>
      <c r="F105" s="44"/>
      <c r="G105" s="43"/>
      <c r="H105" s="42"/>
      <c r="I105" s="42"/>
    </row>
    <row r="106" spans="1:9" x14ac:dyDescent="0.2">
      <c r="A106" s="41" t="s">
        <v>30</v>
      </c>
      <c r="B106" s="42"/>
      <c r="C106" s="42"/>
      <c r="D106" s="42"/>
      <c r="E106" s="43"/>
      <c r="F106" s="44"/>
      <c r="G106" s="43"/>
      <c r="H106" s="42"/>
      <c r="I106" s="42"/>
    </row>
    <row r="107" spans="1:9" x14ac:dyDescent="0.2">
      <c r="A107" s="42" t="s">
        <v>129</v>
      </c>
      <c r="B107" s="42" t="s">
        <v>128</v>
      </c>
      <c r="C107" s="42" t="s">
        <v>35</v>
      </c>
      <c r="D107" s="45">
        <v>1000</v>
      </c>
      <c r="E107" s="43">
        <v>4674.8149999999996</v>
      </c>
      <c r="F107" s="44">
        <v>5.4612581842770798</v>
      </c>
      <c r="G107" s="46"/>
      <c r="H107" s="46"/>
      <c r="I107" s="46">
        <v>7.2750000000000004</v>
      </c>
    </row>
    <row r="108" spans="1:9" x14ac:dyDescent="0.2">
      <c r="A108" s="42" t="s">
        <v>62</v>
      </c>
      <c r="B108" s="42" t="s">
        <v>61</v>
      </c>
      <c r="C108" s="42" t="s">
        <v>32</v>
      </c>
      <c r="D108" s="45">
        <v>500</v>
      </c>
      <c r="E108" s="43">
        <v>2344.3674999999998</v>
      </c>
      <c r="F108" s="44">
        <v>2.73875997153432</v>
      </c>
      <c r="G108" s="46"/>
      <c r="H108" s="46"/>
      <c r="I108" s="46">
        <v>7.3650000000000002</v>
      </c>
    </row>
    <row r="109" spans="1:9" x14ac:dyDescent="0.2">
      <c r="A109" s="41" t="s">
        <v>33</v>
      </c>
      <c r="B109" s="41"/>
      <c r="C109" s="41"/>
      <c r="D109" s="41"/>
      <c r="E109" s="47">
        <f>SUM(E106:E108)</f>
        <v>7019.182499999999</v>
      </c>
      <c r="F109" s="48">
        <f>SUM(F106:F108)</f>
        <v>8.2000181558113994</v>
      </c>
      <c r="G109" s="47"/>
      <c r="H109" s="41"/>
      <c r="I109" s="41"/>
    </row>
    <row r="110" spans="1:9" x14ac:dyDescent="0.2">
      <c r="A110" s="42"/>
      <c r="B110" s="42"/>
      <c r="C110" s="42"/>
      <c r="D110" s="42"/>
      <c r="E110" s="43"/>
      <c r="F110" s="44"/>
      <c r="G110" s="43"/>
      <c r="H110" s="42"/>
      <c r="I110" s="42"/>
    </row>
    <row r="111" spans="1:9" x14ac:dyDescent="0.2">
      <c r="A111" s="41" t="s">
        <v>34</v>
      </c>
      <c r="B111" s="42"/>
      <c r="C111" s="42"/>
      <c r="D111" s="42"/>
      <c r="E111" s="43"/>
      <c r="F111" s="44"/>
      <c r="G111" s="43"/>
      <c r="H111" s="42"/>
      <c r="I111" s="42"/>
    </row>
    <row r="112" spans="1:9" x14ac:dyDescent="0.2">
      <c r="A112" s="42" t="s">
        <v>64</v>
      </c>
      <c r="B112" s="42" t="s">
        <v>63</v>
      </c>
      <c r="C112" s="42" t="s">
        <v>31</v>
      </c>
      <c r="D112" s="45">
        <v>800</v>
      </c>
      <c r="E112" s="43">
        <v>3717.0160000000001</v>
      </c>
      <c r="F112" s="44">
        <v>4.3423288517489702</v>
      </c>
      <c r="G112" s="46"/>
      <c r="H112" s="46"/>
      <c r="I112" s="46">
        <v>8.3199000000000005</v>
      </c>
    </row>
    <row r="113" spans="1:9" x14ac:dyDescent="0.2">
      <c r="A113" s="42" t="s">
        <v>131</v>
      </c>
      <c r="B113" s="42" t="s">
        <v>130</v>
      </c>
      <c r="C113" s="42" t="s">
        <v>35</v>
      </c>
      <c r="D113" s="45">
        <v>200</v>
      </c>
      <c r="E113" s="43">
        <v>965.86</v>
      </c>
      <c r="F113" s="44">
        <v>1.1283464329317501</v>
      </c>
      <c r="G113" s="46"/>
      <c r="H113" s="46"/>
      <c r="I113" s="46">
        <v>7.9150999999999998</v>
      </c>
    </row>
    <row r="114" spans="1:9" x14ac:dyDescent="0.2">
      <c r="A114" s="41" t="s">
        <v>33</v>
      </c>
      <c r="B114" s="41"/>
      <c r="C114" s="41"/>
      <c r="D114" s="41"/>
      <c r="E114" s="47">
        <f>SUM(E111:E113)</f>
        <v>4682.8760000000002</v>
      </c>
      <c r="F114" s="48">
        <f>SUM(F111:F113)</f>
        <v>5.4706752846807198</v>
      </c>
      <c r="G114" s="47"/>
      <c r="H114" s="41"/>
      <c r="I114" s="41"/>
    </row>
    <row r="115" spans="1:9" x14ac:dyDescent="0.2">
      <c r="A115" s="42"/>
      <c r="B115" s="42"/>
      <c r="C115" s="42"/>
      <c r="D115" s="42"/>
      <c r="E115" s="43"/>
      <c r="F115" s="44"/>
      <c r="G115" s="43"/>
      <c r="H115" s="42"/>
      <c r="I115" s="42"/>
    </row>
    <row r="116" spans="1:9" x14ac:dyDescent="0.2">
      <c r="A116" s="41" t="s">
        <v>36</v>
      </c>
      <c r="B116" s="42"/>
      <c r="C116" s="42"/>
      <c r="D116" s="42"/>
      <c r="E116" s="43"/>
      <c r="F116" s="44"/>
      <c r="G116" s="43"/>
      <c r="H116" s="42"/>
      <c r="I116" s="42"/>
    </row>
    <row r="117" spans="1:9" x14ac:dyDescent="0.2">
      <c r="A117" s="42" t="s">
        <v>501</v>
      </c>
      <c r="B117" s="42" t="s">
        <v>500</v>
      </c>
      <c r="C117" s="42" t="s">
        <v>37</v>
      </c>
      <c r="D117" s="45">
        <v>1000000</v>
      </c>
      <c r="E117" s="43">
        <v>998.84</v>
      </c>
      <c r="F117" s="44">
        <v>1.1668746516778401</v>
      </c>
      <c r="G117" s="46"/>
      <c r="H117" s="46"/>
      <c r="I117" s="46">
        <v>5.2986000000000004</v>
      </c>
    </row>
    <row r="118" spans="1:9" x14ac:dyDescent="0.2">
      <c r="A118" s="42" t="s">
        <v>58</v>
      </c>
      <c r="B118" s="42" t="s">
        <v>1460</v>
      </c>
      <c r="C118" s="42" t="s">
        <v>37</v>
      </c>
      <c r="D118" s="45">
        <v>200000</v>
      </c>
      <c r="E118" s="43">
        <v>199.768</v>
      </c>
      <c r="F118" s="44">
        <v>0.233374930335567</v>
      </c>
      <c r="G118" s="46"/>
      <c r="H118" s="46"/>
      <c r="I118" s="46">
        <v>5.2986000000000004</v>
      </c>
    </row>
    <row r="119" spans="1:9" x14ac:dyDescent="0.2">
      <c r="A119" s="42" t="s">
        <v>56</v>
      </c>
      <c r="B119" s="42" t="s">
        <v>1459</v>
      </c>
      <c r="C119" s="42" t="s">
        <v>37</v>
      </c>
      <c r="D119" s="45">
        <v>100000</v>
      </c>
      <c r="E119" s="43">
        <v>99.782700000000006</v>
      </c>
      <c r="F119" s="44">
        <v>0.11656912348922099</v>
      </c>
      <c r="G119" s="46"/>
      <c r="H119" s="46"/>
      <c r="I119" s="46">
        <v>5.2991000000000001</v>
      </c>
    </row>
    <row r="120" spans="1:9" x14ac:dyDescent="0.2">
      <c r="A120" s="41" t="s">
        <v>33</v>
      </c>
      <c r="B120" s="41"/>
      <c r="C120" s="41"/>
      <c r="D120" s="41"/>
      <c r="E120" s="47">
        <f>SUM(E116:E119)</f>
        <v>1298.3906999999999</v>
      </c>
      <c r="F120" s="48">
        <f>SUM(F116:F119)</f>
        <v>1.5168187055026281</v>
      </c>
      <c r="G120" s="47"/>
      <c r="H120" s="41"/>
      <c r="I120" s="41"/>
    </row>
    <row r="121" spans="1:9" x14ac:dyDescent="0.2">
      <c r="A121" s="42"/>
      <c r="B121" s="42"/>
      <c r="C121" s="42"/>
      <c r="D121" s="42"/>
      <c r="E121" s="43"/>
      <c r="F121" s="44"/>
      <c r="G121" s="43"/>
      <c r="H121" s="42"/>
      <c r="I121" s="42"/>
    </row>
    <row r="122" spans="1:9" x14ac:dyDescent="0.2">
      <c r="A122" s="41" t="s">
        <v>250</v>
      </c>
      <c r="B122" s="42"/>
      <c r="C122" s="42"/>
      <c r="D122" s="42"/>
      <c r="E122" s="43"/>
      <c r="F122" s="44"/>
      <c r="G122" s="43"/>
      <c r="H122" s="42"/>
      <c r="I122" s="42"/>
    </row>
    <row r="123" spans="1:9" x14ac:dyDescent="0.2">
      <c r="A123" s="42" t="s">
        <v>502</v>
      </c>
      <c r="B123" s="42" t="s">
        <v>1486</v>
      </c>
      <c r="C123" s="42" t="s">
        <v>251</v>
      </c>
      <c r="D123" s="45">
        <v>21227846.065000001</v>
      </c>
      <c r="E123" s="43">
        <v>11517.528759999999</v>
      </c>
      <c r="F123" s="44">
        <v>13.4551202995619</v>
      </c>
      <c r="G123" s="46"/>
      <c r="H123" s="46"/>
      <c r="I123" s="46"/>
    </row>
    <row r="124" spans="1:9" x14ac:dyDescent="0.2">
      <c r="A124" s="42" t="s">
        <v>503</v>
      </c>
      <c r="B124" s="42" t="s">
        <v>1487</v>
      </c>
      <c r="C124" s="42" t="s">
        <v>251</v>
      </c>
      <c r="D124" s="45">
        <v>8933.8320000000003</v>
      </c>
      <c r="E124" s="43">
        <v>369.95076039999998</v>
      </c>
      <c r="F124" s="44">
        <v>0.43218750218223201</v>
      </c>
      <c r="G124" s="46"/>
      <c r="H124" s="46"/>
      <c r="I124" s="46"/>
    </row>
    <row r="125" spans="1:9" x14ac:dyDescent="0.2">
      <c r="A125" s="41" t="s">
        <v>33</v>
      </c>
      <c r="B125" s="41"/>
      <c r="C125" s="41"/>
      <c r="D125" s="41"/>
      <c r="E125" s="47">
        <f>SUM(E123:E124)</f>
        <v>11887.479520399998</v>
      </c>
      <c r="F125" s="48">
        <f>SUM(F123:F124)</f>
        <v>13.887307801744132</v>
      </c>
      <c r="G125" s="47"/>
      <c r="H125" s="41"/>
      <c r="I125" s="41"/>
    </row>
    <row r="126" spans="1:9" x14ac:dyDescent="0.2">
      <c r="A126" s="42"/>
      <c r="B126" s="42"/>
      <c r="C126" s="42"/>
      <c r="D126" s="42"/>
      <c r="E126" s="43"/>
      <c r="F126" s="44"/>
      <c r="G126" s="43"/>
      <c r="H126" s="42"/>
      <c r="I126" s="42"/>
    </row>
    <row r="127" spans="1:9" x14ac:dyDescent="0.2">
      <c r="A127" s="41" t="s">
        <v>38</v>
      </c>
      <c r="B127" s="41"/>
      <c r="C127" s="41"/>
      <c r="D127" s="41"/>
      <c r="E127" s="47">
        <f>E96+E103+E109+E114+E120+E125</f>
        <v>83396.647358599977</v>
      </c>
      <c r="F127" s="48">
        <f>F96+F103+F109+F114+F120+F125</f>
        <v>97.42644851794644</v>
      </c>
      <c r="G127" s="47"/>
      <c r="H127" s="41"/>
      <c r="I127" s="41"/>
    </row>
    <row r="128" spans="1:9" x14ac:dyDescent="0.2">
      <c r="A128" s="41"/>
      <c r="B128" s="41"/>
      <c r="C128" s="41"/>
      <c r="D128" s="41"/>
      <c r="E128" s="47"/>
      <c r="F128" s="48"/>
      <c r="G128" s="47"/>
      <c r="H128" s="41"/>
      <c r="I128" s="41"/>
    </row>
    <row r="129" spans="1:9" x14ac:dyDescent="0.2">
      <c r="A129" s="41" t="s">
        <v>369</v>
      </c>
      <c r="B129" s="41"/>
      <c r="C129" s="41"/>
      <c r="D129" s="41"/>
      <c r="E129" s="65">
        <v>1567.3445053999999</v>
      </c>
      <c r="F129" s="65">
        <f>E129/E133*100</f>
        <v>1.8310185553219678</v>
      </c>
      <c r="G129" s="47"/>
      <c r="H129" s="41"/>
      <c r="I129" s="41"/>
    </row>
    <row r="130" spans="1:9" x14ac:dyDescent="0.2">
      <c r="A130" s="41"/>
      <c r="B130" s="41"/>
      <c r="C130" s="41"/>
      <c r="D130" s="41"/>
      <c r="E130" s="47"/>
      <c r="F130" s="48"/>
      <c r="G130" s="47"/>
      <c r="H130" s="41"/>
      <c r="I130" s="41"/>
    </row>
    <row r="131" spans="1:9" x14ac:dyDescent="0.2">
      <c r="A131" s="41" t="s">
        <v>40</v>
      </c>
      <c r="B131" s="41"/>
      <c r="C131" s="41"/>
      <c r="D131" s="41"/>
      <c r="E131" s="47">
        <f>E133-(E96+E103+E109+E114+E120+E125+E129)</f>
        <v>635.60519330001262</v>
      </c>
      <c r="F131" s="48">
        <f>F133-(F96+F103+F109+F114+F120+F125+F129)</f>
        <v>0.74253292673159876</v>
      </c>
      <c r="G131" s="47"/>
      <c r="H131" s="41"/>
      <c r="I131" s="41"/>
    </row>
    <row r="132" spans="1:9" x14ac:dyDescent="0.2">
      <c r="A132" s="42"/>
      <c r="B132" s="42"/>
      <c r="C132" s="42"/>
      <c r="D132" s="42"/>
      <c r="E132" s="43"/>
      <c r="F132" s="44"/>
      <c r="G132" s="43"/>
      <c r="H132" s="42"/>
      <c r="I132" s="42"/>
    </row>
    <row r="133" spans="1:9" x14ac:dyDescent="0.2">
      <c r="A133" s="49" t="s">
        <v>39</v>
      </c>
      <c r="B133" s="49"/>
      <c r="C133" s="49"/>
      <c r="D133" s="49"/>
      <c r="E133" s="50">
        <v>85599.597057299994</v>
      </c>
      <c r="F133" s="51">
        <v>100</v>
      </c>
      <c r="G133" s="50"/>
      <c r="H133" s="49"/>
      <c r="I133" s="49"/>
    </row>
    <row r="134" spans="1:9" x14ac:dyDescent="0.2">
      <c r="A134" s="68" t="s">
        <v>1440</v>
      </c>
      <c r="F134" s="66" t="s">
        <v>117</v>
      </c>
    </row>
    <row r="135" spans="1:9" x14ac:dyDescent="0.2">
      <c r="A135" s="68" t="s">
        <v>1461</v>
      </c>
      <c r="F135" s="66"/>
    </row>
    <row r="136" spans="1:9" x14ac:dyDescent="0.2">
      <c r="A136" s="68" t="s">
        <v>1462</v>
      </c>
      <c r="F136" s="66"/>
    </row>
    <row r="137" spans="1:9" x14ac:dyDescent="0.2">
      <c r="A137" s="68" t="s">
        <v>1463</v>
      </c>
      <c r="F137" s="66"/>
    </row>
    <row r="138" spans="1:9" x14ac:dyDescent="0.2">
      <c r="A138" s="68" t="s">
        <v>1464</v>
      </c>
      <c r="F138" s="66"/>
    </row>
    <row r="139" spans="1:9" x14ac:dyDescent="0.2">
      <c r="A139" s="68" t="s">
        <v>1465</v>
      </c>
      <c r="F139" s="66"/>
    </row>
    <row r="140" spans="1:9" x14ac:dyDescent="0.2">
      <c r="A140" s="68" t="s">
        <v>1466</v>
      </c>
      <c r="F140" s="66"/>
    </row>
    <row r="141" spans="1:9" x14ac:dyDescent="0.2">
      <c r="A141" s="68" t="s">
        <v>1467</v>
      </c>
      <c r="F141" s="66"/>
    </row>
    <row r="142" spans="1:9" x14ac:dyDescent="0.2">
      <c r="A142" s="68" t="s">
        <v>1468</v>
      </c>
      <c r="F142" s="66"/>
    </row>
    <row r="143" spans="1:9" x14ac:dyDescent="0.2">
      <c r="A143" s="68" t="s">
        <v>1469</v>
      </c>
      <c r="F143" s="66"/>
    </row>
    <row r="144" spans="1:9" x14ac:dyDescent="0.2">
      <c r="A144" s="68" t="s">
        <v>1470</v>
      </c>
      <c r="F144" s="66"/>
    </row>
    <row r="145" spans="1:6" x14ac:dyDescent="0.2">
      <c r="A145" s="68" t="s">
        <v>1471</v>
      </c>
      <c r="F145" s="66"/>
    </row>
    <row r="146" spans="1:6" x14ac:dyDescent="0.2">
      <c r="A146" s="68" t="s">
        <v>1472</v>
      </c>
      <c r="F146" s="66"/>
    </row>
    <row r="147" spans="1:6" x14ac:dyDescent="0.2">
      <c r="A147" s="68" t="s">
        <v>1473</v>
      </c>
      <c r="F147" s="66"/>
    </row>
    <row r="148" spans="1:6" x14ac:dyDescent="0.2">
      <c r="A148" s="68" t="s">
        <v>1474</v>
      </c>
      <c r="F148" s="66"/>
    </row>
    <row r="149" spans="1:6" x14ac:dyDescent="0.2">
      <c r="F149" s="66"/>
    </row>
    <row r="150" spans="1:6" x14ac:dyDescent="0.2">
      <c r="A150" s="12" t="s">
        <v>41</v>
      </c>
    </row>
    <row r="151" spans="1:6" x14ac:dyDescent="0.2">
      <c r="A151" s="12" t="s">
        <v>42</v>
      </c>
    </row>
    <row r="153" spans="1:6" x14ac:dyDescent="0.2">
      <c r="A153" s="12" t="s">
        <v>43</v>
      </c>
    </row>
    <row r="154" spans="1:6" x14ac:dyDescent="0.2">
      <c r="A154" s="12" t="s">
        <v>44</v>
      </c>
    </row>
    <row r="155" spans="1:6" x14ac:dyDescent="0.2">
      <c r="A155" s="12" t="s">
        <v>45</v>
      </c>
      <c r="B155" s="12"/>
      <c r="C155" s="31" t="s">
        <v>46</v>
      </c>
      <c r="D155" s="53" t="s">
        <v>1004</v>
      </c>
    </row>
    <row r="156" spans="1:6" x14ac:dyDescent="0.2">
      <c r="A156" s="6" t="s">
        <v>59</v>
      </c>
      <c r="C156" s="32">
        <v>10.531000000000001</v>
      </c>
      <c r="D156" s="32">
        <v>10.879300000000001</v>
      </c>
    </row>
    <row r="157" spans="1:6" x14ac:dyDescent="0.2">
      <c r="A157" s="6" t="s">
        <v>126</v>
      </c>
      <c r="C157" s="32">
        <v>10.531000000000001</v>
      </c>
      <c r="D157" s="32">
        <v>10.879300000000001</v>
      </c>
    </row>
    <row r="158" spans="1:6" x14ac:dyDescent="0.2">
      <c r="A158" s="6" t="s">
        <v>60</v>
      </c>
      <c r="C158" s="32">
        <v>10.5967</v>
      </c>
      <c r="D158" s="32">
        <v>10.986499999999999</v>
      </c>
    </row>
    <row r="159" spans="1:6" x14ac:dyDescent="0.2">
      <c r="A159" s="6" t="s">
        <v>127</v>
      </c>
      <c r="C159" s="32">
        <v>10.5967</v>
      </c>
      <c r="D159" s="32">
        <v>10.986499999999999</v>
      </c>
    </row>
    <row r="161" spans="1:9" x14ac:dyDescent="0.2">
      <c r="A161" s="6" t="s">
        <v>51</v>
      </c>
    </row>
    <row r="162" spans="1:9" x14ac:dyDescent="0.2">
      <c r="A162" s="6" t="s">
        <v>1005</v>
      </c>
    </row>
    <row r="164" spans="1:9" x14ac:dyDescent="0.2">
      <c r="A164" s="12" t="s">
        <v>47</v>
      </c>
      <c r="D164" s="31" t="s">
        <v>54</v>
      </c>
    </row>
    <row r="166" spans="1:9" x14ac:dyDescent="0.2">
      <c r="A166" s="12" t="s">
        <v>370</v>
      </c>
      <c r="D166" s="35" t="s">
        <v>504</v>
      </c>
    </row>
    <row r="168" spans="1:9" x14ac:dyDescent="0.2">
      <c r="A168" s="12" t="s">
        <v>372</v>
      </c>
      <c r="D168" s="35">
        <f>ABS(+H96)</f>
        <v>64.526752375395162</v>
      </c>
    </row>
    <row r="170" spans="1:9" x14ac:dyDescent="0.2">
      <c r="A170" s="12" t="s">
        <v>373</v>
      </c>
      <c r="D170" s="36">
        <v>4.8282953950850196</v>
      </c>
    </row>
    <row r="172" spans="1:9" x14ac:dyDescent="0.2">
      <c r="A172" s="12" t="s">
        <v>374</v>
      </c>
      <c r="D172" s="35">
        <v>0.87290209021707699</v>
      </c>
      <c r="E172" s="9" t="s">
        <v>52</v>
      </c>
    </row>
    <row r="174" spans="1:9" x14ac:dyDescent="0.2">
      <c r="A174" s="12" t="s">
        <v>375</v>
      </c>
      <c r="D174" s="31" t="s">
        <v>54</v>
      </c>
    </row>
    <row r="176" spans="1:9" x14ac:dyDescent="0.2">
      <c r="A176" s="67" t="s">
        <v>1011</v>
      </c>
      <c r="B176" s="68"/>
      <c r="C176" s="68"/>
      <c r="D176" s="68"/>
      <c r="E176" s="10"/>
      <c r="G176" s="10"/>
      <c r="H176" s="68"/>
      <c r="I176" s="68"/>
    </row>
    <row r="177" spans="1:9" x14ac:dyDescent="0.2">
      <c r="A177" s="68"/>
      <c r="B177" s="68"/>
      <c r="C177" s="68"/>
      <c r="D177" s="68"/>
      <c r="E177" s="10"/>
      <c r="G177" s="10"/>
      <c r="H177" s="68"/>
      <c r="I177" s="68"/>
    </row>
    <row r="178" spans="1:9" x14ac:dyDescent="0.2">
      <c r="A178" s="67" t="s">
        <v>1009</v>
      </c>
      <c r="B178" s="68"/>
      <c r="C178" s="68"/>
      <c r="D178" s="68"/>
      <c r="E178" s="10"/>
      <c r="G178" s="10"/>
      <c r="H178" s="68"/>
      <c r="I178" s="68"/>
    </row>
    <row r="179" spans="1:9" x14ac:dyDescent="0.2">
      <c r="A179" s="69"/>
      <c r="B179" s="68"/>
      <c r="C179" s="68"/>
      <c r="D179" s="68"/>
      <c r="E179" s="10"/>
      <c r="G179" s="10"/>
      <c r="H179" s="68"/>
      <c r="I179" s="68"/>
    </row>
    <row r="180" spans="1:9" x14ac:dyDescent="0.2">
      <c r="A180" s="68"/>
      <c r="B180" s="68"/>
      <c r="C180" s="68"/>
      <c r="D180" s="68"/>
      <c r="E180" s="10"/>
      <c r="G180" s="10"/>
      <c r="H180" s="68"/>
      <c r="I180" s="68"/>
    </row>
    <row r="181" spans="1:9" x14ac:dyDescent="0.2">
      <c r="A181" s="68"/>
      <c r="B181" s="68"/>
      <c r="C181" s="68"/>
      <c r="D181" s="68"/>
      <c r="E181" s="10"/>
      <c r="G181" s="10"/>
      <c r="H181" s="68"/>
      <c r="I181" s="68"/>
    </row>
    <row r="182" spans="1:9" x14ac:dyDescent="0.2">
      <c r="A182" s="68"/>
      <c r="B182" s="68"/>
      <c r="C182" s="68"/>
      <c r="D182" s="68"/>
      <c r="E182" s="10"/>
      <c r="G182" s="10"/>
      <c r="H182" s="68"/>
      <c r="I182" s="68"/>
    </row>
    <row r="183" spans="1:9" x14ac:dyDescent="0.2">
      <c r="A183" s="68"/>
      <c r="B183" s="68"/>
      <c r="C183" s="68"/>
      <c r="D183" s="68"/>
      <c r="E183" s="10"/>
      <c r="G183" s="10"/>
      <c r="H183" s="68"/>
      <c r="I183" s="68"/>
    </row>
    <row r="184" spans="1:9" x14ac:dyDescent="0.2">
      <c r="A184" s="68"/>
      <c r="B184" s="68"/>
      <c r="C184" s="68"/>
      <c r="D184" s="68"/>
      <c r="E184" s="10"/>
      <c r="G184" s="10"/>
      <c r="H184" s="68"/>
      <c r="I184" s="68"/>
    </row>
    <row r="185" spans="1:9" x14ac:dyDescent="0.2">
      <c r="A185" s="68"/>
      <c r="B185" s="68"/>
      <c r="C185" s="68"/>
      <c r="D185" s="68"/>
      <c r="E185" s="10"/>
      <c r="G185" s="10"/>
      <c r="H185" s="68"/>
      <c r="I185" s="68"/>
    </row>
    <row r="186" spans="1:9" x14ac:dyDescent="0.2">
      <c r="A186" s="68"/>
      <c r="B186" s="68"/>
      <c r="C186" s="68"/>
      <c r="D186" s="68"/>
      <c r="E186" s="10"/>
      <c r="G186" s="10"/>
      <c r="H186" s="68"/>
      <c r="I186" s="68"/>
    </row>
    <row r="187" spans="1:9" x14ac:dyDescent="0.2">
      <c r="A187" s="68"/>
      <c r="B187" s="68"/>
      <c r="C187" s="68"/>
      <c r="D187" s="68"/>
      <c r="E187" s="10"/>
      <c r="G187" s="10"/>
      <c r="H187" s="68"/>
      <c r="I187" s="68"/>
    </row>
    <row r="188" spans="1:9" x14ac:dyDescent="0.2">
      <c r="A188" s="68"/>
      <c r="B188" s="68"/>
      <c r="C188" s="68"/>
      <c r="D188" s="68"/>
      <c r="E188" s="10"/>
      <c r="G188" s="10"/>
      <c r="H188" s="68"/>
      <c r="I188" s="68"/>
    </row>
    <row r="189" spans="1:9" x14ac:dyDescent="0.2">
      <c r="A189" s="68"/>
      <c r="B189" s="68"/>
      <c r="C189" s="68"/>
      <c r="D189" s="68"/>
      <c r="E189" s="10"/>
      <c r="G189" s="10"/>
      <c r="H189" s="68"/>
      <c r="I189" s="68"/>
    </row>
    <row r="190" spans="1:9" x14ac:dyDescent="0.2">
      <c r="A190" s="68"/>
      <c r="B190" s="68"/>
      <c r="C190" s="68"/>
      <c r="D190" s="68"/>
      <c r="E190" s="10"/>
      <c r="G190" s="10"/>
      <c r="H190" s="68"/>
      <c r="I190" s="68"/>
    </row>
    <row r="191" spans="1:9" x14ac:dyDescent="0.2">
      <c r="A191" s="68"/>
      <c r="B191" s="68"/>
      <c r="C191" s="68"/>
      <c r="D191" s="68"/>
      <c r="E191" s="10"/>
      <c r="G191" s="10"/>
      <c r="H191" s="68"/>
      <c r="I191" s="68"/>
    </row>
    <row r="192" spans="1:9" x14ac:dyDescent="0.2">
      <c r="A192" s="68"/>
      <c r="B192" s="68"/>
      <c r="C192" s="68"/>
      <c r="D192" s="68"/>
      <c r="E192" s="10"/>
      <c r="G192" s="10"/>
      <c r="H192" s="68"/>
      <c r="I192" s="68"/>
    </row>
    <row r="193" spans="1:9" x14ac:dyDescent="0.2">
      <c r="A193" s="68"/>
      <c r="B193" s="68"/>
      <c r="C193" s="68"/>
      <c r="D193" s="68"/>
      <c r="E193" s="10"/>
      <c r="G193" s="10"/>
      <c r="H193" s="68"/>
      <c r="I193" s="68"/>
    </row>
    <row r="194" spans="1:9" x14ac:dyDescent="0.2">
      <c r="A194" s="68"/>
      <c r="B194" s="68"/>
      <c r="C194" s="68"/>
      <c r="D194" s="68"/>
      <c r="E194" s="10"/>
      <c r="G194" s="10"/>
      <c r="H194" s="68"/>
      <c r="I194" s="68"/>
    </row>
    <row r="195" spans="1:9" x14ac:dyDescent="0.2">
      <c r="A195" s="68"/>
      <c r="B195" s="68"/>
      <c r="C195" s="68"/>
      <c r="D195" s="68"/>
      <c r="E195" s="10"/>
      <c r="G195" s="10"/>
      <c r="H195" s="68"/>
      <c r="I195" s="68"/>
    </row>
    <row r="196" spans="1:9" x14ac:dyDescent="0.2">
      <c r="A196" s="67" t="s">
        <v>1017</v>
      </c>
      <c r="B196" s="68"/>
      <c r="C196" s="68"/>
      <c r="D196" s="68"/>
      <c r="E196" s="10"/>
      <c r="G196" s="10"/>
      <c r="H196" s="68"/>
      <c r="I196" s="68"/>
    </row>
    <row r="197" spans="1:9" x14ac:dyDescent="0.2">
      <c r="A197" s="68"/>
      <c r="B197" s="68"/>
      <c r="C197" s="68"/>
      <c r="D197" s="68"/>
      <c r="E197" s="10"/>
      <c r="G197" s="10"/>
      <c r="H197" s="68"/>
      <c r="I197" s="68"/>
    </row>
    <row r="198" spans="1:9" x14ac:dyDescent="0.2">
      <c r="A198" s="67" t="s">
        <v>1525</v>
      </c>
      <c r="B198" s="68"/>
      <c r="C198" s="68"/>
      <c r="D198" s="68"/>
      <c r="E198" s="10"/>
      <c r="G198" s="10"/>
      <c r="H198" s="68"/>
      <c r="I198" s="68"/>
    </row>
    <row r="199" spans="1:9" x14ac:dyDescent="0.2">
      <c r="A199" s="68"/>
      <c r="B199" s="68"/>
      <c r="C199" s="68"/>
      <c r="D199" s="68"/>
      <c r="E199" s="10"/>
      <c r="G199" s="10"/>
      <c r="H199" s="68"/>
      <c r="I199" s="68"/>
    </row>
    <row r="200" spans="1:9" x14ac:dyDescent="0.2">
      <c r="A200" s="68"/>
      <c r="B200" s="68"/>
      <c r="C200" s="68"/>
      <c r="D200" s="68"/>
      <c r="E200" s="10"/>
      <c r="G200" s="10"/>
      <c r="H200" s="68"/>
      <c r="I200" s="68"/>
    </row>
    <row r="201" spans="1:9" x14ac:dyDescent="0.2">
      <c r="A201" s="68"/>
      <c r="B201" s="68"/>
      <c r="C201" s="68"/>
      <c r="D201" s="68"/>
      <c r="E201" s="10"/>
      <c r="G201" s="10"/>
      <c r="H201" s="68"/>
      <c r="I201" s="68"/>
    </row>
    <row r="202" spans="1:9" x14ac:dyDescent="0.2">
      <c r="A202" s="68"/>
      <c r="B202" s="68"/>
      <c r="C202" s="68"/>
      <c r="D202" s="68"/>
      <c r="E202" s="10"/>
      <c r="G202" s="10"/>
      <c r="H202" s="68"/>
      <c r="I202" s="68"/>
    </row>
    <row r="203" spans="1:9" x14ac:dyDescent="0.2">
      <c r="A203" s="68"/>
      <c r="B203" s="68"/>
      <c r="C203" s="68"/>
      <c r="D203" s="68"/>
      <c r="E203" s="10"/>
      <c r="G203" s="10"/>
      <c r="H203" s="68"/>
      <c r="I203" s="68"/>
    </row>
    <row r="204" spans="1:9" x14ac:dyDescent="0.2">
      <c r="A204" s="68"/>
      <c r="B204" s="68"/>
      <c r="C204" s="68"/>
      <c r="D204" s="68"/>
      <c r="E204" s="10"/>
      <c r="G204" s="10"/>
      <c r="H204" s="68"/>
      <c r="I204" s="68"/>
    </row>
    <row r="205" spans="1:9" x14ac:dyDescent="0.2">
      <c r="A205" s="68"/>
      <c r="B205" s="68"/>
      <c r="C205" s="68"/>
      <c r="D205" s="68"/>
      <c r="E205" s="10"/>
      <c r="G205" s="10"/>
      <c r="H205" s="68"/>
      <c r="I205" s="68"/>
    </row>
    <row r="206" spans="1:9" x14ac:dyDescent="0.2">
      <c r="A206" s="68"/>
      <c r="B206" s="68"/>
      <c r="C206" s="68"/>
      <c r="D206" s="68"/>
      <c r="E206" s="10"/>
      <c r="G206" s="10"/>
      <c r="H206" s="68"/>
      <c r="I206" s="68"/>
    </row>
    <row r="207" spans="1:9" x14ac:dyDescent="0.2">
      <c r="A207" s="68"/>
      <c r="B207" s="68"/>
      <c r="C207" s="68"/>
      <c r="D207" s="68"/>
      <c r="E207" s="10"/>
      <c r="G207" s="10"/>
      <c r="H207" s="68"/>
      <c r="I207" s="68"/>
    </row>
    <row r="208" spans="1:9" x14ac:dyDescent="0.2">
      <c r="A208" s="68"/>
      <c r="B208" s="68"/>
      <c r="C208" s="68"/>
      <c r="D208" s="68"/>
      <c r="E208" s="10"/>
      <c r="G208" s="10"/>
      <c r="H208" s="68"/>
      <c r="I208" s="68"/>
    </row>
    <row r="209" spans="1:9" x14ac:dyDescent="0.2">
      <c r="A209" s="68"/>
      <c r="B209" s="68"/>
      <c r="C209" s="68"/>
      <c r="D209" s="68"/>
      <c r="E209" s="10"/>
      <c r="G209" s="10"/>
      <c r="H209" s="68"/>
      <c r="I209" s="68"/>
    </row>
    <row r="210" spans="1:9" x14ac:dyDescent="0.2">
      <c r="A210" s="68"/>
      <c r="B210" s="68"/>
      <c r="C210" s="68"/>
      <c r="D210" s="68"/>
      <c r="E210" s="10"/>
      <c r="G210" s="10"/>
      <c r="H210" s="68"/>
      <c r="I210" s="68"/>
    </row>
    <row r="211" spans="1:9" x14ac:dyDescent="0.2">
      <c r="A211" s="68"/>
      <c r="B211" s="68"/>
      <c r="C211" s="68"/>
      <c r="D211" s="68"/>
      <c r="E211" s="10"/>
      <c r="G211" s="10"/>
      <c r="H211" s="68"/>
      <c r="I211" s="68"/>
    </row>
    <row r="212" spans="1:9" x14ac:dyDescent="0.2">
      <c r="A212" s="68" t="s">
        <v>1008</v>
      </c>
      <c r="B212" s="68"/>
      <c r="C212" s="68"/>
      <c r="D212" s="68"/>
      <c r="E212" s="10"/>
      <c r="G212" s="10"/>
      <c r="H212" s="68"/>
      <c r="I212" s="68"/>
    </row>
    <row r="213" spans="1:9" x14ac:dyDescent="0.2">
      <c r="A213" s="68"/>
      <c r="B213" s="68"/>
      <c r="C213" s="68"/>
      <c r="D213" s="68"/>
      <c r="E213" s="10"/>
      <c r="G213" s="10"/>
      <c r="H213" s="68"/>
      <c r="I213" s="68"/>
    </row>
    <row r="214" spans="1:9" x14ac:dyDescent="0.2">
      <c r="A214" s="68"/>
      <c r="B214" s="68"/>
      <c r="C214" s="68"/>
      <c r="D214" s="68"/>
      <c r="E214" s="10"/>
      <c r="G214" s="10"/>
      <c r="H214" s="68"/>
      <c r="I214" s="68"/>
    </row>
    <row r="215" spans="1:9" x14ac:dyDescent="0.2">
      <c r="A215" s="68"/>
      <c r="B215" s="68"/>
      <c r="C215" s="68"/>
      <c r="D215" s="68"/>
      <c r="E215" s="10"/>
      <c r="G215" s="10"/>
      <c r="H215" s="68"/>
      <c r="I215" s="68"/>
    </row>
    <row r="216" spans="1:9" x14ac:dyDescent="0.2">
      <c r="A216" s="68"/>
      <c r="B216" s="68"/>
      <c r="C216" s="68"/>
      <c r="D216" s="68"/>
      <c r="E216" s="10"/>
      <c r="G216" s="10"/>
      <c r="H216" s="68"/>
      <c r="I216" s="68"/>
    </row>
    <row r="217" spans="1:9" x14ac:dyDescent="0.2">
      <c r="A217" s="68"/>
      <c r="B217" s="68"/>
      <c r="C217" s="68"/>
      <c r="D217" s="68"/>
      <c r="E217" s="10"/>
      <c r="G217" s="10"/>
      <c r="H217" s="68"/>
      <c r="I217" s="68"/>
    </row>
    <row r="218" spans="1:9" x14ac:dyDescent="0.2">
      <c r="A218" s="68"/>
      <c r="B218" s="68"/>
      <c r="C218" s="68"/>
      <c r="D218" s="68"/>
      <c r="E218" s="10"/>
      <c r="G218" s="10"/>
      <c r="H218" s="68"/>
      <c r="I218" s="68"/>
    </row>
    <row r="219" spans="1:9" x14ac:dyDescent="0.2">
      <c r="A219" s="68"/>
      <c r="B219" s="68"/>
      <c r="C219" s="68"/>
      <c r="D219" s="68"/>
      <c r="E219" s="10"/>
      <c r="G219" s="10"/>
      <c r="H219" s="68"/>
      <c r="I219" s="68"/>
    </row>
    <row r="220" spans="1:9" x14ac:dyDescent="0.2">
      <c r="A220" s="68"/>
      <c r="B220" s="68"/>
      <c r="C220" s="68"/>
      <c r="D220" s="68"/>
      <c r="E220" s="10"/>
      <c r="G220" s="10"/>
      <c r="H220" s="68"/>
      <c r="I220" s="68"/>
    </row>
    <row r="221" spans="1:9" x14ac:dyDescent="0.2">
      <c r="A221" s="68"/>
      <c r="B221" s="68"/>
      <c r="C221" s="68"/>
      <c r="D221" s="68"/>
      <c r="E221" s="10"/>
      <c r="G221" s="10"/>
      <c r="H221" s="68"/>
      <c r="I221" s="68"/>
    </row>
    <row r="222" spans="1:9" x14ac:dyDescent="0.2">
      <c r="A222" s="68"/>
      <c r="B222" s="68"/>
      <c r="C222" s="68"/>
      <c r="D222" s="68"/>
      <c r="E222" s="10"/>
      <c r="G222" s="10"/>
      <c r="H222" s="68"/>
      <c r="I222" s="68"/>
    </row>
    <row r="223" spans="1:9" x14ac:dyDescent="0.2">
      <c r="A223" s="68"/>
      <c r="B223" s="68"/>
      <c r="C223" s="68"/>
      <c r="D223" s="68"/>
      <c r="E223" s="10"/>
      <c r="G223" s="10"/>
      <c r="H223" s="68"/>
      <c r="I223" s="68"/>
    </row>
    <row r="224" spans="1:9" x14ac:dyDescent="0.2">
      <c r="A224" s="68"/>
      <c r="B224" s="68"/>
      <c r="C224" s="68"/>
      <c r="D224" s="68"/>
      <c r="E224" s="10"/>
      <c r="G224" s="10"/>
      <c r="H224" s="68"/>
      <c r="I224" s="68"/>
    </row>
    <row r="225" spans="1:9" x14ac:dyDescent="0.2">
      <c r="A225" s="68"/>
      <c r="B225" s="68"/>
      <c r="C225" s="68"/>
      <c r="D225" s="68"/>
      <c r="E225" s="10"/>
      <c r="G225" s="10"/>
      <c r="H225" s="68"/>
      <c r="I225" s="68"/>
    </row>
    <row r="226" spans="1:9" x14ac:dyDescent="0.2">
      <c r="A226" s="68"/>
      <c r="B226" s="68"/>
      <c r="C226" s="68"/>
      <c r="D226" s="68"/>
      <c r="E226" s="10"/>
      <c r="G226" s="10"/>
      <c r="H226" s="68"/>
      <c r="I226" s="68"/>
    </row>
    <row r="227" spans="1:9" x14ac:dyDescent="0.2">
      <c r="A227" s="68"/>
      <c r="B227" s="68"/>
      <c r="C227" s="68"/>
      <c r="D227" s="68"/>
      <c r="E227" s="10"/>
      <c r="G227" s="10"/>
      <c r="H227" s="68"/>
      <c r="I227" s="68"/>
    </row>
    <row r="228" spans="1:9" x14ac:dyDescent="0.2">
      <c r="A228" s="68"/>
      <c r="B228" s="68"/>
      <c r="C228" s="68"/>
      <c r="D228" s="68"/>
      <c r="E228" s="10"/>
      <c r="G228" s="10"/>
      <c r="H228" s="68"/>
      <c r="I228" s="68"/>
    </row>
    <row r="229" spans="1:9" x14ac:dyDescent="0.2">
      <c r="A229" s="68"/>
      <c r="B229" s="68"/>
      <c r="C229" s="68"/>
      <c r="D229" s="68"/>
      <c r="E229" s="10"/>
      <c r="G229" s="10"/>
      <c r="H229" s="68"/>
      <c r="I229" s="68"/>
    </row>
    <row r="230" spans="1:9" x14ac:dyDescent="0.2">
      <c r="A230" s="68"/>
      <c r="B230" s="68"/>
      <c r="C230" s="68"/>
      <c r="D230" s="68"/>
      <c r="E230" s="10"/>
      <c r="G230" s="10"/>
      <c r="H230" s="68"/>
      <c r="I230" s="68"/>
    </row>
    <row r="231" spans="1:9" x14ac:dyDescent="0.2">
      <c r="A231" s="68"/>
      <c r="B231" s="68"/>
      <c r="C231" s="68"/>
      <c r="D231" s="68"/>
      <c r="E231" s="10"/>
      <c r="G231" s="10"/>
      <c r="H231" s="68"/>
      <c r="I231" s="68"/>
    </row>
    <row r="232" spans="1:9" x14ac:dyDescent="0.2">
      <c r="A232" s="68"/>
      <c r="B232" s="68"/>
      <c r="C232" s="68"/>
      <c r="D232" s="68"/>
      <c r="E232" s="10"/>
      <c r="G232" s="10"/>
      <c r="H232" s="68"/>
      <c r="I232" s="68"/>
    </row>
    <row r="233" spans="1:9" x14ac:dyDescent="0.2">
      <c r="A233" s="68"/>
      <c r="B233" s="68"/>
      <c r="C233" s="68"/>
      <c r="D233" s="68"/>
      <c r="E233" s="10"/>
      <c r="G233" s="10"/>
      <c r="H233" s="68"/>
      <c r="I233" s="68"/>
    </row>
    <row r="234" spans="1:9" x14ac:dyDescent="0.2">
      <c r="A234" s="68"/>
      <c r="B234" s="68"/>
      <c r="C234" s="68"/>
      <c r="D234" s="68"/>
      <c r="E234" s="10"/>
      <c r="G234" s="10"/>
      <c r="H234" s="68"/>
      <c r="I234" s="68"/>
    </row>
    <row r="235" spans="1:9" x14ac:dyDescent="0.2">
      <c r="A235" s="68"/>
      <c r="B235" s="68"/>
      <c r="C235" s="68"/>
      <c r="D235" s="68"/>
      <c r="E235" s="10"/>
      <c r="G235" s="10"/>
      <c r="H235" s="68"/>
      <c r="I235" s="68"/>
    </row>
    <row r="236" spans="1:9" x14ac:dyDescent="0.2">
      <c r="A236" s="68"/>
      <c r="B236" s="68"/>
      <c r="C236" s="68"/>
      <c r="D236" s="68"/>
      <c r="E236" s="10"/>
      <c r="G236" s="10"/>
      <c r="H236" s="68"/>
      <c r="I236" s="68"/>
    </row>
    <row r="237" spans="1:9" x14ac:dyDescent="0.2">
      <c r="A237" s="68"/>
      <c r="B237" s="68"/>
      <c r="C237" s="68"/>
      <c r="D237" s="68"/>
      <c r="E237" s="10"/>
      <c r="G237" s="10"/>
      <c r="H237" s="68"/>
      <c r="I237" s="68"/>
    </row>
    <row r="238" spans="1:9" x14ac:dyDescent="0.2">
      <c r="A238" s="68"/>
      <c r="B238" s="68"/>
      <c r="C238" s="68"/>
      <c r="D238" s="68"/>
      <c r="E238" s="10"/>
      <c r="G238" s="10"/>
      <c r="H238" s="68"/>
      <c r="I238" s="68"/>
    </row>
    <row r="239" spans="1:9" x14ac:dyDescent="0.2">
      <c r="A239" s="68"/>
      <c r="B239" s="68"/>
      <c r="C239" s="68"/>
      <c r="D239" s="68"/>
      <c r="E239" s="10"/>
      <c r="G239" s="10"/>
      <c r="H239" s="68"/>
      <c r="I239" s="68"/>
    </row>
    <row r="240" spans="1:9" x14ac:dyDescent="0.2">
      <c r="A240" s="68"/>
      <c r="B240" s="68"/>
      <c r="C240" s="68"/>
      <c r="D240" s="68"/>
      <c r="E240" s="10"/>
      <c r="G240" s="10"/>
      <c r="H240" s="68"/>
      <c r="I240" s="68"/>
    </row>
    <row r="241" spans="1:9" x14ac:dyDescent="0.2">
      <c r="A241" s="68"/>
      <c r="B241" s="68"/>
      <c r="C241" s="68"/>
      <c r="D241" s="68"/>
      <c r="E241" s="10"/>
      <c r="G241" s="10"/>
      <c r="H241" s="68"/>
      <c r="I241" s="68"/>
    </row>
    <row r="242" spans="1:9" x14ac:dyDescent="0.2">
      <c r="A242" s="68"/>
      <c r="B242" s="68"/>
      <c r="C242" s="68"/>
      <c r="D242" s="68"/>
      <c r="E242" s="10"/>
      <c r="G242" s="10"/>
      <c r="H242" s="68"/>
      <c r="I242" s="68"/>
    </row>
    <row r="243" spans="1:9" x14ac:dyDescent="0.2">
      <c r="A243" s="68"/>
      <c r="B243" s="68"/>
      <c r="C243" s="68"/>
      <c r="D243" s="68"/>
      <c r="E243" s="10"/>
      <c r="G243" s="10"/>
      <c r="H243" s="68"/>
      <c r="I243" s="68"/>
    </row>
    <row r="244" spans="1:9" x14ac:dyDescent="0.2">
      <c r="A244" s="68"/>
      <c r="B244" s="68"/>
      <c r="C244" s="68"/>
      <c r="D244" s="68"/>
      <c r="E244" s="10"/>
      <c r="G244" s="10"/>
      <c r="H244" s="68"/>
      <c r="I244" s="68"/>
    </row>
    <row r="245" spans="1:9" x14ac:dyDescent="0.2">
      <c r="A245" s="68"/>
      <c r="B245" s="68"/>
      <c r="C245" s="68"/>
      <c r="D245" s="68"/>
      <c r="E245" s="10"/>
      <c r="G245" s="10"/>
      <c r="H245" s="68"/>
      <c r="I245" s="68"/>
    </row>
    <row r="246" spans="1:9" x14ac:dyDescent="0.2">
      <c r="A246" s="68"/>
      <c r="B246" s="68"/>
      <c r="C246" s="68"/>
      <c r="D246" s="68"/>
      <c r="E246" s="10"/>
      <c r="G246" s="10"/>
      <c r="H246" s="68"/>
      <c r="I246" s="68"/>
    </row>
    <row r="247" spans="1:9" x14ac:dyDescent="0.2">
      <c r="A247" s="68"/>
      <c r="B247" s="68"/>
      <c r="C247" s="68"/>
      <c r="D247" s="68"/>
      <c r="E247" s="10"/>
      <c r="G247" s="10"/>
      <c r="H247" s="68"/>
      <c r="I247" s="68"/>
    </row>
    <row r="248" spans="1:9" x14ac:dyDescent="0.2">
      <c r="A248" s="68"/>
      <c r="B248" s="68"/>
      <c r="C248" s="68"/>
      <c r="D248" s="68"/>
      <c r="E248" s="10"/>
      <c r="G248" s="10"/>
      <c r="H248" s="68"/>
      <c r="I248" s="68"/>
    </row>
    <row r="249" spans="1:9" x14ac:dyDescent="0.2">
      <c r="A249" s="68"/>
      <c r="B249" s="68"/>
      <c r="C249" s="68"/>
      <c r="D249" s="68"/>
      <c r="E249" s="10"/>
      <c r="G249" s="10"/>
      <c r="H249" s="68"/>
      <c r="I249" s="68"/>
    </row>
    <row r="250" spans="1:9" x14ac:dyDescent="0.2">
      <c r="A250" s="68"/>
      <c r="B250" s="68"/>
      <c r="C250" s="68"/>
      <c r="D250" s="68"/>
      <c r="E250" s="10"/>
      <c r="G250" s="10"/>
      <c r="H250" s="68"/>
      <c r="I250" s="68"/>
    </row>
    <row r="251" spans="1:9" x14ac:dyDescent="0.2">
      <c r="A251" s="68"/>
      <c r="B251" s="68"/>
      <c r="C251" s="68"/>
      <c r="D251" s="68"/>
      <c r="E251" s="10"/>
      <c r="G251" s="10"/>
      <c r="H251" s="68"/>
      <c r="I251" s="68"/>
    </row>
    <row r="252" spans="1:9" x14ac:dyDescent="0.2">
      <c r="A252" s="68"/>
      <c r="B252" s="68"/>
      <c r="C252" s="68"/>
      <c r="D252" s="68"/>
      <c r="E252" s="10"/>
      <c r="G252" s="10"/>
      <c r="H252" s="68"/>
      <c r="I252" s="68"/>
    </row>
    <row r="253" spans="1:9" x14ac:dyDescent="0.2">
      <c r="A253" s="68"/>
      <c r="B253" s="68"/>
      <c r="C253" s="68"/>
      <c r="D253" s="68"/>
      <c r="E253" s="10"/>
      <c r="G253" s="10"/>
      <c r="H253" s="68"/>
      <c r="I253" s="68"/>
    </row>
    <row r="254" spans="1:9" x14ac:dyDescent="0.2">
      <c r="A254" s="68"/>
      <c r="B254" s="68"/>
      <c r="C254" s="68"/>
      <c r="D254" s="68"/>
      <c r="E254" s="10"/>
      <c r="G254" s="10"/>
      <c r="H254" s="68"/>
      <c r="I254" s="68"/>
    </row>
    <row r="255" spans="1:9" x14ac:dyDescent="0.2">
      <c r="A255" s="68"/>
      <c r="B255" s="68"/>
      <c r="C255" s="68"/>
      <c r="D255" s="68"/>
      <c r="E255" s="10"/>
      <c r="G255" s="10"/>
      <c r="H255" s="68"/>
      <c r="I255" s="68"/>
    </row>
    <row r="256" spans="1:9" x14ac:dyDescent="0.2">
      <c r="A256" s="68"/>
      <c r="B256" s="68"/>
      <c r="C256" s="68"/>
      <c r="D256" s="68"/>
      <c r="E256" s="10"/>
      <c r="G256" s="10"/>
      <c r="H256" s="68"/>
      <c r="I256" s="68"/>
    </row>
    <row r="257" spans="1:9" x14ac:dyDescent="0.2">
      <c r="A257" s="68"/>
      <c r="B257" s="68"/>
      <c r="C257" s="68"/>
      <c r="D257" s="68"/>
      <c r="E257" s="10"/>
      <c r="G257" s="10"/>
      <c r="H257" s="68"/>
      <c r="I257" s="68"/>
    </row>
    <row r="258" spans="1:9" x14ac:dyDescent="0.2">
      <c r="A258" s="68"/>
      <c r="B258" s="68"/>
      <c r="C258" s="68"/>
      <c r="D258" s="68"/>
      <c r="E258" s="10"/>
      <c r="G258" s="10"/>
      <c r="H258" s="68"/>
      <c r="I258" s="68"/>
    </row>
    <row r="259" spans="1:9" x14ac:dyDescent="0.2">
      <c r="A259" s="68"/>
      <c r="B259" s="68"/>
      <c r="C259" s="68"/>
      <c r="D259" s="68"/>
      <c r="E259" s="10"/>
      <c r="G259" s="10"/>
      <c r="H259" s="68"/>
      <c r="I259" s="68"/>
    </row>
    <row r="260" spans="1:9" x14ac:dyDescent="0.2">
      <c r="A260" s="68"/>
      <c r="B260" s="68"/>
      <c r="C260" s="68"/>
      <c r="D260" s="68"/>
      <c r="E260" s="10"/>
      <c r="G260" s="10"/>
      <c r="H260" s="68"/>
      <c r="I260" s="68"/>
    </row>
    <row r="261" spans="1:9" x14ac:dyDescent="0.2">
      <c r="A261" s="68"/>
      <c r="B261" s="68"/>
      <c r="C261" s="68"/>
      <c r="D261" s="68"/>
      <c r="E261" s="10"/>
      <c r="G261" s="10"/>
      <c r="H261" s="68"/>
      <c r="I261" s="68"/>
    </row>
    <row r="262" spans="1:9" x14ac:dyDescent="0.2">
      <c r="A262" s="68"/>
      <c r="B262" s="68"/>
      <c r="C262" s="68"/>
      <c r="D262" s="68"/>
      <c r="E262" s="10"/>
      <c r="G262" s="10"/>
      <c r="H262" s="68"/>
      <c r="I262" s="68"/>
    </row>
    <row r="263" spans="1:9" x14ac:dyDescent="0.2">
      <c r="A263" s="68"/>
      <c r="B263" s="68"/>
      <c r="C263" s="68"/>
      <c r="D263" s="68"/>
      <c r="E263" s="10"/>
      <c r="G263" s="10"/>
      <c r="H263" s="68"/>
      <c r="I263" s="68"/>
    </row>
    <row r="264" spans="1:9" x14ac:dyDescent="0.2">
      <c r="A264" s="68"/>
      <c r="B264" s="68"/>
      <c r="C264" s="68"/>
      <c r="D264" s="68"/>
      <c r="E264" s="10"/>
      <c r="G264" s="10"/>
      <c r="H264" s="68"/>
      <c r="I264" s="68"/>
    </row>
    <row r="265" spans="1:9" x14ac:dyDescent="0.2">
      <c r="A265" s="68"/>
      <c r="B265" s="68"/>
      <c r="C265" s="68"/>
      <c r="D265" s="68"/>
      <c r="E265" s="10"/>
      <c r="G265" s="10"/>
      <c r="H265" s="68"/>
      <c r="I265" s="68"/>
    </row>
    <row r="266" spans="1:9" x14ac:dyDescent="0.2">
      <c r="A266" s="68"/>
      <c r="B266" s="68"/>
      <c r="C266" s="68"/>
      <c r="D266" s="68"/>
      <c r="E266" s="10"/>
      <c r="G266" s="10"/>
      <c r="H266" s="68"/>
      <c r="I266" s="68"/>
    </row>
    <row r="267" spans="1:9" x14ac:dyDescent="0.2">
      <c r="A267" s="68"/>
      <c r="B267" s="68"/>
      <c r="C267" s="68"/>
      <c r="D267" s="68"/>
      <c r="E267" s="10"/>
      <c r="G267" s="10"/>
      <c r="H267" s="68"/>
      <c r="I267" s="68"/>
    </row>
    <row r="268" spans="1:9" x14ac:dyDescent="0.2">
      <c r="A268" s="68"/>
      <c r="B268" s="68"/>
      <c r="C268" s="68"/>
      <c r="D268" s="68"/>
      <c r="E268" s="10"/>
      <c r="G268" s="10"/>
      <c r="H268" s="68"/>
      <c r="I268" s="68"/>
    </row>
    <row r="269" spans="1:9" x14ac:dyDescent="0.2">
      <c r="A269" s="68"/>
      <c r="B269" s="68"/>
      <c r="C269" s="68"/>
      <c r="D269" s="68"/>
      <c r="E269" s="10"/>
      <c r="G269" s="10"/>
      <c r="H269" s="68"/>
      <c r="I269" s="68"/>
    </row>
    <row r="270" spans="1:9" x14ac:dyDescent="0.2">
      <c r="A270" s="68"/>
      <c r="B270" s="68"/>
      <c r="C270" s="68"/>
      <c r="D270" s="68"/>
      <c r="E270" s="10"/>
      <c r="G270" s="10"/>
      <c r="H270" s="68"/>
      <c r="I270" s="68"/>
    </row>
    <row r="271" spans="1:9" x14ac:dyDescent="0.2">
      <c r="A271" s="68"/>
      <c r="B271" s="68"/>
      <c r="C271" s="68"/>
      <c r="D271" s="68"/>
      <c r="E271" s="10"/>
      <c r="G271" s="10"/>
      <c r="H271" s="68"/>
      <c r="I271" s="68"/>
    </row>
    <row r="272" spans="1:9" x14ac:dyDescent="0.2">
      <c r="A272" s="68"/>
      <c r="B272" s="68"/>
      <c r="C272" s="68"/>
      <c r="D272" s="68"/>
      <c r="E272" s="10"/>
      <c r="G272" s="10"/>
      <c r="H272" s="68"/>
      <c r="I272" s="68"/>
    </row>
    <row r="273" spans="1:9" x14ac:dyDescent="0.2">
      <c r="A273" s="68"/>
      <c r="B273" s="68"/>
      <c r="C273" s="68"/>
      <c r="D273" s="68"/>
      <c r="E273" s="10"/>
      <c r="G273" s="10"/>
      <c r="H273" s="68"/>
      <c r="I273" s="68"/>
    </row>
    <row r="274" spans="1:9" x14ac:dyDescent="0.2">
      <c r="A274" s="68"/>
      <c r="B274" s="68"/>
      <c r="C274" s="68"/>
      <c r="D274" s="68"/>
      <c r="E274" s="10"/>
      <c r="G274" s="10"/>
      <c r="H274" s="68"/>
      <c r="I274" s="68"/>
    </row>
    <row r="275" spans="1:9" x14ac:dyDescent="0.2">
      <c r="A275" s="68"/>
      <c r="B275" s="68"/>
      <c r="C275" s="68"/>
      <c r="D275" s="68"/>
      <c r="E275" s="10"/>
      <c r="G275" s="10"/>
      <c r="H275" s="68"/>
      <c r="I275" s="68"/>
    </row>
    <row r="276" spans="1:9" x14ac:dyDescent="0.2">
      <c r="A276" s="68"/>
      <c r="B276" s="68"/>
      <c r="C276" s="68"/>
      <c r="D276" s="68"/>
      <c r="E276" s="10"/>
      <c r="G276" s="10"/>
      <c r="H276" s="68"/>
      <c r="I276" s="68"/>
    </row>
    <row r="277" spans="1:9" x14ac:dyDescent="0.2">
      <c r="A277" s="68"/>
      <c r="B277" s="68"/>
      <c r="C277" s="68"/>
      <c r="D277" s="68"/>
      <c r="E277" s="10"/>
      <c r="G277" s="10"/>
      <c r="H277" s="68"/>
      <c r="I277" s="68"/>
    </row>
    <row r="278" spans="1:9" x14ac:dyDescent="0.2">
      <c r="A278" s="68"/>
      <c r="B278" s="68"/>
      <c r="C278" s="68"/>
      <c r="D278" s="68"/>
      <c r="E278" s="10"/>
      <c r="G278" s="10"/>
      <c r="H278" s="68"/>
      <c r="I278" s="68"/>
    </row>
    <row r="279" spans="1:9" x14ac:dyDescent="0.2">
      <c r="A279" s="68"/>
      <c r="B279" s="68"/>
      <c r="C279" s="68"/>
      <c r="D279" s="68"/>
      <c r="E279" s="10"/>
      <c r="G279" s="10"/>
      <c r="H279" s="68"/>
      <c r="I279" s="68"/>
    </row>
    <row r="280" spans="1:9" x14ac:dyDescent="0.2">
      <c r="A280" s="68"/>
      <c r="B280" s="68"/>
      <c r="C280" s="68"/>
      <c r="D280" s="68"/>
      <c r="E280" s="10"/>
      <c r="G280" s="10"/>
      <c r="H280" s="68"/>
      <c r="I280" s="68"/>
    </row>
    <row r="281" spans="1:9" x14ac:dyDescent="0.2">
      <c r="A281" s="68"/>
      <c r="B281" s="68"/>
      <c r="C281" s="68"/>
      <c r="D281" s="68"/>
      <c r="E281" s="10"/>
      <c r="G281" s="10"/>
      <c r="H281" s="68"/>
      <c r="I281" s="68"/>
    </row>
    <row r="282" spans="1:9" x14ac:dyDescent="0.2">
      <c r="A282" s="68"/>
      <c r="B282" s="68"/>
      <c r="C282" s="68"/>
      <c r="D282" s="68"/>
      <c r="E282" s="10"/>
      <c r="G282" s="10"/>
      <c r="H282" s="68"/>
      <c r="I282" s="68"/>
    </row>
    <row r="283" spans="1:9" x14ac:dyDescent="0.2">
      <c r="A283" s="68"/>
      <c r="B283" s="68"/>
      <c r="C283" s="68"/>
      <c r="D283" s="68"/>
      <c r="E283" s="10"/>
      <c r="G283" s="10"/>
      <c r="H283" s="68"/>
      <c r="I283" s="68"/>
    </row>
    <row r="284" spans="1:9" x14ac:dyDescent="0.2">
      <c r="A284" s="68"/>
      <c r="B284" s="68"/>
      <c r="C284" s="68"/>
      <c r="D284" s="68"/>
      <c r="E284" s="10"/>
      <c r="G284" s="10"/>
      <c r="H284" s="68"/>
      <c r="I284" s="68"/>
    </row>
    <row r="285" spans="1:9" x14ac:dyDescent="0.2">
      <c r="A285" s="68"/>
      <c r="B285" s="68"/>
      <c r="C285" s="68"/>
      <c r="D285" s="68"/>
      <c r="E285" s="10"/>
      <c r="G285" s="10"/>
      <c r="H285" s="68"/>
      <c r="I285" s="68"/>
    </row>
    <row r="286" spans="1:9" x14ac:dyDescent="0.2">
      <c r="A286" s="68"/>
      <c r="B286" s="68"/>
      <c r="C286" s="68"/>
      <c r="D286" s="68"/>
      <c r="E286" s="10"/>
      <c r="G286" s="10"/>
      <c r="H286" s="68"/>
      <c r="I286" s="68"/>
    </row>
    <row r="287" spans="1:9" x14ac:dyDescent="0.2">
      <c r="A287" s="68"/>
      <c r="B287" s="68"/>
      <c r="C287" s="68"/>
      <c r="D287" s="68"/>
      <c r="E287" s="10"/>
      <c r="G287" s="10"/>
      <c r="H287" s="68"/>
      <c r="I287" s="68"/>
    </row>
    <row r="288" spans="1:9" x14ac:dyDescent="0.2">
      <c r="A288" s="68"/>
      <c r="B288" s="68"/>
      <c r="C288" s="68"/>
      <c r="D288" s="68"/>
      <c r="E288" s="10"/>
      <c r="G288" s="10"/>
      <c r="H288" s="68"/>
      <c r="I288" s="68"/>
    </row>
    <row r="289" spans="1:9" x14ac:dyDescent="0.2">
      <c r="A289" s="68"/>
      <c r="B289" s="68"/>
      <c r="C289" s="68"/>
      <c r="D289" s="68"/>
      <c r="E289" s="10"/>
      <c r="G289" s="10"/>
      <c r="H289" s="68"/>
      <c r="I289" s="68"/>
    </row>
    <row r="290" spans="1:9" x14ac:dyDescent="0.2">
      <c r="A290" s="68"/>
      <c r="B290" s="68"/>
      <c r="C290" s="68"/>
      <c r="D290" s="68"/>
      <c r="E290" s="10"/>
      <c r="G290" s="10"/>
      <c r="H290" s="68"/>
      <c r="I290" s="68"/>
    </row>
    <row r="291" spans="1:9" x14ac:dyDescent="0.2">
      <c r="A291" s="68"/>
      <c r="B291" s="68"/>
      <c r="C291" s="68"/>
      <c r="D291" s="68"/>
      <c r="E291" s="10"/>
      <c r="G291" s="10"/>
      <c r="H291" s="68"/>
      <c r="I291" s="68"/>
    </row>
    <row r="292" spans="1:9" x14ac:dyDescent="0.2">
      <c r="A292" s="68"/>
      <c r="B292" s="68"/>
      <c r="C292" s="68"/>
      <c r="D292" s="68"/>
      <c r="E292" s="10"/>
      <c r="G292" s="10"/>
      <c r="H292" s="68"/>
      <c r="I292" s="68"/>
    </row>
    <row r="293" spans="1:9" x14ac:dyDescent="0.2">
      <c r="A293" s="68"/>
      <c r="B293" s="68"/>
      <c r="C293" s="68"/>
      <c r="D293" s="68"/>
      <c r="E293" s="10"/>
      <c r="G293" s="10"/>
      <c r="H293" s="68"/>
      <c r="I293" s="68"/>
    </row>
    <row r="294" spans="1:9" x14ac:dyDescent="0.2">
      <c r="A294" s="68"/>
      <c r="B294" s="68"/>
      <c r="C294" s="68"/>
      <c r="D294" s="68"/>
      <c r="E294" s="10"/>
      <c r="G294" s="10"/>
      <c r="H294" s="68"/>
      <c r="I294" s="68"/>
    </row>
    <row r="295" spans="1:9" x14ac:dyDescent="0.2">
      <c r="A295" s="68"/>
      <c r="B295" s="68"/>
      <c r="C295" s="68"/>
      <c r="D295" s="68"/>
      <c r="E295" s="10"/>
      <c r="G295" s="10"/>
      <c r="H295" s="68"/>
      <c r="I295" s="68"/>
    </row>
    <row r="296" spans="1:9" x14ac:dyDescent="0.2">
      <c r="A296" s="68"/>
      <c r="B296" s="68"/>
      <c r="C296" s="68"/>
      <c r="D296" s="68"/>
      <c r="E296" s="10"/>
      <c r="G296" s="10"/>
      <c r="H296" s="68"/>
      <c r="I296" s="68"/>
    </row>
    <row r="297" spans="1:9" x14ac:dyDescent="0.2">
      <c r="A297" s="68"/>
      <c r="B297" s="68"/>
      <c r="C297" s="68"/>
      <c r="D297" s="68"/>
      <c r="E297" s="10"/>
      <c r="G297" s="10"/>
      <c r="H297" s="68"/>
      <c r="I297" s="68"/>
    </row>
    <row r="298" spans="1:9" x14ac:dyDescent="0.2">
      <c r="A298" s="68"/>
      <c r="B298" s="68"/>
      <c r="C298" s="68"/>
      <c r="D298" s="68"/>
      <c r="E298" s="10"/>
      <c r="G298" s="10"/>
      <c r="H298" s="68"/>
      <c r="I298" s="68"/>
    </row>
    <row r="299" spans="1:9" x14ac:dyDescent="0.2">
      <c r="A299" s="68"/>
      <c r="B299" s="68"/>
      <c r="C299" s="68"/>
      <c r="D299" s="68"/>
      <c r="E299" s="10"/>
      <c r="G299" s="10"/>
      <c r="H299" s="68"/>
      <c r="I299" s="68"/>
    </row>
    <row r="300" spans="1:9" x14ac:dyDescent="0.2">
      <c r="A300" s="68"/>
      <c r="B300" s="68"/>
      <c r="C300" s="68"/>
      <c r="D300" s="68"/>
      <c r="E300" s="10"/>
      <c r="G300" s="10"/>
      <c r="H300" s="68"/>
      <c r="I300" s="68"/>
    </row>
    <row r="301" spans="1:9" x14ac:dyDescent="0.2">
      <c r="A301" s="68"/>
      <c r="B301" s="68"/>
      <c r="C301" s="68"/>
      <c r="D301" s="68"/>
      <c r="E301" s="10"/>
      <c r="G301" s="10"/>
      <c r="H301" s="68"/>
      <c r="I301" s="68"/>
    </row>
    <row r="302" spans="1:9" x14ac:dyDescent="0.2">
      <c r="A302" s="68"/>
      <c r="B302" s="68"/>
      <c r="C302" s="68"/>
      <c r="D302" s="68"/>
      <c r="E302" s="10"/>
      <c r="G302" s="10"/>
      <c r="H302" s="68"/>
      <c r="I302" s="68"/>
    </row>
    <row r="303" spans="1:9" x14ac:dyDescent="0.2">
      <c r="A303" s="68"/>
      <c r="B303" s="68"/>
      <c r="C303" s="68"/>
      <c r="D303" s="68"/>
      <c r="E303" s="10"/>
      <c r="G303" s="10"/>
      <c r="H303" s="68"/>
      <c r="I303" s="68"/>
    </row>
    <row r="304" spans="1:9" x14ac:dyDescent="0.2">
      <c r="A304" s="68"/>
      <c r="B304" s="68"/>
      <c r="C304" s="68"/>
      <c r="D304" s="68"/>
      <c r="E304" s="10"/>
      <c r="G304" s="10"/>
      <c r="H304" s="68"/>
      <c r="I304" s="68"/>
    </row>
    <row r="305" spans="1:9" x14ac:dyDescent="0.2">
      <c r="A305" s="68"/>
      <c r="B305" s="68"/>
      <c r="C305" s="68"/>
      <c r="D305" s="68"/>
      <c r="E305" s="10"/>
      <c r="G305" s="10"/>
      <c r="H305" s="68"/>
      <c r="I305" s="68"/>
    </row>
    <row r="306" spans="1:9" x14ac:dyDescent="0.2">
      <c r="A306" s="68"/>
      <c r="B306" s="68"/>
      <c r="C306" s="68"/>
      <c r="D306" s="68"/>
      <c r="E306" s="10"/>
      <c r="G306" s="10"/>
      <c r="H306" s="68"/>
      <c r="I306" s="68"/>
    </row>
    <row r="307" spans="1:9" x14ac:dyDescent="0.2">
      <c r="A307" s="68"/>
      <c r="B307" s="68"/>
      <c r="C307" s="68"/>
      <c r="D307" s="68"/>
      <c r="E307" s="10"/>
      <c r="G307" s="10"/>
      <c r="H307" s="68"/>
      <c r="I307" s="68"/>
    </row>
    <row r="308" spans="1:9" x14ac:dyDescent="0.2">
      <c r="A308" s="68"/>
      <c r="B308" s="68"/>
      <c r="C308" s="68"/>
      <c r="D308" s="68"/>
      <c r="E308" s="10"/>
      <c r="G308" s="10"/>
      <c r="H308" s="68"/>
      <c r="I308" s="68"/>
    </row>
    <row r="309" spans="1:9" x14ac:dyDescent="0.2">
      <c r="A309" s="68"/>
      <c r="B309" s="68"/>
      <c r="C309" s="68"/>
      <c r="D309" s="68"/>
      <c r="E309" s="10"/>
      <c r="G309" s="10"/>
      <c r="H309" s="68"/>
      <c r="I309" s="68"/>
    </row>
    <row r="310" spans="1:9" x14ac:dyDescent="0.2">
      <c r="A310" s="68"/>
      <c r="B310" s="68"/>
      <c r="C310" s="68"/>
      <c r="D310" s="68"/>
      <c r="E310" s="10"/>
      <c r="G310" s="10"/>
      <c r="H310" s="68"/>
      <c r="I310" s="68"/>
    </row>
    <row r="311" spans="1:9" x14ac:dyDescent="0.2">
      <c r="A311" s="68"/>
      <c r="B311" s="68"/>
      <c r="C311" s="68"/>
      <c r="D311" s="68"/>
      <c r="E311" s="10"/>
      <c r="G311" s="10"/>
      <c r="H311" s="68"/>
      <c r="I311" s="68"/>
    </row>
    <row r="312" spans="1:9" x14ac:dyDescent="0.2">
      <c r="A312" s="68"/>
      <c r="B312" s="68"/>
      <c r="C312" s="68"/>
      <c r="D312" s="68"/>
      <c r="E312" s="10"/>
      <c r="G312" s="10"/>
      <c r="H312" s="68"/>
      <c r="I312" s="68"/>
    </row>
    <row r="313" spans="1:9" x14ac:dyDescent="0.2">
      <c r="A313" s="68"/>
      <c r="B313" s="68"/>
      <c r="C313" s="68"/>
      <c r="D313" s="68"/>
      <c r="E313" s="10"/>
      <c r="G313" s="10"/>
      <c r="H313" s="68"/>
      <c r="I313" s="68"/>
    </row>
    <row r="314" spans="1:9" x14ac:dyDescent="0.2">
      <c r="A314" s="68"/>
      <c r="B314" s="68"/>
      <c r="C314" s="68"/>
      <c r="D314" s="68"/>
      <c r="E314" s="10"/>
      <c r="G314" s="10"/>
      <c r="H314" s="68"/>
      <c r="I314" s="68"/>
    </row>
  </sheetData>
  <mergeCells count="1">
    <mergeCell ref="A1:I1"/>
  </mergeCells>
  <conditionalFormatting sqref="F2:F3">
    <cfRule type="cellIs" dxfId="73" priority="3" stopIfTrue="1" operator="between">
      <formula>0.009</formula>
      <formula>-0.009</formula>
    </cfRule>
  </conditionalFormatting>
  <conditionalFormatting sqref="F5:F65551">
    <cfRule type="cellIs" dxfId="72"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250"/>
  <sheetViews>
    <sheetView workbookViewId="0">
      <selection sqref="A1:F1"/>
    </sheetView>
  </sheetViews>
  <sheetFormatPr defaultColWidth="9.21875" defaultRowHeight="10.199999999999999" x14ac:dyDescent="0.2"/>
  <cols>
    <col min="1" max="1" width="40.5546875" style="6" bestFit="1" customWidth="1"/>
    <col min="2" max="2" width="28.44140625" style="6" bestFit="1" customWidth="1"/>
    <col min="3" max="3" width="35.44140625" style="6" bestFit="1" customWidth="1"/>
    <col min="4" max="4" width="15.77734375" style="6" customWidth="1"/>
    <col min="5" max="5" width="26.21875" style="9" customWidth="1"/>
    <col min="6" max="6" width="13.5546875" style="10" bestFit="1" customWidth="1"/>
    <col min="7" max="16384" width="9.21875" style="6"/>
  </cols>
  <sheetData>
    <row r="1" spans="1:6" s="1" customFormat="1" ht="13.8" x14ac:dyDescent="0.2">
      <c r="A1" s="98" t="s">
        <v>13</v>
      </c>
      <c r="B1" s="99"/>
      <c r="C1" s="99"/>
      <c r="D1" s="99"/>
      <c r="E1" s="99"/>
      <c r="F1" s="99"/>
    </row>
    <row r="2" spans="1:6" s="1" customFormat="1" ht="11.4" x14ac:dyDescent="0.2">
      <c r="E2" s="5"/>
      <c r="F2" s="8"/>
    </row>
    <row r="3" spans="1:6" s="1" customFormat="1" ht="12" x14ac:dyDescent="0.2">
      <c r="A3" s="7" t="s">
        <v>7</v>
      </c>
      <c r="B3" s="2"/>
      <c r="C3" s="3"/>
      <c r="D3" s="3"/>
      <c r="E3" s="4"/>
      <c r="F3" s="8"/>
    </row>
    <row r="4" spans="1:6" s="1" customFormat="1" ht="24.75" customHeight="1" x14ac:dyDescent="0.2">
      <c r="A4" s="14" t="s">
        <v>2</v>
      </c>
      <c r="B4" s="14" t="s">
        <v>0</v>
      </c>
      <c r="C4" s="15" t="s">
        <v>546</v>
      </c>
      <c r="D4" s="15" t="s">
        <v>1</v>
      </c>
      <c r="E4" s="54" t="s">
        <v>6</v>
      </c>
      <c r="F4" s="16" t="s">
        <v>3</v>
      </c>
    </row>
    <row r="5" spans="1:6" x14ac:dyDescent="0.2">
      <c r="A5" s="17" t="s">
        <v>134</v>
      </c>
      <c r="B5" s="18"/>
      <c r="C5" s="18"/>
      <c r="D5" s="18"/>
      <c r="E5" s="19"/>
      <c r="F5" s="20"/>
    </row>
    <row r="6" spans="1:6" x14ac:dyDescent="0.2">
      <c r="A6" s="21" t="s">
        <v>67</v>
      </c>
      <c r="B6" s="22"/>
      <c r="C6" s="22"/>
      <c r="D6" s="22"/>
      <c r="E6" s="23"/>
      <c r="F6" s="24"/>
    </row>
    <row r="7" spans="1:6" x14ac:dyDescent="0.2">
      <c r="A7" s="22" t="s">
        <v>136</v>
      </c>
      <c r="B7" s="22" t="s">
        <v>135</v>
      </c>
      <c r="C7" s="22" t="s">
        <v>137</v>
      </c>
      <c r="D7" s="25">
        <v>2025000</v>
      </c>
      <c r="E7" s="23">
        <v>14813.887500000001</v>
      </c>
      <c r="F7" s="24">
        <v>7.3890739605651898</v>
      </c>
    </row>
    <row r="8" spans="1:6" x14ac:dyDescent="0.2">
      <c r="A8" s="22" t="s">
        <v>149</v>
      </c>
      <c r="B8" s="22" t="s">
        <v>148</v>
      </c>
      <c r="C8" s="22" t="s">
        <v>137</v>
      </c>
      <c r="D8" s="25">
        <v>1100000</v>
      </c>
      <c r="E8" s="23">
        <v>12774.3</v>
      </c>
      <c r="F8" s="24">
        <v>6.3717405370094697</v>
      </c>
    </row>
    <row r="9" spans="1:6" x14ac:dyDescent="0.2">
      <c r="A9" s="22" t="s">
        <v>141</v>
      </c>
      <c r="B9" s="22" t="s">
        <v>140</v>
      </c>
      <c r="C9" s="22" t="s">
        <v>142</v>
      </c>
      <c r="D9" s="25">
        <v>950000</v>
      </c>
      <c r="E9" s="23">
        <v>12767.05</v>
      </c>
      <c r="F9" s="24">
        <v>6.3681242825851001</v>
      </c>
    </row>
    <row r="10" spans="1:6" x14ac:dyDescent="0.2">
      <c r="A10" s="22" t="s">
        <v>139</v>
      </c>
      <c r="B10" s="22" t="s">
        <v>138</v>
      </c>
      <c r="C10" s="22" t="s">
        <v>137</v>
      </c>
      <c r="D10" s="25">
        <v>775000</v>
      </c>
      <c r="E10" s="23">
        <v>9345.7250000000004</v>
      </c>
      <c r="F10" s="24">
        <v>4.6615888800359198</v>
      </c>
    </row>
    <row r="11" spans="1:6" x14ac:dyDescent="0.2">
      <c r="A11" s="22" t="s">
        <v>416</v>
      </c>
      <c r="B11" s="22" t="s">
        <v>415</v>
      </c>
      <c r="C11" s="22" t="s">
        <v>155</v>
      </c>
      <c r="D11" s="25">
        <v>370000</v>
      </c>
      <c r="E11" s="23">
        <v>8727.93</v>
      </c>
      <c r="F11" s="24">
        <v>4.3534366176762003</v>
      </c>
    </row>
    <row r="12" spans="1:6" x14ac:dyDescent="0.2">
      <c r="A12" s="22" t="s">
        <v>253</v>
      </c>
      <c r="B12" s="22" t="s">
        <v>252</v>
      </c>
      <c r="C12" s="22" t="s">
        <v>254</v>
      </c>
      <c r="D12" s="25">
        <v>3000000</v>
      </c>
      <c r="E12" s="23">
        <v>8539.5</v>
      </c>
      <c r="F12" s="24">
        <v>4.2594489182023603</v>
      </c>
    </row>
    <row r="13" spans="1:6" x14ac:dyDescent="0.2">
      <c r="A13" s="22" t="s">
        <v>154</v>
      </c>
      <c r="B13" s="22" t="s">
        <v>153</v>
      </c>
      <c r="C13" s="22" t="s">
        <v>155</v>
      </c>
      <c r="D13" s="25">
        <v>620000</v>
      </c>
      <c r="E13" s="23">
        <v>7753.72</v>
      </c>
      <c r="F13" s="24">
        <v>3.8675067938455401</v>
      </c>
    </row>
    <row r="14" spans="1:6" x14ac:dyDescent="0.2">
      <c r="A14" s="22" t="s">
        <v>147</v>
      </c>
      <c r="B14" s="22" t="s">
        <v>146</v>
      </c>
      <c r="C14" s="22" t="s">
        <v>137</v>
      </c>
      <c r="D14" s="25">
        <v>700000</v>
      </c>
      <c r="E14" s="23">
        <v>6855.8</v>
      </c>
      <c r="F14" s="24">
        <v>3.4196299424336001</v>
      </c>
    </row>
    <row r="15" spans="1:6" x14ac:dyDescent="0.2">
      <c r="A15" s="22" t="s">
        <v>213</v>
      </c>
      <c r="B15" s="22" t="s">
        <v>212</v>
      </c>
      <c r="C15" s="22" t="s">
        <v>172</v>
      </c>
      <c r="D15" s="25">
        <v>52000</v>
      </c>
      <c r="E15" s="23">
        <v>6399.12</v>
      </c>
      <c r="F15" s="24">
        <v>3.19184082925781</v>
      </c>
    </row>
    <row r="16" spans="1:6" x14ac:dyDescent="0.2">
      <c r="A16" s="22" t="s">
        <v>269</v>
      </c>
      <c r="B16" s="22" t="s">
        <v>268</v>
      </c>
      <c r="C16" s="22" t="s">
        <v>178</v>
      </c>
      <c r="D16" s="25">
        <v>500000</v>
      </c>
      <c r="E16" s="23">
        <v>6121</v>
      </c>
      <c r="F16" s="24">
        <v>3.05311632160157</v>
      </c>
    </row>
    <row r="17" spans="1:6" x14ac:dyDescent="0.2">
      <c r="A17" s="22" t="s">
        <v>180</v>
      </c>
      <c r="B17" s="22" t="s">
        <v>179</v>
      </c>
      <c r="C17" s="22" t="s">
        <v>181</v>
      </c>
      <c r="D17" s="25">
        <v>2500000</v>
      </c>
      <c r="E17" s="23">
        <v>4796.5</v>
      </c>
      <c r="F17" s="24">
        <v>2.3924640477964298</v>
      </c>
    </row>
    <row r="18" spans="1:6" x14ac:dyDescent="0.2">
      <c r="A18" s="22" t="s">
        <v>334</v>
      </c>
      <c r="B18" s="22" t="s">
        <v>333</v>
      </c>
      <c r="C18" s="22" t="s">
        <v>218</v>
      </c>
      <c r="D18" s="25">
        <v>1600000</v>
      </c>
      <c r="E18" s="23">
        <v>4603.2</v>
      </c>
      <c r="F18" s="24">
        <v>2.2960472229368301</v>
      </c>
    </row>
    <row r="19" spans="1:6" x14ac:dyDescent="0.2">
      <c r="A19" s="22" t="s">
        <v>186</v>
      </c>
      <c r="B19" s="22" t="s">
        <v>185</v>
      </c>
      <c r="C19" s="22" t="s">
        <v>187</v>
      </c>
      <c r="D19" s="25">
        <v>335000</v>
      </c>
      <c r="E19" s="23">
        <v>4451.8149999999996</v>
      </c>
      <c r="F19" s="24">
        <v>2.22053733658728</v>
      </c>
    </row>
    <row r="20" spans="1:6" x14ac:dyDescent="0.2">
      <c r="A20" s="22" t="s">
        <v>159</v>
      </c>
      <c r="B20" s="22" t="s">
        <v>158</v>
      </c>
      <c r="C20" s="22" t="s">
        <v>160</v>
      </c>
      <c r="D20" s="25">
        <v>1100000</v>
      </c>
      <c r="E20" s="23">
        <v>4077.15</v>
      </c>
      <c r="F20" s="24">
        <v>2.0336567898411801</v>
      </c>
    </row>
    <row r="21" spans="1:6" x14ac:dyDescent="0.2">
      <c r="A21" s="22" t="s">
        <v>506</v>
      </c>
      <c r="B21" s="22" t="s">
        <v>505</v>
      </c>
      <c r="C21" s="22" t="s">
        <v>223</v>
      </c>
      <c r="D21" s="25">
        <v>1300000</v>
      </c>
      <c r="E21" s="23">
        <v>3966.3</v>
      </c>
      <c r="F21" s="24">
        <v>1.97836550667674</v>
      </c>
    </row>
    <row r="22" spans="1:6" x14ac:dyDescent="0.2">
      <c r="A22" s="22" t="s">
        <v>316</v>
      </c>
      <c r="B22" s="22" t="s">
        <v>315</v>
      </c>
      <c r="C22" s="22" t="s">
        <v>137</v>
      </c>
      <c r="D22" s="25">
        <v>1300000</v>
      </c>
      <c r="E22" s="23">
        <v>3766.75</v>
      </c>
      <c r="F22" s="24">
        <v>1.8788312211064699</v>
      </c>
    </row>
    <row r="23" spans="1:6" x14ac:dyDescent="0.2">
      <c r="A23" s="22" t="s">
        <v>354</v>
      </c>
      <c r="B23" s="22" t="s">
        <v>353</v>
      </c>
      <c r="C23" s="22" t="s">
        <v>178</v>
      </c>
      <c r="D23" s="25">
        <v>300000</v>
      </c>
      <c r="E23" s="23">
        <v>3764.7</v>
      </c>
      <c r="F23" s="24">
        <v>1.87780869399337</v>
      </c>
    </row>
    <row r="24" spans="1:6" x14ac:dyDescent="0.2">
      <c r="A24" s="22" t="s">
        <v>332</v>
      </c>
      <c r="B24" s="22" t="s">
        <v>331</v>
      </c>
      <c r="C24" s="22" t="s">
        <v>160</v>
      </c>
      <c r="D24" s="25">
        <v>1150000</v>
      </c>
      <c r="E24" s="23">
        <v>3405.15</v>
      </c>
      <c r="F24" s="24">
        <v>1.6984674142299601</v>
      </c>
    </row>
    <row r="25" spans="1:6" x14ac:dyDescent="0.2">
      <c r="A25" s="22" t="s">
        <v>157</v>
      </c>
      <c r="B25" s="22" t="s">
        <v>156</v>
      </c>
      <c r="C25" s="22" t="s">
        <v>155</v>
      </c>
      <c r="D25" s="25">
        <v>235000</v>
      </c>
      <c r="E25" s="23">
        <v>3152.76</v>
      </c>
      <c r="F25" s="24">
        <v>1.57257686882741</v>
      </c>
    </row>
    <row r="26" spans="1:6" x14ac:dyDescent="0.2">
      <c r="A26" s="22" t="s">
        <v>508</v>
      </c>
      <c r="B26" s="22" t="s">
        <v>507</v>
      </c>
      <c r="C26" s="22" t="s">
        <v>509</v>
      </c>
      <c r="D26" s="25">
        <v>800000</v>
      </c>
      <c r="E26" s="23">
        <v>3147.2</v>
      </c>
      <c r="F26" s="24">
        <v>1.5698035757791999</v>
      </c>
    </row>
    <row r="27" spans="1:6" x14ac:dyDescent="0.2">
      <c r="A27" s="22" t="s">
        <v>511</v>
      </c>
      <c r="B27" s="22" t="s">
        <v>510</v>
      </c>
      <c r="C27" s="22" t="s">
        <v>223</v>
      </c>
      <c r="D27" s="25">
        <v>550000</v>
      </c>
      <c r="E27" s="23">
        <v>3079.7249999999999</v>
      </c>
      <c r="F27" s="24">
        <v>1.5361474699468101</v>
      </c>
    </row>
    <row r="28" spans="1:6" x14ac:dyDescent="0.2">
      <c r="A28" s="22" t="s">
        <v>326</v>
      </c>
      <c r="B28" s="22" t="s">
        <v>325</v>
      </c>
      <c r="C28" s="22" t="s">
        <v>145</v>
      </c>
      <c r="D28" s="25">
        <v>700000</v>
      </c>
      <c r="E28" s="23">
        <v>2927.05</v>
      </c>
      <c r="F28" s="24">
        <v>1.4599941397065701</v>
      </c>
    </row>
    <row r="29" spans="1:6" x14ac:dyDescent="0.2">
      <c r="A29" s="22" t="s">
        <v>189</v>
      </c>
      <c r="B29" s="22" t="s">
        <v>188</v>
      </c>
      <c r="C29" s="22" t="s">
        <v>160</v>
      </c>
      <c r="D29" s="25">
        <v>1941588</v>
      </c>
      <c r="E29" s="23">
        <v>2915.6826999999998</v>
      </c>
      <c r="F29" s="24">
        <v>1.45432420192474</v>
      </c>
    </row>
    <row r="30" spans="1:6" x14ac:dyDescent="0.2">
      <c r="A30" s="22" t="s">
        <v>513</v>
      </c>
      <c r="B30" s="22" t="s">
        <v>512</v>
      </c>
      <c r="C30" s="22" t="s">
        <v>178</v>
      </c>
      <c r="D30" s="25">
        <v>600000</v>
      </c>
      <c r="E30" s="23">
        <v>2796.6</v>
      </c>
      <c r="F30" s="24">
        <v>1.3949264997534701</v>
      </c>
    </row>
    <row r="31" spans="1:6" x14ac:dyDescent="0.2">
      <c r="A31" s="22" t="s">
        <v>227</v>
      </c>
      <c r="B31" s="22" t="s">
        <v>226</v>
      </c>
      <c r="C31" s="22" t="s">
        <v>228</v>
      </c>
      <c r="D31" s="25">
        <v>1750000</v>
      </c>
      <c r="E31" s="23">
        <v>2697.2750000000001</v>
      </c>
      <c r="F31" s="24">
        <v>1.3453838141395</v>
      </c>
    </row>
    <row r="32" spans="1:6" x14ac:dyDescent="0.2">
      <c r="A32" s="22" t="s">
        <v>350</v>
      </c>
      <c r="B32" s="22" t="s">
        <v>349</v>
      </c>
      <c r="C32" s="22" t="s">
        <v>137</v>
      </c>
      <c r="D32" s="25">
        <v>1900000</v>
      </c>
      <c r="E32" s="23">
        <v>2685.65</v>
      </c>
      <c r="F32" s="24">
        <v>1.33958533721766</v>
      </c>
    </row>
    <row r="33" spans="1:6" x14ac:dyDescent="0.2">
      <c r="A33" s="22" t="s">
        <v>515</v>
      </c>
      <c r="B33" s="22" t="s">
        <v>514</v>
      </c>
      <c r="C33" s="22" t="s">
        <v>169</v>
      </c>
      <c r="D33" s="25">
        <v>100000</v>
      </c>
      <c r="E33" s="23">
        <v>2557.6999999999998</v>
      </c>
      <c r="F33" s="24">
        <v>1.2757646815488199</v>
      </c>
    </row>
    <row r="34" spans="1:6" x14ac:dyDescent="0.2">
      <c r="A34" s="22" t="s">
        <v>517</v>
      </c>
      <c r="B34" s="22" t="s">
        <v>516</v>
      </c>
      <c r="C34" s="22" t="s">
        <v>163</v>
      </c>
      <c r="D34" s="25">
        <v>125000</v>
      </c>
      <c r="E34" s="23">
        <v>2482.75</v>
      </c>
      <c r="F34" s="24">
        <v>1.2383800927064701</v>
      </c>
    </row>
    <row r="35" spans="1:6" x14ac:dyDescent="0.2">
      <c r="A35" s="22" t="s">
        <v>276</v>
      </c>
      <c r="B35" s="22" t="s">
        <v>275</v>
      </c>
      <c r="C35" s="22" t="s">
        <v>277</v>
      </c>
      <c r="D35" s="25">
        <v>1695523</v>
      </c>
      <c r="E35" s="23">
        <v>2334.9047230000001</v>
      </c>
      <c r="F35" s="24">
        <v>1.1646357979375801</v>
      </c>
    </row>
    <row r="36" spans="1:6" x14ac:dyDescent="0.2">
      <c r="A36" s="22" t="s">
        <v>499</v>
      </c>
      <c r="B36" s="22" t="s">
        <v>498</v>
      </c>
      <c r="C36" s="22" t="s">
        <v>142</v>
      </c>
      <c r="D36" s="25">
        <v>750000</v>
      </c>
      <c r="E36" s="23">
        <v>2107.5</v>
      </c>
      <c r="F36" s="24">
        <v>1.05120775163786</v>
      </c>
    </row>
    <row r="37" spans="1:6" x14ac:dyDescent="0.2">
      <c r="A37" s="22" t="s">
        <v>519</v>
      </c>
      <c r="B37" s="22" t="s">
        <v>518</v>
      </c>
      <c r="C37" s="22" t="s">
        <v>137</v>
      </c>
      <c r="D37" s="25">
        <v>850000</v>
      </c>
      <c r="E37" s="23">
        <v>2038.7249999999999</v>
      </c>
      <c r="F37" s="24">
        <v>1.0169032139776499</v>
      </c>
    </row>
    <row r="38" spans="1:6" x14ac:dyDescent="0.2">
      <c r="A38" s="22" t="s">
        <v>235</v>
      </c>
      <c r="B38" s="22" t="s">
        <v>234</v>
      </c>
      <c r="C38" s="22" t="s">
        <v>163</v>
      </c>
      <c r="D38" s="25">
        <v>418357</v>
      </c>
      <c r="E38" s="23">
        <v>1996.399604</v>
      </c>
      <c r="F38" s="24">
        <v>0.99579157252267902</v>
      </c>
    </row>
    <row r="39" spans="1:6" x14ac:dyDescent="0.2">
      <c r="A39" s="22" t="s">
        <v>521</v>
      </c>
      <c r="B39" s="22" t="s">
        <v>520</v>
      </c>
      <c r="C39" s="22" t="s">
        <v>187</v>
      </c>
      <c r="D39" s="25">
        <v>1300000</v>
      </c>
      <c r="E39" s="23">
        <v>1949.35</v>
      </c>
      <c r="F39" s="24">
        <v>0.97232352581506698</v>
      </c>
    </row>
    <row r="40" spans="1:6" x14ac:dyDescent="0.2">
      <c r="A40" s="22" t="s">
        <v>418</v>
      </c>
      <c r="B40" s="22" t="s">
        <v>417</v>
      </c>
      <c r="C40" s="22" t="s">
        <v>137</v>
      </c>
      <c r="D40" s="25">
        <v>3200000</v>
      </c>
      <c r="E40" s="23">
        <v>1883.2</v>
      </c>
      <c r="F40" s="24">
        <v>0.93932832165333802</v>
      </c>
    </row>
    <row r="41" spans="1:6" x14ac:dyDescent="0.2">
      <c r="A41" s="22" t="s">
        <v>240</v>
      </c>
      <c r="B41" s="22" t="s">
        <v>239</v>
      </c>
      <c r="C41" s="22" t="s">
        <v>223</v>
      </c>
      <c r="D41" s="25">
        <v>203759</v>
      </c>
      <c r="E41" s="23">
        <v>1538.48233</v>
      </c>
      <c r="F41" s="24">
        <v>0.76738531485355599</v>
      </c>
    </row>
    <row r="42" spans="1:6" x14ac:dyDescent="0.2">
      <c r="A42" s="22" t="s">
        <v>523</v>
      </c>
      <c r="B42" s="22" t="s">
        <v>522</v>
      </c>
      <c r="C42" s="22" t="s">
        <v>233</v>
      </c>
      <c r="D42" s="25">
        <v>1000000</v>
      </c>
      <c r="E42" s="23">
        <v>1504.2</v>
      </c>
      <c r="F42" s="24">
        <v>0.75028550415832196</v>
      </c>
    </row>
    <row r="43" spans="1:6" x14ac:dyDescent="0.2">
      <c r="A43" s="22" t="s">
        <v>525</v>
      </c>
      <c r="B43" s="22" t="s">
        <v>524</v>
      </c>
      <c r="C43" s="22" t="s">
        <v>198</v>
      </c>
      <c r="D43" s="25">
        <v>50000</v>
      </c>
      <c r="E43" s="23">
        <v>1422.35</v>
      </c>
      <c r="F43" s="24">
        <v>0.70945923869139005</v>
      </c>
    </row>
    <row r="44" spans="1:6" x14ac:dyDescent="0.2">
      <c r="A44" s="22" t="s">
        <v>527</v>
      </c>
      <c r="B44" s="22" t="s">
        <v>526</v>
      </c>
      <c r="C44" s="22" t="s">
        <v>223</v>
      </c>
      <c r="D44" s="25">
        <v>10000</v>
      </c>
      <c r="E44" s="23">
        <v>1395.7</v>
      </c>
      <c r="F44" s="24">
        <v>0.69616638622109395</v>
      </c>
    </row>
    <row r="45" spans="1:6" x14ac:dyDescent="0.2">
      <c r="A45" s="22" t="s">
        <v>529</v>
      </c>
      <c r="B45" s="22" t="s">
        <v>528</v>
      </c>
      <c r="C45" s="22" t="s">
        <v>233</v>
      </c>
      <c r="D45" s="25">
        <v>2350000</v>
      </c>
      <c r="E45" s="23">
        <v>1345.61</v>
      </c>
      <c r="F45" s="24">
        <v>0.67118180910150205</v>
      </c>
    </row>
    <row r="46" spans="1:6" x14ac:dyDescent="0.2">
      <c r="A46" s="22" t="s">
        <v>531</v>
      </c>
      <c r="B46" s="22" t="s">
        <v>530</v>
      </c>
      <c r="C46" s="22" t="s">
        <v>155</v>
      </c>
      <c r="D46" s="25">
        <v>241966</v>
      </c>
      <c r="E46" s="23">
        <v>1245.036053</v>
      </c>
      <c r="F46" s="24">
        <v>0.62101615657518405</v>
      </c>
    </row>
    <row r="47" spans="1:6" x14ac:dyDescent="0.2">
      <c r="A47" s="22" t="s">
        <v>533</v>
      </c>
      <c r="B47" s="22" t="s">
        <v>532</v>
      </c>
      <c r="C47" s="22" t="s">
        <v>169</v>
      </c>
      <c r="D47" s="25">
        <v>220122</v>
      </c>
      <c r="E47" s="23">
        <v>1228.390821</v>
      </c>
      <c r="F47" s="24">
        <v>0.61271361949038705</v>
      </c>
    </row>
    <row r="48" spans="1:6" x14ac:dyDescent="0.2">
      <c r="A48" s="22" t="s">
        <v>535</v>
      </c>
      <c r="B48" s="22" t="s">
        <v>534</v>
      </c>
      <c r="C48" s="22" t="s">
        <v>400</v>
      </c>
      <c r="D48" s="25">
        <v>105000</v>
      </c>
      <c r="E48" s="23">
        <v>1184.925</v>
      </c>
      <c r="F48" s="24">
        <v>0.59103314121446604</v>
      </c>
    </row>
    <row r="49" spans="1:7" x14ac:dyDescent="0.2">
      <c r="A49" s="22" t="s">
        <v>537</v>
      </c>
      <c r="B49" s="22" t="s">
        <v>536</v>
      </c>
      <c r="C49" s="22" t="s">
        <v>378</v>
      </c>
      <c r="D49" s="25">
        <v>326951</v>
      </c>
      <c r="E49" s="23">
        <v>1159.858673</v>
      </c>
      <c r="F49" s="24">
        <v>0.57853021488113798</v>
      </c>
    </row>
    <row r="50" spans="1:7" x14ac:dyDescent="0.2">
      <c r="A50" s="22" t="s">
        <v>539</v>
      </c>
      <c r="B50" s="22" t="s">
        <v>538</v>
      </c>
      <c r="C50" s="22" t="s">
        <v>137</v>
      </c>
      <c r="D50" s="25">
        <v>675000</v>
      </c>
      <c r="E50" s="23">
        <v>1068.7275</v>
      </c>
      <c r="F50" s="24">
        <v>0.53307455866597697</v>
      </c>
    </row>
    <row r="51" spans="1:7" x14ac:dyDescent="0.2">
      <c r="A51" s="22" t="s">
        <v>541</v>
      </c>
      <c r="B51" s="22" t="s">
        <v>540</v>
      </c>
      <c r="C51" s="22" t="s">
        <v>211</v>
      </c>
      <c r="D51" s="25">
        <v>1900000</v>
      </c>
      <c r="E51" s="23">
        <v>960.45</v>
      </c>
      <c r="F51" s="24">
        <v>0.47906642233004898</v>
      </c>
    </row>
    <row r="52" spans="1:7" x14ac:dyDescent="0.2">
      <c r="A52" s="22" t="s">
        <v>543</v>
      </c>
      <c r="B52" s="22" t="s">
        <v>542</v>
      </c>
      <c r="C52" s="22" t="s">
        <v>163</v>
      </c>
      <c r="D52" s="25">
        <v>241038</v>
      </c>
      <c r="E52" s="23">
        <v>600.666696</v>
      </c>
      <c r="F52" s="24">
        <v>0.29960877199805402</v>
      </c>
    </row>
    <row r="53" spans="1:7" x14ac:dyDescent="0.2">
      <c r="A53" s="21" t="s">
        <v>33</v>
      </c>
      <c r="B53" s="21"/>
      <c r="C53" s="21"/>
      <c r="D53" s="21"/>
      <c r="E53" s="26">
        <f>SUM(E7:E52)</f>
        <v>182336.46660000007</v>
      </c>
      <c r="F53" s="27">
        <f>SUM(F7:F52)</f>
        <v>90.948283319656952</v>
      </c>
      <c r="G53" s="12"/>
    </row>
    <row r="54" spans="1:7" x14ac:dyDescent="0.2">
      <c r="A54" s="22"/>
      <c r="B54" s="22"/>
      <c r="C54" s="22"/>
      <c r="D54" s="22"/>
      <c r="E54" s="23"/>
      <c r="F54" s="24"/>
    </row>
    <row r="55" spans="1:7" x14ac:dyDescent="0.2">
      <c r="A55" s="21" t="s">
        <v>289</v>
      </c>
      <c r="B55" s="22"/>
      <c r="C55" s="22"/>
      <c r="D55" s="22"/>
      <c r="E55" s="23"/>
      <c r="F55" s="24"/>
    </row>
    <row r="56" spans="1:7" x14ac:dyDescent="0.2">
      <c r="A56" s="22" t="s">
        <v>545</v>
      </c>
      <c r="B56" s="22" t="s">
        <v>544</v>
      </c>
      <c r="C56" s="22" t="s">
        <v>201</v>
      </c>
      <c r="D56" s="25">
        <v>2000000</v>
      </c>
      <c r="E56" s="23">
        <v>6473.8</v>
      </c>
      <c r="F56" s="24">
        <v>3.2290907437974599</v>
      </c>
    </row>
    <row r="57" spans="1:7" x14ac:dyDescent="0.2">
      <c r="A57" s="21" t="s">
        <v>33</v>
      </c>
      <c r="B57" s="21"/>
      <c r="C57" s="21"/>
      <c r="D57" s="21"/>
      <c r="E57" s="26">
        <f>SUM(E55:E56)</f>
        <v>6473.8</v>
      </c>
      <c r="F57" s="27">
        <f>SUM(F55:F56)</f>
        <v>3.2290907437974599</v>
      </c>
      <c r="G57" s="12"/>
    </row>
    <row r="58" spans="1:7" x14ac:dyDescent="0.2">
      <c r="A58" s="22"/>
      <c r="B58" s="22"/>
      <c r="C58" s="22"/>
      <c r="D58" s="22"/>
      <c r="E58" s="23"/>
      <c r="F58" s="24"/>
    </row>
    <row r="59" spans="1:7" x14ac:dyDescent="0.2">
      <c r="A59" s="21" t="s">
        <v>38</v>
      </c>
      <c r="B59" s="21"/>
      <c r="C59" s="21"/>
      <c r="D59" s="21"/>
      <c r="E59" s="26">
        <f>E53+E57</f>
        <v>188810.26660000006</v>
      </c>
      <c r="F59" s="27">
        <f>F53+F57</f>
        <v>94.177374063454408</v>
      </c>
      <c r="G59" s="12"/>
    </row>
    <row r="60" spans="1:7" x14ac:dyDescent="0.2">
      <c r="A60" s="21"/>
      <c r="B60" s="21"/>
      <c r="C60" s="21"/>
      <c r="D60" s="21"/>
      <c r="E60" s="26"/>
      <c r="F60" s="27"/>
      <c r="G60" s="12"/>
    </row>
    <row r="61" spans="1:7" x14ac:dyDescent="0.2">
      <c r="A61" s="21" t="s">
        <v>40</v>
      </c>
      <c r="B61" s="21"/>
      <c r="C61" s="21"/>
      <c r="D61" s="21"/>
      <c r="E61" s="26">
        <f>E63-(E53+E57)</f>
        <v>11673.414833699935</v>
      </c>
      <c r="F61" s="27">
        <f>F63-(F53+F57)</f>
        <v>5.8226259365455917</v>
      </c>
      <c r="G61" s="12"/>
    </row>
    <row r="62" spans="1:7" x14ac:dyDescent="0.2">
      <c r="A62" s="21"/>
      <c r="B62" s="21"/>
      <c r="C62" s="21"/>
      <c r="D62" s="21"/>
      <c r="E62" s="26"/>
      <c r="F62" s="27"/>
      <c r="G62" s="12"/>
    </row>
    <row r="63" spans="1:7" x14ac:dyDescent="0.2">
      <c r="A63" s="28" t="s">
        <v>39</v>
      </c>
      <c r="B63" s="28"/>
      <c r="C63" s="28"/>
      <c r="D63" s="28"/>
      <c r="E63" s="29">
        <v>200483.6814337</v>
      </c>
      <c r="F63" s="30">
        <v>100</v>
      </c>
      <c r="G63" s="12"/>
    </row>
    <row r="65" spans="1:4" x14ac:dyDescent="0.2">
      <c r="A65" s="12" t="s">
        <v>43</v>
      </c>
    </row>
    <row r="66" spans="1:4" x14ac:dyDescent="0.2">
      <c r="A66" s="12" t="s">
        <v>44</v>
      </c>
    </row>
    <row r="67" spans="1:4" x14ac:dyDescent="0.2">
      <c r="A67" s="12" t="s">
        <v>45</v>
      </c>
      <c r="B67" s="12"/>
      <c r="C67" s="31" t="s">
        <v>46</v>
      </c>
      <c r="D67" s="53" t="s">
        <v>1004</v>
      </c>
    </row>
    <row r="68" spans="1:4" x14ac:dyDescent="0.2">
      <c r="A68" s="6" t="s">
        <v>59</v>
      </c>
      <c r="C68" s="32">
        <v>701.48339999999996</v>
      </c>
      <c r="D68" s="32">
        <v>646.36130000000003</v>
      </c>
    </row>
    <row r="69" spans="1:4" x14ac:dyDescent="0.2">
      <c r="A69" s="6" t="s">
        <v>126</v>
      </c>
      <c r="C69" s="32">
        <v>100.3918</v>
      </c>
      <c r="D69" s="32">
        <v>85.107900000000001</v>
      </c>
    </row>
    <row r="70" spans="1:4" x14ac:dyDescent="0.2">
      <c r="A70" s="6" t="s">
        <v>60</v>
      </c>
      <c r="C70" s="32">
        <v>784.2518</v>
      </c>
      <c r="D70" s="32">
        <v>726.77840000000003</v>
      </c>
    </row>
    <row r="71" spans="1:4" x14ac:dyDescent="0.2">
      <c r="A71" s="6" t="s">
        <v>127</v>
      </c>
      <c r="C71" s="32">
        <v>115.79649999999999</v>
      </c>
      <c r="D71" s="32">
        <v>98.580100000000002</v>
      </c>
    </row>
    <row r="72" spans="1:4" x14ac:dyDescent="0.2">
      <c r="C72" s="32"/>
      <c r="D72" s="32"/>
    </row>
    <row r="73" spans="1:4" x14ac:dyDescent="0.2">
      <c r="A73" s="6" t="s">
        <v>51</v>
      </c>
      <c r="C73" s="32"/>
      <c r="D73" s="32"/>
    </row>
    <row r="74" spans="1:4" x14ac:dyDescent="0.2">
      <c r="A74" s="6" t="s">
        <v>1005</v>
      </c>
      <c r="C74" s="32"/>
      <c r="D74" s="32"/>
    </row>
    <row r="76" spans="1:4" x14ac:dyDescent="0.2">
      <c r="A76" s="12" t="s">
        <v>47</v>
      </c>
    </row>
    <row r="77" spans="1:4" x14ac:dyDescent="0.2">
      <c r="A77" s="100" t="s">
        <v>48</v>
      </c>
      <c r="B77" s="101"/>
      <c r="C77" s="33" t="s">
        <v>49</v>
      </c>
    </row>
    <row r="78" spans="1:4" x14ac:dyDescent="0.2">
      <c r="A78" s="96" t="s">
        <v>126</v>
      </c>
      <c r="B78" s="97"/>
      <c r="C78" s="34">
        <v>8.5</v>
      </c>
    </row>
    <row r="79" spans="1:4" x14ac:dyDescent="0.2">
      <c r="A79" s="96" t="s">
        <v>127</v>
      </c>
      <c r="B79" s="97"/>
      <c r="C79" s="34">
        <v>10</v>
      </c>
    </row>
    <row r="80" spans="1:4" x14ac:dyDescent="0.2">
      <c r="A80" s="6" t="s">
        <v>50</v>
      </c>
    </row>
    <row r="81" spans="1:9" x14ac:dyDescent="0.2">
      <c r="A81" s="6" t="s">
        <v>51</v>
      </c>
    </row>
    <row r="83" spans="1:9" x14ac:dyDescent="0.2">
      <c r="A83" s="12" t="s">
        <v>309</v>
      </c>
      <c r="D83" s="36">
        <v>0.116288590269526</v>
      </c>
    </row>
    <row r="85" spans="1:9" x14ac:dyDescent="0.2">
      <c r="A85" s="12" t="s">
        <v>53</v>
      </c>
      <c r="D85" s="31" t="s">
        <v>54</v>
      </c>
    </row>
    <row r="87" spans="1:9" x14ac:dyDescent="0.2">
      <c r="A87" s="67" t="s">
        <v>1018</v>
      </c>
      <c r="B87" s="68"/>
      <c r="C87" s="68"/>
      <c r="D87" s="68"/>
      <c r="E87" s="10"/>
      <c r="G87" s="68"/>
      <c r="H87" s="68"/>
      <c r="I87" s="68"/>
    </row>
    <row r="88" spans="1:9" x14ac:dyDescent="0.2">
      <c r="A88" s="69"/>
      <c r="B88" s="68"/>
      <c r="C88" s="68"/>
      <c r="D88" s="68"/>
      <c r="E88" s="10"/>
      <c r="G88" s="68"/>
      <c r="H88" s="68"/>
      <c r="I88" s="68"/>
    </row>
    <row r="89" spans="1:9" x14ac:dyDescent="0.2">
      <c r="A89" s="67" t="s">
        <v>1009</v>
      </c>
      <c r="B89" s="68"/>
      <c r="C89" s="68"/>
      <c r="D89" s="68"/>
      <c r="E89" s="10"/>
      <c r="G89" s="68"/>
      <c r="H89" s="68"/>
      <c r="I89" s="68"/>
    </row>
    <row r="90" spans="1:9" x14ac:dyDescent="0.2">
      <c r="A90" s="69"/>
      <c r="B90" s="68"/>
      <c r="C90" s="68"/>
      <c r="D90" s="68"/>
      <c r="E90" s="10"/>
      <c r="G90" s="68"/>
      <c r="H90" s="68"/>
      <c r="I90" s="68"/>
    </row>
    <row r="91" spans="1:9" x14ac:dyDescent="0.2">
      <c r="A91" s="68"/>
      <c r="B91" s="68"/>
      <c r="C91" s="68"/>
      <c r="D91" s="68"/>
      <c r="E91" s="10"/>
      <c r="G91" s="68"/>
      <c r="H91" s="68"/>
      <c r="I91" s="68"/>
    </row>
    <row r="92" spans="1:9" x14ac:dyDescent="0.2">
      <c r="A92" s="68"/>
      <c r="B92" s="68"/>
      <c r="C92" s="68"/>
      <c r="D92" s="68"/>
      <c r="E92" s="10"/>
      <c r="G92" s="68"/>
      <c r="H92" s="68"/>
      <c r="I92" s="68"/>
    </row>
    <row r="93" spans="1:9" x14ac:dyDescent="0.2">
      <c r="A93" s="68"/>
      <c r="B93" s="68"/>
      <c r="C93" s="68"/>
      <c r="D93" s="68"/>
      <c r="E93" s="10"/>
      <c r="G93" s="68"/>
      <c r="H93" s="68"/>
      <c r="I93" s="68"/>
    </row>
    <row r="94" spans="1:9" x14ac:dyDescent="0.2">
      <c r="A94" s="68"/>
      <c r="B94" s="68"/>
      <c r="C94" s="68"/>
      <c r="D94" s="68"/>
      <c r="E94" s="10"/>
      <c r="G94" s="68"/>
      <c r="H94" s="68"/>
      <c r="I94" s="68"/>
    </row>
    <row r="95" spans="1:9" x14ac:dyDescent="0.2">
      <c r="A95" s="68"/>
      <c r="B95" s="68"/>
      <c r="C95" s="68"/>
      <c r="D95" s="68"/>
      <c r="E95" s="10"/>
      <c r="G95" s="68"/>
      <c r="H95" s="68"/>
      <c r="I95" s="68"/>
    </row>
    <row r="96" spans="1:9" x14ac:dyDescent="0.2">
      <c r="A96" s="68"/>
      <c r="B96" s="68"/>
      <c r="C96" s="68"/>
      <c r="D96" s="68"/>
      <c r="E96" s="10"/>
      <c r="G96" s="68"/>
      <c r="H96" s="68"/>
      <c r="I96" s="68"/>
    </row>
    <row r="97" spans="1:9" x14ac:dyDescent="0.2">
      <c r="A97" s="68"/>
      <c r="B97" s="68"/>
      <c r="C97" s="68"/>
      <c r="D97" s="68"/>
      <c r="E97" s="10"/>
      <c r="G97" s="68"/>
      <c r="H97" s="68"/>
      <c r="I97" s="68"/>
    </row>
    <row r="98" spans="1:9" x14ac:dyDescent="0.2">
      <c r="A98" s="68"/>
      <c r="B98" s="68"/>
      <c r="C98" s="68"/>
      <c r="D98" s="68"/>
      <c r="E98" s="10"/>
      <c r="G98" s="68"/>
      <c r="H98" s="68"/>
      <c r="I98" s="68"/>
    </row>
    <row r="99" spans="1:9" x14ac:dyDescent="0.2">
      <c r="A99" s="68"/>
      <c r="B99" s="68"/>
      <c r="C99" s="68"/>
      <c r="D99" s="68"/>
      <c r="E99" s="10"/>
      <c r="G99" s="68"/>
      <c r="H99" s="68"/>
      <c r="I99" s="68"/>
    </row>
    <row r="100" spans="1:9" x14ac:dyDescent="0.2">
      <c r="A100" s="68"/>
      <c r="B100" s="68"/>
      <c r="C100" s="68"/>
      <c r="D100" s="68"/>
      <c r="E100" s="10"/>
      <c r="G100" s="68"/>
      <c r="H100" s="68"/>
      <c r="I100" s="68"/>
    </row>
    <row r="101" spans="1:9" x14ac:dyDescent="0.2">
      <c r="A101" s="68"/>
      <c r="B101" s="68"/>
      <c r="C101" s="68"/>
      <c r="D101" s="68"/>
      <c r="E101" s="10"/>
      <c r="G101" s="68"/>
      <c r="H101" s="68"/>
      <c r="I101" s="68"/>
    </row>
    <row r="102" spans="1:9" x14ac:dyDescent="0.2">
      <c r="A102" s="68"/>
      <c r="B102" s="68"/>
      <c r="C102" s="68"/>
      <c r="D102" s="68"/>
      <c r="E102" s="10"/>
      <c r="G102" s="68"/>
      <c r="H102" s="68"/>
      <c r="I102" s="68"/>
    </row>
    <row r="103" spans="1:9" x14ac:dyDescent="0.2">
      <c r="A103" s="68"/>
      <c r="B103" s="68"/>
      <c r="C103" s="68"/>
      <c r="D103" s="68"/>
      <c r="E103" s="10"/>
      <c r="G103" s="68"/>
      <c r="H103" s="68"/>
      <c r="I103" s="68"/>
    </row>
    <row r="104" spans="1:9" x14ac:dyDescent="0.2">
      <c r="A104" s="68"/>
      <c r="B104" s="68"/>
      <c r="C104" s="68"/>
      <c r="D104" s="68"/>
      <c r="E104" s="10"/>
      <c r="G104" s="68"/>
      <c r="H104" s="68"/>
      <c r="I104" s="68"/>
    </row>
    <row r="105" spans="1:9" x14ac:dyDescent="0.2">
      <c r="A105" s="68"/>
      <c r="B105" s="68"/>
      <c r="C105" s="68"/>
      <c r="D105" s="68"/>
      <c r="E105" s="10"/>
      <c r="G105" s="68"/>
      <c r="H105" s="68"/>
      <c r="I105" s="68"/>
    </row>
    <row r="106" spans="1:9" x14ac:dyDescent="0.2">
      <c r="A106" s="68"/>
      <c r="B106" s="68"/>
      <c r="C106" s="68"/>
      <c r="D106" s="68"/>
      <c r="E106" s="10"/>
      <c r="G106" s="68"/>
      <c r="H106" s="68"/>
      <c r="I106" s="68"/>
    </row>
    <row r="107" spans="1:9" x14ac:dyDescent="0.2">
      <c r="A107" s="68"/>
      <c r="B107" s="68"/>
      <c r="C107" s="68"/>
      <c r="D107" s="68"/>
      <c r="E107" s="10"/>
      <c r="G107" s="68"/>
      <c r="H107" s="68"/>
      <c r="I107" s="68"/>
    </row>
    <row r="108" spans="1:9" x14ac:dyDescent="0.2">
      <c r="A108" s="67" t="s">
        <v>1019</v>
      </c>
      <c r="B108" s="68"/>
      <c r="C108" s="68"/>
      <c r="D108" s="68"/>
      <c r="E108" s="10"/>
      <c r="G108" s="68"/>
      <c r="H108" s="68"/>
      <c r="I108" s="68"/>
    </row>
    <row r="109" spans="1:9" x14ac:dyDescent="0.2">
      <c r="A109" s="68"/>
      <c r="B109" s="68"/>
      <c r="C109" s="68"/>
      <c r="D109" s="68"/>
      <c r="E109" s="10"/>
      <c r="G109" s="68"/>
      <c r="H109" s="68"/>
      <c r="I109" s="68"/>
    </row>
    <row r="110" spans="1:9" x14ac:dyDescent="0.2">
      <c r="A110" s="67" t="s">
        <v>1525</v>
      </c>
      <c r="B110" s="68"/>
      <c r="C110" s="68"/>
      <c r="D110" s="68"/>
      <c r="E110" s="10"/>
      <c r="G110" s="68"/>
      <c r="H110" s="68"/>
      <c r="I110" s="68"/>
    </row>
    <row r="111" spans="1:9" x14ac:dyDescent="0.2">
      <c r="A111" s="68"/>
      <c r="B111" s="68"/>
      <c r="C111" s="68"/>
      <c r="D111" s="68"/>
      <c r="E111" s="10"/>
      <c r="G111" s="68"/>
      <c r="H111" s="68"/>
      <c r="I111" s="68"/>
    </row>
    <row r="112" spans="1:9" x14ac:dyDescent="0.2">
      <c r="A112" s="68"/>
      <c r="B112" s="68"/>
      <c r="C112" s="68"/>
      <c r="D112" s="68"/>
      <c r="E112" s="10"/>
      <c r="G112" s="68"/>
      <c r="H112" s="68"/>
      <c r="I112" s="68"/>
    </row>
    <row r="113" spans="1:9" x14ac:dyDescent="0.2">
      <c r="A113" s="68"/>
      <c r="B113" s="68"/>
      <c r="C113" s="68"/>
      <c r="D113" s="68"/>
      <c r="E113" s="10"/>
      <c r="G113" s="68"/>
      <c r="H113" s="68"/>
      <c r="I113" s="68"/>
    </row>
    <row r="114" spans="1:9" x14ac:dyDescent="0.2">
      <c r="A114" s="68"/>
      <c r="B114" s="68"/>
      <c r="C114" s="68"/>
      <c r="D114" s="68"/>
      <c r="E114" s="10"/>
      <c r="G114" s="68"/>
      <c r="H114" s="68"/>
      <c r="I114" s="68"/>
    </row>
    <row r="115" spans="1:9" x14ac:dyDescent="0.2">
      <c r="A115" s="68"/>
      <c r="B115" s="68"/>
      <c r="C115" s="68"/>
      <c r="D115" s="68"/>
      <c r="E115" s="10"/>
      <c r="G115" s="68"/>
      <c r="H115" s="68"/>
      <c r="I115" s="68"/>
    </row>
    <row r="116" spans="1:9" x14ac:dyDescent="0.2">
      <c r="A116" s="68"/>
      <c r="B116" s="68"/>
      <c r="C116" s="68"/>
      <c r="D116" s="68"/>
      <c r="E116" s="10"/>
      <c r="G116" s="68"/>
      <c r="H116" s="68"/>
      <c r="I116" s="68"/>
    </row>
    <row r="117" spans="1:9" x14ac:dyDescent="0.2">
      <c r="A117" s="68"/>
      <c r="B117" s="68"/>
      <c r="C117" s="68"/>
      <c r="D117" s="68"/>
      <c r="E117" s="10"/>
      <c r="G117" s="68"/>
      <c r="H117" s="68"/>
      <c r="I117" s="68"/>
    </row>
    <row r="118" spans="1:9" x14ac:dyDescent="0.2">
      <c r="A118" s="68"/>
      <c r="B118" s="68"/>
      <c r="C118" s="68"/>
      <c r="D118" s="68"/>
      <c r="E118" s="10"/>
      <c r="G118" s="68"/>
      <c r="H118" s="68"/>
      <c r="I118" s="68"/>
    </row>
    <row r="119" spans="1:9" x14ac:dyDescent="0.2">
      <c r="A119" s="68"/>
      <c r="B119" s="68"/>
      <c r="C119" s="68"/>
      <c r="D119" s="68"/>
      <c r="E119" s="10"/>
      <c r="G119" s="68"/>
      <c r="H119" s="68"/>
      <c r="I119" s="68"/>
    </row>
    <row r="120" spans="1:9" x14ac:dyDescent="0.2">
      <c r="A120" s="68"/>
      <c r="B120" s="68"/>
      <c r="C120" s="68"/>
      <c r="D120" s="68"/>
      <c r="E120" s="10"/>
      <c r="G120" s="68"/>
      <c r="H120" s="68"/>
      <c r="I120" s="68"/>
    </row>
    <row r="121" spans="1:9" x14ac:dyDescent="0.2">
      <c r="A121" s="68"/>
      <c r="B121" s="68"/>
      <c r="C121" s="68"/>
      <c r="D121" s="68"/>
      <c r="E121" s="10"/>
      <c r="G121" s="68"/>
      <c r="H121" s="68"/>
      <c r="I121" s="68"/>
    </row>
    <row r="122" spans="1:9" x14ac:dyDescent="0.2">
      <c r="A122" s="68"/>
      <c r="B122" s="68"/>
      <c r="C122" s="68"/>
      <c r="D122" s="68"/>
      <c r="E122" s="10"/>
      <c r="G122" s="68"/>
      <c r="H122" s="68"/>
      <c r="I122" s="68"/>
    </row>
    <row r="123" spans="1:9" x14ac:dyDescent="0.2">
      <c r="A123" s="68"/>
      <c r="B123" s="68"/>
      <c r="C123" s="68"/>
      <c r="D123" s="68"/>
      <c r="E123" s="10"/>
      <c r="G123" s="68"/>
      <c r="H123" s="68"/>
      <c r="I123" s="68"/>
    </row>
    <row r="124" spans="1:9" x14ac:dyDescent="0.2">
      <c r="A124" s="68"/>
      <c r="B124" s="68"/>
      <c r="C124" s="68"/>
      <c r="D124" s="68"/>
      <c r="E124" s="10"/>
      <c r="G124" s="68"/>
      <c r="H124" s="68"/>
      <c r="I124" s="68"/>
    </row>
    <row r="125" spans="1:9" x14ac:dyDescent="0.2">
      <c r="A125" s="68"/>
      <c r="B125" s="68"/>
      <c r="C125" s="68"/>
      <c r="D125" s="68"/>
      <c r="E125" s="10"/>
      <c r="G125" s="68"/>
      <c r="H125" s="68"/>
      <c r="I125" s="68"/>
    </row>
    <row r="126" spans="1:9" x14ac:dyDescent="0.2">
      <c r="A126" s="68"/>
      <c r="B126" s="68"/>
      <c r="C126" s="68"/>
      <c r="D126" s="68"/>
      <c r="E126" s="10"/>
      <c r="G126" s="68"/>
      <c r="H126" s="68"/>
      <c r="I126" s="68"/>
    </row>
    <row r="127" spans="1:9" x14ac:dyDescent="0.2">
      <c r="A127" s="68"/>
      <c r="B127" s="68"/>
      <c r="C127" s="68"/>
      <c r="D127" s="68"/>
      <c r="E127" s="10"/>
      <c r="G127" s="68"/>
      <c r="H127" s="68"/>
      <c r="I127" s="68"/>
    </row>
    <row r="128" spans="1:9" x14ac:dyDescent="0.2">
      <c r="A128" s="68"/>
      <c r="B128" s="68"/>
      <c r="C128" s="68"/>
      <c r="D128" s="68"/>
      <c r="E128" s="10"/>
      <c r="G128" s="68"/>
      <c r="H128" s="68"/>
      <c r="I128" s="68"/>
    </row>
    <row r="129" spans="1:9" x14ac:dyDescent="0.2">
      <c r="A129" s="67" t="s">
        <v>1020</v>
      </c>
      <c r="B129" s="68"/>
      <c r="C129" s="68"/>
      <c r="D129" s="68"/>
      <c r="E129" s="10"/>
      <c r="G129" s="68"/>
      <c r="H129" s="68"/>
      <c r="I129" s="68"/>
    </row>
    <row r="130" spans="1:9" x14ac:dyDescent="0.2">
      <c r="A130" s="68"/>
      <c r="B130" s="68"/>
      <c r="C130" s="68"/>
      <c r="D130" s="68"/>
      <c r="E130" s="10"/>
      <c r="G130" s="68"/>
      <c r="H130" s="68"/>
      <c r="I130" s="68"/>
    </row>
    <row r="131" spans="1:9" x14ac:dyDescent="0.2">
      <c r="A131" s="67" t="s">
        <v>1525</v>
      </c>
      <c r="B131" s="68"/>
      <c r="C131" s="68"/>
      <c r="D131" s="68"/>
      <c r="E131" s="10"/>
      <c r="G131" s="68"/>
      <c r="H131" s="68"/>
      <c r="I131" s="68"/>
    </row>
    <row r="132" spans="1:9" x14ac:dyDescent="0.2">
      <c r="A132" s="68"/>
      <c r="B132" s="68"/>
      <c r="C132" s="68"/>
      <c r="D132" s="68"/>
      <c r="E132" s="10"/>
      <c r="G132" s="68"/>
      <c r="H132" s="68"/>
      <c r="I132" s="68"/>
    </row>
    <row r="133" spans="1:9" x14ac:dyDescent="0.2">
      <c r="A133" s="68"/>
      <c r="B133" s="68"/>
      <c r="C133" s="68"/>
      <c r="D133" s="68"/>
      <c r="E133" s="10"/>
      <c r="G133" s="68"/>
      <c r="H133" s="68"/>
      <c r="I133" s="68"/>
    </row>
    <row r="134" spans="1:9" x14ac:dyDescent="0.2">
      <c r="A134" s="68"/>
      <c r="B134" s="68"/>
      <c r="C134" s="68"/>
      <c r="D134" s="68"/>
      <c r="E134" s="10"/>
      <c r="G134" s="68"/>
      <c r="H134" s="68"/>
      <c r="I134" s="68"/>
    </row>
    <row r="135" spans="1:9" x14ac:dyDescent="0.2">
      <c r="A135" s="68"/>
      <c r="B135" s="68"/>
      <c r="C135" s="68"/>
      <c r="D135" s="68"/>
      <c r="E135" s="10"/>
      <c r="G135" s="68"/>
      <c r="H135" s="68"/>
      <c r="I135" s="68"/>
    </row>
    <row r="136" spans="1:9" x14ac:dyDescent="0.2">
      <c r="A136" s="68"/>
      <c r="B136" s="68"/>
      <c r="C136" s="68"/>
      <c r="D136" s="68"/>
      <c r="E136" s="10"/>
      <c r="G136" s="68"/>
      <c r="H136" s="68"/>
      <c r="I136" s="68"/>
    </row>
    <row r="137" spans="1:9" x14ac:dyDescent="0.2">
      <c r="A137" s="68"/>
      <c r="B137" s="68"/>
      <c r="C137" s="68"/>
      <c r="D137" s="68"/>
      <c r="E137" s="10"/>
      <c r="G137" s="68"/>
      <c r="H137" s="68"/>
      <c r="I137" s="68"/>
    </row>
    <row r="138" spans="1:9" x14ac:dyDescent="0.2">
      <c r="A138" s="68"/>
      <c r="B138" s="68"/>
      <c r="C138" s="68"/>
      <c r="D138" s="68"/>
      <c r="E138" s="10"/>
      <c r="G138" s="68"/>
      <c r="H138" s="68"/>
      <c r="I138" s="68"/>
    </row>
    <row r="139" spans="1:9" x14ac:dyDescent="0.2">
      <c r="A139" s="68"/>
      <c r="B139" s="68"/>
      <c r="C139" s="68"/>
      <c r="D139" s="68"/>
      <c r="E139" s="10"/>
      <c r="G139" s="68"/>
      <c r="H139" s="68"/>
      <c r="I139" s="68"/>
    </row>
    <row r="140" spans="1:9" x14ac:dyDescent="0.2">
      <c r="A140" s="68"/>
      <c r="B140" s="68"/>
      <c r="C140" s="68"/>
      <c r="D140" s="68"/>
      <c r="E140" s="10"/>
      <c r="G140" s="68"/>
      <c r="H140" s="68"/>
      <c r="I140" s="68"/>
    </row>
    <row r="141" spans="1:9" x14ac:dyDescent="0.2">
      <c r="A141" s="68"/>
      <c r="B141" s="68"/>
      <c r="C141" s="68"/>
      <c r="D141" s="68"/>
      <c r="E141" s="10"/>
      <c r="G141" s="68"/>
      <c r="H141" s="68"/>
      <c r="I141" s="68"/>
    </row>
    <row r="142" spans="1:9" x14ac:dyDescent="0.2">
      <c r="A142" s="68"/>
      <c r="B142" s="68"/>
      <c r="C142" s="68"/>
      <c r="D142" s="68"/>
      <c r="E142" s="10"/>
      <c r="G142" s="68"/>
      <c r="H142" s="68"/>
      <c r="I142" s="68"/>
    </row>
    <row r="143" spans="1:9" x14ac:dyDescent="0.2">
      <c r="A143" s="68"/>
      <c r="B143" s="68"/>
      <c r="C143" s="68"/>
      <c r="D143" s="68"/>
      <c r="E143" s="10"/>
      <c r="G143" s="68"/>
      <c r="H143" s="68"/>
      <c r="I143" s="68"/>
    </row>
    <row r="144" spans="1:9" x14ac:dyDescent="0.2">
      <c r="A144" s="68"/>
      <c r="B144" s="68"/>
      <c r="C144" s="68"/>
      <c r="D144" s="68"/>
      <c r="E144" s="10"/>
      <c r="G144" s="68"/>
      <c r="H144" s="68"/>
      <c r="I144" s="68"/>
    </row>
    <row r="145" spans="1:9" x14ac:dyDescent="0.2">
      <c r="A145" s="68"/>
      <c r="B145" s="68"/>
      <c r="C145" s="68"/>
      <c r="D145" s="68"/>
      <c r="E145" s="10"/>
      <c r="G145" s="68"/>
      <c r="H145" s="68"/>
      <c r="I145" s="68"/>
    </row>
    <row r="146" spans="1:9" x14ac:dyDescent="0.2">
      <c r="A146" s="68"/>
      <c r="B146" s="68"/>
      <c r="C146" s="68"/>
      <c r="D146" s="68"/>
      <c r="E146" s="10"/>
      <c r="G146" s="68"/>
      <c r="H146" s="68"/>
      <c r="I146" s="68"/>
    </row>
    <row r="147" spans="1:9" x14ac:dyDescent="0.2">
      <c r="A147" s="68"/>
      <c r="B147" s="68"/>
      <c r="C147" s="68"/>
      <c r="D147" s="68"/>
      <c r="E147" s="10"/>
      <c r="G147" s="68"/>
      <c r="H147" s="68"/>
      <c r="I147" s="68"/>
    </row>
    <row r="148" spans="1:9" x14ac:dyDescent="0.2">
      <c r="A148" s="68" t="s">
        <v>1008</v>
      </c>
      <c r="B148" s="68"/>
      <c r="C148" s="68"/>
      <c r="D148" s="68"/>
      <c r="E148" s="10"/>
      <c r="G148" s="68"/>
      <c r="H148" s="68"/>
      <c r="I148" s="68"/>
    </row>
    <row r="149" spans="1:9" x14ac:dyDescent="0.2">
      <c r="A149" s="68"/>
      <c r="B149" s="68"/>
      <c r="C149" s="68"/>
      <c r="D149" s="68"/>
      <c r="E149" s="10"/>
      <c r="G149" s="68"/>
      <c r="H149" s="68"/>
      <c r="I149" s="68"/>
    </row>
    <row r="150" spans="1:9" x14ac:dyDescent="0.2">
      <c r="A150" s="68"/>
      <c r="B150" s="68"/>
      <c r="C150" s="68"/>
      <c r="D150" s="68"/>
      <c r="E150" s="10"/>
      <c r="G150" s="68"/>
      <c r="H150" s="68"/>
      <c r="I150" s="68"/>
    </row>
    <row r="151" spans="1:9" x14ac:dyDescent="0.2">
      <c r="A151" s="68"/>
      <c r="B151" s="68"/>
      <c r="C151" s="68"/>
      <c r="D151" s="68"/>
      <c r="E151" s="10"/>
      <c r="G151" s="68"/>
      <c r="H151" s="68"/>
      <c r="I151" s="68"/>
    </row>
    <row r="152" spans="1:9" x14ac:dyDescent="0.2">
      <c r="A152" s="68"/>
      <c r="B152" s="68"/>
      <c r="C152" s="68"/>
      <c r="D152" s="68"/>
      <c r="E152" s="10"/>
      <c r="G152" s="68"/>
      <c r="H152" s="68"/>
      <c r="I152" s="68"/>
    </row>
    <row r="153" spans="1:9" x14ac:dyDescent="0.2">
      <c r="A153" s="68"/>
      <c r="B153" s="68"/>
      <c r="C153" s="68"/>
      <c r="D153" s="68"/>
      <c r="E153" s="10"/>
      <c r="G153" s="68"/>
      <c r="H153" s="68"/>
      <c r="I153" s="68"/>
    </row>
    <row r="154" spans="1:9" x14ac:dyDescent="0.2">
      <c r="A154" s="68"/>
      <c r="B154" s="68"/>
      <c r="C154" s="68"/>
      <c r="D154" s="68"/>
      <c r="E154" s="10"/>
      <c r="G154" s="68"/>
      <c r="H154" s="68"/>
      <c r="I154" s="68"/>
    </row>
    <row r="155" spans="1:9" x14ac:dyDescent="0.2">
      <c r="A155" s="68"/>
      <c r="B155" s="68"/>
      <c r="C155" s="68"/>
      <c r="D155" s="68"/>
      <c r="E155" s="10"/>
      <c r="G155" s="68"/>
      <c r="H155" s="68"/>
      <c r="I155" s="68"/>
    </row>
    <row r="156" spans="1:9" x14ac:dyDescent="0.2">
      <c r="A156" s="68"/>
      <c r="B156" s="68"/>
      <c r="C156" s="68"/>
      <c r="D156" s="68"/>
      <c r="E156" s="10"/>
      <c r="G156" s="68"/>
      <c r="H156" s="68"/>
      <c r="I156" s="68"/>
    </row>
    <row r="157" spans="1:9" x14ac:dyDescent="0.2">
      <c r="A157" s="68"/>
      <c r="B157" s="68"/>
      <c r="C157" s="68"/>
      <c r="D157" s="68"/>
      <c r="E157" s="10"/>
      <c r="G157" s="68"/>
      <c r="H157" s="68"/>
      <c r="I157" s="68"/>
    </row>
    <row r="158" spans="1:9" x14ac:dyDescent="0.2">
      <c r="A158" s="68"/>
      <c r="B158" s="68"/>
      <c r="C158" s="68"/>
      <c r="D158" s="68"/>
      <c r="E158" s="10"/>
      <c r="G158" s="68"/>
      <c r="H158" s="68"/>
      <c r="I158" s="68"/>
    </row>
    <row r="159" spans="1:9" x14ac:dyDescent="0.2">
      <c r="A159" s="68"/>
      <c r="B159" s="68"/>
      <c r="C159" s="68"/>
      <c r="D159" s="68"/>
      <c r="E159" s="10"/>
      <c r="G159" s="68"/>
      <c r="H159" s="68"/>
      <c r="I159" s="68"/>
    </row>
    <row r="160" spans="1:9" x14ac:dyDescent="0.2">
      <c r="A160" s="68"/>
      <c r="B160" s="68"/>
      <c r="C160" s="68"/>
      <c r="D160" s="68"/>
      <c r="E160" s="10"/>
      <c r="G160" s="68"/>
      <c r="H160" s="68"/>
      <c r="I160" s="68"/>
    </row>
    <row r="161" spans="1:9" x14ac:dyDescent="0.2">
      <c r="A161" s="68"/>
      <c r="B161" s="68"/>
      <c r="C161" s="68"/>
      <c r="D161" s="68"/>
      <c r="E161" s="10"/>
      <c r="G161" s="68"/>
      <c r="H161" s="68"/>
      <c r="I161" s="68"/>
    </row>
    <row r="162" spans="1:9" x14ac:dyDescent="0.2">
      <c r="A162" s="68"/>
      <c r="B162" s="68"/>
      <c r="C162" s="68"/>
      <c r="D162" s="68"/>
      <c r="E162" s="10"/>
      <c r="G162" s="68"/>
      <c r="H162" s="68"/>
      <c r="I162" s="68"/>
    </row>
    <row r="163" spans="1:9" x14ac:dyDescent="0.2">
      <c r="A163" s="68"/>
      <c r="B163" s="68"/>
      <c r="C163" s="68"/>
      <c r="D163" s="68"/>
      <c r="E163" s="10"/>
      <c r="G163" s="68"/>
      <c r="H163" s="68"/>
      <c r="I163" s="68"/>
    </row>
    <row r="164" spans="1:9" x14ac:dyDescent="0.2">
      <c r="A164" s="68"/>
      <c r="B164" s="68"/>
      <c r="C164" s="68"/>
      <c r="D164" s="68"/>
      <c r="E164" s="10"/>
      <c r="G164" s="68"/>
      <c r="H164" s="68"/>
      <c r="I164" s="68"/>
    </row>
    <row r="165" spans="1:9" x14ac:dyDescent="0.2">
      <c r="A165" s="68"/>
      <c r="B165" s="68"/>
      <c r="C165" s="68"/>
      <c r="D165" s="68"/>
      <c r="E165" s="10"/>
      <c r="G165" s="68"/>
      <c r="H165" s="68"/>
      <c r="I165" s="68"/>
    </row>
    <row r="166" spans="1:9" x14ac:dyDescent="0.2">
      <c r="A166" s="68"/>
      <c r="B166" s="68"/>
      <c r="C166" s="68"/>
      <c r="D166" s="68"/>
      <c r="E166" s="10"/>
      <c r="G166" s="68"/>
      <c r="H166" s="68"/>
      <c r="I166" s="68"/>
    </row>
    <row r="167" spans="1:9" x14ac:dyDescent="0.2">
      <c r="A167" s="68"/>
      <c r="B167" s="68"/>
      <c r="C167" s="68"/>
      <c r="D167" s="68"/>
      <c r="E167" s="10"/>
      <c r="G167" s="68"/>
      <c r="H167" s="68"/>
      <c r="I167" s="68"/>
    </row>
    <row r="168" spans="1:9" x14ac:dyDescent="0.2">
      <c r="A168" s="68"/>
      <c r="B168" s="68"/>
      <c r="C168" s="68"/>
      <c r="D168" s="68"/>
      <c r="E168" s="10"/>
      <c r="G168" s="68"/>
      <c r="H168" s="68"/>
      <c r="I168" s="68"/>
    </row>
    <row r="169" spans="1:9" x14ac:dyDescent="0.2">
      <c r="A169" s="68"/>
      <c r="B169" s="68"/>
      <c r="C169" s="68"/>
      <c r="D169" s="68"/>
      <c r="E169" s="10"/>
      <c r="G169" s="68"/>
      <c r="H169" s="68"/>
      <c r="I169" s="68"/>
    </row>
    <row r="170" spans="1:9" x14ac:dyDescent="0.2">
      <c r="A170" s="68"/>
      <c r="B170" s="68"/>
      <c r="C170" s="68"/>
      <c r="D170" s="68"/>
      <c r="E170" s="10"/>
      <c r="G170" s="68"/>
      <c r="H170" s="68"/>
      <c r="I170" s="68"/>
    </row>
    <row r="171" spans="1:9" x14ac:dyDescent="0.2">
      <c r="A171" s="68"/>
      <c r="B171" s="68"/>
      <c r="C171" s="68"/>
      <c r="D171" s="68"/>
      <c r="E171" s="10"/>
      <c r="G171" s="68"/>
      <c r="H171" s="68"/>
      <c r="I171" s="68"/>
    </row>
    <row r="172" spans="1:9" x14ac:dyDescent="0.2">
      <c r="A172" s="68"/>
      <c r="B172" s="68"/>
      <c r="C172" s="68"/>
      <c r="D172" s="68"/>
      <c r="E172" s="10"/>
      <c r="G172" s="68"/>
      <c r="H172" s="68"/>
      <c r="I172" s="68"/>
    </row>
    <row r="173" spans="1:9" x14ac:dyDescent="0.2">
      <c r="A173" s="68"/>
      <c r="B173" s="68"/>
      <c r="C173" s="68"/>
      <c r="D173" s="68"/>
      <c r="E173" s="10"/>
      <c r="G173" s="68"/>
      <c r="H173" s="68"/>
      <c r="I173" s="68"/>
    </row>
    <row r="174" spans="1:9" x14ac:dyDescent="0.2">
      <c r="A174" s="68"/>
      <c r="B174" s="68"/>
      <c r="C174" s="68"/>
      <c r="D174" s="68"/>
      <c r="E174" s="10"/>
      <c r="G174" s="68"/>
      <c r="H174" s="68"/>
      <c r="I174" s="68"/>
    </row>
    <row r="175" spans="1:9" x14ac:dyDescent="0.2">
      <c r="A175" s="68"/>
      <c r="B175" s="68"/>
      <c r="C175" s="68"/>
      <c r="D175" s="68"/>
      <c r="E175" s="10"/>
      <c r="G175" s="68"/>
      <c r="H175" s="68"/>
      <c r="I175" s="68"/>
    </row>
    <row r="176" spans="1:9" x14ac:dyDescent="0.2">
      <c r="A176" s="68"/>
      <c r="B176" s="68"/>
      <c r="C176" s="68"/>
      <c r="D176" s="68"/>
      <c r="E176" s="10"/>
      <c r="G176" s="68"/>
      <c r="H176" s="68"/>
      <c r="I176" s="68"/>
    </row>
    <row r="177" spans="1:9" x14ac:dyDescent="0.2">
      <c r="A177" s="68"/>
      <c r="B177" s="68"/>
      <c r="C177" s="68"/>
      <c r="D177" s="68"/>
      <c r="E177" s="10"/>
      <c r="G177" s="68"/>
      <c r="H177" s="68"/>
      <c r="I177" s="68"/>
    </row>
    <row r="178" spans="1:9" x14ac:dyDescent="0.2">
      <c r="A178" s="68"/>
      <c r="B178" s="68"/>
      <c r="C178" s="68"/>
      <c r="D178" s="68"/>
      <c r="E178" s="10"/>
      <c r="G178" s="68"/>
      <c r="H178" s="68"/>
      <c r="I178" s="68"/>
    </row>
    <row r="179" spans="1:9" x14ac:dyDescent="0.2">
      <c r="A179" s="68"/>
      <c r="B179" s="68"/>
      <c r="C179" s="68"/>
      <c r="D179" s="68"/>
      <c r="E179" s="10"/>
      <c r="G179" s="68"/>
      <c r="H179" s="68"/>
      <c r="I179" s="68"/>
    </row>
    <row r="180" spans="1:9" x14ac:dyDescent="0.2">
      <c r="A180" s="68"/>
      <c r="B180" s="68"/>
      <c r="C180" s="68"/>
      <c r="D180" s="68"/>
      <c r="E180" s="10"/>
      <c r="G180" s="68"/>
      <c r="H180" s="68"/>
      <c r="I180" s="68"/>
    </row>
    <row r="181" spans="1:9" x14ac:dyDescent="0.2">
      <c r="A181" s="68"/>
      <c r="B181" s="68"/>
      <c r="C181" s="68"/>
      <c r="D181" s="68"/>
      <c r="E181" s="10"/>
      <c r="G181" s="68"/>
      <c r="H181" s="68"/>
      <c r="I181" s="68"/>
    </row>
    <row r="182" spans="1:9" x14ac:dyDescent="0.2">
      <c r="A182" s="68"/>
      <c r="B182" s="68"/>
      <c r="C182" s="68"/>
      <c r="D182" s="68"/>
      <c r="E182" s="10"/>
      <c r="G182" s="68"/>
      <c r="H182" s="68"/>
      <c r="I182" s="68"/>
    </row>
    <row r="183" spans="1:9" x14ac:dyDescent="0.2">
      <c r="A183" s="68"/>
      <c r="B183" s="68"/>
      <c r="C183" s="68"/>
      <c r="D183" s="68"/>
      <c r="E183" s="10"/>
      <c r="G183" s="68"/>
      <c r="H183" s="68"/>
      <c r="I183" s="68"/>
    </row>
    <row r="184" spans="1:9" x14ac:dyDescent="0.2">
      <c r="A184" s="68"/>
      <c r="B184" s="68"/>
      <c r="C184" s="68"/>
      <c r="D184" s="68"/>
      <c r="E184" s="10"/>
      <c r="G184" s="68"/>
      <c r="H184" s="68"/>
      <c r="I184" s="68"/>
    </row>
    <row r="185" spans="1:9" x14ac:dyDescent="0.2">
      <c r="A185" s="68"/>
      <c r="B185" s="68"/>
      <c r="C185" s="68"/>
      <c r="D185" s="68"/>
      <c r="E185" s="10"/>
      <c r="G185" s="68"/>
      <c r="H185" s="68"/>
      <c r="I185" s="68"/>
    </row>
    <row r="186" spans="1:9" x14ac:dyDescent="0.2">
      <c r="A186" s="68"/>
      <c r="B186" s="68"/>
      <c r="C186" s="68"/>
      <c r="D186" s="68"/>
      <c r="E186" s="10"/>
      <c r="G186" s="68"/>
      <c r="H186" s="68"/>
      <c r="I186" s="68"/>
    </row>
    <row r="187" spans="1:9" x14ac:dyDescent="0.2">
      <c r="A187" s="68"/>
      <c r="B187" s="68"/>
      <c r="C187" s="68"/>
      <c r="D187" s="68"/>
      <c r="E187" s="10"/>
      <c r="G187" s="68"/>
      <c r="H187" s="68"/>
      <c r="I187" s="68"/>
    </row>
    <row r="188" spans="1:9" x14ac:dyDescent="0.2">
      <c r="A188" s="68"/>
      <c r="B188" s="68"/>
      <c r="C188" s="68"/>
      <c r="D188" s="68"/>
      <c r="E188" s="10"/>
      <c r="G188" s="68"/>
      <c r="H188" s="68"/>
      <c r="I188" s="68"/>
    </row>
    <row r="189" spans="1:9" x14ac:dyDescent="0.2">
      <c r="A189" s="68"/>
      <c r="B189" s="68"/>
      <c r="C189" s="68"/>
      <c r="D189" s="68"/>
      <c r="E189" s="10"/>
      <c r="G189" s="68"/>
      <c r="H189" s="68"/>
      <c r="I189" s="68"/>
    </row>
    <row r="190" spans="1:9" x14ac:dyDescent="0.2">
      <c r="A190" s="68"/>
      <c r="B190" s="68"/>
      <c r="C190" s="68"/>
      <c r="D190" s="68"/>
      <c r="E190" s="10"/>
      <c r="G190" s="68"/>
      <c r="H190" s="68"/>
      <c r="I190" s="68"/>
    </row>
    <row r="191" spans="1:9" x14ac:dyDescent="0.2">
      <c r="A191" s="68"/>
      <c r="B191" s="68"/>
      <c r="C191" s="68"/>
      <c r="D191" s="68"/>
      <c r="E191" s="10"/>
      <c r="G191" s="68"/>
      <c r="H191" s="68"/>
      <c r="I191" s="68"/>
    </row>
    <row r="192" spans="1:9" x14ac:dyDescent="0.2">
      <c r="A192" s="68"/>
      <c r="B192" s="68"/>
      <c r="C192" s="68"/>
      <c r="D192" s="68"/>
      <c r="E192" s="10"/>
      <c r="G192" s="68"/>
      <c r="H192" s="68"/>
      <c r="I192" s="68"/>
    </row>
    <row r="193" spans="1:9" x14ac:dyDescent="0.2">
      <c r="A193" s="68"/>
      <c r="B193" s="68"/>
      <c r="C193" s="68"/>
      <c r="D193" s="68"/>
      <c r="E193" s="10"/>
      <c r="G193" s="68"/>
      <c r="H193" s="68"/>
      <c r="I193" s="68"/>
    </row>
    <row r="194" spans="1:9" x14ac:dyDescent="0.2">
      <c r="A194" s="68"/>
      <c r="B194" s="68"/>
      <c r="C194" s="68"/>
      <c r="D194" s="68"/>
      <c r="E194" s="10"/>
      <c r="G194" s="68"/>
      <c r="H194" s="68"/>
      <c r="I194" s="68"/>
    </row>
    <row r="195" spans="1:9" x14ac:dyDescent="0.2">
      <c r="A195" s="68"/>
      <c r="B195" s="68"/>
      <c r="C195" s="68"/>
      <c r="D195" s="68"/>
      <c r="E195" s="10"/>
      <c r="G195" s="68"/>
      <c r="H195" s="68"/>
      <c r="I195" s="68"/>
    </row>
    <row r="196" spans="1:9" x14ac:dyDescent="0.2">
      <c r="A196" s="68"/>
      <c r="B196" s="68"/>
      <c r="C196" s="68"/>
      <c r="D196" s="68"/>
      <c r="E196" s="10"/>
      <c r="G196" s="68"/>
      <c r="H196" s="68"/>
      <c r="I196" s="68"/>
    </row>
    <row r="197" spans="1:9" x14ac:dyDescent="0.2">
      <c r="A197" s="68"/>
      <c r="B197" s="68"/>
      <c r="C197" s="68"/>
      <c r="D197" s="68"/>
      <c r="E197" s="10"/>
      <c r="G197" s="68"/>
      <c r="H197" s="68"/>
      <c r="I197" s="68"/>
    </row>
    <row r="198" spans="1:9" x14ac:dyDescent="0.2">
      <c r="A198" s="68"/>
      <c r="B198" s="68"/>
      <c r="C198" s="68"/>
      <c r="D198" s="68"/>
      <c r="E198" s="10"/>
      <c r="G198" s="68"/>
      <c r="H198" s="68"/>
      <c r="I198" s="68"/>
    </row>
    <row r="199" spans="1:9" x14ac:dyDescent="0.2">
      <c r="A199" s="68"/>
      <c r="B199" s="68"/>
      <c r="C199" s="68"/>
      <c r="D199" s="68"/>
      <c r="E199" s="10"/>
      <c r="G199" s="68"/>
      <c r="H199" s="68"/>
      <c r="I199" s="68"/>
    </row>
    <row r="200" spans="1:9" x14ac:dyDescent="0.2">
      <c r="A200" s="68"/>
      <c r="B200" s="68"/>
      <c r="C200" s="68"/>
      <c r="D200" s="68"/>
      <c r="E200" s="10"/>
      <c r="G200" s="68"/>
      <c r="H200" s="68"/>
      <c r="I200" s="68"/>
    </row>
    <row r="201" spans="1:9" x14ac:dyDescent="0.2">
      <c r="A201" s="68"/>
      <c r="B201" s="68"/>
      <c r="C201" s="68"/>
      <c r="D201" s="68"/>
      <c r="E201" s="10"/>
      <c r="G201" s="68"/>
      <c r="H201" s="68"/>
      <c r="I201" s="68"/>
    </row>
    <row r="202" spans="1:9" x14ac:dyDescent="0.2">
      <c r="A202" s="68"/>
      <c r="B202" s="68"/>
      <c r="C202" s="68"/>
      <c r="D202" s="68"/>
      <c r="E202" s="10"/>
      <c r="G202" s="68"/>
      <c r="H202" s="68"/>
      <c r="I202" s="68"/>
    </row>
    <row r="203" spans="1:9" x14ac:dyDescent="0.2">
      <c r="A203" s="68"/>
      <c r="B203" s="68"/>
      <c r="C203" s="68"/>
      <c r="D203" s="68"/>
      <c r="E203" s="10"/>
      <c r="G203" s="68"/>
      <c r="H203" s="68"/>
      <c r="I203" s="68"/>
    </row>
    <row r="204" spans="1:9" x14ac:dyDescent="0.2">
      <c r="A204" s="68"/>
      <c r="B204" s="68"/>
      <c r="C204" s="68"/>
      <c r="D204" s="68"/>
      <c r="E204" s="10"/>
      <c r="G204" s="68"/>
      <c r="H204" s="68"/>
      <c r="I204" s="68"/>
    </row>
    <row r="205" spans="1:9" x14ac:dyDescent="0.2">
      <c r="A205" s="68"/>
      <c r="B205" s="68"/>
      <c r="C205" s="68"/>
      <c r="D205" s="68"/>
      <c r="E205" s="10"/>
      <c r="G205" s="68"/>
      <c r="H205" s="68"/>
      <c r="I205" s="68"/>
    </row>
    <row r="206" spans="1:9" x14ac:dyDescent="0.2">
      <c r="A206" s="68"/>
      <c r="B206" s="68"/>
      <c r="C206" s="68"/>
      <c r="D206" s="68"/>
      <c r="E206" s="10"/>
      <c r="G206" s="68"/>
      <c r="H206" s="68"/>
      <c r="I206" s="68"/>
    </row>
    <row r="207" spans="1:9" x14ac:dyDescent="0.2">
      <c r="A207" s="68"/>
      <c r="B207" s="68"/>
      <c r="C207" s="68"/>
      <c r="D207" s="68"/>
      <c r="E207" s="10"/>
      <c r="G207" s="68"/>
      <c r="H207" s="68"/>
      <c r="I207" s="68"/>
    </row>
    <row r="208" spans="1:9" x14ac:dyDescent="0.2">
      <c r="A208" s="68"/>
      <c r="B208" s="68"/>
      <c r="C208" s="68"/>
      <c r="D208" s="68"/>
      <c r="E208" s="10"/>
      <c r="G208" s="68"/>
      <c r="H208" s="68"/>
      <c r="I208" s="68"/>
    </row>
    <row r="209" spans="1:9" x14ac:dyDescent="0.2">
      <c r="A209" s="68"/>
      <c r="B209" s="68"/>
      <c r="C209" s="68"/>
      <c r="D209" s="68"/>
      <c r="E209" s="10"/>
      <c r="G209" s="68"/>
      <c r="H209" s="68"/>
      <c r="I209" s="68"/>
    </row>
    <row r="210" spans="1:9" x14ac:dyDescent="0.2">
      <c r="A210" s="68"/>
      <c r="B210" s="68"/>
      <c r="C210" s="68"/>
      <c r="D210" s="68"/>
      <c r="E210" s="10"/>
      <c r="G210" s="68"/>
      <c r="H210" s="68"/>
      <c r="I210" s="68"/>
    </row>
    <row r="211" spans="1:9" x14ac:dyDescent="0.2">
      <c r="A211" s="68"/>
      <c r="B211" s="68"/>
      <c r="C211" s="68"/>
      <c r="D211" s="68"/>
      <c r="E211" s="10"/>
      <c r="G211" s="68"/>
      <c r="H211" s="68"/>
      <c r="I211" s="68"/>
    </row>
    <row r="212" spans="1:9" x14ac:dyDescent="0.2">
      <c r="A212" s="68"/>
      <c r="B212" s="68"/>
      <c r="C212" s="68"/>
      <c r="D212" s="68"/>
      <c r="E212" s="10"/>
      <c r="G212" s="68"/>
      <c r="H212" s="68"/>
      <c r="I212" s="68"/>
    </row>
    <row r="213" spans="1:9" x14ac:dyDescent="0.2">
      <c r="A213" s="68"/>
      <c r="B213" s="68"/>
      <c r="C213" s="68"/>
      <c r="D213" s="68"/>
      <c r="E213" s="10"/>
      <c r="G213" s="68"/>
      <c r="H213" s="68"/>
      <c r="I213" s="68"/>
    </row>
    <row r="214" spans="1:9" x14ac:dyDescent="0.2">
      <c r="A214" s="68"/>
      <c r="B214" s="68"/>
      <c r="C214" s="68"/>
      <c r="D214" s="68"/>
      <c r="E214" s="10"/>
      <c r="G214" s="68"/>
      <c r="H214" s="68"/>
      <c r="I214" s="68"/>
    </row>
    <row r="215" spans="1:9" x14ac:dyDescent="0.2">
      <c r="A215" s="68"/>
      <c r="B215" s="68"/>
      <c r="C215" s="68"/>
      <c r="D215" s="68"/>
      <c r="E215" s="10"/>
      <c r="G215" s="68"/>
      <c r="H215" s="68"/>
      <c r="I215" s="68"/>
    </row>
    <row r="216" spans="1:9" x14ac:dyDescent="0.2">
      <c r="A216" s="68"/>
      <c r="B216" s="68"/>
      <c r="C216" s="68"/>
      <c r="D216" s="68"/>
      <c r="E216" s="10"/>
      <c r="G216" s="68"/>
      <c r="H216" s="68"/>
      <c r="I216" s="68"/>
    </row>
    <row r="217" spans="1:9" x14ac:dyDescent="0.2">
      <c r="A217" s="68"/>
      <c r="B217" s="68"/>
      <c r="C217" s="68"/>
      <c r="D217" s="68"/>
      <c r="E217" s="10"/>
      <c r="G217" s="68"/>
      <c r="H217" s="68"/>
      <c r="I217" s="68"/>
    </row>
    <row r="218" spans="1:9" x14ac:dyDescent="0.2">
      <c r="A218" s="68"/>
      <c r="B218" s="68"/>
      <c r="C218" s="68"/>
      <c r="D218" s="68"/>
      <c r="E218" s="10"/>
      <c r="G218" s="68"/>
      <c r="H218" s="68"/>
      <c r="I218" s="68"/>
    </row>
    <row r="219" spans="1:9" x14ac:dyDescent="0.2">
      <c r="A219" s="68"/>
      <c r="B219" s="68"/>
      <c r="C219" s="68"/>
      <c r="D219" s="68"/>
      <c r="E219" s="10"/>
      <c r="G219" s="68"/>
      <c r="H219" s="68"/>
      <c r="I219" s="68"/>
    </row>
    <row r="220" spans="1:9" x14ac:dyDescent="0.2">
      <c r="A220" s="68"/>
      <c r="B220" s="68"/>
      <c r="C220" s="68"/>
      <c r="D220" s="68"/>
      <c r="E220" s="10"/>
      <c r="G220" s="68"/>
      <c r="H220" s="68"/>
      <c r="I220" s="68"/>
    </row>
    <row r="221" spans="1:9" x14ac:dyDescent="0.2">
      <c r="A221" s="68"/>
      <c r="B221" s="68"/>
      <c r="C221" s="68"/>
      <c r="D221" s="68"/>
      <c r="E221" s="10"/>
      <c r="G221" s="68"/>
      <c r="H221" s="68"/>
      <c r="I221" s="68"/>
    </row>
    <row r="222" spans="1:9" x14ac:dyDescent="0.2">
      <c r="A222" s="68"/>
      <c r="B222" s="68"/>
      <c r="C222" s="68"/>
      <c r="D222" s="68"/>
      <c r="E222" s="10"/>
      <c r="G222" s="68"/>
      <c r="H222" s="68"/>
      <c r="I222" s="68"/>
    </row>
    <row r="223" spans="1:9" x14ac:dyDescent="0.2">
      <c r="A223" s="68"/>
      <c r="B223" s="68"/>
      <c r="C223" s="68"/>
      <c r="D223" s="68"/>
      <c r="E223" s="10"/>
      <c r="G223" s="68"/>
      <c r="H223" s="68"/>
      <c r="I223" s="68"/>
    </row>
    <row r="224" spans="1:9" x14ac:dyDescent="0.2">
      <c r="A224" s="68"/>
      <c r="B224" s="68"/>
      <c r="C224" s="68"/>
      <c r="D224" s="68"/>
      <c r="E224" s="10"/>
      <c r="G224" s="68"/>
      <c r="H224" s="68"/>
      <c r="I224" s="68"/>
    </row>
    <row r="225" spans="1:9" x14ac:dyDescent="0.2">
      <c r="A225" s="68"/>
      <c r="B225" s="68"/>
      <c r="C225" s="68"/>
      <c r="D225" s="68"/>
      <c r="E225" s="10"/>
      <c r="G225" s="68"/>
      <c r="H225" s="68"/>
      <c r="I225" s="68"/>
    </row>
    <row r="226" spans="1:9" x14ac:dyDescent="0.2">
      <c r="A226" s="68"/>
      <c r="B226" s="68"/>
      <c r="C226" s="68"/>
      <c r="D226" s="68"/>
      <c r="E226" s="10"/>
      <c r="G226" s="68"/>
      <c r="H226" s="68"/>
      <c r="I226" s="68"/>
    </row>
    <row r="227" spans="1:9" x14ac:dyDescent="0.2">
      <c r="A227" s="68"/>
      <c r="B227" s="68"/>
      <c r="C227" s="68"/>
      <c r="D227" s="68"/>
      <c r="E227" s="10"/>
      <c r="G227" s="68"/>
      <c r="H227" s="68"/>
      <c r="I227" s="68"/>
    </row>
    <row r="228" spans="1:9" x14ac:dyDescent="0.2">
      <c r="A228" s="68"/>
      <c r="B228" s="68"/>
      <c r="C228" s="68"/>
      <c r="D228" s="68"/>
      <c r="E228" s="10"/>
      <c r="G228" s="68"/>
      <c r="H228" s="68"/>
      <c r="I228" s="68"/>
    </row>
    <row r="229" spans="1:9" x14ac:dyDescent="0.2">
      <c r="A229" s="68"/>
      <c r="B229" s="68"/>
      <c r="C229" s="68"/>
      <c r="D229" s="68"/>
      <c r="E229" s="10"/>
      <c r="G229" s="68"/>
      <c r="H229" s="68"/>
      <c r="I229" s="68"/>
    </row>
    <row r="230" spans="1:9" x14ac:dyDescent="0.2">
      <c r="A230" s="68"/>
      <c r="B230" s="68"/>
      <c r="C230" s="68"/>
      <c r="D230" s="68"/>
      <c r="E230" s="10"/>
      <c r="G230" s="68"/>
      <c r="H230" s="68"/>
      <c r="I230" s="68"/>
    </row>
    <row r="231" spans="1:9" x14ac:dyDescent="0.2">
      <c r="A231" s="68"/>
      <c r="B231" s="68"/>
      <c r="C231" s="68"/>
      <c r="D231" s="68"/>
      <c r="E231" s="10"/>
      <c r="G231" s="68"/>
      <c r="H231" s="68"/>
      <c r="I231" s="68"/>
    </row>
    <row r="232" spans="1:9" x14ac:dyDescent="0.2">
      <c r="A232" s="68"/>
      <c r="B232" s="68"/>
      <c r="C232" s="68"/>
      <c r="D232" s="68"/>
      <c r="E232" s="10"/>
      <c r="G232" s="68"/>
      <c r="H232" s="68"/>
      <c r="I232" s="68"/>
    </row>
    <row r="233" spans="1:9" x14ac:dyDescent="0.2">
      <c r="A233" s="68"/>
      <c r="B233" s="68"/>
      <c r="C233" s="68"/>
      <c r="D233" s="68"/>
      <c r="E233" s="10"/>
      <c r="G233" s="68"/>
      <c r="H233" s="68"/>
      <c r="I233" s="68"/>
    </row>
    <row r="234" spans="1:9" x14ac:dyDescent="0.2">
      <c r="A234" s="68"/>
      <c r="B234" s="68"/>
      <c r="C234" s="68"/>
      <c r="D234" s="68"/>
      <c r="E234" s="10"/>
      <c r="G234" s="68"/>
      <c r="H234" s="68"/>
      <c r="I234" s="68"/>
    </row>
    <row r="235" spans="1:9" x14ac:dyDescent="0.2">
      <c r="A235" s="68"/>
      <c r="B235" s="68"/>
      <c r="C235" s="68"/>
      <c r="D235" s="68"/>
      <c r="E235" s="10"/>
      <c r="G235" s="68"/>
      <c r="H235" s="68"/>
      <c r="I235" s="68"/>
    </row>
    <row r="236" spans="1:9" x14ac:dyDescent="0.2">
      <c r="A236" s="68"/>
      <c r="B236" s="68"/>
      <c r="C236" s="68"/>
      <c r="D236" s="68"/>
      <c r="E236" s="10"/>
      <c r="G236" s="68"/>
      <c r="H236" s="68"/>
      <c r="I236" s="68"/>
    </row>
    <row r="237" spans="1:9" x14ac:dyDescent="0.2">
      <c r="A237" s="68"/>
      <c r="B237" s="68"/>
      <c r="C237" s="68"/>
      <c r="D237" s="68"/>
      <c r="E237" s="10"/>
      <c r="G237" s="68"/>
      <c r="H237" s="68"/>
      <c r="I237" s="68"/>
    </row>
    <row r="238" spans="1:9" x14ac:dyDescent="0.2">
      <c r="A238" s="68"/>
      <c r="B238" s="68"/>
      <c r="C238" s="68"/>
      <c r="D238" s="68"/>
      <c r="E238" s="10"/>
      <c r="G238" s="68"/>
      <c r="H238" s="68"/>
      <c r="I238" s="68"/>
    </row>
    <row r="239" spans="1:9" x14ac:dyDescent="0.2">
      <c r="A239" s="68"/>
      <c r="B239" s="68"/>
      <c r="C239" s="68"/>
      <c r="D239" s="68"/>
      <c r="E239" s="10"/>
      <c r="G239" s="68"/>
      <c r="H239" s="68"/>
      <c r="I239" s="68"/>
    </row>
    <row r="240" spans="1:9" x14ac:dyDescent="0.2">
      <c r="A240" s="68"/>
      <c r="B240" s="68"/>
      <c r="C240" s="68"/>
      <c r="D240" s="68"/>
      <c r="E240" s="10"/>
      <c r="G240" s="68"/>
      <c r="H240" s="68"/>
      <c r="I240" s="68"/>
    </row>
    <row r="241" spans="1:9" x14ac:dyDescent="0.2">
      <c r="A241" s="68"/>
      <c r="B241" s="68"/>
      <c r="C241" s="68"/>
      <c r="D241" s="68"/>
      <c r="E241" s="10"/>
      <c r="G241" s="68"/>
      <c r="H241" s="68"/>
      <c r="I241" s="68"/>
    </row>
    <row r="242" spans="1:9" x14ac:dyDescent="0.2">
      <c r="A242" s="68"/>
      <c r="B242" s="68"/>
      <c r="C242" s="68"/>
      <c r="D242" s="68"/>
      <c r="E242" s="10"/>
      <c r="G242" s="68"/>
      <c r="H242" s="68"/>
      <c r="I242" s="68"/>
    </row>
    <row r="243" spans="1:9" x14ac:dyDescent="0.2">
      <c r="A243" s="68"/>
      <c r="B243" s="68"/>
      <c r="C243" s="68"/>
      <c r="D243" s="68"/>
      <c r="E243" s="10"/>
      <c r="G243" s="68"/>
      <c r="H243" s="68"/>
      <c r="I243" s="68"/>
    </row>
    <row r="244" spans="1:9" x14ac:dyDescent="0.2">
      <c r="A244" s="68"/>
      <c r="B244" s="68"/>
      <c r="C244" s="68"/>
      <c r="D244" s="68"/>
      <c r="E244" s="10"/>
      <c r="G244" s="68"/>
      <c r="H244" s="68"/>
      <c r="I244" s="68"/>
    </row>
    <row r="245" spans="1:9" x14ac:dyDescent="0.2">
      <c r="A245" s="68"/>
      <c r="B245" s="68"/>
      <c r="C245" s="68"/>
      <c r="D245" s="68"/>
      <c r="E245" s="10"/>
      <c r="G245" s="68"/>
      <c r="H245" s="68"/>
      <c r="I245" s="68"/>
    </row>
    <row r="246" spans="1:9" x14ac:dyDescent="0.2">
      <c r="A246" s="68"/>
      <c r="B246" s="68"/>
      <c r="C246" s="68"/>
      <c r="D246" s="68"/>
      <c r="E246" s="10"/>
      <c r="G246" s="68"/>
      <c r="H246" s="68"/>
      <c r="I246" s="68"/>
    </row>
    <row r="247" spans="1:9" x14ac:dyDescent="0.2">
      <c r="A247" s="68"/>
      <c r="B247" s="68"/>
      <c r="C247" s="68"/>
      <c r="D247" s="68"/>
      <c r="E247" s="10"/>
      <c r="G247" s="68"/>
      <c r="H247" s="68"/>
      <c r="I247" s="68"/>
    </row>
    <row r="248" spans="1:9" x14ac:dyDescent="0.2">
      <c r="A248" s="68"/>
      <c r="B248" s="68"/>
      <c r="C248" s="68"/>
      <c r="D248" s="68"/>
      <c r="E248" s="10"/>
      <c r="G248" s="68"/>
      <c r="H248" s="68"/>
      <c r="I248" s="68"/>
    </row>
    <row r="249" spans="1:9" x14ac:dyDescent="0.2">
      <c r="A249" s="68"/>
      <c r="B249" s="68"/>
      <c r="C249" s="68"/>
      <c r="D249" s="68"/>
      <c r="E249" s="10"/>
      <c r="G249" s="68"/>
      <c r="H249" s="68"/>
      <c r="I249" s="68"/>
    </row>
    <row r="250" spans="1:9" x14ac:dyDescent="0.2">
      <c r="A250" s="68"/>
      <c r="B250" s="68"/>
      <c r="C250" s="68"/>
      <c r="D250" s="68"/>
      <c r="E250" s="10"/>
      <c r="G250" s="68"/>
      <c r="H250" s="68"/>
      <c r="I250" s="68"/>
    </row>
  </sheetData>
  <mergeCells count="4">
    <mergeCell ref="A1:F1"/>
    <mergeCell ref="A77:B77"/>
    <mergeCell ref="A78:B78"/>
    <mergeCell ref="A79:B79"/>
  </mergeCells>
  <conditionalFormatting sqref="F2:F3">
    <cfRule type="cellIs" dxfId="71" priority="3" stopIfTrue="1" operator="between">
      <formula>0.009</formula>
      <formula>-0.009</formula>
    </cfRule>
  </conditionalFormatting>
  <conditionalFormatting sqref="F5:F147">
    <cfRule type="cellIs" dxfId="70" priority="1" stopIfTrue="1" operator="between">
      <formula>0.009</formula>
      <formula>-0.009</formula>
    </cfRule>
  </conditionalFormatting>
  <conditionalFormatting sqref="F234:F65536">
    <cfRule type="cellIs" dxfId="69" priority="2" stopIfTrue="1" operator="between">
      <formula>0.009</formula>
      <formula>-0.009</formula>
    </cfRule>
  </conditionalFormatting>
  <hyperlinks>
    <hyperlink ref="A88" r:id="rId1" tooltip="https://www.franklintempletonindia.com/downloadsServlet/pdf/product-labels-jg9o5k7l" display="https://www.franklintempletonindia.com/downloadsServlet/pdf/product-labels-jg9o5k7l" xr:uid="{00000000-0004-0000-12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1"/>
  <sheetViews>
    <sheetView workbookViewId="0">
      <selection sqref="A1:G1"/>
    </sheetView>
  </sheetViews>
  <sheetFormatPr defaultColWidth="9.21875" defaultRowHeight="10.199999999999999" x14ac:dyDescent="0.2"/>
  <cols>
    <col min="1" max="1" width="33.44140625" style="6" bestFit="1" customWidth="1"/>
    <col min="2" max="2" width="20" style="6" bestFit="1" customWidth="1"/>
    <col min="3" max="3" width="25.21875" style="6" bestFit="1" customWidth="1"/>
    <col min="4" max="4" width="15.77734375" style="6" customWidth="1"/>
    <col min="5" max="5" width="27.77734375" style="9" customWidth="1"/>
    <col min="6" max="6" width="13.5546875" style="10" bestFit="1" customWidth="1"/>
    <col min="7" max="7" width="6.77734375" style="9" customWidth="1"/>
    <col min="8" max="16384" width="9.21875" style="6"/>
  </cols>
  <sheetData>
    <row r="1" spans="1:7" s="1" customFormat="1" ht="13.8" x14ac:dyDescent="0.2">
      <c r="A1" s="98" t="s">
        <v>1142</v>
      </c>
      <c r="B1" s="99"/>
      <c r="C1" s="99"/>
      <c r="D1" s="99"/>
      <c r="E1" s="99"/>
      <c r="F1" s="99"/>
      <c r="G1" s="99"/>
    </row>
    <row r="2" spans="1:7" s="1" customFormat="1" ht="11.4" x14ac:dyDescent="0.2">
      <c r="E2" s="5"/>
      <c r="F2" s="8"/>
      <c r="G2" s="9"/>
    </row>
    <row r="3" spans="1:7" s="1" customFormat="1" ht="12" x14ac:dyDescent="0.2">
      <c r="A3" s="7" t="s">
        <v>7</v>
      </c>
      <c r="B3" s="2"/>
      <c r="C3" s="3"/>
      <c r="D3" s="3"/>
      <c r="E3" s="4"/>
      <c r="F3" s="8"/>
      <c r="G3" s="9"/>
    </row>
    <row r="4" spans="1:7" s="1" customFormat="1" ht="26.25" customHeight="1" x14ac:dyDescent="0.2">
      <c r="A4" s="14" t="s">
        <v>2</v>
      </c>
      <c r="B4" s="14" t="s">
        <v>0</v>
      </c>
      <c r="C4" s="15" t="s">
        <v>1051</v>
      </c>
      <c r="D4" s="15" t="s">
        <v>1</v>
      </c>
      <c r="E4" s="54" t="s">
        <v>6</v>
      </c>
      <c r="F4" s="16" t="s">
        <v>3</v>
      </c>
      <c r="G4" s="16" t="s">
        <v>5</v>
      </c>
    </row>
    <row r="5" spans="1:7" x14ac:dyDescent="0.2">
      <c r="A5" s="17" t="s">
        <v>29</v>
      </c>
      <c r="B5" s="18"/>
      <c r="C5" s="18"/>
      <c r="D5" s="18"/>
      <c r="E5" s="19"/>
      <c r="F5" s="20"/>
      <c r="G5" s="19"/>
    </row>
    <row r="6" spans="1:7" x14ac:dyDescent="0.2">
      <c r="A6" s="21" t="s">
        <v>36</v>
      </c>
      <c r="B6" s="22"/>
      <c r="C6" s="22"/>
      <c r="D6" s="22"/>
      <c r="E6" s="23"/>
      <c r="F6" s="24"/>
      <c r="G6" s="23"/>
    </row>
    <row r="7" spans="1:7" x14ac:dyDescent="0.2">
      <c r="A7" s="22" t="s">
        <v>1143</v>
      </c>
      <c r="B7" s="22" t="s">
        <v>1491</v>
      </c>
      <c r="C7" s="22" t="s">
        <v>37</v>
      </c>
      <c r="D7" s="25">
        <v>3400000</v>
      </c>
      <c r="E7" s="23">
        <v>3389.1709999999998</v>
      </c>
      <c r="F7" s="24">
        <v>6.4302330200250699</v>
      </c>
      <c r="G7" s="23">
        <v>5.3010999999999999</v>
      </c>
    </row>
    <row r="8" spans="1:7" x14ac:dyDescent="0.2">
      <c r="A8" s="22" t="s">
        <v>56</v>
      </c>
      <c r="B8" s="22" t="s">
        <v>55</v>
      </c>
      <c r="C8" s="22" t="s">
        <v>37</v>
      </c>
      <c r="D8" s="25">
        <v>400000</v>
      </c>
      <c r="E8" s="23">
        <v>399.13080000000002</v>
      </c>
      <c r="F8" s="24">
        <v>0.757266024484755</v>
      </c>
      <c r="G8" s="23">
        <v>5.2991000000000001</v>
      </c>
    </row>
    <row r="9" spans="1:7" x14ac:dyDescent="0.2">
      <c r="A9" s="22" t="s">
        <v>58</v>
      </c>
      <c r="B9" s="22" t="s">
        <v>57</v>
      </c>
      <c r="C9" s="22" t="s">
        <v>37</v>
      </c>
      <c r="D9" s="25">
        <v>300000</v>
      </c>
      <c r="E9" s="23">
        <v>299.65199999999999</v>
      </c>
      <c r="F9" s="24">
        <v>0.56852610414657501</v>
      </c>
      <c r="G9" s="23">
        <v>5.2986000000000004</v>
      </c>
    </row>
    <row r="10" spans="1:7" x14ac:dyDescent="0.2">
      <c r="A10" s="21" t="s">
        <v>33</v>
      </c>
      <c r="B10" s="21"/>
      <c r="C10" s="21"/>
      <c r="D10" s="21"/>
      <c r="E10" s="26">
        <f>SUM(E6:E9)</f>
        <v>4087.9537999999998</v>
      </c>
      <c r="F10" s="27">
        <f>SUM(F6:F9)</f>
        <v>7.7560251486564002</v>
      </c>
      <c r="G10" s="26"/>
    </row>
    <row r="11" spans="1:7" x14ac:dyDescent="0.2">
      <c r="A11" s="22"/>
      <c r="B11" s="22"/>
      <c r="C11" s="22"/>
      <c r="D11" s="22"/>
      <c r="E11" s="23"/>
      <c r="F11" s="24"/>
      <c r="G11" s="23"/>
    </row>
    <row r="12" spans="1:7" x14ac:dyDescent="0.2">
      <c r="A12" s="21" t="s">
        <v>38</v>
      </c>
      <c r="B12" s="21"/>
      <c r="C12" s="21"/>
      <c r="D12" s="21"/>
      <c r="E12" s="26">
        <f>E10</f>
        <v>4087.9537999999998</v>
      </c>
      <c r="F12" s="27">
        <f>F10</f>
        <v>7.7560251486564002</v>
      </c>
      <c r="G12" s="26"/>
    </row>
    <row r="13" spans="1:7" x14ac:dyDescent="0.2">
      <c r="A13" s="21"/>
      <c r="B13" s="21"/>
      <c r="C13" s="21"/>
      <c r="D13" s="21"/>
      <c r="E13" s="26"/>
      <c r="F13" s="27"/>
      <c r="G13" s="26"/>
    </row>
    <row r="14" spans="1:7" x14ac:dyDescent="0.2">
      <c r="A14" s="21" t="s">
        <v>40</v>
      </c>
      <c r="B14" s="21"/>
      <c r="C14" s="21"/>
      <c r="D14" s="21"/>
      <c r="E14" s="26">
        <f>E16-(E10)</f>
        <v>48618.8608589</v>
      </c>
      <c r="F14" s="27">
        <f>F16-(F10)</f>
        <v>92.243974851343594</v>
      </c>
      <c r="G14" s="26"/>
    </row>
    <row r="15" spans="1:7" x14ac:dyDescent="0.2">
      <c r="A15" s="21"/>
      <c r="B15" s="21"/>
      <c r="C15" s="21"/>
      <c r="D15" s="21"/>
      <c r="E15" s="26"/>
      <c r="F15" s="27"/>
      <c r="G15" s="26"/>
    </row>
    <row r="16" spans="1:7" x14ac:dyDescent="0.2">
      <c r="A16" s="28" t="s">
        <v>39</v>
      </c>
      <c r="B16" s="28"/>
      <c r="C16" s="28"/>
      <c r="D16" s="28"/>
      <c r="E16" s="29">
        <v>52706.814658900003</v>
      </c>
      <c r="F16" s="30">
        <v>100</v>
      </c>
      <c r="G16" s="29"/>
    </row>
    <row r="17" spans="1:4" x14ac:dyDescent="0.2">
      <c r="A17" s="6" t="s">
        <v>1419</v>
      </c>
    </row>
    <row r="19" spans="1:4" x14ac:dyDescent="0.2">
      <c r="A19" s="12" t="s">
        <v>43</v>
      </c>
    </row>
    <row r="20" spans="1:4" x14ac:dyDescent="0.2">
      <c r="A20" s="12" t="s">
        <v>44</v>
      </c>
    </row>
    <row r="21" spans="1:4" x14ac:dyDescent="0.2">
      <c r="A21" s="12" t="s">
        <v>45</v>
      </c>
      <c r="B21" s="12"/>
      <c r="C21" s="31" t="s">
        <v>46</v>
      </c>
      <c r="D21" s="12" t="s">
        <v>1113</v>
      </c>
    </row>
    <row r="22" spans="1:4" x14ac:dyDescent="0.2">
      <c r="A22" s="6" t="s">
        <v>59</v>
      </c>
      <c r="C22" s="32">
        <v>1364.1643999999999</v>
      </c>
      <c r="D22" s="32">
        <v>1400.1352999999999</v>
      </c>
    </row>
    <row r="23" spans="1:4" x14ac:dyDescent="0.2">
      <c r="A23" s="6" t="s">
        <v>1145</v>
      </c>
      <c r="C23" s="32">
        <v>1000.0001</v>
      </c>
      <c r="D23" s="52" t="s">
        <v>1146</v>
      </c>
    </row>
    <row r="24" spans="1:4" x14ac:dyDescent="0.2">
      <c r="A24" s="6" t="s">
        <v>1147</v>
      </c>
      <c r="C24" s="32">
        <v>1000.3088</v>
      </c>
      <c r="D24" s="52" t="s">
        <v>1148</v>
      </c>
    </row>
    <row r="25" spans="1:4" x14ac:dyDescent="0.2">
      <c r="A25" s="6" t="s">
        <v>60</v>
      </c>
      <c r="C25" s="32">
        <v>1368.5822000000001</v>
      </c>
      <c r="D25" s="52">
        <v>1404.9263000000001</v>
      </c>
    </row>
    <row r="26" spans="1:4" x14ac:dyDescent="0.2">
      <c r="A26" s="6" t="s">
        <v>1149</v>
      </c>
      <c r="C26" s="32">
        <v>1000.0008</v>
      </c>
      <c r="D26" s="52" t="s">
        <v>1150</v>
      </c>
    </row>
    <row r="27" spans="1:4" x14ac:dyDescent="0.2">
      <c r="A27" s="6" t="s">
        <v>1151</v>
      </c>
      <c r="C27" s="32">
        <v>1000.3056</v>
      </c>
      <c r="D27" s="52" t="s">
        <v>1152</v>
      </c>
    </row>
    <row r="28" spans="1:4" x14ac:dyDescent="0.2">
      <c r="A28" s="6" t="s">
        <v>1153</v>
      </c>
      <c r="C28" s="32">
        <v>12.4214</v>
      </c>
      <c r="D28" s="52" t="s">
        <v>1154</v>
      </c>
    </row>
    <row r="29" spans="1:4" x14ac:dyDescent="0.2">
      <c r="A29" s="6" t="s">
        <v>1155</v>
      </c>
      <c r="C29" s="32">
        <v>12.4214</v>
      </c>
      <c r="D29" s="52" t="s">
        <v>1154</v>
      </c>
    </row>
    <row r="30" spans="1:4" x14ac:dyDescent="0.2">
      <c r="A30" s="6" t="s">
        <v>1156</v>
      </c>
      <c r="C30" s="32">
        <v>10</v>
      </c>
      <c r="D30" s="52" t="s">
        <v>1137</v>
      </c>
    </row>
    <row r="31" spans="1:4" x14ac:dyDescent="0.2">
      <c r="A31" s="6" t="s">
        <v>1157</v>
      </c>
      <c r="C31" s="32">
        <v>10</v>
      </c>
      <c r="D31" s="52" t="s">
        <v>1137</v>
      </c>
    </row>
    <row r="33" spans="1:9" x14ac:dyDescent="0.2">
      <c r="A33" s="6" t="s">
        <v>1005</v>
      </c>
    </row>
    <row r="35" spans="1:9" x14ac:dyDescent="0.2">
      <c r="A35" s="12" t="s">
        <v>47</v>
      </c>
    </row>
    <row r="36" spans="1:9" x14ac:dyDescent="0.2">
      <c r="A36" s="100" t="s">
        <v>48</v>
      </c>
      <c r="B36" s="101"/>
      <c r="C36" s="33" t="s">
        <v>49</v>
      </c>
    </row>
    <row r="37" spans="1:9" x14ac:dyDescent="0.2">
      <c r="A37" s="96" t="s">
        <v>1145</v>
      </c>
      <c r="B37" s="97"/>
      <c r="C37" s="34">
        <v>25.546739280000001</v>
      </c>
    </row>
    <row r="38" spans="1:9" x14ac:dyDescent="0.2">
      <c r="A38" s="96" t="s">
        <v>1147</v>
      </c>
      <c r="B38" s="97"/>
      <c r="C38" s="34">
        <v>25.971124660000001</v>
      </c>
    </row>
    <row r="39" spans="1:9" x14ac:dyDescent="0.2">
      <c r="A39" s="96" t="s">
        <v>1149</v>
      </c>
      <c r="B39" s="97"/>
      <c r="C39" s="34">
        <v>26.01819334</v>
      </c>
    </row>
    <row r="40" spans="1:9" x14ac:dyDescent="0.2">
      <c r="A40" s="96" t="s">
        <v>1151</v>
      </c>
      <c r="B40" s="97"/>
      <c r="C40" s="34">
        <v>26.14499124</v>
      </c>
    </row>
    <row r="41" spans="1:9" x14ac:dyDescent="0.2">
      <c r="A41" s="6" t="s">
        <v>50</v>
      </c>
    </row>
    <row r="42" spans="1:9" x14ac:dyDescent="0.2">
      <c r="A42" s="6" t="s">
        <v>51</v>
      </c>
    </row>
    <row r="44" spans="1:9" x14ac:dyDescent="0.2">
      <c r="A44" s="12" t="s">
        <v>1139</v>
      </c>
      <c r="D44" s="74">
        <v>4.5240644051959397E-3</v>
      </c>
      <c r="E44" s="9" t="s">
        <v>52</v>
      </c>
    </row>
    <row r="46" spans="1:9" x14ac:dyDescent="0.2">
      <c r="A46" s="12" t="s">
        <v>53</v>
      </c>
      <c r="D46" s="31" t="s">
        <v>54</v>
      </c>
    </row>
    <row r="48" spans="1:9" x14ac:dyDescent="0.2">
      <c r="A48" s="67" t="s">
        <v>1140</v>
      </c>
      <c r="B48" s="68"/>
      <c r="C48" s="68"/>
      <c r="D48" s="68"/>
      <c r="E48" s="10"/>
      <c r="G48" s="10"/>
      <c r="H48" s="68"/>
      <c r="I48" s="68"/>
    </row>
    <row r="49" spans="1:9" x14ac:dyDescent="0.2">
      <c r="A49" s="68"/>
      <c r="B49" s="68"/>
      <c r="C49" s="68"/>
      <c r="D49" s="68"/>
      <c r="E49" s="10"/>
      <c r="G49" s="10"/>
      <c r="H49" s="68"/>
      <c r="I49" s="68"/>
    </row>
    <row r="50" spans="1:9" x14ac:dyDescent="0.2">
      <c r="A50" s="67" t="s">
        <v>1009</v>
      </c>
      <c r="B50" s="68"/>
      <c r="C50" s="68"/>
      <c r="D50" s="68"/>
      <c r="E50" s="10"/>
      <c r="G50" s="10"/>
      <c r="H50" s="68"/>
      <c r="I50" s="68"/>
    </row>
    <row r="51" spans="1:9" x14ac:dyDescent="0.2">
      <c r="A51" s="69"/>
      <c r="B51" s="68"/>
      <c r="C51" s="68"/>
      <c r="D51" s="68"/>
      <c r="E51" s="10"/>
      <c r="G51" s="10"/>
      <c r="H51" s="68"/>
      <c r="I51" s="68"/>
    </row>
    <row r="52" spans="1:9" x14ac:dyDescent="0.2">
      <c r="A52" s="68"/>
      <c r="B52" s="68"/>
      <c r="C52" s="68"/>
      <c r="D52" s="68"/>
      <c r="E52" s="10"/>
      <c r="G52" s="10"/>
      <c r="H52" s="68"/>
      <c r="I52" s="68"/>
    </row>
    <row r="53" spans="1:9" x14ac:dyDescent="0.2">
      <c r="A53" s="68"/>
      <c r="B53" s="68"/>
      <c r="C53" s="68"/>
      <c r="D53" s="68"/>
      <c r="E53" s="10"/>
      <c r="G53" s="10"/>
      <c r="H53" s="68"/>
      <c r="I53" s="68"/>
    </row>
    <row r="54" spans="1:9" x14ac:dyDescent="0.2">
      <c r="A54" s="68"/>
      <c r="B54" s="68"/>
      <c r="C54" s="68"/>
      <c r="D54" s="68"/>
      <c r="E54" s="10"/>
      <c r="G54" s="10"/>
      <c r="H54" s="68"/>
      <c r="I54" s="68"/>
    </row>
    <row r="55" spans="1:9" x14ac:dyDescent="0.2">
      <c r="A55" s="68"/>
      <c r="B55" s="68"/>
      <c r="C55" s="68"/>
      <c r="D55" s="68"/>
      <c r="E55" s="10"/>
      <c r="G55" s="10"/>
      <c r="H55" s="68"/>
      <c r="I55" s="68"/>
    </row>
    <row r="56" spans="1:9" x14ac:dyDescent="0.2">
      <c r="A56" s="68"/>
      <c r="B56" s="68"/>
      <c r="C56" s="68"/>
      <c r="D56" s="68"/>
      <c r="E56" s="10"/>
      <c r="G56" s="10"/>
      <c r="H56" s="68"/>
      <c r="I56" s="68"/>
    </row>
    <row r="57" spans="1:9" x14ac:dyDescent="0.2">
      <c r="A57" s="68"/>
      <c r="B57" s="68"/>
      <c r="C57" s="68"/>
      <c r="D57" s="68"/>
      <c r="E57" s="10"/>
      <c r="G57" s="10"/>
      <c r="H57" s="68"/>
      <c r="I57" s="68"/>
    </row>
    <row r="58" spans="1:9" x14ac:dyDescent="0.2">
      <c r="A58" s="68"/>
      <c r="B58" s="68"/>
      <c r="C58" s="68"/>
      <c r="D58" s="68"/>
      <c r="E58" s="10"/>
      <c r="G58" s="10"/>
      <c r="H58" s="68"/>
      <c r="I58" s="68"/>
    </row>
    <row r="59" spans="1:9" x14ac:dyDescent="0.2">
      <c r="A59" s="68"/>
      <c r="B59" s="68"/>
      <c r="C59" s="68"/>
      <c r="D59" s="68"/>
      <c r="E59" s="10"/>
      <c r="G59" s="10"/>
      <c r="H59" s="68"/>
      <c r="I59" s="68"/>
    </row>
    <row r="60" spans="1:9" x14ac:dyDescent="0.2">
      <c r="A60" s="68"/>
      <c r="B60" s="68"/>
      <c r="C60" s="68"/>
      <c r="D60" s="68"/>
      <c r="E60" s="10"/>
      <c r="G60" s="10"/>
      <c r="H60" s="68"/>
      <c r="I60" s="68"/>
    </row>
    <row r="61" spans="1:9" x14ac:dyDescent="0.2">
      <c r="A61" s="68"/>
      <c r="B61" s="68"/>
      <c r="C61" s="68"/>
      <c r="D61" s="68"/>
      <c r="E61" s="10"/>
      <c r="G61" s="10"/>
      <c r="H61" s="68"/>
      <c r="I61" s="68"/>
    </row>
    <row r="62" spans="1:9" x14ac:dyDescent="0.2">
      <c r="A62" s="68"/>
      <c r="B62" s="68"/>
      <c r="C62" s="68"/>
      <c r="D62" s="68"/>
      <c r="E62" s="10"/>
      <c r="G62" s="10"/>
      <c r="H62" s="68"/>
      <c r="I62" s="68"/>
    </row>
    <row r="63" spans="1:9" x14ac:dyDescent="0.2">
      <c r="A63" s="68"/>
      <c r="B63" s="68"/>
      <c r="C63" s="68"/>
      <c r="D63" s="68"/>
      <c r="E63" s="10"/>
      <c r="G63" s="10"/>
      <c r="H63" s="68"/>
      <c r="I63" s="68"/>
    </row>
    <row r="64" spans="1:9" x14ac:dyDescent="0.2">
      <c r="A64" s="68"/>
      <c r="B64" s="68"/>
      <c r="C64" s="68"/>
      <c r="D64" s="68"/>
      <c r="E64" s="10"/>
      <c r="G64" s="10"/>
      <c r="H64" s="68"/>
      <c r="I64" s="68"/>
    </row>
    <row r="65" spans="1:9" x14ac:dyDescent="0.2">
      <c r="A65" s="68"/>
      <c r="B65" s="68"/>
      <c r="C65" s="68"/>
      <c r="D65" s="68"/>
      <c r="E65" s="10"/>
      <c r="G65" s="10"/>
      <c r="H65" s="68"/>
      <c r="I65" s="68"/>
    </row>
    <row r="66" spans="1:9" x14ac:dyDescent="0.2">
      <c r="A66" s="68"/>
      <c r="B66" s="68"/>
      <c r="C66" s="68"/>
      <c r="D66" s="68"/>
      <c r="E66" s="10"/>
      <c r="G66" s="10"/>
      <c r="H66" s="68"/>
      <c r="I66" s="68"/>
    </row>
    <row r="67" spans="1:9" x14ac:dyDescent="0.2">
      <c r="A67" s="68"/>
      <c r="B67" s="68"/>
      <c r="C67" s="68"/>
      <c r="D67" s="68"/>
      <c r="E67" s="10"/>
      <c r="G67" s="10"/>
      <c r="H67" s="68"/>
      <c r="I67" s="68"/>
    </row>
    <row r="68" spans="1:9" x14ac:dyDescent="0.2">
      <c r="A68" s="67" t="s">
        <v>1158</v>
      </c>
      <c r="B68" s="68"/>
      <c r="C68" s="68"/>
      <c r="D68" s="68"/>
      <c r="E68" s="10"/>
      <c r="G68" s="10"/>
      <c r="H68" s="68"/>
      <c r="I68" s="68"/>
    </row>
    <row r="69" spans="1:9" x14ac:dyDescent="0.2">
      <c r="A69" s="68"/>
      <c r="B69" s="68"/>
      <c r="C69" s="68"/>
      <c r="D69" s="68"/>
      <c r="E69" s="10"/>
      <c r="G69" s="10"/>
      <c r="H69" s="68"/>
      <c r="I69" s="68"/>
    </row>
    <row r="70" spans="1:9" x14ac:dyDescent="0.2">
      <c r="A70" s="67" t="s">
        <v>1525</v>
      </c>
      <c r="B70" s="68"/>
      <c r="C70" s="68"/>
      <c r="D70" s="68"/>
      <c r="E70" s="10"/>
      <c r="G70" s="10"/>
      <c r="H70" s="68"/>
      <c r="I70" s="68"/>
    </row>
    <row r="71" spans="1:9" x14ac:dyDescent="0.2">
      <c r="A71" s="68"/>
      <c r="B71" s="68"/>
      <c r="C71" s="68"/>
      <c r="D71" s="68"/>
      <c r="E71" s="10"/>
      <c r="G71" s="10"/>
      <c r="H71" s="68"/>
      <c r="I71" s="68"/>
    </row>
    <row r="72" spans="1:9" x14ac:dyDescent="0.2">
      <c r="A72" s="68"/>
      <c r="B72" s="68"/>
      <c r="C72" s="68"/>
      <c r="D72" s="68"/>
      <c r="E72" s="10"/>
      <c r="G72" s="10"/>
      <c r="H72" s="68"/>
      <c r="I72" s="68"/>
    </row>
    <row r="73" spans="1:9" x14ac:dyDescent="0.2">
      <c r="A73" s="68"/>
      <c r="B73" s="68"/>
      <c r="C73" s="68"/>
      <c r="D73" s="68"/>
      <c r="E73" s="10"/>
      <c r="G73" s="10"/>
      <c r="H73" s="68"/>
      <c r="I73" s="68"/>
    </row>
    <row r="74" spans="1:9" x14ac:dyDescent="0.2">
      <c r="A74" s="68"/>
      <c r="B74" s="68"/>
      <c r="C74" s="68"/>
      <c r="D74" s="68"/>
      <c r="E74" s="10"/>
      <c r="G74" s="10"/>
      <c r="H74" s="68"/>
      <c r="I74" s="68"/>
    </row>
    <row r="75" spans="1:9" x14ac:dyDescent="0.2">
      <c r="A75" s="68"/>
      <c r="B75" s="68"/>
      <c r="C75" s="68"/>
      <c r="D75" s="68"/>
      <c r="E75" s="10"/>
      <c r="G75" s="10"/>
      <c r="H75" s="68"/>
      <c r="I75" s="68"/>
    </row>
    <row r="76" spans="1:9" x14ac:dyDescent="0.2">
      <c r="A76" s="68"/>
      <c r="B76" s="68"/>
      <c r="C76" s="68"/>
      <c r="D76" s="68"/>
      <c r="E76" s="10"/>
      <c r="G76" s="10"/>
      <c r="H76" s="68"/>
      <c r="I76" s="68"/>
    </row>
    <row r="77" spans="1:9" x14ac:dyDescent="0.2">
      <c r="A77" s="68"/>
      <c r="B77" s="68"/>
      <c r="C77" s="68"/>
      <c r="D77" s="68"/>
      <c r="E77" s="10"/>
      <c r="G77" s="10"/>
      <c r="H77" s="68"/>
      <c r="I77" s="68"/>
    </row>
    <row r="78" spans="1:9" x14ac:dyDescent="0.2">
      <c r="A78" s="68"/>
      <c r="B78" s="68"/>
      <c r="C78" s="68"/>
      <c r="D78" s="68"/>
      <c r="E78" s="10"/>
      <c r="G78" s="10"/>
      <c r="H78" s="68"/>
      <c r="I78" s="68"/>
    </row>
    <row r="79" spans="1:9" x14ac:dyDescent="0.2">
      <c r="A79" s="68"/>
      <c r="B79" s="68"/>
      <c r="C79" s="68"/>
      <c r="D79" s="68"/>
      <c r="E79" s="10"/>
      <c r="G79" s="10"/>
      <c r="H79" s="68"/>
      <c r="I79" s="68"/>
    </row>
    <row r="80" spans="1:9" x14ac:dyDescent="0.2">
      <c r="A80" s="68"/>
      <c r="B80" s="68"/>
      <c r="C80" s="68"/>
      <c r="D80" s="68"/>
      <c r="E80" s="10"/>
      <c r="G80" s="10"/>
      <c r="H80" s="68"/>
      <c r="I80" s="68"/>
    </row>
    <row r="81" spans="1:9" x14ac:dyDescent="0.2">
      <c r="A81" s="68"/>
      <c r="B81" s="68"/>
      <c r="C81" s="68"/>
      <c r="D81" s="68"/>
      <c r="E81" s="10"/>
      <c r="G81" s="10"/>
      <c r="H81" s="68"/>
      <c r="I81" s="68"/>
    </row>
    <row r="82" spans="1:9" x14ac:dyDescent="0.2">
      <c r="A82" s="68"/>
      <c r="B82" s="68"/>
      <c r="C82" s="68"/>
      <c r="D82" s="68"/>
      <c r="E82" s="10"/>
      <c r="G82" s="10"/>
      <c r="H82" s="68"/>
      <c r="I82" s="68"/>
    </row>
    <row r="83" spans="1:9" x14ac:dyDescent="0.2">
      <c r="A83" s="68"/>
      <c r="B83" s="68"/>
      <c r="C83" s="68"/>
      <c r="D83" s="68"/>
      <c r="E83" s="10"/>
      <c r="G83" s="10"/>
      <c r="H83" s="68"/>
      <c r="I83" s="68"/>
    </row>
    <row r="84" spans="1:9" x14ac:dyDescent="0.2">
      <c r="A84" s="68"/>
      <c r="B84" s="68"/>
      <c r="C84" s="68"/>
      <c r="D84" s="68"/>
      <c r="E84" s="10"/>
      <c r="G84" s="10"/>
      <c r="H84" s="68"/>
      <c r="I84" s="68"/>
    </row>
    <row r="85" spans="1:9" x14ac:dyDescent="0.2">
      <c r="A85" s="68"/>
      <c r="B85" s="68"/>
      <c r="C85" s="68"/>
      <c r="D85" s="68"/>
      <c r="E85" s="10"/>
      <c r="G85" s="10"/>
      <c r="H85" s="68"/>
      <c r="I85" s="68"/>
    </row>
    <row r="86" spans="1:9" x14ac:dyDescent="0.2">
      <c r="A86" s="68"/>
      <c r="B86" s="68"/>
      <c r="C86" s="68"/>
      <c r="D86" s="68"/>
      <c r="E86" s="10"/>
      <c r="G86" s="10"/>
      <c r="H86" s="68"/>
      <c r="I86" s="68"/>
    </row>
    <row r="87" spans="1:9" x14ac:dyDescent="0.2">
      <c r="A87" s="68" t="s">
        <v>1008</v>
      </c>
      <c r="B87" s="68"/>
      <c r="C87" s="68"/>
      <c r="D87" s="68"/>
      <c r="E87" s="10"/>
      <c r="G87" s="10"/>
      <c r="H87" s="68"/>
      <c r="I87" s="68"/>
    </row>
    <row r="90" spans="1:9" x14ac:dyDescent="0.2">
      <c r="A90" s="68"/>
    </row>
    <row r="91" spans="1:9" x14ac:dyDescent="0.2">
      <c r="A91" s="69"/>
    </row>
  </sheetData>
  <mergeCells count="6">
    <mergeCell ref="A40:B40"/>
    <mergeCell ref="A1:G1"/>
    <mergeCell ref="A36:B36"/>
    <mergeCell ref="A37:B37"/>
    <mergeCell ref="A38:B38"/>
    <mergeCell ref="A39:B39"/>
  </mergeCells>
  <conditionalFormatting sqref="F2:F3">
    <cfRule type="cellIs" dxfId="111" priority="2" stopIfTrue="1" operator="between">
      <formula>0.009</formula>
      <formula>-0.009</formula>
    </cfRule>
  </conditionalFormatting>
  <conditionalFormatting sqref="F5:F65537">
    <cfRule type="cellIs" dxfId="110"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211"/>
  <sheetViews>
    <sheetView workbookViewId="0">
      <selection sqref="A1:F1"/>
    </sheetView>
  </sheetViews>
  <sheetFormatPr defaultColWidth="9.21875" defaultRowHeight="10.199999999999999" x14ac:dyDescent="0.2"/>
  <cols>
    <col min="1" max="1" width="38.77734375" style="6" bestFit="1" customWidth="1"/>
    <col min="2" max="2" width="33.5546875" style="6" bestFit="1" customWidth="1"/>
    <col min="3" max="3" width="25.21875" style="6" bestFit="1" customWidth="1"/>
    <col min="4" max="4" width="15.77734375" style="6" customWidth="1"/>
    <col min="5" max="5" width="26.21875" style="9" customWidth="1"/>
    <col min="6" max="6" width="13.5546875" style="10" bestFit="1" customWidth="1"/>
    <col min="7" max="16384" width="9.21875" style="6"/>
  </cols>
  <sheetData>
    <row r="1" spans="1:6" s="1" customFormat="1" ht="13.8" x14ac:dyDescent="0.2">
      <c r="A1" s="98" t="s">
        <v>14</v>
      </c>
      <c r="B1" s="99"/>
      <c r="C1" s="99"/>
      <c r="D1" s="99"/>
      <c r="E1" s="99"/>
      <c r="F1" s="99"/>
    </row>
    <row r="2" spans="1:6" s="1" customFormat="1" ht="11.4" x14ac:dyDescent="0.2">
      <c r="E2" s="5"/>
      <c r="F2" s="8"/>
    </row>
    <row r="3" spans="1:6" s="1" customFormat="1" ht="12" x14ac:dyDescent="0.2">
      <c r="A3" s="7" t="s">
        <v>7</v>
      </c>
      <c r="B3" s="2"/>
      <c r="C3" s="3"/>
      <c r="D3" s="3"/>
      <c r="E3" s="4"/>
      <c r="F3" s="8"/>
    </row>
    <row r="4" spans="1:6" s="1" customFormat="1" ht="24.75" customHeight="1" x14ac:dyDescent="0.2">
      <c r="A4" s="14" t="s">
        <v>2</v>
      </c>
      <c r="B4" s="14" t="s">
        <v>0</v>
      </c>
      <c r="C4" s="15" t="s">
        <v>546</v>
      </c>
      <c r="D4" s="15" t="s">
        <v>1</v>
      </c>
      <c r="E4" s="54" t="s">
        <v>6</v>
      </c>
      <c r="F4" s="16" t="s">
        <v>3</v>
      </c>
    </row>
    <row r="5" spans="1:6" x14ac:dyDescent="0.2">
      <c r="A5" s="17" t="s">
        <v>134</v>
      </c>
      <c r="B5" s="18"/>
      <c r="C5" s="18"/>
      <c r="D5" s="18"/>
      <c r="E5" s="19"/>
      <c r="F5" s="20"/>
    </row>
    <row r="6" spans="1:6" x14ac:dyDescent="0.2">
      <c r="A6" s="21" t="s">
        <v>67</v>
      </c>
      <c r="B6" s="22"/>
      <c r="C6" s="22"/>
      <c r="D6" s="22"/>
      <c r="E6" s="23"/>
      <c r="F6" s="24"/>
    </row>
    <row r="7" spans="1:6" x14ac:dyDescent="0.2">
      <c r="A7" s="22" t="s">
        <v>144</v>
      </c>
      <c r="B7" s="22" t="s">
        <v>143</v>
      </c>
      <c r="C7" s="22" t="s">
        <v>145</v>
      </c>
      <c r="D7" s="25">
        <v>1631497</v>
      </c>
      <c r="E7" s="23">
        <v>29079.802530000001</v>
      </c>
      <c r="F7" s="24">
        <v>18.685926902352399</v>
      </c>
    </row>
    <row r="8" spans="1:6" x14ac:dyDescent="0.2">
      <c r="A8" s="22" t="s">
        <v>154</v>
      </c>
      <c r="B8" s="22" t="s">
        <v>153</v>
      </c>
      <c r="C8" s="22" t="s">
        <v>155</v>
      </c>
      <c r="D8" s="25">
        <v>2089607</v>
      </c>
      <c r="E8" s="23">
        <v>26132.62514</v>
      </c>
      <c r="F8" s="24">
        <v>16.792147148483998</v>
      </c>
    </row>
    <row r="9" spans="1:6" x14ac:dyDescent="0.2">
      <c r="A9" s="22" t="s">
        <v>157</v>
      </c>
      <c r="B9" s="22" t="s">
        <v>156</v>
      </c>
      <c r="C9" s="22" t="s">
        <v>155</v>
      </c>
      <c r="D9" s="25">
        <v>894643</v>
      </c>
      <c r="E9" s="23">
        <v>12002.530489999999</v>
      </c>
      <c r="F9" s="24">
        <v>7.7125147995080301</v>
      </c>
    </row>
    <row r="10" spans="1:6" x14ac:dyDescent="0.2">
      <c r="A10" s="22" t="s">
        <v>162</v>
      </c>
      <c r="B10" s="22" t="s">
        <v>161</v>
      </c>
      <c r="C10" s="22" t="s">
        <v>163</v>
      </c>
      <c r="D10" s="25">
        <v>4524577</v>
      </c>
      <c r="E10" s="23">
        <v>10360.376410000001</v>
      </c>
      <c r="F10" s="24">
        <v>6.6573091780247502</v>
      </c>
    </row>
    <row r="11" spans="1:6" x14ac:dyDescent="0.2">
      <c r="A11" s="22" t="s">
        <v>416</v>
      </c>
      <c r="B11" s="22" t="s">
        <v>415</v>
      </c>
      <c r="C11" s="22" t="s">
        <v>155</v>
      </c>
      <c r="D11" s="25">
        <v>378126</v>
      </c>
      <c r="E11" s="23">
        <v>8919.6142139999993</v>
      </c>
      <c r="F11" s="24">
        <v>5.7315127579715197</v>
      </c>
    </row>
    <row r="12" spans="1:6" x14ac:dyDescent="0.2">
      <c r="A12" s="22" t="s">
        <v>191</v>
      </c>
      <c r="B12" s="22" t="s">
        <v>190</v>
      </c>
      <c r="C12" s="22" t="s">
        <v>192</v>
      </c>
      <c r="D12" s="25">
        <v>517479</v>
      </c>
      <c r="E12" s="23">
        <v>7388.5651619999999</v>
      </c>
      <c r="F12" s="24">
        <v>4.74770034590051</v>
      </c>
    </row>
    <row r="13" spans="1:6" x14ac:dyDescent="0.2">
      <c r="A13" s="22" t="s">
        <v>548</v>
      </c>
      <c r="B13" s="22" t="s">
        <v>547</v>
      </c>
      <c r="C13" s="22" t="s">
        <v>163</v>
      </c>
      <c r="D13" s="25">
        <v>394359</v>
      </c>
      <c r="E13" s="23">
        <v>3816.212043</v>
      </c>
      <c r="F13" s="24">
        <v>2.4521988829122598</v>
      </c>
    </row>
    <row r="14" spans="1:6" x14ac:dyDescent="0.2">
      <c r="A14" s="22" t="s">
        <v>550</v>
      </c>
      <c r="B14" s="22" t="s">
        <v>549</v>
      </c>
      <c r="C14" s="22" t="s">
        <v>551</v>
      </c>
      <c r="D14" s="25">
        <v>1108025</v>
      </c>
      <c r="E14" s="23">
        <v>3613.8235380000001</v>
      </c>
      <c r="F14" s="24">
        <v>2.3221492786756102</v>
      </c>
    </row>
    <row r="15" spans="1:6" x14ac:dyDescent="0.2">
      <c r="A15" s="22" t="s">
        <v>553</v>
      </c>
      <c r="B15" s="22" t="s">
        <v>552</v>
      </c>
      <c r="C15" s="22" t="s">
        <v>163</v>
      </c>
      <c r="D15" s="25">
        <v>1346780</v>
      </c>
      <c r="E15" s="23">
        <v>3502.3013900000001</v>
      </c>
      <c r="F15" s="24">
        <v>2.25048803876961</v>
      </c>
    </row>
    <row r="16" spans="1:6" x14ac:dyDescent="0.2">
      <c r="A16" s="22" t="s">
        <v>555</v>
      </c>
      <c r="B16" s="22" t="s">
        <v>554</v>
      </c>
      <c r="C16" s="22" t="s">
        <v>163</v>
      </c>
      <c r="D16" s="25">
        <v>2421630</v>
      </c>
      <c r="E16" s="23">
        <v>3399.9685199999999</v>
      </c>
      <c r="F16" s="24">
        <v>2.1847315905765701</v>
      </c>
    </row>
    <row r="17" spans="1:7" x14ac:dyDescent="0.2">
      <c r="A17" s="22" t="s">
        <v>531</v>
      </c>
      <c r="B17" s="22" t="s">
        <v>530</v>
      </c>
      <c r="C17" s="22" t="s">
        <v>155</v>
      </c>
      <c r="D17" s="25">
        <v>642259</v>
      </c>
      <c r="E17" s="23">
        <v>3304.7436849999999</v>
      </c>
      <c r="F17" s="24">
        <v>2.1235425813230502</v>
      </c>
    </row>
    <row r="18" spans="1:7" x14ac:dyDescent="0.2">
      <c r="A18" s="22" t="s">
        <v>442</v>
      </c>
      <c r="B18" s="22" t="s">
        <v>441</v>
      </c>
      <c r="C18" s="22" t="s">
        <v>155</v>
      </c>
      <c r="D18" s="25">
        <v>135017</v>
      </c>
      <c r="E18" s="23">
        <v>2771.8990100000001</v>
      </c>
      <c r="F18" s="24">
        <v>1.7811504128382101</v>
      </c>
    </row>
    <row r="19" spans="1:7" x14ac:dyDescent="0.2">
      <c r="A19" s="22" t="s">
        <v>557</v>
      </c>
      <c r="B19" s="22" t="s">
        <v>556</v>
      </c>
      <c r="C19" s="22" t="s">
        <v>155</v>
      </c>
      <c r="D19" s="25">
        <v>451184</v>
      </c>
      <c r="E19" s="23">
        <v>2700.5618319999999</v>
      </c>
      <c r="F19" s="24">
        <v>1.7353109924311101</v>
      </c>
    </row>
    <row r="20" spans="1:7" x14ac:dyDescent="0.2">
      <c r="A20" s="22" t="s">
        <v>559</v>
      </c>
      <c r="B20" s="22" t="s">
        <v>558</v>
      </c>
      <c r="C20" s="22" t="s">
        <v>155</v>
      </c>
      <c r="D20" s="25">
        <v>391472</v>
      </c>
      <c r="E20" s="23">
        <v>1663.7560000000001</v>
      </c>
      <c r="F20" s="24">
        <v>1.0690864550155601</v>
      </c>
    </row>
    <row r="21" spans="1:7" x14ac:dyDescent="0.2">
      <c r="A21" s="22" t="s">
        <v>561</v>
      </c>
      <c r="B21" s="22" t="s">
        <v>560</v>
      </c>
      <c r="C21" s="22" t="s">
        <v>551</v>
      </c>
      <c r="D21" s="25">
        <v>113723</v>
      </c>
      <c r="E21" s="23">
        <v>1647.9599929999999</v>
      </c>
      <c r="F21" s="24">
        <v>1.05893635059699</v>
      </c>
    </row>
    <row r="22" spans="1:7" x14ac:dyDescent="0.2">
      <c r="A22" s="22" t="s">
        <v>563</v>
      </c>
      <c r="B22" s="22" t="s">
        <v>562</v>
      </c>
      <c r="C22" s="22" t="s">
        <v>155</v>
      </c>
      <c r="D22" s="25">
        <v>120331</v>
      </c>
      <c r="E22" s="23">
        <v>963.97164099999998</v>
      </c>
      <c r="F22" s="24">
        <v>0.61942317528064395</v>
      </c>
    </row>
    <row r="23" spans="1:7" x14ac:dyDescent="0.2">
      <c r="A23" s="21" t="s">
        <v>33</v>
      </c>
      <c r="B23" s="21"/>
      <c r="C23" s="21"/>
      <c r="D23" s="21"/>
      <c r="E23" s="26">
        <f>SUM(E7:E22)</f>
        <v>121268.71159799998</v>
      </c>
      <c r="F23" s="27">
        <f>SUM(F7:F22)</f>
        <v>77.924128890660839</v>
      </c>
      <c r="G23" s="12"/>
    </row>
    <row r="24" spans="1:7" x14ac:dyDescent="0.2">
      <c r="A24" s="22"/>
      <c r="B24" s="22"/>
      <c r="C24" s="22"/>
      <c r="D24" s="22"/>
      <c r="E24" s="23"/>
      <c r="F24" s="24"/>
    </row>
    <row r="25" spans="1:7" x14ac:dyDescent="0.2">
      <c r="A25" s="21" t="s">
        <v>564</v>
      </c>
      <c r="B25" s="22"/>
      <c r="C25" s="22"/>
      <c r="D25" s="22"/>
      <c r="E25" s="23"/>
      <c r="F25" s="24"/>
    </row>
    <row r="26" spans="1:7" x14ac:dyDescent="0.2">
      <c r="A26" s="22" t="s">
        <v>566</v>
      </c>
      <c r="B26" s="22" t="s">
        <v>565</v>
      </c>
      <c r="C26" s="22" t="s">
        <v>551</v>
      </c>
      <c r="D26" s="25">
        <v>159240</v>
      </c>
      <c r="E26" s="23">
        <v>9183.6023349999996</v>
      </c>
      <c r="F26" s="24">
        <v>5.9011446778240204</v>
      </c>
    </row>
    <row r="27" spans="1:7" x14ac:dyDescent="0.2">
      <c r="A27" s="22" t="s">
        <v>568</v>
      </c>
      <c r="B27" s="22" t="s">
        <v>567</v>
      </c>
      <c r="C27" s="22" t="s">
        <v>233</v>
      </c>
      <c r="D27" s="25">
        <v>78777</v>
      </c>
      <c r="E27" s="23">
        <v>2761.4561739999999</v>
      </c>
      <c r="F27" s="24">
        <v>1.77444011726629</v>
      </c>
    </row>
    <row r="28" spans="1:7" x14ac:dyDescent="0.2">
      <c r="A28" s="22" t="s">
        <v>570</v>
      </c>
      <c r="B28" s="22" t="s">
        <v>569</v>
      </c>
      <c r="C28" s="22" t="s">
        <v>155</v>
      </c>
      <c r="D28" s="25">
        <v>9122</v>
      </c>
      <c r="E28" s="23">
        <v>2465.8399060000002</v>
      </c>
      <c r="F28" s="24">
        <v>1.5844847704479801</v>
      </c>
    </row>
    <row r="29" spans="1:7" x14ac:dyDescent="0.2">
      <c r="A29" s="22" t="s">
        <v>572</v>
      </c>
      <c r="B29" s="22" t="s">
        <v>571</v>
      </c>
      <c r="C29" s="22" t="s">
        <v>573</v>
      </c>
      <c r="D29" s="25">
        <v>7579</v>
      </c>
      <c r="E29" s="23">
        <v>1808.1428840000001</v>
      </c>
      <c r="F29" s="24">
        <v>1.1618657219070401</v>
      </c>
    </row>
    <row r="30" spans="1:7" x14ac:dyDescent="0.2">
      <c r="A30" s="22" t="s">
        <v>575</v>
      </c>
      <c r="B30" s="22" t="s">
        <v>574</v>
      </c>
      <c r="C30" s="22" t="s">
        <v>155</v>
      </c>
      <c r="D30" s="25">
        <v>3083</v>
      </c>
      <c r="E30" s="23">
        <v>1658.114738</v>
      </c>
      <c r="F30" s="24">
        <v>1.0654615263641301</v>
      </c>
    </row>
    <row r="31" spans="1:7" x14ac:dyDescent="0.2">
      <c r="A31" s="22" t="s">
        <v>577</v>
      </c>
      <c r="B31" s="22" t="s">
        <v>576</v>
      </c>
      <c r="C31" s="22" t="s">
        <v>163</v>
      </c>
      <c r="D31" s="25">
        <v>8181</v>
      </c>
      <c r="E31" s="23">
        <v>1601.693612</v>
      </c>
      <c r="F31" s="24">
        <v>1.0292067741148001</v>
      </c>
    </row>
    <row r="32" spans="1:7" x14ac:dyDescent="0.2">
      <c r="A32" s="22" t="s">
        <v>579</v>
      </c>
      <c r="B32" s="22" t="s">
        <v>578</v>
      </c>
      <c r="C32" s="22" t="s">
        <v>155</v>
      </c>
      <c r="D32" s="25">
        <v>3802</v>
      </c>
      <c r="E32" s="23">
        <v>1322.9994549999999</v>
      </c>
      <c r="F32" s="24">
        <v>0.85012513693923197</v>
      </c>
    </row>
    <row r="33" spans="1:7" x14ac:dyDescent="0.2">
      <c r="A33" s="21" t="s">
        <v>33</v>
      </c>
      <c r="B33" s="21"/>
      <c r="C33" s="21"/>
      <c r="D33" s="21"/>
      <c r="E33" s="26">
        <f>SUM(E25:E32)</f>
        <v>20801.849104000001</v>
      </c>
      <c r="F33" s="27">
        <f>SUM(F25:F32)</f>
        <v>13.366728724863494</v>
      </c>
      <c r="G33" s="12"/>
    </row>
    <row r="34" spans="1:7" x14ac:dyDescent="0.2">
      <c r="A34" s="22"/>
      <c r="B34" s="22"/>
      <c r="C34" s="22"/>
      <c r="D34" s="22"/>
      <c r="E34" s="23"/>
      <c r="F34" s="24"/>
    </row>
    <row r="35" spans="1:7" x14ac:dyDescent="0.2">
      <c r="A35" s="21" t="s">
        <v>580</v>
      </c>
      <c r="B35" s="22"/>
      <c r="C35" s="22"/>
      <c r="D35" s="22"/>
      <c r="E35" s="23"/>
      <c r="F35" s="24"/>
    </row>
    <row r="36" spans="1:7" x14ac:dyDescent="0.2">
      <c r="A36" s="22" t="s">
        <v>582</v>
      </c>
      <c r="B36" s="22" t="s">
        <v>1002</v>
      </c>
      <c r="C36" s="22" t="s">
        <v>583</v>
      </c>
      <c r="D36" s="25">
        <v>124810.124</v>
      </c>
      <c r="E36" s="23">
        <v>9809.6694169999992</v>
      </c>
      <c r="F36" s="24">
        <v>6.3034391472638402</v>
      </c>
    </row>
    <row r="37" spans="1:7" x14ac:dyDescent="0.2">
      <c r="A37" s="21" t="s">
        <v>33</v>
      </c>
      <c r="B37" s="21"/>
      <c r="C37" s="21"/>
      <c r="D37" s="21"/>
      <c r="E37" s="26">
        <f>SUM(E36:E36)</f>
        <v>9809.6694169999992</v>
      </c>
      <c r="F37" s="27">
        <f>SUM(F36:F36)</f>
        <v>6.3034391472638402</v>
      </c>
      <c r="G37" s="12"/>
    </row>
    <row r="38" spans="1:7" x14ac:dyDescent="0.2">
      <c r="A38" s="22"/>
      <c r="B38" s="22"/>
      <c r="C38" s="22"/>
      <c r="D38" s="22"/>
      <c r="E38" s="23"/>
      <c r="F38" s="24"/>
    </row>
    <row r="39" spans="1:7" x14ac:dyDescent="0.2">
      <c r="A39" s="21" t="s">
        <v>38</v>
      </c>
      <c r="B39" s="21"/>
      <c r="C39" s="21"/>
      <c r="D39" s="21"/>
      <c r="E39" s="26">
        <f>E23+E33+E37</f>
        <v>151880.23011899999</v>
      </c>
      <c r="F39" s="27">
        <f>F23+F33+F37</f>
        <v>97.594296762788176</v>
      </c>
      <c r="G39" s="12"/>
    </row>
    <row r="40" spans="1:7" x14ac:dyDescent="0.2">
      <c r="A40" s="21"/>
      <c r="B40" s="21"/>
      <c r="C40" s="21"/>
      <c r="D40" s="21"/>
      <c r="E40" s="26"/>
      <c r="F40" s="27"/>
      <c r="G40" s="12"/>
    </row>
    <row r="41" spans="1:7" x14ac:dyDescent="0.2">
      <c r="A41" s="21" t="s">
        <v>40</v>
      </c>
      <c r="B41" s="21"/>
      <c r="C41" s="21"/>
      <c r="D41" s="21"/>
      <c r="E41" s="26">
        <f>E43-(E23+E33+E37)</f>
        <v>3743.853620400012</v>
      </c>
      <c r="F41" s="27">
        <f>F43-(F23+F33+F37)</f>
        <v>2.4057032372118243</v>
      </c>
      <c r="G41" s="12"/>
    </row>
    <row r="42" spans="1:7" x14ac:dyDescent="0.2">
      <c r="A42" s="21"/>
      <c r="B42" s="21"/>
      <c r="C42" s="21"/>
      <c r="D42" s="21"/>
      <c r="E42" s="26"/>
      <c r="F42" s="27"/>
      <c r="G42" s="12"/>
    </row>
    <row r="43" spans="1:7" x14ac:dyDescent="0.2">
      <c r="A43" s="28" t="s">
        <v>39</v>
      </c>
      <c r="B43" s="28"/>
      <c r="C43" s="28"/>
      <c r="D43" s="28"/>
      <c r="E43" s="29">
        <v>155624.0837394</v>
      </c>
      <c r="F43" s="30">
        <v>100</v>
      </c>
      <c r="G43" s="12"/>
    </row>
    <row r="45" spans="1:7" x14ac:dyDescent="0.2">
      <c r="A45" s="12" t="s">
        <v>43</v>
      </c>
    </row>
    <row r="46" spans="1:7" x14ac:dyDescent="0.2">
      <c r="A46" s="12" t="s">
        <v>44</v>
      </c>
    </row>
    <row r="47" spans="1:7" x14ac:dyDescent="0.2">
      <c r="A47" s="12" t="s">
        <v>45</v>
      </c>
      <c r="B47" s="12"/>
      <c r="C47" s="31" t="s">
        <v>46</v>
      </c>
      <c r="D47" s="53" t="s">
        <v>1004</v>
      </c>
    </row>
    <row r="48" spans="1:7" x14ac:dyDescent="0.2">
      <c r="A48" s="6" t="s">
        <v>59</v>
      </c>
      <c r="C48" s="32">
        <v>502.80799999999999</v>
      </c>
      <c r="D48" s="32">
        <v>424.76729999999998</v>
      </c>
    </row>
    <row r="49" spans="1:4" x14ac:dyDescent="0.2">
      <c r="A49" s="6" t="s">
        <v>126</v>
      </c>
      <c r="C49" s="32">
        <v>47.027099999999997</v>
      </c>
      <c r="D49" s="32">
        <v>36.607900000000001</v>
      </c>
    </row>
    <row r="50" spans="1:4" x14ac:dyDescent="0.2">
      <c r="A50" s="6" t="s">
        <v>60</v>
      </c>
      <c r="C50" s="32">
        <v>554.79259999999999</v>
      </c>
      <c r="D50" s="32">
        <v>471.065</v>
      </c>
    </row>
    <row r="51" spans="1:4" x14ac:dyDescent="0.2">
      <c r="A51" s="6" t="s">
        <v>127</v>
      </c>
      <c r="C51" s="32">
        <v>52.625</v>
      </c>
      <c r="D51" s="32">
        <v>41.051400000000001</v>
      </c>
    </row>
    <row r="53" spans="1:4" x14ac:dyDescent="0.2">
      <c r="A53" s="6" t="s">
        <v>51</v>
      </c>
    </row>
    <row r="54" spans="1:4" x14ac:dyDescent="0.2">
      <c r="A54" s="6" t="s">
        <v>1005</v>
      </c>
    </row>
    <row r="56" spans="1:4" x14ac:dyDescent="0.2">
      <c r="A56" s="12" t="s">
        <v>47</v>
      </c>
    </row>
    <row r="57" spans="1:4" x14ac:dyDescent="0.2">
      <c r="A57" s="100" t="s">
        <v>48</v>
      </c>
      <c r="B57" s="101"/>
      <c r="C57" s="33" t="s">
        <v>49</v>
      </c>
    </row>
    <row r="58" spans="1:4" x14ac:dyDescent="0.2">
      <c r="A58" s="96" t="s">
        <v>126</v>
      </c>
      <c r="B58" s="97"/>
      <c r="C58" s="34">
        <v>3.8</v>
      </c>
    </row>
    <row r="59" spans="1:4" x14ac:dyDescent="0.2">
      <c r="A59" s="96" t="s">
        <v>127</v>
      </c>
      <c r="B59" s="97"/>
      <c r="C59" s="34">
        <v>4.4000000000000004</v>
      </c>
    </row>
    <row r="60" spans="1:4" x14ac:dyDescent="0.2">
      <c r="A60" s="6" t="s">
        <v>50</v>
      </c>
    </row>
    <row r="61" spans="1:4" x14ac:dyDescent="0.2">
      <c r="A61" s="6" t="s">
        <v>51</v>
      </c>
    </row>
    <row r="63" spans="1:4" x14ac:dyDescent="0.2">
      <c r="A63" s="12" t="s">
        <v>309</v>
      </c>
      <c r="D63" s="36">
        <v>0.14861864637948999</v>
      </c>
    </row>
    <row r="65" spans="1:9" x14ac:dyDescent="0.2">
      <c r="A65" s="12" t="s">
        <v>53</v>
      </c>
      <c r="D65" s="31" t="s">
        <v>54</v>
      </c>
    </row>
    <row r="67" spans="1:9" x14ac:dyDescent="0.2">
      <c r="A67" s="67" t="s">
        <v>1018</v>
      </c>
      <c r="B67" s="68"/>
      <c r="C67" s="68"/>
      <c r="D67" s="68"/>
      <c r="E67" s="10"/>
      <c r="G67" s="68"/>
      <c r="H67" s="68"/>
      <c r="I67" s="68"/>
    </row>
    <row r="68" spans="1:9" x14ac:dyDescent="0.2">
      <c r="A68" s="67"/>
      <c r="B68" s="68"/>
      <c r="C68" s="68"/>
      <c r="D68" s="68"/>
      <c r="E68" s="10"/>
      <c r="G68" s="68"/>
      <c r="H68" s="68"/>
      <c r="I68" s="68"/>
    </row>
    <row r="69" spans="1:9" x14ac:dyDescent="0.2">
      <c r="A69" s="67" t="s">
        <v>1009</v>
      </c>
      <c r="B69" s="68"/>
      <c r="C69" s="68"/>
      <c r="D69" s="68"/>
      <c r="E69" s="10"/>
      <c r="G69" s="68"/>
      <c r="H69" s="68"/>
      <c r="I69" s="68"/>
    </row>
    <row r="70" spans="1:9" x14ac:dyDescent="0.2">
      <c r="A70" s="69"/>
      <c r="B70" s="68"/>
      <c r="C70" s="68"/>
      <c r="D70" s="68"/>
      <c r="E70" s="10"/>
      <c r="G70" s="68"/>
      <c r="H70" s="68"/>
      <c r="I70" s="68"/>
    </row>
    <row r="71" spans="1:9" x14ac:dyDescent="0.2">
      <c r="A71" s="68"/>
      <c r="B71" s="68"/>
      <c r="C71" s="68"/>
      <c r="D71" s="68"/>
      <c r="E71" s="10"/>
      <c r="G71" s="68"/>
      <c r="H71" s="68"/>
      <c r="I71" s="68"/>
    </row>
    <row r="72" spans="1:9" x14ac:dyDescent="0.2">
      <c r="A72" s="68"/>
      <c r="B72" s="68"/>
      <c r="C72" s="68"/>
      <c r="D72" s="68"/>
      <c r="E72" s="10"/>
      <c r="G72" s="68"/>
      <c r="H72" s="68"/>
      <c r="I72" s="68"/>
    </row>
    <row r="73" spans="1:9" x14ac:dyDescent="0.2">
      <c r="A73" s="68"/>
      <c r="B73" s="68"/>
      <c r="C73" s="68"/>
      <c r="D73" s="68"/>
      <c r="E73" s="10"/>
      <c r="G73" s="68"/>
      <c r="H73" s="68"/>
      <c r="I73" s="68"/>
    </row>
    <row r="74" spans="1:9" x14ac:dyDescent="0.2">
      <c r="A74" s="68"/>
      <c r="B74" s="68"/>
      <c r="C74" s="68"/>
      <c r="D74" s="68"/>
      <c r="E74" s="10"/>
      <c r="G74" s="68"/>
      <c r="H74" s="68"/>
      <c r="I74" s="68"/>
    </row>
    <row r="75" spans="1:9" x14ac:dyDescent="0.2">
      <c r="A75" s="68"/>
      <c r="B75" s="68"/>
      <c r="C75" s="68"/>
      <c r="D75" s="68"/>
      <c r="E75" s="10"/>
      <c r="G75" s="68"/>
      <c r="H75" s="68"/>
      <c r="I75" s="68"/>
    </row>
    <row r="76" spans="1:9" x14ac:dyDescent="0.2">
      <c r="A76" s="68"/>
      <c r="B76" s="68"/>
      <c r="C76" s="68"/>
      <c r="D76" s="68"/>
      <c r="E76" s="10"/>
      <c r="G76" s="68"/>
      <c r="H76" s="68"/>
      <c r="I76" s="68"/>
    </row>
    <row r="77" spans="1:9" x14ac:dyDescent="0.2">
      <c r="A77" s="68"/>
      <c r="B77" s="68"/>
      <c r="C77" s="68"/>
      <c r="D77" s="68"/>
      <c r="E77" s="10"/>
      <c r="G77" s="68"/>
      <c r="H77" s="68"/>
      <c r="I77" s="68"/>
    </row>
    <row r="78" spans="1:9" x14ac:dyDescent="0.2">
      <c r="A78" s="68"/>
      <c r="B78" s="68"/>
      <c r="C78" s="68"/>
      <c r="D78" s="68"/>
      <c r="E78" s="10"/>
      <c r="G78" s="68"/>
      <c r="H78" s="68"/>
      <c r="I78" s="68"/>
    </row>
    <row r="79" spans="1:9" x14ac:dyDescent="0.2">
      <c r="A79" s="68"/>
      <c r="B79" s="68"/>
      <c r="C79" s="68"/>
      <c r="D79" s="68"/>
      <c r="E79" s="10"/>
      <c r="G79" s="68"/>
      <c r="H79" s="68"/>
      <c r="I79" s="68"/>
    </row>
    <row r="80" spans="1:9" x14ac:dyDescent="0.2">
      <c r="A80" s="68"/>
      <c r="B80" s="68"/>
      <c r="C80" s="68"/>
      <c r="D80" s="68"/>
      <c r="E80" s="10"/>
      <c r="G80" s="68"/>
      <c r="H80" s="68"/>
      <c r="I80" s="68"/>
    </row>
    <row r="81" spans="1:9" x14ac:dyDescent="0.2">
      <c r="A81" s="68"/>
      <c r="B81" s="68"/>
      <c r="C81" s="68"/>
      <c r="D81" s="68"/>
      <c r="E81" s="10"/>
      <c r="G81" s="68"/>
      <c r="H81" s="68"/>
      <c r="I81" s="68"/>
    </row>
    <row r="82" spans="1:9" x14ac:dyDescent="0.2">
      <c r="A82" s="68"/>
      <c r="B82" s="68"/>
      <c r="C82" s="68"/>
      <c r="D82" s="68"/>
      <c r="E82" s="10"/>
      <c r="G82" s="68"/>
      <c r="H82" s="68"/>
      <c r="I82" s="68"/>
    </row>
    <row r="83" spans="1:9" x14ac:dyDescent="0.2">
      <c r="A83" s="68"/>
      <c r="B83" s="68"/>
      <c r="C83" s="68"/>
      <c r="D83" s="68"/>
      <c r="E83" s="10"/>
      <c r="G83" s="68"/>
      <c r="H83" s="68"/>
      <c r="I83" s="68"/>
    </row>
    <row r="84" spans="1:9" x14ac:dyDescent="0.2">
      <c r="A84" s="68"/>
      <c r="B84" s="68"/>
      <c r="C84" s="68"/>
      <c r="D84" s="68"/>
      <c r="E84" s="10"/>
      <c r="G84" s="68"/>
      <c r="H84" s="68"/>
      <c r="I84" s="68"/>
    </row>
    <row r="85" spans="1:9" x14ac:dyDescent="0.2">
      <c r="A85" s="68"/>
      <c r="B85" s="68"/>
      <c r="C85" s="68"/>
      <c r="D85" s="68"/>
      <c r="E85" s="10"/>
      <c r="G85" s="68"/>
      <c r="H85" s="68"/>
      <c r="I85" s="68"/>
    </row>
    <row r="86" spans="1:9" x14ac:dyDescent="0.2">
      <c r="A86" s="68"/>
      <c r="B86" s="68"/>
      <c r="C86" s="68"/>
      <c r="D86" s="68"/>
      <c r="E86" s="10"/>
      <c r="G86" s="68"/>
      <c r="H86" s="68"/>
      <c r="I86" s="68"/>
    </row>
    <row r="87" spans="1:9" x14ac:dyDescent="0.2">
      <c r="A87" s="67" t="s">
        <v>1021</v>
      </c>
      <c r="B87" s="68"/>
      <c r="C87" s="68"/>
      <c r="D87" s="68"/>
      <c r="E87" s="10"/>
      <c r="G87" s="68"/>
      <c r="H87" s="68"/>
      <c r="I87" s="68"/>
    </row>
    <row r="88" spans="1:9" x14ac:dyDescent="0.2">
      <c r="A88" s="68"/>
      <c r="B88" s="68"/>
      <c r="C88" s="68"/>
      <c r="D88" s="68"/>
      <c r="E88" s="10"/>
      <c r="G88" s="68"/>
      <c r="H88" s="68"/>
      <c r="I88" s="68"/>
    </row>
    <row r="89" spans="1:9" x14ac:dyDescent="0.2">
      <c r="A89" s="67" t="s">
        <v>1525</v>
      </c>
      <c r="B89" s="68"/>
      <c r="C89" s="68"/>
      <c r="D89" s="68"/>
      <c r="E89" s="10"/>
      <c r="G89" s="68"/>
      <c r="H89" s="68"/>
      <c r="I89" s="68"/>
    </row>
    <row r="90" spans="1:9" x14ac:dyDescent="0.2">
      <c r="A90" s="68"/>
      <c r="B90" s="68"/>
      <c r="C90" s="68"/>
      <c r="D90" s="68"/>
      <c r="E90" s="10"/>
      <c r="G90" s="68"/>
      <c r="H90" s="68"/>
      <c r="I90" s="68"/>
    </row>
    <row r="91" spans="1:9" x14ac:dyDescent="0.2">
      <c r="A91" s="68"/>
      <c r="B91" s="68"/>
      <c r="C91" s="68"/>
      <c r="D91" s="68"/>
      <c r="E91" s="10"/>
      <c r="G91" s="68"/>
      <c r="H91" s="68"/>
      <c r="I91" s="68"/>
    </row>
    <row r="92" spans="1:9" x14ac:dyDescent="0.2">
      <c r="A92" s="68"/>
      <c r="B92" s="68"/>
      <c r="C92" s="68"/>
      <c r="D92" s="68"/>
      <c r="E92" s="10"/>
      <c r="G92" s="68"/>
      <c r="H92" s="68"/>
      <c r="I92" s="68"/>
    </row>
    <row r="93" spans="1:9" x14ac:dyDescent="0.2">
      <c r="A93" s="68"/>
      <c r="B93" s="68"/>
      <c r="C93" s="68"/>
      <c r="D93" s="68"/>
      <c r="E93" s="10"/>
      <c r="G93" s="68"/>
      <c r="H93" s="68"/>
      <c r="I93" s="68"/>
    </row>
    <row r="94" spans="1:9" x14ac:dyDescent="0.2">
      <c r="A94" s="68"/>
      <c r="B94" s="68"/>
      <c r="C94" s="68"/>
      <c r="D94" s="68"/>
      <c r="E94" s="10"/>
      <c r="G94" s="68"/>
      <c r="H94" s="68"/>
      <c r="I94" s="68"/>
    </row>
    <row r="95" spans="1:9" x14ac:dyDescent="0.2">
      <c r="A95" s="68"/>
      <c r="B95" s="68"/>
      <c r="C95" s="68"/>
      <c r="D95" s="68"/>
      <c r="E95" s="10"/>
      <c r="G95" s="68"/>
      <c r="H95" s="68"/>
      <c r="I95" s="68"/>
    </row>
    <row r="96" spans="1:9" x14ac:dyDescent="0.2">
      <c r="A96" s="68"/>
      <c r="B96" s="68"/>
      <c r="C96" s="68"/>
      <c r="D96" s="68"/>
      <c r="E96" s="10"/>
      <c r="G96" s="68"/>
      <c r="H96" s="68"/>
      <c r="I96" s="68"/>
    </row>
    <row r="97" spans="1:9" x14ac:dyDescent="0.2">
      <c r="A97" s="68"/>
      <c r="B97" s="68"/>
      <c r="C97" s="68"/>
      <c r="D97" s="68"/>
      <c r="E97" s="10"/>
      <c r="G97" s="68"/>
      <c r="H97" s="68"/>
      <c r="I97" s="68"/>
    </row>
    <row r="98" spans="1:9" x14ac:dyDescent="0.2">
      <c r="A98" s="68"/>
      <c r="B98" s="68"/>
      <c r="C98" s="68"/>
      <c r="D98" s="68"/>
      <c r="E98" s="10"/>
      <c r="G98" s="68"/>
      <c r="H98" s="68"/>
      <c r="I98" s="68"/>
    </row>
    <row r="99" spans="1:9" x14ac:dyDescent="0.2">
      <c r="A99" s="68"/>
      <c r="B99" s="68"/>
      <c r="C99" s="68"/>
      <c r="D99" s="68"/>
      <c r="E99" s="10"/>
      <c r="G99" s="68"/>
      <c r="H99" s="68"/>
      <c r="I99" s="68"/>
    </row>
    <row r="100" spans="1:9" x14ac:dyDescent="0.2">
      <c r="A100" s="68"/>
      <c r="B100" s="68"/>
      <c r="C100" s="68"/>
      <c r="D100" s="68"/>
      <c r="E100" s="10"/>
      <c r="G100" s="68"/>
      <c r="H100" s="68"/>
      <c r="I100" s="68"/>
    </row>
    <row r="101" spans="1:9" x14ac:dyDescent="0.2">
      <c r="A101" s="68"/>
      <c r="B101" s="68"/>
      <c r="C101" s="68"/>
      <c r="D101" s="68"/>
      <c r="E101" s="10"/>
      <c r="G101" s="68"/>
      <c r="H101" s="68"/>
      <c r="I101" s="68"/>
    </row>
    <row r="102" spans="1:9" x14ac:dyDescent="0.2">
      <c r="A102" s="68"/>
      <c r="B102" s="68"/>
      <c r="C102" s="68"/>
      <c r="D102" s="68"/>
      <c r="E102" s="10"/>
      <c r="G102" s="68"/>
      <c r="H102" s="68"/>
      <c r="I102" s="68"/>
    </row>
    <row r="103" spans="1:9" x14ac:dyDescent="0.2">
      <c r="A103" s="68"/>
      <c r="B103" s="68"/>
      <c r="C103" s="68"/>
      <c r="D103" s="68"/>
      <c r="E103" s="10"/>
      <c r="G103" s="68"/>
      <c r="H103" s="68"/>
      <c r="I103" s="68"/>
    </row>
    <row r="104" spans="1:9" x14ac:dyDescent="0.2">
      <c r="A104" s="68"/>
      <c r="B104" s="68"/>
      <c r="C104" s="68"/>
      <c r="D104" s="68"/>
      <c r="E104" s="10"/>
      <c r="G104" s="68"/>
      <c r="H104" s="68"/>
      <c r="I104" s="68"/>
    </row>
    <row r="105" spans="1:9" x14ac:dyDescent="0.2">
      <c r="A105" s="68"/>
      <c r="B105" s="68"/>
      <c r="C105" s="68"/>
      <c r="D105" s="68"/>
      <c r="E105" s="10"/>
      <c r="G105" s="68"/>
      <c r="H105" s="68"/>
      <c r="I105" s="68"/>
    </row>
    <row r="106" spans="1:9" x14ac:dyDescent="0.2">
      <c r="A106" s="68"/>
      <c r="B106" s="68"/>
      <c r="C106" s="68"/>
      <c r="D106" s="68"/>
      <c r="E106" s="10"/>
      <c r="G106" s="68"/>
      <c r="H106" s="68"/>
      <c r="I106" s="68"/>
    </row>
    <row r="107" spans="1:9" x14ac:dyDescent="0.2">
      <c r="A107" s="68"/>
      <c r="B107" s="68"/>
      <c r="C107" s="68"/>
      <c r="D107" s="68"/>
      <c r="E107" s="10"/>
      <c r="G107" s="68"/>
      <c r="H107" s="68"/>
      <c r="I107" s="68"/>
    </row>
    <row r="108" spans="1:9" x14ac:dyDescent="0.2">
      <c r="A108" s="68"/>
      <c r="B108" s="68"/>
      <c r="C108" s="68"/>
      <c r="D108" s="68"/>
      <c r="E108" s="10"/>
      <c r="G108" s="68"/>
      <c r="H108" s="68"/>
      <c r="I108" s="68"/>
    </row>
    <row r="109" spans="1:9" x14ac:dyDescent="0.2">
      <c r="A109" s="68" t="s">
        <v>1008</v>
      </c>
      <c r="B109" s="68"/>
      <c r="C109" s="68"/>
      <c r="D109" s="68"/>
      <c r="E109" s="10"/>
      <c r="G109" s="68"/>
      <c r="H109" s="68"/>
      <c r="I109" s="68"/>
    </row>
    <row r="110" spans="1:9" x14ac:dyDescent="0.2">
      <c r="A110" s="68"/>
      <c r="B110" s="68"/>
      <c r="C110" s="68"/>
      <c r="D110" s="68"/>
      <c r="E110" s="10"/>
      <c r="G110" s="68"/>
      <c r="H110" s="68"/>
      <c r="I110" s="68"/>
    </row>
    <row r="111" spans="1:9" x14ac:dyDescent="0.2">
      <c r="A111" s="68"/>
      <c r="B111" s="68"/>
      <c r="C111" s="68"/>
      <c r="D111" s="68"/>
      <c r="E111" s="10"/>
      <c r="G111" s="68"/>
      <c r="H111" s="68"/>
      <c r="I111" s="68"/>
    </row>
    <row r="112" spans="1:9" x14ac:dyDescent="0.2">
      <c r="A112" s="68"/>
      <c r="B112" s="68"/>
      <c r="C112" s="68"/>
      <c r="D112" s="68"/>
      <c r="E112" s="10"/>
      <c r="G112" s="68"/>
      <c r="H112" s="68"/>
      <c r="I112" s="68"/>
    </row>
    <row r="113" spans="1:9" x14ac:dyDescent="0.2">
      <c r="A113" s="68"/>
      <c r="B113" s="68"/>
      <c r="C113" s="68"/>
      <c r="D113" s="68"/>
      <c r="E113" s="10"/>
      <c r="G113" s="68"/>
      <c r="H113" s="68"/>
      <c r="I113" s="68"/>
    </row>
    <row r="114" spans="1:9" x14ac:dyDescent="0.2">
      <c r="A114" s="68"/>
      <c r="B114" s="68"/>
      <c r="C114" s="68"/>
      <c r="D114" s="68"/>
      <c r="E114" s="10"/>
      <c r="G114" s="68"/>
      <c r="H114" s="68"/>
      <c r="I114" s="68"/>
    </row>
    <row r="115" spans="1:9" x14ac:dyDescent="0.2">
      <c r="A115" s="68"/>
      <c r="B115" s="68"/>
      <c r="C115" s="68"/>
      <c r="D115" s="68"/>
      <c r="E115" s="10"/>
      <c r="G115" s="68"/>
      <c r="H115" s="68"/>
      <c r="I115" s="68"/>
    </row>
    <row r="116" spans="1:9" x14ac:dyDescent="0.2">
      <c r="A116" s="68"/>
      <c r="B116" s="68"/>
      <c r="C116" s="68"/>
      <c r="D116" s="68"/>
      <c r="E116" s="10"/>
      <c r="G116" s="68"/>
      <c r="H116" s="68"/>
      <c r="I116" s="68"/>
    </row>
    <row r="117" spans="1:9" x14ac:dyDescent="0.2">
      <c r="A117" s="68"/>
      <c r="B117" s="68"/>
      <c r="C117" s="68"/>
      <c r="D117" s="68"/>
      <c r="E117" s="10"/>
      <c r="G117" s="68"/>
      <c r="H117" s="68"/>
      <c r="I117" s="68"/>
    </row>
    <row r="118" spans="1:9" x14ac:dyDescent="0.2">
      <c r="A118" s="68"/>
      <c r="B118" s="68"/>
      <c r="C118" s="68"/>
      <c r="D118" s="68"/>
      <c r="E118" s="10"/>
      <c r="G118" s="68"/>
      <c r="H118" s="68"/>
      <c r="I118" s="68"/>
    </row>
    <row r="119" spans="1:9" x14ac:dyDescent="0.2">
      <c r="A119" s="68"/>
      <c r="B119" s="68"/>
      <c r="C119" s="68"/>
      <c r="D119" s="68"/>
      <c r="E119" s="10"/>
      <c r="G119" s="68"/>
      <c r="H119" s="68"/>
      <c r="I119" s="68"/>
    </row>
    <row r="120" spans="1:9" x14ac:dyDescent="0.2">
      <c r="A120" s="68"/>
      <c r="B120" s="68"/>
      <c r="C120" s="68"/>
      <c r="D120" s="68"/>
      <c r="E120" s="10"/>
      <c r="G120" s="68"/>
      <c r="H120" s="68"/>
      <c r="I120" s="68"/>
    </row>
    <row r="121" spans="1:9" x14ac:dyDescent="0.2">
      <c r="A121" s="68"/>
      <c r="B121" s="68"/>
      <c r="C121" s="68"/>
      <c r="D121" s="68"/>
      <c r="E121" s="10"/>
      <c r="G121" s="68"/>
      <c r="H121" s="68"/>
      <c r="I121" s="68"/>
    </row>
    <row r="122" spans="1:9" x14ac:dyDescent="0.2">
      <c r="A122" s="68"/>
      <c r="B122" s="68"/>
      <c r="C122" s="68"/>
      <c r="D122" s="68"/>
      <c r="E122" s="10"/>
      <c r="G122" s="68"/>
      <c r="H122" s="68"/>
      <c r="I122" s="68"/>
    </row>
    <row r="123" spans="1:9" x14ac:dyDescent="0.2">
      <c r="A123" s="68"/>
      <c r="B123" s="68"/>
      <c r="C123" s="68"/>
      <c r="D123" s="68"/>
      <c r="E123" s="10"/>
      <c r="G123" s="68"/>
      <c r="H123" s="68"/>
      <c r="I123" s="68"/>
    </row>
    <row r="124" spans="1:9" x14ac:dyDescent="0.2">
      <c r="A124" s="68"/>
      <c r="B124" s="68"/>
      <c r="C124" s="68"/>
      <c r="D124" s="68"/>
      <c r="E124" s="10"/>
      <c r="G124" s="68"/>
      <c r="H124" s="68"/>
      <c r="I124" s="68"/>
    </row>
    <row r="125" spans="1:9" x14ac:dyDescent="0.2">
      <c r="A125" s="68"/>
      <c r="B125" s="68"/>
      <c r="C125" s="68"/>
      <c r="D125" s="68"/>
      <c r="E125" s="10"/>
      <c r="G125" s="68"/>
      <c r="H125" s="68"/>
      <c r="I125" s="68"/>
    </row>
    <row r="126" spans="1:9" x14ac:dyDescent="0.2">
      <c r="A126" s="68"/>
      <c r="B126" s="68"/>
      <c r="C126" s="68"/>
      <c r="D126" s="68"/>
      <c r="E126" s="10"/>
      <c r="G126" s="68"/>
      <c r="H126" s="68"/>
      <c r="I126" s="68"/>
    </row>
    <row r="127" spans="1:9" x14ac:dyDescent="0.2">
      <c r="A127" s="68"/>
      <c r="B127" s="68"/>
      <c r="C127" s="68"/>
      <c r="D127" s="68"/>
      <c r="E127" s="10"/>
      <c r="G127" s="68"/>
      <c r="H127" s="68"/>
      <c r="I127" s="68"/>
    </row>
    <row r="128" spans="1:9" x14ac:dyDescent="0.2">
      <c r="A128" s="68"/>
      <c r="B128" s="68"/>
      <c r="C128" s="68"/>
      <c r="D128" s="68"/>
      <c r="E128" s="10"/>
      <c r="G128" s="68"/>
      <c r="H128" s="68"/>
      <c r="I128" s="68"/>
    </row>
    <row r="129" spans="1:9" x14ac:dyDescent="0.2">
      <c r="A129" s="68"/>
      <c r="B129" s="68"/>
      <c r="C129" s="68"/>
      <c r="D129" s="68"/>
      <c r="E129" s="10"/>
      <c r="G129" s="68"/>
      <c r="H129" s="68"/>
      <c r="I129" s="68"/>
    </row>
    <row r="130" spans="1:9" x14ac:dyDescent="0.2">
      <c r="A130" s="68"/>
      <c r="B130" s="68"/>
      <c r="C130" s="68"/>
      <c r="D130" s="68"/>
      <c r="E130" s="10"/>
      <c r="G130" s="68"/>
      <c r="H130" s="68"/>
      <c r="I130" s="68"/>
    </row>
    <row r="131" spans="1:9" x14ac:dyDescent="0.2">
      <c r="A131" s="68"/>
      <c r="B131" s="68"/>
      <c r="C131" s="68"/>
      <c r="D131" s="68"/>
      <c r="E131" s="10"/>
      <c r="G131" s="68"/>
      <c r="H131" s="68"/>
      <c r="I131" s="68"/>
    </row>
    <row r="132" spans="1:9" x14ac:dyDescent="0.2">
      <c r="A132" s="68"/>
      <c r="B132" s="68"/>
      <c r="C132" s="68"/>
      <c r="D132" s="68"/>
      <c r="E132" s="10"/>
      <c r="G132" s="68"/>
      <c r="H132" s="68"/>
      <c r="I132" s="68"/>
    </row>
    <row r="133" spans="1:9" x14ac:dyDescent="0.2">
      <c r="A133" s="68"/>
      <c r="B133" s="68"/>
      <c r="C133" s="68"/>
      <c r="D133" s="68"/>
      <c r="E133" s="10"/>
      <c r="G133" s="68"/>
      <c r="H133" s="68"/>
      <c r="I133" s="68"/>
    </row>
    <row r="134" spans="1:9" x14ac:dyDescent="0.2">
      <c r="A134" s="68"/>
      <c r="B134" s="68"/>
      <c r="C134" s="68"/>
      <c r="D134" s="68"/>
      <c r="E134" s="10"/>
      <c r="G134" s="68"/>
      <c r="H134" s="68"/>
      <c r="I134" s="68"/>
    </row>
    <row r="135" spans="1:9" x14ac:dyDescent="0.2">
      <c r="A135" s="68"/>
      <c r="B135" s="68"/>
      <c r="C135" s="68"/>
      <c r="D135" s="68"/>
      <c r="E135" s="10"/>
      <c r="G135" s="68"/>
      <c r="H135" s="68"/>
      <c r="I135" s="68"/>
    </row>
    <row r="136" spans="1:9" x14ac:dyDescent="0.2">
      <c r="A136" s="68"/>
      <c r="B136" s="68"/>
      <c r="C136" s="68"/>
      <c r="D136" s="68"/>
      <c r="E136" s="10"/>
      <c r="G136" s="68"/>
      <c r="H136" s="68"/>
      <c r="I136" s="68"/>
    </row>
    <row r="137" spans="1:9" x14ac:dyDescent="0.2">
      <c r="A137" s="68"/>
      <c r="B137" s="68"/>
      <c r="C137" s="68"/>
      <c r="D137" s="68"/>
      <c r="E137" s="10"/>
      <c r="G137" s="68"/>
      <c r="H137" s="68"/>
      <c r="I137" s="68"/>
    </row>
    <row r="138" spans="1:9" x14ac:dyDescent="0.2">
      <c r="A138" s="68"/>
      <c r="B138" s="68"/>
      <c r="C138" s="68"/>
      <c r="D138" s="68"/>
      <c r="E138" s="10"/>
      <c r="G138" s="68"/>
      <c r="H138" s="68"/>
      <c r="I138" s="68"/>
    </row>
    <row r="139" spans="1:9" x14ac:dyDescent="0.2">
      <c r="A139" s="68"/>
      <c r="B139" s="68"/>
      <c r="C139" s="68"/>
      <c r="D139" s="68"/>
      <c r="E139" s="10"/>
      <c r="G139" s="68"/>
      <c r="H139" s="68"/>
      <c r="I139" s="68"/>
    </row>
    <row r="140" spans="1:9" x14ac:dyDescent="0.2">
      <c r="A140" s="68"/>
      <c r="B140" s="68"/>
      <c r="C140" s="68"/>
      <c r="D140" s="68"/>
      <c r="E140" s="10"/>
      <c r="G140" s="68"/>
      <c r="H140" s="68"/>
      <c r="I140" s="68"/>
    </row>
    <row r="141" spans="1:9" x14ac:dyDescent="0.2">
      <c r="A141" s="68"/>
      <c r="B141" s="68"/>
      <c r="C141" s="68"/>
      <c r="D141" s="68"/>
      <c r="E141" s="10"/>
      <c r="G141" s="68"/>
      <c r="H141" s="68"/>
      <c r="I141" s="68"/>
    </row>
    <row r="142" spans="1:9" x14ac:dyDescent="0.2">
      <c r="A142" s="68"/>
      <c r="B142" s="68"/>
      <c r="C142" s="68"/>
      <c r="D142" s="68"/>
      <c r="E142" s="10"/>
      <c r="G142" s="68"/>
      <c r="H142" s="68"/>
      <c r="I142" s="68"/>
    </row>
    <row r="143" spans="1:9" x14ac:dyDescent="0.2">
      <c r="A143" s="68"/>
      <c r="B143" s="68"/>
      <c r="C143" s="68"/>
      <c r="D143" s="68"/>
      <c r="E143" s="10"/>
      <c r="G143" s="68"/>
      <c r="H143" s="68"/>
      <c r="I143" s="68"/>
    </row>
    <row r="144" spans="1:9" x14ac:dyDescent="0.2">
      <c r="A144" s="68"/>
      <c r="B144" s="68"/>
      <c r="C144" s="68"/>
      <c r="D144" s="68"/>
      <c r="E144" s="10"/>
      <c r="G144" s="68"/>
      <c r="H144" s="68"/>
      <c r="I144" s="68"/>
    </row>
    <row r="145" spans="1:9" x14ac:dyDescent="0.2">
      <c r="A145" s="68"/>
      <c r="B145" s="68"/>
      <c r="C145" s="68"/>
      <c r="D145" s="68"/>
      <c r="E145" s="10"/>
      <c r="G145" s="68"/>
      <c r="H145" s="68"/>
      <c r="I145" s="68"/>
    </row>
    <row r="146" spans="1:9" x14ac:dyDescent="0.2">
      <c r="A146" s="68"/>
      <c r="B146" s="68"/>
      <c r="C146" s="68"/>
      <c r="D146" s="68"/>
      <c r="E146" s="10"/>
      <c r="G146" s="68"/>
      <c r="H146" s="68"/>
      <c r="I146" s="68"/>
    </row>
    <row r="147" spans="1:9" x14ac:dyDescent="0.2">
      <c r="A147" s="68"/>
      <c r="B147" s="68"/>
      <c r="C147" s="68"/>
      <c r="D147" s="68"/>
      <c r="E147" s="10"/>
      <c r="G147" s="68"/>
      <c r="H147" s="68"/>
      <c r="I147" s="68"/>
    </row>
    <row r="148" spans="1:9" x14ac:dyDescent="0.2">
      <c r="A148" s="68"/>
      <c r="B148" s="68"/>
      <c r="C148" s="68"/>
      <c r="D148" s="68"/>
      <c r="E148" s="10"/>
      <c r="G148" s="68"/>
      <c r="H148" s="68"/>
      <c r="I148" s="68"/>
    </row>
    <row r="149" spans="1:9" x14ac:dyDescent="0.2">
      <c r="A149" s="68"/>
      <c r="B149" s="68"/>
      <c r="C149" s="68"/>
      <c r="D149" s="68"/>
      <c r="E149" s="10"/>
      <c r="G149" s="68"/>
      <c r="H149" s="68"/>
      <c r="I149" s="68"/>
    </row>
    <row r="150" spans="1:9" x14ac:dyDescent="0.2">
      <c r="A150" s="68"/>
      <c r="B150" s="68"/>
      <c r="C150" s="68"/>
      <c r="D150" s="68"/>
      <c r="E150" s="10"/>
      <c r="G150" s="68"/>
      <c r="H150" s="68"/>
      <c r="I150" s="68"/>
    </row>
    <row r="151" spans="1:9" x14ac:dyDescent="0.2">
      <c r="A151" s="68"/>
      <c r="B151" s="68"/>
      <c r="C151" s="68"/>
      <c r="D151" s="68"/>
      <c r="E151" s="10"/>
      <c r="G151" s="68"/>
      <c r="H151" s="68"/>
      <c r="I151" s="68"/>
    </row>
    <row r="152" spans="1:9" x14ac:dyDescent="0.2">
      <c r="A152" s="68"/>
      <c r="B152" s="68"/>
      <c r="C152" s="68"/>
      <c r="D152" s="68"/>
      <c r="E152" s="10"/>
      <c r="G152" s="68"/>
      <c r="H152" s="68"/>
      <c r="I152" s="68"/>
    </row>
    <row r="153" spans="1:9" x14ac:dyDescent="0.2">
      <c r="A153" s="68"/>
      <c r="B153" s="68"/>
      <c r="C153" s="68"/>
      <c r="D153" s="68"/>
      <c r="E153" s="10"/>
      <c r="G153" s="68"/>
      <c r="H153" s="68"/>
      <c r="I153" s="68"/>
    </row>
    <row r="154" spans="1:9" x14ac:dyDescent="0.2">
      <c r="A154" s="68"/>
      <c r="B154" s="68"/>
      <c r="C154" s="68"/>
      <c r="D154" s="68"/>
      <c r="E154" s="10"/>
      <c r="G154" s="68"/>
      <c r="H154" s="68"/>
      <c r="I154" s="68"/>
    </row>
    <row r="155" spans="1:9" x14ac:dyDescent="0.2">
      <c r="A155" s="68"/>
      <c r="B155" s="68"/>
      <c r="C155" s="68"/>
      <c r="D155" s="68"/>
      <c r="E155" s="10"/>
      <c r="G155" s="68"/>
      <c r="H155" s="68"/>
      <c r="I155" s="68"/>
    </row>
    <row r="156" spans="1:9" x14ac:dyDescent="0.2">
      <c r="A156" s="68"/>
      <c r="B156" s="68"/>
      <c r="C156" s="68"/>
      <c r="D156" s="68"/>
      <c r="E156" s="10"/>
      <c r="G156" s="68"/>
      <c r="H156" s="68"/>
      <c r="I156" s="68"/>
    </row>
    <row r="157" spans="1:9" x14ac:dyDescent="0.2">
      <c r="A157" s="68"/>
      <c r="B157" s="68"/>
      <c r="C157" s="68"/>
      <c r="D157" s="68"/>
      <c r="E157" s="10"/>
      <c r="G157" s="68"/>
      <c r="H157" s="68"/>
      <c r="I157" s="68"/>
    </row>
    <row r="158" spans="1:9" x14ac:dyDescent="0.2">
      <c r="A158" s="68"/>
      <c r="B158" s="68"/>
      <c r="C158" s="68"/>
      <c r="D158" s="68"/>
      <c r="E158" s="10"/>
      <c r="G158" s="68"/>
      <c r="H158" s="68"/>
      <c r="I158" s="68"/>
    </row>
    <row r="159" spans="1:9" x14ac:dyDescent="0.2">
      <c r="A159" s="68"/>
      <c r="B159" s="68"/>
      <c r="C159" s="68"/>
      <c r="D159" s="68"/>
      <c r="E159" s="10"/>
      <c r="G159" s="68"/>
      <c r="H159" s="68"/>
      <c r="I159" s="68"/>
    </row>
    <row r="160" spans="1:9" x14ac:dyDescent="0.2">
      <c r="A160" s="68"/>
      <c r="B160" s="68"/>
      <c r="C160" s="68"/>
      <c r="D160" s="68"/>
      <c r="E160" s="10"/>
      <c r="G160" s="68"/>
      <c r="H160" s="68"/>
      <c r="I160" s="68"/>
    </row>
    <row r="161" spans="1:9" x14ac:dyDescent="0.2">
      <c r="A161" s="68"/>
      <c r="B161" s="68"/>
      <c r="C161" s="68"/>
      <c r="D161" s="68"/>
      <c r="E161" s="10"/>
      <c r="G161" s="68"/>
      <c r="H161" s="68"/>
      <c r="I161" s="68"/>
    </row>
    <row r="162" spans="1:9" x14ac:dyDescent="0.2">
      <c r="A162" s="68"/>
      <c r="B162" s="68"/>
      <c r="C162" s="68"/>
      <c r="D162" s="68"/>
      <c r="E162" s="10"/>
      <c r="G162" s="68"/>
      <c r="H162" s="68"/>
      <c r="I162" s="68"/>
    </row>
    <row r="163" spans="1:9" x14ac:dyDescent="0.2">
      <c r="A163" s="68"/>
      <c r="B163" s="68"/>
      <c r="C163" s="68"/>
      <c r="D163" s="68"/>
      <c r="E163" s="10"/>
      <c r="G163" s="68"/>
      <c r="H163" s="68"/>
      <c r="I163" s="68"/>
    </row>
    <row r="164" spans="1:9" x14ac:dyDescent="0.2">
      <c r="A164" s="68"/>
      <c r="B164" s="68"/>
      <c r="C164" s="68"/>
      <c r="D164" s="68"/>
      <c r="E164" s="10"/>
      <c r="G164" s="68"/>
      <c r="H164" s="68"/>
      <c r="I164" s="68"/>
    </row>
    <row r="165" spans="1:9" x14ac:dyDescent="0.2">
      <c r="A165" s="68"/>
      <c r="B165" s="68"/>
      <c r="C165" s="68"/>
      <c r="D165" s="68"/>
      <c r="E165" s="10"/>
      <c r="G165" s="68"/>
      <c r="H165" s="68"/>
      <c r="I165" s="68"/>
    </row>
    <row r="166" spans="1:9" x14ac:dyDescent="0.2">
      <c r="A166" s="68"/>
      <c r="B166" s="68"/>
      <c r="C166" s="68"/>
      <c r="D166" s="68"/>
      <c r="E166" s="10"/>
      <c r="G166" s="68"/>
      <c r="H166" s="68"/>
      <c r="I166" s="68"/>
    </row>
    <row r="167" spans="1:9" x14ac:dyDescent="0.2">
      <c r="A167" s="68"/>
      <c r="B167" s="68"/>
      <c r="C167" s="68"/>
      <c r="D167" s="68"/>
      <c r="E167" s="10"/>
      <c r="G167" s="68"/>
      <c r="H167" s="68"/>
      <c r="I167" s="68"/>
    </row>
    <row r="168" spans="1:9" x14ac:dyDescent="0.2">
      <c r="A168" s="68"/>
      <c r="B168" s="68"/>
      <c r="C168" s="68"/>
      <c r="D168" s="68"/>
      <c r="E168" s="10"/>
      <c r="G168" s="68"/>
      <c r="H168" s="68"/>
      <c r="I168" s="68"/>
    </row>
    <row r="169" spans="1:9" x14ac:dyDescent="0.2">
      <c r="A169" s="68"/>
      <c r="B169" s="68"/>
      <c r="C169" s="68"/>
      <c r="D169" s="68"/>
      <c r="E169" s="10"/>
      <c r="G169" s="68"/>
      <c r="H169" s="68"/>
      <c r="I169" s="68"/>
    </row>
    <row r="170" spans="1:9" x14ac:dyDescent="0.2">
      <c r="A170" s="68"/>
      <c r="B170" s="68"/>
      <c r="C170" s="68"/>
      <c r="D170" s="68"/>
      <c r="E170" s="10"/>
      <c r="G170" s="68"/>
      <c r="H170" s="68"/>
      <c r="I170" s="68"/>
    </row>
    <row r="171" spans="1:9" x14ac:dyDescent="0.2">
      <c r="A171" s="68"/>
      <c r="B171" s="68"/>
      <c r="C171" s="68"/>
      <c r="D171" s="68"/>
      <c r="E171" s="10"/>
      <c r="G171" s="68"/>
      <c r="H171" s="68"/>
      <c r="I171" s="68"/>
    </row>
    <row r="172" spans="1:9" x14ac:dyDescent="0.2">
      <c r="A172" s="68"/>
      <c r="B172" s="68"/>
      <c r="C172" s="68"/>
      <c r="D172" s="68"/>
      <c r="E172" s="10"/>
      <c r="G172" s="68"/>
      <c r="H172" s="68"/>
      <c r="I172" s="68"/>
    </row>
    <row r="173" spans="1:9" x14ac:dyDescent="0.2">
      <c r="A173" s="68"/>
      <c r="B173" s="68"/>
      <c r="C173" s="68"/>
      <c r="D173" s="68"/>
      <c r="E173" s="10"/>
      <c r="G173" s="68"/>
      <c r="H173" s="68"/>
      <c r="I173" s="68"/>
    </row>
    <row r="174" spans="1:9" x14ac:dyDescent="0.2">
      <c r="A174" s="68"/>
      <c r="B174" s="68"/>
      <c r="C174" s="68"/>
      <c r="D174" s="68"/>
      <c r="E174" s="10"/>
      <c r="G174" s="68"/>
      <c r="H174" s="68"/>
      <c r="I174" s="68"/>
    </row>
    <row r="175" spans="1:9" x14ac:dyDescent="0.2">
      <c r="A175" s="68"/>
      <c r="B175" s="68"/>
      <c r="C175" s="68"/>
      <c r="D175" s="68"/>
      <c r="E175" s="10"/>
      <c r="G175" s="68"/>
      <c r="H175" s="68"/>
      <c r="I175" s="68"/>
    </row>
    <row r="176" spans="1:9" x14ac:dyDescent="0.2">
      <c r="A176" s="68"/>
      <c r="B176" s="68"/>
      <c r="C176" s="68"/>
      <c r="D176" s="68"/>
      <c r="E176" s="10"/>
      <c r="G176" s="68"/>
      <c r="H176" s="68"/>
      <c r="I176" s="68"/>
    </row>
    <row r="177" spans="1:9" x14ac:dyDescent="0.2">
      <c r="A177" s="68"/>
      <c r="B177" s="68"/>
      <c r="C177" s="68"/>
      <c r="D177" s="68"/>
      <c r="E177" s="10"/>
      <c r="G177" s="68"/>
      <c r="H177" s="68"/>
      <c r="I177" s="68"/>
    </row>
    <row r="178" spans="1:9" x14ac:dyDescent="0.2">
      <c r="A178" s="68"/>
      <c r="B178" s="68"/>
      <c r="C178" s="68"/>
      <c r="D178" s="68"/>
      <c r="E178" s="10"/>
      <c r="G178" s="68"/>
      <c r="H178" s="68"/>
      <c r="I178" s="68"/>
    </row>
    <row r="179" spans="1:9" x14ac:dyDescent="0.2">
      <c r="A179" s="68"/>
      <c r="B179" s="68"/>
      <c r="C179" s="68"/>
      <c r="D179" s="68"/>
      <c r="E179" s="10"/>
      <c r="G179" s="68"/>
      <c r="H179" s="68"/>
      <c r="I179" s="68"/>
    </row>
    <row r="180" spans="1:9" x14ac:dyDescent="0.2">
      <c r="A180" s="68"/>
      <c r="B180" s="68"/>
      <c r="C180" s="68"/>
      <c r="D180" s="68"/>
      <c r="E180" s="10"/>
      <c r="G180" s="68"/>
      <c r="H180" s="68"/>
      <c r="I180" s="68"/>
    </row>
    <row r="181" spans="1:9" x14ac:dyDescent="0.2">
      <c r="A181" s="68"/>
      <c r="B181" s="68"/>
      <c r="C181" s="68"/>
      <c r="D181" s="68"/>
      <c r="E181" s="10"/>
      <c r="G181" s="68"/>
      <c r="H181" s="68"/>
      <c r="I181" s="68"/>
    </row>
    <row r="182" spans="1:9" x14ac:dyDescent="0.2">
      <c r="A182" s="68"/>
      <c r="B182" s="68"/>
      <c r="C182" s="68"/>
      <c r="D182" s="68"/>
      <c r="E182" s="10"/>
      <c r="G182" s="68"/>
      <c r="H182" s="68"/>
      <c r="I182" s="68"/>
    </row>
    <row r="183" spans="1:9" x14ac:dyDescent="0.2">
      <c r="A183" s="68"/>
      <c r="B183" s="68"/>
      <c r="C183" s="68"/>
      <c r="D183" s="68"/>
      <c r="E183" s="10"/>
      <c r="G183" s="68"/>
      <c r="H183" s="68"/>
      <c r="I183" s="68"/>
    </row>
    <row r="184" spans="1:9" x14ac:dyDescent="0.2">
      <c r="A184" s="68"/>
      <c r="B184" s="68"/>
      <c r="C184" s="68"/>
      <c r="D184" s="68"/>
      <c r="E184" s="10"/>
      <c r="G184" s="68"/>
      <c r="H184" s="68"/>
      <c r="I184" s="68"/>
    </row>
    <row r="185" spans="1:9" x14ac:dyDescent="0.2">
      <c r="A185" s="68"/>
      <c r="B185" s="68"/>
      <c r="C185" s="68"/>
      <c r="D185" s="68"/>
      <c r="E185" s="10"/>
      <c r="G185" s="68"/>
      <c r="H185" s="68"/>
      <c r="I185" s="68"/>
    </row>
    <row r="186" spans="1:9" x14ac:dyDescent="0.2">
      <c r="A186" s="68"/>
      <c r="B186" s="68"/>
      <c r="C186" s="68"/>
      <c r="D186" s="68"/>
      <c r="E186" s="10"/>
      <c r="G186" s="68"/>
      <c r="H186" s="68"/>
      <c r="I186" s="68"/>
    </row>
    <row r="187" spans="1:9" x14ac:dyDescent="0.2">
      <c r="A187" s="68"/>
      <c r="B187" s="68"/>
      <c r="C187" s="68"/>
      <c r="D187" s="68"/>
      <c r="E187" s="10"/>
      <c r="G187" s="68"/>
      <c r="H187" s="68"/>
      <c r="I187" s="68"/>
    </row>
    <row r="188" spans="1:9" x14ac:dyDescent="0.2">
      <c r="A188" s="68"/>
      <c r="B188" s="68"/>
      <c r="C188" s="68"/>
      <c r="D188" s="68"/>
      <c r="E188" s="10"/>
      <c r="G188" s="68"/>
      <c r="H188" s="68"/>
      <c r="I188" s="68"/>
    </row>
    <row r="189" spans="1:9" x14ac:dyDescent="0.2">
      <c r="A189" s="68"/>
      <c r="B189" s="68"/>
      <c r="C189" s="68"/>
      <c r="D189" s="68"/>
      <c r="E189" s="10"/>
      <c r="G189" s="68"/>
      <c r="H189" s="68"/>
      <c r="I189" s="68"/>
    </row>
    <row r="190" spans="1:9" x14ac:dyDescent="0.2">
      <c r="A190" s="68"/>
      <c r="B190" s="68"/>
      <c r="C190" s="68"/>
      <c r="D190" s="68"/>
      <c r="E190" s="10"/>
      <c r="G190" s="68"/>
      <c r="H190" s="68"/>
      <c r="I190" s="68"/>
    </row>
    <row r="191" spans="1:9" x14ac:dyDescent="0.2">
      <c r="A191" s="68"/>
      <c r="B191" s="68"/>
      <c r="C191" s="68"/>
      <c r="D191" s="68"/>
      <c r="E191" s="10"/>
      <c r="G191" s="68"/>
      <c r="H191" s="68"/>
      <c r="I191" s="68"/>
    </row>
    <row r="192" spans="1:9" x14ac:dyDescent="0.2">
      <c r="A192" s="68"/>
      <c r="B192" s="68"/>
      <c r="C192" s="68"/>
      <c r="D192" s="68"/>
      <c r="E192" s="10"/>
      <c r="G192" s="68"/>
      <c r="H192" s="68"/>
      <c r="I192" s="68"/>
    </row>
    <row r="193" spans="1:9" x14ac:dyDescent="0.2">
      <c r="A193" s="68"/>
      <c r="B193" s="68"/>
      <c r="C193" s="68"/>
      <c r="D193" s="68"/>
      <c r="E193" s="10"/>
      <c r="G193" s="68"/>
      <c r="H193" s="68"/>
      <c r="I193" s="68"/>
    </row>
    <row r="194" spans="1:9" x14ac:dyDescent="0.2">
      <c r="A194" s="68"/>
      <c r="B194" s="68"/>
      <c r="C194" s="68"/>
      <c r="D194" s="68"/>
      <c r="E194" s="10"/>
      <c r="G194" s="68"/>
      <c r="H194" s="68"/>
      <c r="I194" s="68"/>
    </row>
    <row r="195" spans="1:9" x14ac:dyDescent="0.2">
      <c r="A195" s="68"/>
      <c r="B195" s="68"/>
      <c r="C195" s="68"/>
      <c r="D195" s="68"/>
      <c r="E195" s="10"/>
      <c r="G195" s="68"/>
      <c r="H195" s="68"/>
      <c r="I195" s="68"/>
    </row>
    <row r="196" spans="1:9" x14ac:dyDescent="0.2">
      <c r="A196" s="68"/>
      <c r="B196" s="68"/>
      <c r="C196" s="68"/>
      <c r="D196" s="68"/>
      <c r="E196" s="10"/>
      <c r="G196" s="68"/>
      <c r="H196" s="68"/>
      <c r="I196" s="68"/>
    </row>
    <row r="197" spans="1:9" x14ac:dyDescent="0.2">
      <c r="A197" s="68"/>
      <c r="B197" s="68"/>
      <c r="C197" s="68"/>
      <c r="D197" s="68"/>
      <c r="E197" s="10"/>
      <c r="G197" s="68"/>
      <c r="H197" s="68"/>
      <c r="I197" s="68"/>
    </row>
    <row r="198" spans="1:9" x14ac:dyDescent="0.2">
      <c r="A198" s="68"/>
      <c r="B198" s="68"/>
      <c r="C198" s="68"/>
      <c r="D198" s="68"/>
      <c r="E198" s="10"/>
      <c r="G198" s="68"/>
      <c r="H198" s="68"/>
      <c r="I198" s="68"/>
    </row>
    <row r="199" spans="1:9" x14ac:dyDescent="0.2">
      <c r="A199" s="68"/>
      <c r="B199" s="68"/>
      <c r="C199" s="68"/>
      <c r="D199" s="68"/>
      <c r="E199" s="10"/>
      <c r="G199" s="68"/>
      <c r="H199" s="68"/>
      <c r="I199" s="68"/>
    </row>
    <row r="200" spans="1:9" x14ac:dyDescent="0.2">
      <c r="A200" s="68"/>
      <c r="B200" s="68"/>
      <c r="C200" s="68"/>
      <c r="D200" s="68"/>
      <c r="E200" s="10"/>
      <c r="G200" s="68"/>
      <c r="H200" s="68"/>
      <c r="I200" s="68"/>
    </row>
    <row r="201" spans="1:9" x14ac:dyDescent="0.2">
      <c r="A201" s="68"/>
      <c r="B201" s="68"/>
      <c r="C201" s="68"/>
      <c r="D201" s="68"/>
      <c r="E201" s="10"/>
      <c r="G201" s="68"/>
      <c r="H201" s="68"/>
      <c r="I201" s="68"/>
    </row>
    <row r="202" spans="1:9" x14ac:dyDescent="0.2">
      <c r="A202" s="68"/>
      <c r="B202" s="68"/>
      <c r="C202" s="68"/>
      <c r="D202" s="68"/>
      <c r="E202" s="10"/>
      <c r="G202" s="68"/>
      <c r="H202" s="68"/>
      <c r="I202" s="68"/>
    </row>
    <row r="203" spans="1:9" x14ac:dyDescent="0.2">
      <c r="A203" s="68"/>
      <c r="B203" s="68"/>
      <c r="C203" s="68"/>
      <c r="D203" s="68"/>
      <c r="E203" s="10"/>
      <c r="G203" s="68"/>
      <c r="H203" s="68"/>
      <c r="I203" s="68"/>
    </row>
    <row r="204" spans="1:9" x14ac:dyDescent="0.2">
      <c r="A204" s="68"/>
      <c r="B204" s="68"/>
      <c r="C204" s="68"/>
      <c r="D204" s="68"/>
      <c r="E204" s="10"/>
      <c r="G204" s="68"/>
      <c r="H204" s="68"/>
      <c r="I204" s="68"/>
    </row>
    <row r="205" spans="1:9" x14ac:dyDescent="0.2">
      <c r="A205" s="68"/>
      <c r="B205" s="68"/>
      <c r="C205" s="68"/>
      <c r="D205" s="68"/>
      <c r="E205" s="10"/>
      <c r="G205" s="68"/>
      <c r="H205" s="68"/>
      <c r="I205" s="68"/>
    </row>
    <row r="206" spans="1:9" x14ac:dyDescent="0.2">
      <c r="A206" s="68"/>
      <c r="B206" s="68"/>
      <c r="C206" s="68"/>
      <c r="D206" s="68"/>
      <c r="E206" s="10"/>
      <c r="G206" s="68"/>
      <c r="H206" s="68"/>
      <c r="I206" s="68"/>
    </row>
    <row r="207" spans="1:9" x14ac:dyDescent="0.2">
      <c r="A207" s="68"/>
      <c r="B207" s="68"/>
      <c r="C207" s="68"/>
      <c r="D207" s="68"/>
      <c r="E207" s="10"/>
      <c r="G207" s="68"/>
      <c r="H207" s="68"/>
      <c r="I207" s="68"/>
    </row>
    <row r="208" spans="1:9" x14ac:dyDescent="0.2">
      <c r="A208" s="68"/>
      <c r="B208" s="68"/>
      <c r="C208" s="68"/>
      <c r="D208" s="68"/>
      <c r="E208" s="10"/>
      <c r="G208" s="68"/>
      <c r="H208" s="68"/>
      <c r="I208" s="68"/>
    </row>
    <row r="209" spans="1:9" x14ac:dyDescent="0.2">
      <c r="A209" s="68"/>
      <c r="B209" s="68"/>
      <c r="C209" s="68"/>
      <c r="D209" s="68"/>
      <c r="E209" s="10"/>
      <c r="G209" s="68"/>
      <c r="H209" s="68"/>
      <c r="I209" s="68"/>
    </row>
    <row r="210" spans="1:9" x14ac:dyDescent="0.2">
      <c r="A210" s="68"/>
      <c r="B210" s="68"/>
      <c r="C210" s="68"/>
      <c r="D210" s="68"/>
      <c r="E210" s="10"/>
      <c r="G210" s="68"/>
      <c r="H210" s="68"/>
      <c r="I210" s="68"/>
    </row>
    <row r="211" spans="1:9" x14ac:dyDescent="0.2">
      <c r="A211" s="68"/>
      <c r="B211" s="68"/>
      <c r="C211" s="68"/>
      <c r="D211" s="68"/>
      <c r="E211" s="10"/>
      <c r="G211" s="68"/>
      <c r="H211" s="68"/>
      <c r="I211" s="68"/>
    </row>
  </sheetData>
  <mergeCells count="4">
    <mergeCell ref="A1:F1"/>
    <mergeCell ref="A57:B57"/>
    <mergeCell ref="A58:B58"/>
    <mergeCell ref="A59:B59"/>
  </mergeCells>
  <conditionalFormatting sqref="F2:F3">
    <cfRule type="cellIs" dxfId="68" priority="3" stopIfTrue="1" operator="between">
      <formula>0.009</formula>
      <formula>-0.009</formula>
    </cfRule>
  </conditionalFormatting>
  <conditionalFormatting sqref="F5:F103">
    <cfRule type="cellIs" dxfId="67" priority="1" stopIfTrue="1" operator="between">
      <formula>0.009</formula>
      <formula>-0.009</formula>
    </cfRule>
  </conditionalFormatting>
  <conditionalFormatting sqref="F204:F65536">
    <cfRule type="cellIs" dxfId="66"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372"/>
  <sheetViews>
    <sheetView workbookViewId="0">
      <selection sqref="A1:G1"/>
    </sheetView>
  </sheetViews>
  <sheetFormatPr defaultColWidth="9.21875" defaultRowHeight="10.199999999999999" x14ac:dyDescent="0.2"/>
  <cols>
    <col min="1" max="1" width="38.77734375" style="6" bestFit="1" customWidth="1"/>
    <col min="2" max="2" width="35.44140625" style="6" bestFit="1" customWidth="1"/>
    <col min="3" max="3" width="25.5546875" style="6" bestFit="1" customWidth="1"/>
    <col min="4" max="4" width="15.77734375" style="6" customWidth="1"/>
    <col min="5" max="5" width="26.21875" style="9" customWidth="1"/>
    <col min="6" max="6" width="13.5546875" style="10" bestFit="1" customWidth="1"/>
    <col min="7" max="16384" width="9.21875" style="6"/>
  </cols>
  <sheetData>
    <row r="1" spans="1:7" s="1" customFormat="1" ht="13.8" customHeight="1" x14ac:dyDescent="0.2">
      <c r="A1" s="98" t="s">
        <v>15</v>
      </c>
      <c r="B1" s="99"/>
      <c r="C1" s="99"/>
      <c r="D1" s="99"/>
      <c r="E1" s="99"/>
      <c r="F1" s="99"/>
      <c r="G1" s="99"/>
    </row>
    <row r="2" spans="1:7" s="1" customFormat="1" ht="11.4" x14ac:dyDescent="0.2">
      <c r="E2" s="5"/>
      <c r="F2" s="8"/>
    </row>
    <row r="3" spans="1:7" s="1" customFormat="1" ht="12" x14ac:dyDescent="0.2">
      <c r="A3" s="7" t="s">
        <v>7</v>
      </c>
      <c r="B3" s="2"/>
      <c r="C3" s="3"/>
      <c r="D3" s="3"/>
      <c r="E3" s="4"/>
      <c r="F3" s="8"/>
    </row>
    <row r="4" spans="1:7" s="1" customFormat="1" ht="24.75" customHeight="1" x14ac:dyDescent="0.2">
      <c r="A4" s="14" t="s">
        <v>2</v>
      </c>
      <c r="B4" s="14" t="s">
        <v>0</v>
      </c>
      <c r="C4" s="15" t="s">
        <v>4</v>
      </c>
      <c r="D4" s="15" t="s">
        <v>1</v>
      </c>
      <c r="E4" s="54" t="s">
        <v>6</v>
      </c>
      <c r="F4" s="16" t="s">
        <v>3</v>
      </c>
      <c r="G4" s="56" t="s">
        <v>5</v>
      </c>
    </row>
    <row r="5" spans="1:7" x14ac:dyDescent="0.2">
      <c r="A5" s="17" t="s">
        <v>134</v>
      </c>
      <c r="B5" s="18"/>
      <c r="C5" s="18"/>
      <c r="D5" s="18"/>
      <c r="E5" s="19"/>
      <c r="F5" s="20"/>
      <c r="G5" s="57"/>
    </row>
    <row r="6" spans="1:7" x14ac:dyDescent="0.2">
      <c r="A6" s="21" t="s">
        <v>67</v>
      </c>
      <c r="B6" s="22"/>
      <c r="C6" s="22"/>
      <c r="D6" s="22"/>
      <c r="E6" s="23"/>
      <c r="F6" s="24"/>
      <c r="G6" s="24"/>
    </row>
    <row r="7" spans="1:7" x14ac:dyDescent="0.2">
      <c r="A7" s="22" t="s">
        <v>271</v>
      </c>
      <c r="B7" s="22" t="s">
        <v>270</v>
      </c>
      <c r="C7" s="22" t="s">
        <v>272</v>
      </c>
      <c r="D7" s="25">
        <v>3895864</v>
      </c>
      <c r="E7" s="23">
        <v>30118.924579999999</v>
      </c>
      <c r="F7" s="24">
        <v>2.5689206961471398</v>
      </c>
      <c r="G7" s="24"/>
    </row>
    <row r="8" spans="1:7" x14ac:dyDescent="0.2">
      <c r="A8" s="22" t="s">
        <v>208</v>
      </c>
      <c r="B8" s="22" t="s">
        <v>207</v>
      </c>
      <c r="C8" s="22" t="s">
        <v>178</v>
      </c>
      <c r="D8" s="25">
        <v>2233791</v>
      </c>
      <c r="E8" s="23">
        <v>28976.736850000001</v>
      </c>
      <c r="F8" s="24">
        <v>2.4715005611523302</v>
      </c>
      <c r="G8" s="24"/>
    </row>
    <row r="9" spans="1:7" x14ac:dyDescent="0.2">
      <c r="A9" s="22" t="s">
        <v>585</v>
      </c>
      <c r="B9" s="22" t="s">
        <v>584</v>
      </c>
      <c r="C9" s="22" t="s">
        <v>166</v>
      </c>
      <c r="D9" s="25">
        <v>3925704</v>
      </c>
      <c r="E9" s="23">
        <v>26302.216799999998</v>
      </c>
      <c r="F9" s="24">
        <v>2.2433838536498301</v>
      </c>
      <c r="G9" s="24"/>
    </row>
    <row r="10" spans="1:7" x14ac:dyDescent="0.2">
      <c r="A10" s="22" t="s">
        <v>587</v>
      </c>
      <c r="B10" s="22" t="s">
        <v>586</v>
      </c>
      <c r="C10" s="22" t="s">
        <v>201</v>
      </c>
      <c r="D10" s="25">
        <v>3868691</v>
      </c>
      <c r="E10" s="23">
        <v>25175.506679999999</v>
      </c>
      <c r="F10" s="24">
        <v>2.1472838438988702</v>
      </c>
      <c r="G10" s="24"/>
    </row>
    <row r="11" spans="1:7" x14ac:dyDescent="0.2">
      <c r="A11" s="22" t="s">
        <v>589</v>
      </c>
      <c r="B11" s="22" t="s">
        <v>588</v>
      </c>
      <c r="C11" s="22" t="s">
        <v>137</v>
      </c>
      <c r="D11" s="25">
        <v>48064081</v>
      </c>
      <c r="E11" s="23">
        <v>24863.5491</v>
      </c>
      <c r="F11" s="24">
        <v>2.1206761779626802</v>
      </c>
      <c r="G11" s="24"/>
    </row>
    <row r="12" spans="1:7" x14ac:dyDescent="0.2">
      <c r="A12" s="22" t="s">
        <v>591</v>
      </c>
      <c r="B12" s="22" t="s">
        <v>590</v>
      </c>
      <c r="C12" s="22" t="s">
        <v>198</v>
      </c>
      <c r="D12" s="25">
        <v>2649656</v>
      </c>
      <c r="E12" s="23">
        <v>24379.48486</v>
      </c>
      <c r="F12" s="24">
        <v>2.0793890914633701</v>
      </c>
      <c r="G12" s="24"/>
    </row>
    <row r="13" spans="1:7" x14ac:dyDescent="0.2">
      <c r="A13" s="22" t="s">
        <v>186</v>
      </c>
      <c r="B13" s="22" t="s">
        <v>185</v>
      </c>
      <c r="C13" s="22" t="s">
        <v>187</v>
      </c>
      <c r="D13" s="25">
        <v>1788600</v>
      </c>
      <c r="E13" s="23">
        <v>23768.705399999999</v>
      </c>
      <c r="F13" s="24">
        <v>2.0272941372956699</v>
      </c>
      <c r="G13" s="24"/>
    </row>
    <row r="14" spans="1:7" x14ac:dyDescent="0.2">
      <c r="A14" s="22" t="s">
        <v>531</v>
      </c>
      <c r="B14" s="22" t="s">
        <v>530</v>
      </c>
      <c r="C14" s="22" t="s">
        <v>155</v>
      </c>
      <c r="D14" s="25">
        <v>4149779</v>
      </c>
      <c r="E14" s="23">
        <v>21352.687839999999</v>
      </c>
      <c r="F14" s="24">
        <v>1.8212257733455</v>
      </c>
      <c r="G14" s="24"/>
    </row>
    <row r="15" spans="1:7" x14ac:dyDescent="0.2">
      <c r="A15" s="22" t="s">
        <v>593</v>
      </c>
      <c r="B15" s="22" t="s">
        <v>592</v>
      </c>
      <c r="C15" s="22" t="s">
        <v>184</v>
      </c>
      <c r="D15" s="25">
        <v>2011880</v>
      </c>
      <c r="E15" s="23">
        <v>20947.69456</v>
      </c>
      <c r="F15" s="24">
        <v>1.7866828527963601</v>
      </c>
      <c r="G15" s="24"/>
    </row>
    <row r="16" spans="1:7" x14ac:dyDescent="0.2">
      <c r="A16" s="22" t="s">
        <v>189</v>
      </c>
      <c r="B16" s="22" t="s">
        <v>188</v>
      </c>
      <c r="C16" s="22" t="s">
        <v>160</v>
      </c>
      <c r="D16" s="25">
        <v>13401420</v>
      </c>
      <c r="E16" s="23">
        <v>20124.912410000001</v>
      </c>
      <c r="F16" s="24">
        <v>1.71650564285179</v>
      </c>
      <c r="G16" s="24"/>
    </row>
    <row r="17" spans="1:7" x14ac:dyDescent="0.2">
      <c r="A17" s="22" t="s">
        <v>240</v>
      </c>
      <c r="B17" s="22" t="s">
        <v>239</v>
      </c>
      <c r="C17" s="22" t="s">
        <v>223</v>
      </c>
      <c r="D17" s="25">
        <v>2632956</v>
      </c>
      <c r="E17" s="23">
        <v>19880.134279999998</v>
      </c>
      <c r="F17" s="24">
        <v>1.6956278853325599</v>
      </c>
      <c r="G17" s="24"/>
    </row>
    <row r="18" spans="1:7" x14ac:dyDescent="0.2">
      <c r="A18" s="22" t="s">
        <v>267</v>
      </c>
      <c r="B18" s="22" t="s">
        <v>266</v>
      </c>
      <c r="C18" s="22" t="s">
        <v>163</v>
      </c>
      <c r="D18" s="25">
        <v>2365629</v>
      </c>
      <c r="E18" s="23">
        <v>19868.917969999999</v>
      </c>
      <c r="F18" s="24">
        <v>1.6946712173473899</v>
      </c>
      <c r="G18" s="24"/>
    </row>
    <row r="19" spans="1:7" x14ac:dyDescent="0.2">
      <c r="A19" s="22" t="s">
        <v>539</v>
      </c>
      <c r="B19" s="22" t="s">
        <v>538</v>
      </c>
      <c r="C19" s="22" t="s">
        <v>137</v>
      </c>
      <c r="D19" s="25">
        <v>12199095</v>
      </c>
      <c r="E19" s="23">
        <v>19314.827109999998</v>
      </c>
      <c r="F19" s="24">
        <v>1.6474113799644501</v>
      </c>
      <c r="G19" s="24"/>
    </row>
    <row r="20" spans="1:7" x14ac:dyDescent="0.2">
      <c r="A20" s="22" t="s">
        <v>595</v>
      </c>
      <c r="B20" s="22" t="s">
        <v>594</v>
      </c>
      <c r="C20" s="22" t="s">
        <v>378</v>
      </c>
      <c r="D20" s="25">
        <v>538868</v>
      </c>
      <c r="E20" s="23">
        <v>18686.325639999999</v>
      </c>
      <c r="F20" s="24">
        <v>1.5938048698928999</v>
      </c>
      <c r="G20" s="24"/>
    </row>
    <row r="21" spans="1:7" x14ac:dyDescent="0.2">
      <c r="A21" s="22" t="s">
        <v>482</v>
      </c>
      <c r="B21" s="22" t="s">
        <v>481</v>
      </c>
      <c r="C21" s="22" t="s">
        <v>198</v>
      </c>
      <c r="D21" s="25">
        <v>4963469</v>
      </c>
      <c r="E21" s="23">
        <v>18657.679970000001</v>
      </c>
      <c r="F21" s="24">
        <v>1.5913616068765699</v>
      </c>
      <c r="G21" s="24"/>
    </row>
    <row r="22" spans="1:7" x14ac:dyDescent="0.2">
      <c r="A22" s="22" t="s">
        <v>244</v>
      </c>
      <c r="B22" s="22" t="s">
        <v>243</v>
      </c>
      <c r="C22" s="22" t="s">
        <v>245</v>
      </c>
      <c r="D22" s="25">
        <v>8139640</v>
      </c>
      <c r="E22" s="23">
        <v>18520.122889999999</v>
      </c>
      <c r="F22" s="24">
        <v>1.5796290090284999</v>
      </c>
      <c r="G22" s="24"/>
    </row>
    <row r="23" spans="1:7" x14ac:dyDescent="0.2">
      <c r="A23" s="22" t="s">
        <v>597</v>
      </c>
      <c r="B23" s="22" t="s">
        <v>596</v>
      </c>
      <c r="C23" s="22" t="s">
        <v>137</v>
      </c>
      <c r="D23" s="25">
        <v>36002065</v>
      </c>
      <c r="E23" s="23">
        <v>18184.643029999999</v>
      </c>
      <c r="F23" s="24">
        <v>1.5510150672124301</v>
      </c>
      <c r="G23" s="24"/>
    </row>
    <row r="24" spans="1:7" x14ac:dyDescent="0.2">
      <c r="A24" s="22" t="s">
        <v>599</v>
      </c>
      <c r="B24" s="22" t="s">
        <v>598</v>
      </c>
      <c r="C24" s="22" t="s">
        <v>201</v>
      </c>
      <c r="D24" s="25">
        <v>1513099</v>
      </c>
      <c r="E24" s="23">
        <v>17966.537530000001</v>
      </c>
      <c r="F24" s="24">
        <v>1.5324122870432599</v>
      </c>
      <c r="G24" s="24"/>
    </row>
    <row r="25" spans="1:7" x14ac:dyDescent="0.2">
      <c r="A25" s="22" t="s">
        <v>206</v>
      </c>
      <c r="B25" s="22" t="s">
        <v>205</v>
      </c>
      <c r="C25" s="22" t="s">
        <v>166</v>
      </c>
      <c r="D25" s="25">
        <v>4117964</v>
      </c>
      <c r="E25" s="23">
        <v>17871.963759999999</v>
      </c>
      <c r="F25" s="24">
        <v>1.52434584647629</v>
      </c>
      <c r="G25" s="24"/>
    </row>
    <row r="26" spans="1:7" x14ac:dyDescent="0.2">
      <c r="A26" s="22" t="s">
        <v>601</v>
      </c>
      <c r="B26" s="22" t="s">
        <v>600</v>
      </c>
      <c r="C26" s="22" t="s">
        <v>452</v>
      </c>
      <c r="D26" s="25">
        <v>1387967</v>
      </c>
      <c r="E26" s="23">
        <v>17860.359359999999</v>
      </c>
      <c r="F26" s="24">
        <v>1.52335607729489</v>
      </c>
      <c r="G26" s="24"/>
    </row>
    <row r="27" spans="1:7" x14ac:dyDescent="0.2">
      <c r="A27" s="22" t="s">
        <v>149</v>
      </c>
      <c r="B27" s="22" t="s">
        <v>148</v>
      </c>
      <c r="C27" s="22" t="s">
        <v>137</v>
      </c>
      <c r="D27" s="25">
        <v>1506287</v>
      </c>
      <c r="E27" s="23">
        <v>17492.51093</v>
      </c>
      <c r="F27" s="24">
        <v>1.4919813367273</v>
      </c>
      <c r="G27" s="24"/>
    </row>
    <row r="28" spans="1:7" x14ac:dyDescent="0.2">
      <c r="A28" s="22" t="s">
        <v>316</v>
      </c>
      <c r="B28" s="22" t="s">
        <v>315</v>
      </c>
      <c r="C28" s="22" t="s">
        <v>137</v>
      </c>
      <c r="D28" s="25">
        <v>5959814</v>
      </c>
      <c r="E28" s="23">
        <v>17268.56107</v>
      </c>
      <c r="F28" s="24">
        <v>1.4728800760323799</v>
      </c>
      <c r="G28" s="24"/>
    </row>
    <row r="29" spans="1:7" x14ac:dyDescent="0.2">
      <c r="A29" s="22" t="s">
        <v>603</v>
      </c>
      <c r="B29" s="22" t="s">
        <v>602</v>
      </c>
      <c r="C29" s="22" t="s">
        <v>137</v>
      </c>
      <c r="D29" s="25">
        <v>5723140</v>
      </c>
      <c r="E29" s="23">
        <v>16562.767159999999</v>
      </c>
      <c r="F29" s="24">
        <v>1.41268109456484</v>
      </c>
      <c r="G29" s="24"/>
    </row>
    <row r="30" spans="1:7" x14ac:dyDescent="0.2">
      <c r="A30" s="22" t="s">
        <v>180</v>
      </c>
      <c r="B30" s="22" t="s">
        <v>179</v>
      </c>
      <c r="C30" s="22" t="s">
        <v>181</v>
      </c>
      <c r="D30" s="25">
        <v>8500000</v>
      </c>
      <c r="E30" s="23">
        <v>16308.1</v>
      </c>
      <c r="F30" s="24">
        <v>1.39095987619214</v>
      </c>
      <c r="G30" s="24"/>
    </row>
    <row r="31" spans="1:7" x14ac:dyDescent="0.2">
      <c r="A31" s="22" t="s">
        <v>284</v>
      </c>
      <c r="B31" s="22" t="s">
        <v>283</v>
      </c>
      <c r="C31" s="22" t="s">
        <v>198</v>
      </c>
      <c r="D31" s="25">
        <v>7128000</v>
      </c>
      <c r="E31" s="23">
        <v>15938.208000000001</v>
      </c>
      <c r="F31" s="24">
        <v>1.3594108342728199</v>
      </c>
      <c r="G31" s="24"/>
    </row>
    <row r="32" spans="1:7" x14ac:dyDescent="0.2">
      <c r="A32" s="22" t="s">
        <v>605</v>
      </c>
      <c r="B32" s="22" t="s">
        <v>604</v>
      </c>
      <c r="C32" s="22" t="s">
        <v>606</v>
      </c>
      <c r="D32" s="25">
        <v>1917001</v>
      </c>
      <c r="E32" s="23">
        <v>15900.56479</v>
      </c>
      <c r="F32" s="24">
        <v>1.35620014788256</v>
      </c>
      <c r="G32" s="24"/>
    </row>
    <row r="33" spans="1:7" x14ac:dyDescent="0.2">
      <c r="A33" s="22" t="s">
        <v>274</v>
      </c>
      <c r="B33" s="22" t="s">
        <v>273</v>
      </c>
      <c r="C33" s="22" t="s">
        <v>195</v>
      </c>
      <c r="D33" s="25">
        <v>523732</v>
      </c>
      <c r="E33" s="23">
        <v>15896.8374</v>
      </c>
      <c r="F33" s="24">
        <v>1.3558822291836901</v>
      </c>
      <c r="G33" s="24"/>
    </row>
    <row r="34" spans="1:7" x14ac:dyDescent="0.2">
      <c r="A34" s="22" t="s">
        <v>521</v>
      </c>
      <c r="B34" s="22" t="s">
        <v>520</v>
      </c>
      <c r="C34" s="22" t="s">
        <v>187</v>
      </c>
      <c r="D34" s="25">
        <v>10309386</v>
      </c>
      <c r="E34" s="23">
        <v>15458.92431</v>
      </c>
      <c r="F34" s="24">
        <v>1.31853149320284</v>
      </c>
      <c r="G34" s="24"/>
    </row>
    <row r="35" spans="1:7" x14ac:dyDescent="0.2">
      <c r="A35" s="22" t="s">
        <v>508</v>
      </c>
      <c r="B35" s="22" t="s">
        <v>507</v>
      </c>
      <c r="C35" s="22" t="s">
        <v>509</v>
      </c>
      <c r="D35" s="25">
        <v>3876597</v>
      </c>
      <c r="E35" s="23">
        <v>15250.5326</v>
      </c>
      <c r="F35" s="24">
        <v>1.30075722721594</v>
      </c>
      <c r="G35" s="24"/>
    </row>
    <row r="36" spans="1:7" x14ac:dyDescent="0.2">
      <c r="A36" s="22" t="s">
        <v>220</v>
      </c>
      <c r="B36" s="22" t="s">
        <v>219</v>
      </c>
      <c r="C36" s="22" t="s">
        <v>195</v>
      </c>
      <c r="D36" s="25">
        <v>435000</v>
      </c>
      <c r="E36" s="23">
        <v>15169.32</v>
      </c>
      <c r="F36" s="24">
        <v>1.293830395271</v>
      </c>
      <c r="G36" s="24"/>
    </row>
    <row r="37" spans="1:7" x14ac:dyDescent="0.2">
      <c r="A37" s="22" t="s">
        <v>608</v>
      </c>
      <c r="B37" s="22" t="s">
        <v>607</v>
      </c>
      <c r="C37" s="22" t="s">
        <v>178</v>
      </c>
      <c r="D37" s="25">
        <v>724377</v>
      </c>
      <c r="E37" s="23">
        <v>14954.038790000001</v>
      </c>
      <c r="F37" s="24">
        <v>1.27546850607434</v>
      </c>
      <c r="G37" s="24"/>
    </row>
    <row r="38" spans="1:7" x14ac:dyDescent="0.2">
      <c r="A38" s="22" t="s">
        <v>265</v>
      </c>
      <c r="B38" s="22" t="s">
        <v>264</v>
      </c>
      <c r="C38" s="22" t="s">
        <v>198</v>
      </c>
      <c r="D38" s="25">
        <v>3160463</v>
      </c>
      <c r="E38" s="23">
        <v>14851.01564</v>
      </c>
      <c r="F38" s="24">
        <v>1.2666813961124801</v>
      </c>
      <c r="G38" s="24"/>
    </row>
    <row r="39" spans="1:7" x14ac:dyDescent="0.2">
      <c r="A39" s="22" t="s">
        <v>136</v>
      </c>
      <c r="B39" s="22" t="s">
        <v>135</v>
      </c>
      <c r="C39" s="22" t="s">
        <v>137</v>
      </c>
      <c r="D39" s="25">
        <v>1872250</v>
      </c>
      <c r="E39" s="23">
        <v>13696.444879999999</v>
      </c>
      <c r="F39" s="24">
        <v>1.1682050805769699</v>
      </c>
      <c r="G39" s="24"/>
    </row>
    <row r="40" spans="1:7" x14ac:dyDescent="0.2">
      <c r="A40" s="22" t="s">
        <v>237</v>
      </c>
      <c r="B40" s="22" t="s">
        <v>236</v>
      </c>
      <c r="C40" s="22" t="s">
        <v>238</v>
      </c>
      <c r="D40" s="25">
        <v>2029179</v>
      </c>
      <c r="E40" s="23">
        <v>13645.214190000001</v>
      </c>
      <c r="F40" s="24">
        <v>1.16383548300155</v>
      </c>
      <c r="G40" s="24"/>
    </row>
    <row r="41" spans="1:7" x14ac:dyDescent="0.2">
      <c r="A41" s="22" t="s">
        <v>242</v>
      </c>
      <c r="B41" s="22" t="s">
        <v>241</v>
      </c>
      <c r="C41" s="22" t="s">
        <v>238</v>
      </c>
      <c r="D41" s="25">
        <v>98937</v>
      </c>
      <c r="E41" s="23">
        <v>13621.64616</v>
      </c>
      <c r="F41" s="24">
        <v>1.1618253049862799</v>
      </c>
      <c r="G41" s="24"/>
    </row>
    <row r="42" spans="1:7" x14ac:dyDescent="0.2">
      <c r="A42" s="22" t="s">
        <v>258</v>
      </c>
      <c r="B42" s="22" t="s">
        <v>257</v>
      </c>
      <c r="C42" s="22" t="s">
        <v>160</v>
      </c>
      <c r="D42" s="25">
        <v>3550000</v>
      </c>
      <c r="E42" s="23">
        <v>13445.625</v>
      </c>
      <c r="F42" s="24">
        <v>1.1468120066302001</v>
      </c>
      <c r="G42" s="24"/>
    </row>
    <row r="43" spans="1:7" x14ac:dyDescent="0.2">
      <c r="A43" s="22" t="s">
        <v>610</v>
      </c>
      <c r="B43" s="22" t="s">
        <v>609</v>
      </c>
      <c r="C43" s="22" t="s">
        <v>238</v>
      </c>
      <c r="D43" s="25">
        <v>2718807</v>
      </c>
      <c r="E43" s="23">
        <v>13091.055710000001</v>
      </c>
      <c r="F43" s="24">
        <v>1.1165698781345501</v>
      </c>
      <c r="G43" s="24"/>
    </row>
    <row r="44" spans="1:7" x14ac:dyDescent="0.2">
      <c r="A44" s="22" t="s">
        <v>612</v>
      </c>
      <c r="B44" s="22" t="s">
        <v>611</v>
      </c>
      <c r="C44" s="22" t="s">
        <v>238</v>
      </c>
      <c r="D44" s="25">
        <v>2518981</v>
      </c>
      <c r="E44" s="23">
        <v>12945.04336</v>
      </c>
      <c r="F44" s="24">
        <v>1.10411610851831</v>
      </c>
      <c r="G44" s="24"/>
    </row>
    <row r="45" spans="1:7" x14ac:dyDescent="0.2">
      <c r="A45" s="22" t="s">
        <v>614</v>
      </c>
      <c r="B45" s="22" t="s">
        <v>613</v>
      </c>
      <c r="C45" s="22" t="s">
        <v>187</v>
      </c>
      <c r="D45" s="25">
        <v>1657212</v>
      </c>
      <c r="E45" s="23">
        <v>12868.251179999999</v>
      </c>
      <c r="F45" s="24">
        <v>1.09756630558693</v>
      </c>
      <c r="G45" s="24"/>
    </row>
    <row r="46" spans="1:7" x14ac:dyDescent="0.2">
      <c r="A46" s="22" t="s">
        <v>232</v>
      </c>
      <c r="B46" s="22" t="s">
        <v>231</v>
      </c>
      <c r="C46" s="22" t="s">
        <v>233</v>
      </c>
      <c r="D46" s="25">
        <v>12487886</v>
      </c>
      <c r="E46" s="23">
        <v>12540.33512</v>
      </c>
      <c r="F46" s="24">
        <v>1.0695974997653399</v>
      </c>
      <c r="G46" s="24"/>
    </row>
    <row r="47" spans="1:7" x14ac:dyDescent="0.2">
      <c r="A47" s="22" t="s">
        <v>616</v>
      </c>
      <c r="B47" s="22" t="s">
        <v>615</v>
      </c>
      <c r="C47" s="22" t="s">
        <v>198</v>
      </c>
      <c r="D47" s="25">
        <v>1575000</v>
      </c>
      <c r="E47" s="23">
        <v>12437.775</v>
      </c>
      <c r="F47" s="24">
        <v>1.06084988282545</v>
      </c>
      <c r="G47" s="24"/>
    </row>
    <row r="48" spans="1:7" x14ac:dyDescent="0.2">
      <c r="A48" s="22" t="s">
        <v>618</v>
      </c>
      <c r="B48" s="22" t="s">
        <v>617</v>
      </c>
      <c r="C48" s="22" t="s">
        <v>452</v>
      </c>
      <c r="D48" s="25">
        <v>2278660</v>
      </c>
      <c r="E48" s="23">
        <v>12389.074420000001</v>
      </c>
      <c r="F48" s="24">
        <v>1.05669608485222</v>
      </c>
      <c r="G48" s="24"/>
    </row>
    <row r="49" spans="1:7" x14ac:dyDescent="0.2">
      <c r="A49" s="22" t="s">
        <v>620</v>
      </c>
      <c r="B49" s="22" t="s">
        <v>619</v>
      </c>
      <c r="C49" s="22" t="s">
        <v>169</v>
      </c>
      <c r="D49" s="25">
        <v>1306390</v>
      </c>
      <c r="E49" s="23">
        <v>12020.09439</v>
      </c>
      <c r="F49" s="24">
        <v>1.02522482720441</v>
      </c>
      <c r="G49" s="24"/>
    </row>
    <row r="50" spans="1:7" x14ac:dyDescent="0.2">
      <c r="A50" s="22" t="s">
        <v>622</v>
      </c>
      <c r="B50" s="22" t="s">
        <v>621</v>
      </c>
      <c r="C50" s="22" t="s">
        <v>238</v>
      </c>
      <c r="D50" s="25">
        <v>2300000</v>
      </c>
      <c r="E50" s="23">
        <v>11847.3</v>
      </c>
      <c r="F50" s="24">
        <v>1.0104867483772599</v>
      </c>
      <c r="G50" s="24"/>
    </row>
    <row r="51" spans="1:7" x14ac:dyDescent="0.2">
      <c r="A51" s="22" t="s">
        <v>314</v>
      </c>
      <c r="B51" s="22" t="s">
        <v>313</v>
      </c>
      <c r="C51" s="22" t="s">
        <v>137</v>
      </c>
      <c r="D51" s="25">
        <v>3300000</v>
      </c>
      <c r="E51" s="23">
        <v>11662.2</v>
      </c>
      <c r="F51" s="24">
        <v>0.99469909236072795</v>
      </c>
      <c r="G51" s="24"/>
    </row>
    <row r="52" spans="1:7" x14ac:dyDescent="0.2">
      <c r="A52" s="22" t="s">
        <v>519</v>
      </c>
      <c r="B52" s="22" t="s">
        <v>518</v>
      </c>
      <c r="C52" s="22" t="s">
        <v>137</v>
      </c>
      <c r="D52" s="25">
        <v>4748860</v>
      </c>
      <c r="E52" s="23">
        <v>11390.14071</v>
      </c>
      <c r="F52" s="24">
        <v>0.97149445439951099</v>
      </c>
      <c r="G52" s="24"/>
    </row>
    <row r="53" spans="1:7" x14ac:dyDescent="0.2">
      <c r="A53" s="22" t="s">
        <v>559</v>
      </c>
      <c r="B53" s="22" t="s">
        <v>558</v>
      </c>
      <c r="C53" s="22" t="s">
        <v>155</v>
      </c>
      <c r="D53" s="25">
        <v>2645754</v>
      </c>
      <c r="E53" s="23">
        <v>11244.4545</v>
      </c>
      <c r="F53" s="24">
        <v>0.95906850210436301</v>
      </c>
      <c r="G53" s="24"/>
    </row>
    <row r="54" spans="1:7" x14ac:dyDescent="0.2">
      <c r="A54" s="22" t="s">
        <v>537</v>
      </c>
      <c r="B54" s="22" t="s">
        <v>536</v>
      </c>
      <c r="C54" s="22" t="s">
        <v>378</v>
      </c>
      <c r="D54" s="25">
        <v>3167776</v>
      </c>
      <c r="E54" s="23">
        <v>11237.685359999999</v>
      </c>
      <c r="F54" s="24">
        <v>0.95849114470918295</v>
      </c>
      <c r="G54" s="24"/>
    </row>
    <row r="55" spans="1:7" x14ac:dyDescent="0.2">
      <c r="A55" s="22" t="s">
        <v>624</v>
      </c>
      <c r="B55" s="22" t="s">
        <v>623</v>
      </c>
      <c r="C55" s="22" t="s">
        <v>452</v>
      </c>
      <c r="D55" s="25">
        <v>4214678</v>
      </c>
      <c r="E55" s="23">
        <v>11135.60074</v>
      </c>
      <c r="F55" s="24">
        <v>0.94978408438968998</v>
      </c>
      <c r="G55" s="24"/>
    </row>
    <row r="56" spans="1:7" x14ac:dyDescent="0.2">
      <c r="A56" s="22" t="s">
        <v>235</v>
      </c>
      <c r="B56" s="22" t="s">
        <v>234</v>
      </c>
      <c r="C56" s="22" t="s">
        <v>163</v>
      </c>
      <c r="D56" s="25">
        <v>2285881</v>
      </c>
      <c r="E56" s="23">
        <v>10908.224130000001</v>
      </c>
      <c r="F56" s="24">
        <v>0.93039054735627802</v>
      </c>
      <c r="G56" s="24"/>
    </row>
    <row r="57" spans="1:7" x14ac:dyDescent="0.2">
      <c r="A57" s="22" t="s">
        <v>626</v>
      </c>
      <c r="B57" s="22" t="s">
        <v>625</v>
      </c>
      <c r="C57" s="22" t="s">
        <v>400</v>
      </c>
      <c r="D57" s="25">
        <v>1130373</v>
      </c>
      <c r="E57" s="23">
        <v>10844.798559999999</v>
      </c>
      <c r="F57" s="24">
        <v>0.92498081703854595</v>
      </c>
      <c r="G57" s="24"/>
    </row>
    <row r="58" spans="1:7" x14ac:dyDescent="0.2">
      <c r="A58" s="22" t="s">
        <v>628</v>
      </c>
      <c r="B58" s="22" t="s">
        <v>627</v>
      </c>
      <c r="C58" s="22" t="s">
        <v>238</v>
      </c>
      <c r="D58" s="25">
        <v>683405</v>
      </c>
      <c r="E58" s="23">
        <v>10598.92815</v>
      </c>
      <c r="F58" s="24">
        <v>0.90400989614322902</v>
      </c>
      <c r="G58" s="24"/>
    </row>
    <row r="59" spans="1:7" x14ac:dyDescent="0.2">
      <c r="A59" s="22" t="s">
        <v>557</v>
      </c>
      <c r="B59" s="22" t="s">
        <v>556</v>
      </c>
      <c r="C59" s="22" t="s">
        <v>155</v>
      </c>
      <c r="D59" s="25">
        <v>1756444</v>
      </c>
      <c r="E59" s="23">
        <v>10513.19556</v>
      </c>
      <c r="F59" s="24">
        <v>0.89669754260283896</v>
      </c>
      <c r="G59" s="24"/>
    </row>
    <row r="60" spans="1:7" x14ac:dyDescent="0.2">
      <c r="A60" s="22" t="s">
        <v>630</v>
      </c>
      <c r="B60" s="22" t="s">
        <v>629</v>
      </c>
      <c r="C60" s="22" t="s">
        <v>452</v>
      </c>
      <c r="D60" s="25">
        <v>165000</v>
      </c>
      <c r="E60" s="23">
        <v>10508.025</v>
      </c>
      <c r="F60" s="24">
        <v>0.89625653221552004</v>
      </c>
      <c r="G60" s="24"/>
    </row>
    <row r="61" spans="1:7" x14ac:dyDescent="0.2">
      <c r="A61" s="22" t="s">
        <v>513</v>
      </c>
      <c r="B61" s="22" t="s">
        <v>512</v>
      </c>
      <c r="C61" s="22" t="s">
        <v>178</v>
      </c>
      <c r="D61" s="25">
        <v>2230054</v>
      </c>
      <c r="E61" s="23">
        <v>10394.28169</v>
      </c>
      <c r="F61" s="24">
        <v>0.88655507218061202</v>
      </c>
      <c r="G61" s="24"/>
    </row>
    <row r="62" spans="1:7" x14ac:dyDescent="0.2">
      <c r="A62" s="22" t="s">
        <v>632</v>
      </c>
      <c r="B62" s="22" t="s">
        <v>631</v>
      </c>
      <c r="C62" s="22" t="s">
        <v>223</v>
      </c>
      <c r="D62" s="25">
        <v>2215407</v>
      </c>
      <c r="E62" s="23">
        <v>9536.2194319999999</v>
      </c>
      <c r="F62" s="24">
        <v>0.81336873090524398</v>
      </c>
      <c r="G62" s="24"/>
    </row>
    <row r="63" spans="1:7" x14ac:dyDescent="0.2">
      <c r="A63" s="22" t="s">
        <v>634</v>
      </c>
      <c r="B63" s="22" t="s">
        <v>633</v>
      </c>
      <c r="C63" s="22" t="s">
        <v>187</v>
      </c>
      <c r="D63" s="25">
        <v>901135</v>
      </c>
      <c r="E63" s="23">
        <v>9371.8040000000001</v>
      </c>
      <c r="F63" s="24">
        <v>0.79934531499911099</v>
      </c>
      <c r="G63" s="24"/>
    </row>
    <row r="64" spans="1:7" x14ac:dyDescent="0.2">
      <c r="A64" s="22" t="s">
        <v>636</v>
      </c>
      <c r="B64" s="22" t="s">
        <v>635</v>
      </c>
      <c r="C64" s="22" t="s">
        <v>187</v>
      </c>
      <c r="D64" s="25">
        <v>2023000</v>
      </c>
      <c r="E64" s="23">
        <v>8388.3695000000007</v>
      </c>
      <c r="F64" s="24">
        <v>0.71546565210992896</v>
      </c>
      <c r="G64" s="24"/>
    </row>
    <row r="65" spans="1:7" x14ac:dyDescent="0.2">
      <c r="A65" s="22" t="s">
        <v>535</v>
      </c>
      <c r="B65" s="22" t="s">
        <v>534</v>
      </c>
      <c r="C65" s="22" t="s">
        <v>400</v>
      </c>
      <c r="D65" s="25">
        <v>739618</v>
      </c>
      <c r="E65" s="23">
        <v>8346.5891300000003</v>
      </c>
      <c r="F65" s="24">
        <v>0.71190209668149396</v>
      </c>
      <c r="G65" s="24"/>
    </row>
    <row r="66" spans="1:7" x14ac:dyDescent="0.2">
      <c r="A66" s="22" t="s">
        <v>638</v>
      </c>
      <c r="B66" s="22" t="s">
        <v>637</v>
      </c>
      <c r="C66" s="22" t="s">
        <v>211</v>
      </c>
      <c r="D66" s="25">
        <v>2000000</v>
      </c>
      <c r="E66" s="23">
        <v>8334</v>
      </c>
      <c r="F66" s="24">
        <v>0.71082833734066497</v>
      </c>
      <c r="G66" s="24"/>
    </row>
    <row r="67" spans="1:7" x14ac:dyDescent="0.2">
      <c r="A67" s="22" t="s">
        <v>533</v>
      </c>
      <c r="B67" s="22" t="s">
        <v>532</v>
      </c>
      <c r="C67" s="22" t="s">
        <v>169</v>
      </c>
      <c r="D67" s="25">
        <v>1489763</v>
      </c>
      <c r="E67" s="23">
        <v>8313.6224220000004</v>
      </c>
      <c r="F67" s="24">
        <v>0.70909028119850404</v>
      </c>
      <c r="G67" s="24"/>
    </row>
    <row r="68" spans="1:7" x14ac:dyDescent="0.2">
      <c r="A68" s="22" t="s">
        <v>640</v>
      </c>
      <c r="B68" s="22" t="s">
        <v>639</v>
      </c>
      <c r="C68" s="22" t="s">
        <v>238</v>
      </c>
      <c r="D68" s="25">
        <v>2868888</v>
      </c>
      <c r="E68" s="23">
        <v>8259.5285519999998</v>
      </c>
      <c r="F68" s="24">
        <v>0.70447647562226001</v>
      </c>
      <c r="G68" s="24"/>
    </row>
    <row r="69" spans="1:7" x14ac:dyDescent="0.2">
      <c r="A69" s="22" t="s">
        <v>642</v>
      </c>
      <c r="B69" s="22" t="s">
        <v>641</v>
      </c>
      <c r="C69" s="22" t="s">
        <v>452</v>
      </c>
      <c r="D69" s="25">
        <v>1659420</v>
      </c>
      <c r="E69" s="23">
        <v>8107.9261200000001</v>
      </c>
      <c r="F69" s="24">
        <v>0.69154591350618499</v>
      </c>
      <c r="G69" s="24"/>
    </row>
    <row r="70" spans="1:7" x14ac:dyDescent="0.2">
      <c r="A70" s="22" t="s">
        <v>644</v>
      </c>
      <c r="B70" s="22" t="s">
        <v>643</v>
      </c>
      <c r="C70" s="22" t="s">
        <v>163</v>
      </c>
      <c r="D70" s="25">
        <v>9193176</v>
      </c>
      <c r="E70" s="23">
        <v>8099.188056</v>
      </c>
      <c r="F70" s="24">
        <v>0.69080062150898203</v>
      </c>
      <c r="G70" s="24"/>
    </row>
    <row r="71" spans="1:7" x14ac:dyDescent="0.2">
      <c r="A71" s="22" t="s">
        <v>523</v>
      </c>
      <c r="B71" s="22" t="s">
        <v>522</v>
      </c>
      <c r="C71" s="22" t="s">
        <v>233</v>
      </c>
      <c r="D71" s="25">
        <v>5126290</v>
      </c>
      <c r="E71" s="23">
        <v>7710.9654179999998</v>
      </c>
      <c r="F71" s="24">
        <v>0.65768811223521795</v>
      </c>
      <c r="G71" s="24"/>
    </row>
    <row r="72" spans="1:7" x14ac:dyDescent="0.2">
      <c r="A72" s="22" t="s">
        <v>646</v>
      </c>
      <c r="B72" s="22" t="s">
        <v>645</v>
      </c>
      <c r="C72" s="22" t="s">
        <v>169</v>
      </c>
      <c r="D72" s="25">
        <v>2214787</v>
      </c>
      <c r="E72" s="23">
        <v>7614.4377059999997</v>
      </c>
      <c r="F72" s="24">
        <v>0.64945501491961199</v>
      </c>
      <c r="G72" s="24"/>
    </row>
    <row r="73" spans="1:7" x14ac:dyDescent="0.2">
      <c r="A73" s="22" t="s">
        <v>648</v>
      </c>
      <c r="B73" s="22" t="s">
        <v>647</v>
      </c>
      <c r="C73" s="22" t="s">
        <v>649</v>
      </c>
      <c r="D73" s="25">
        <v>2357202</v>
      </c>
      <c r="E73" s="23">
        <v>7551.2966070000002</v>
      </c>
      <c r="F73" s="24">
        <v>0.644069547866573</v>
      </c>
      <c r="G73" s="24"/>
    </row>
    <row r="74" spans="1:7" x14ac:dyDescent="0.2">
      <c r="A74" s="22" t="s">
        <v>651</v>
      </c>
      <c r="B74" s="22" t="s">
        <v>650</v>
      </c>
      <c r="C74" s="22" t="s">
        <v>277</v>
      </c>
      <c r="D74" s="25">
        <v>3125205</v>
      </c>
      <c r="E74" s="23">
        <v>7177.0332829999998</v>
      </c>
      <c r="F74" s="24">
        <v>0.61214766445806401</v>
      </c>
      <c r="G74" s="24"/>
    </row>
    <row r="75" spans="1:7" x14ac:dyDescent="0.2">
      <c r="A75" s="22" t="s">
        <v>541</v>
      </c>
      <c r="B75" s="22" t="s">
        <v>540</v>
      </c>
      <c r="C75" s="22" t="s">
        <v>211</v>
      </c>
      <c r="D75" s="25">
        <v>13793660</v>
      </c>
      <c r="E75" s="23">
        <v>6972.6951300000001</v>
      </c>
      <c r="F75" s="24">
        <v>0.59471913679400701</v>
      </c>
      <c r="G75" s="24"/>
    </row>
    <row r="76" spans="1:7" x14ac:dyDescent="0.2">
      <c r="A76" s="22" t="s">
        <v>653</v>
      </c>
      <c r="B76" s="22" t="s">
        <v>652</v>
      </c>
      <c r="C76" s="22" t="s">
        <v>187</v>
      </c>
      <c r="D76" s="25">
        <v>312695</v>
      </c>
      <c r="E76" s="23">
        <v>6884.9185100000004</v>
      </c>
      <c r="F76" s="24">
        <v>0.58723244266729901</v>
      </c>
      <c r="G76" s="24"/>
    </row>
    <row r="77" spans="1:7" x14ac:dyDescent="0.2">
      <c r="A77" s="22" t="s">
        <v>655</v>
      </c>
      <c r="B77" s="22" t="s">
        <v>654</v>
      </c>
      <c r="C77" s="22" t="s">
        <v>175</v>
      </c>
      <c r="D77" s="25">
        <v>3627193</v>
      </c>
      <c r="E77" s="23">
        <v>6494.4890670000004</v>
      </c>
      <c r="F77" s="24">
        <v>0.55393170930798397</v>
      </c>
      <c r="G77" s="24"/>
    </row>
    <row r="78" spans="1:7" x14ac:dyDescent="0.2">
      <c r="A78" s="22" t="s">
        <v>657</v>
      </c>
      <c r="B78" s="22" t="s">
        <v>656</v>
      </c>
      <c r="C78" s="22" t="s">
        <v>238</v>
      </c>
      <c r="D78" s="25">
        <v>5710426</v>
      </c>
      <c r="E78" s="23">
        <v>6338.5728600000002</v>
      </c>
      <c r="F78" s="24">
        <v>0.54063321420523902</v>
      </c>
      <c r="G78" s="24"/>
    </row>
    <row r="79" spans="1:7" x14ac:dyDescent="0.2">
      <c r="A79" s="22" t="s">
        <v>659</v>
      </c>
      <c r="B79" s="22" t="s">
        <v>658</v>
      </c>
      <c r="C79" s="22" t="s">
        <v>198</v>
      </c>
      <c r="D79" s="25">
        <v>3507931</v>
      </c>
      <c r="E79" s="23">
        <v>6010.4889750000002</v>
      </c>
      <c r="F79" s="24">
        <v>0.51265009415690499</v>
      </c>
      <c r="G79" s="24"/>
    </row>
    <row r="80" spans="1:7" x14ac:dyDescent="0.2">
      <c r="A80" s="22" t="s">
        <v>661</v>
      </c>
      <c r="B80" s="22" t="s">
        <v>660</v>
      </c>
      <c r="C80" s="22" t="s">
        <v>192</v>
      </c>
      <c r="D80" s="25">
        <v>3763252</v>
      </c>
      <c r="E80" s="23">
        <v>5877.4469740000004</v>
      </c>
      <c r="F80" s="24">
        <v>0.50130259903243801</v>
      </c>
      <c r="G80" s="24"/>
    </row>
    <row r="81" spans="1:7" x14ac:dyDescent="0.2">
      <c r="A81" s="22" t="s">
        <v>288</v>
      </c>
      <c r="B81" s="22" t="s">
        <v>287</v>
      </c>
      <c r="C81" s="22" t="s">
        <v>166</v>
      </c>
      <c r="D81" s="25">
        <v>1365476</v>
      </c>
      <c r="E81" s="23">
        <v>5323.9909239999997</v>
      </c>
      <c r="F81" s="24">
        <v>0.45409690623034699</v>
      </c>
      <c r="G81" s="24"/>
    </row>
    <row r="82" spans="1:7" x14ac:dyDescent="0.2">
      <c r="A82" s="22" t="s">
        <v>663</v>
      </c>
      <c r="B82" s="22" t="s">
        <v>662</v>
      </c>
      <c r="C82" s="22" t="s">
        <v>163</v>
      </c>
      <c r="D82" s="25">
        <v>1487290</v>
      </c>
      <c r="E82" s="23">
        <v>5220.3878999999997</v>
      </c>
      <c r="F82" s="24">
        <v>0.44526033732065301</v>
      </c>
      <c r="G82" s="24"/>
    </row>
    <row r="83" spans="1:7" x14ac:dyDescent="0.2">
      <c r="A83" s="22" t="s">
        <v>665</v>
      </c>
      <c r="B83" s="22" t="s">
        <v>664</v>
      </c>
      <c r="C83" s="22" t="s">
        <v>233</v>
      </c>
      <c r="D83" s="25">
        <v>9255068</v>
      </c>
      <c r="E83" s="23">
        <v>5150.445342</v>
      </c>
      <c r="F83" s="24">
        <v>0.439294756301636</v>
      </c>
      <c r="G83" s="24"/>
    </row>
    <row r="84" spans="1:7" x14ac:dyDescent="0.2">
      <c r="A84" s="22" t="s">
        <v>667</v>
      </c>
      <c r="B84" s="22" t="s">
        <v>666</v>
      </c>
      <c r="C84" s="22" t="s">
        <v>452</v>
      </c>
      <c r="D84" s="25">
        <v>1159493</v>
      </c>
      <c r="E84" s="23">
        <v>4904.6553899999999</v>
      </c>
      <c r="F84" s="24">
        <v>0.41833069787648602</v>
      </c>
      <c r="G84" s="24"/>
    </row>
    <row r="85" spans="1:7" x14ac:dyDescent="0.2">
      <c r="A85" s="22" t="s">
        <v>669</v>
      </c>
      <c r="B85" s="22" t="s">
        <v>668</v>
      </c>
      <c r="C85" s="22" t="s">
        <v>163</v>
      </c>
      <c r="D85" s="25">
        <v>923838</v>
      </c>
      <c r="E85" s="23">
        <v>4416.8694779999996</v>
      </c>
      <c r="F85" s="24">
        <v>0.37672618038126598</v>
      </c>
      <c r="G85" s="24"/>
    </row>
    <row r="86" spans="1:7" x14ac:dyDescent="0.2">
      <c r="A86" s="22" t="s">
        <v>671</v>
      </c>
      <c r="B86" s="22" t="s">
        <v>670</v>
      </c>
      <c r="C86" s="22" t="s">
        <v>155</v>
      </c>
      <c r="D86" s="25">
        <v>1231772</v>
      </c>
      <c r="E86" s="23">
        <v>4096.2577860000001</v>
      </c>
      <c r="F86" s="24">
        <v>0.34938038293030199</v>
      </c>
      <c r="G86" s="24"/>
    </row>
    <row r="87" spans="1:7" x14ac:dyDescent="0.2">
      <c r="A87" s="22" t="s">
        <v>673</v>
      </c>
      <c r="B87" s="22" t="s">
        <v>672</v>
      </c>
      <c r="C87" s="22" t="s">
        <v>238</v>
      </c>
      <c r="D87" s="25">
        <v>10576724</v>
      </c>
      <c r="E87" s="23">
        <v>3902.8111560000002</v>
      </c>
      <c r="F87" s="24">
        <v>0.33288082133118302</v>
      </c>
      <c r="G87" s="24"/>
    </row>
    <row r="88" spans="1:7" x14ac:dyDescent="0.2">
      <c r="A88" s="22" t="s">
        <v>675</v>
      </c>
      <c r="B88" s="22" t="s">
        <v>674</v>
      </c>
      <c r="C88" s="22" t="s">
        <v>155</v>
      </c>
      <c r="D88" s="25">
        <v>597610</v>
      </c>
      <c r="E88" s="23">
        <v>3793.329475</v>
      </c>
      <c r="F88" s="24">
        <v>0.32354284661622101</v>
      </c>
      <c r="G88" s="24"/>
    </row>
    <row r="89" spans="1:7" x14ac:dyDescent="0.2">
      <c r="A89" s="22" t="s">
        <v>543</v>
      </c>
      <c r="B89" s="22" t="s">
        <v>542</v>
      </c>
      <c r="C89" s="22" t="s">
        <v>163</v>
      </c>
      <c r="D89" s="25">
        <v>1477466</v>
      </c>
      <c r="E89" s="23">
        <v>3681.845272</v>
      </c>
      <c r="F89" s="24">
        <v>0.31403407163923103</v>
      </c>
      <c r="G89" s="24"/>
    </row>
    <row r="90" spans="1:7" x14ac:dyDescent="0.2">
      <c r="A90" s="22" t="s">
        <v>677</v>
      </c>
      <c r="B90" s="22" t="s">
        <v>676</v>
      </c>
      <c r="C90" s="22" t="s">
        <v>378</v>
      </c>
      <c r="D90" s="25">
        <v>2000000</v>
      </c>
      <c r="E90" s="23">
        <v>3553.4</v>
      </c>
      <c r="F90" s="24">
        <v>0.30307864337728802</v>
      </c>
      <c r="G90" s="24"/>
    </row>
    <row r="91" spans="1:7" x14ac:dyDescent="0.2">
      <c r="A91" s="22" t="s">
        <v>679</v>
      </c>
      <c r="B91" s="22" t="s">
        <v>678</v>
      </c>
      <c r="C91" s="22" t="s">
        <v>178</v>
      </c>
      <c r="D91" s="25">
        <v>2025592</v>
      </c>
      <c r="E91" s="23">
        <v>3321.9708799999999</v>
      </c>
      <c r="F91" s="24">
        <v>0.28333945732235499</v>
      </c>
      <c r="G91" s="24"/>
    </row>
    <row r="92" spans="1:7" x14ac:dyDescent="0.2">
      <c r="A92" s="22" t="s">
        <v>681</v>
      </c>
      <c r="B92" s="22" t="s">
        <v>680</v>
      </c>
      <c r="C92" s="22" t="s">
        <v>551</v>
      </c>
      <c r="D92" s="25">
        <v>416213</v>
      </c>
      <c r="E92" s="23">
        <v>3133.4595709999999</v>
      </c>
      <c r="F92" s="24">
        <v>0.26726084197001698</v>
      </c>
      <c r="G92" s="24"/>
    </row>
    <row r="93" spans="1:7" x14ac:dyDescent="0.2">
      <c r="A93" s="22" t="s">
        <v>683</v>
      </c>
      <c r="B93" s="22" t="s">
        <v>682</v>
      </c>
      <c r="C93" s="22" t="s">
        <v>187</v>
      </c>
      <c r="D93" s="25">
        <v>663706</v>
      </c>
      <c r="E93" s="23">
        <v>2574.1837209999999</v>
      </c>
      <c r="F93" s="24">
        <v>0.21955876342786601</v>
      </c>
      <c r="G93" s="24"/>
    </row>
    <row r="94" spans="1:7" x14ac:dyDescent="0.2">
      <c r="A94" s="22" t="s">
        <v>685</v>
      </c>
      <c r="B94" s="22" t="s">
        <v>684</v>
      </c>
      <c r="C94" s="22" t="s">
        <v>233</v>
      </c>
      <c r="D94" s="25">
        <v>2500000</v>
      </c>
      <c r="E94" s="23">
        <v>2364.75</v>
      </c>
      <c r="F94" s="24">
        <v>0.20169562163742999</v>
      </c>
      <c r="G94" s="24"/>
    </row>
    <row r="95" spans="1:7" x14ac:dyDescent="0.2">
      <c r="A95" s="22" t="s">
        <v>687</v>
      </c>
      <c r="B95" s="22" t="s">
        <v>686</v>
      </c>
      <c r="C95" s="22" t="s">
        <v>272</v>
      </c>
      <c r="D95" s="25">
        <v>181308</v>
      </c>
      <c r="E95" s="23">
        <v>1247.9429640000001</v>
      </c>
      <c r="F95" s="24">
        <v>0.106440271441817</v>
      </c>
      <c r="G95" s="24"/>
    </row>
    <row r="96" spans="1:7" x14ac:dyDescent="0.2">
      <c r="A96" s="21" t="s">
        <v>33</v>
      </c>
      <c r="B96" s="21"/>
      <c r="C96" s="21"/>
      <c r="D96" s="21"/>
      <c r="E96" s="26">
        <f>SUM(E7:E95)</f>
        <v>1100934.5967209998</v>
      </c>
      <c r="F96" s="27">
        <f>SUM(F7:F95)</f>
        <v>93.901548945044922</v>
      </c>
      <c r="G96" s="24"/>
    </row>
    <row r="97" spans="1:7" x14ac:dyDescent="0.2">
      <c r="A97" s="22"/>
      <c r="B97" s="22"/>
      <c r="C97" s="22"/>
      <c r="D97" s="22"/>
      <c r="E97" s="23"/>
      <c r="F97" s="24"/>
      <c r="G97" s="24"/>
    </row>
    <row r="98" spans="1:7" x14ac:dyDescent="0.2">
      <c r="A98" s="21" t="s">
        <v>29</v>
      </c>
      <c r="B98" s="22"/>
      <c r="C98" s="22"/>
      <c r="D98" s="22"/>
      <c r="E98" s="23"/>
      <c r="F98" s="24"/>
      <c r="G98" s="24"/>
    </row>
    <row r="99" spans="1:7" x14ac:dyDescent="0.2">
      <c r="A99" s="21" t="s">
        <v>36</v>
      </c>
      <c r="B99" s="22"/>
      <c r="C99" s="22"/>
      <c r="D99" s="22"/>
      <c r="E99" s="23"/>
      <c r="F99" s="24"/>
      <c r="G99" s="24"/>
    </row>
    <row r="100" spans="1:7" x14ac:dyDescent="0.2">
      <c r="A100" s="22" t="s">
        <v>688</v>
      </c>
      <c r="B100" s="22" t="s">
        <v>1493</v>
      </c>
      <c r="C100" s="22" t="s">
        <v>37</v>
      </c>
      <c r="D100" s="25">
        <v>2552400</v>
      </c>
      <c r="E100" s="23">
        <v>2531.5468919999998</v>
      </c>
      <c r="F100" s="24">
        <v>0.21592215840416201</v>
      </c>
      <c r="G100" s="24">
        <v>5.2751000000000001</v>
      </c>
    </row>
    <row r="101" spans="1:7" x14ac:dyDescent="0.2">
      <c r="A101" s="22" t="s">
        <v>302</v>
      </c>
      <c r="B101" s="22" t="s">
        <v>1418</v>
      </c>
      <c r="C101" s="22" t="s">
        <v>37</v>
      </c>
      <c r="D101" s="25">
        <v>2500000</v>
      </c>
      <c r="E101" s="23">
        <v>2494.2049999999999</v>
      </c>
      <c r="F101" s="24">
        <v>0.21273717220263699</v>
      </c>
      <c r="G101" s="24">
        <v>5.3002000000000002</v>
      </c>
    </row>
    <row r="102" spans="1:7" x14ac:dyDescent="0.2">
      <c r="A102" s="21" t="s">
        <v>33</v>
      </c>
      <c r="B102" s="21"/>
      <c r="C102" s="21"/>
      <c r="D102" s="21"/>
      <c r="E102" s="26">
        <f>SUM(E99:E101)</f>
        <v>5025.7518920000002</v>
      </c>
      <c r="F102" s="27">
        <f>SUM(F99:F101)</f>
        <v>0.42865933060679901</v>
      </c>
      <c r="G102" s="24"/>
    </row>
    <row r="103" spans="1:7" x14ac:dyDescent="0.2">
      <c r="A103" s="22"/>
      <c r="B103" s="22"/>
      <c r="C103" s="22"/>
      <c r="D103" s="22"/>
      <c r="E103" s="23"/>
      <c r="F103" s="24"/>
      <c r="G103" s="24"/>
    </row>
    <row r="104" spans="1:7" x14ac:dyDescent="0.2">
      <c r="A104" s="21" t="s">
        <v>38</v>
      </c>
      <c r="B104" s="21"/>
      <c r="C104" s="21"/>
      <c r="D104" s="21"/>
      <c r="E104" s="26">
        <f>E96+E102</f>
        <v>1105960.3486129998</v>
      </c>
      <c r="F104" s="27">
        <f>F96+F102</f>
        <v>94.330208275651728</v>
      </c>
      <c r="G104" s="24"/>
    </row>
    <row r="105" spans="1:7" x14ac:dyDescent="0.2">
      <c r="A105" s="21"/>
      <c r="B105" s="21"/>
      <c r="C105" s="21"/>
      <c r="D105" s="21"/>
      <c r="E105" s="26"/>
      <c r="F105" s="27"/>
      <c r="G105" s="24"/>
    </row>
    <row r="106" spans="1:7" x14ac:dyDescent="0.2">
      <c r="A106" s="21" t="s">
        <v>40</v>
      </c>
      <c r="B106" s="21"/>
      <c r="C106" s="21"/>
      <c r="D106" s="21"/>
      <c r="E106" s="26">
        <f>E108-(E96+E102)</f>
        <v>66474.620873300126</v>
      </c>
      <c r="F106" s="27">
        <f>F108-(F96+F102)</f>
        <v>5.6697917243482721</v>
      </c>
      <c r="G106" s="24"/>
    </row>
    <row r="107" spans="1:7" x14ac:dyDescent="0.2">
      <c r="A107" s="21"/>
      <c r="B107" s="21"/>
      <c r="C107" s="21"/>
      <c r="D107" s="21"/>
      <c r="E107" s="26"/>
      <c r="F107" s="27"/>
      <c r="G107" s="24"/>
    </row>
    <row r="108" spans="1:7" x14ac:dyDescent="0.2">
      <c r="A108" s="28" t="s">
        <v>39</v>
      </c>
      <c r="B108" s="28"/>
      <c r="C108" s="28"/>
      <c r="D108" s="28"/>
      <c r="E108" s="29">
        <v>1172434.9694862999</v>
      </c>
      <c r="F108" s="30">
        <v>100</v>
      </c>
      <c r="G108" s="24"/>
    </row>
    <row r="109" spans="1:7" x14ac:dyDescent="0.2">
      <c r="A109" s="6" t="s">
        <v>1522</v>
      </c>
      <c r="B109" s="12"/>
      <c r="C109" s="12"/>
      <c r="D109" s="12"/>
      <c r="E109" s="93"/>
      <c r="F109" s="13"/>
      <c r="G109" s="10"/>
    </row>
    <row r="110" spans="1:7" x14ac:dyDescent="0.2">
      <c r="A110" s="6" t="s">
        <v>1523</v>
      </c>
      <c r="B110" s="12"/>
      <c r="C110" s="12"/>
      <c r="D110" s="12"/>
      <c r="E110" s="93"/>
      <c r="F110" s="13"/>
      <c r="G110" s="10"/>
    </row>
    <row r="111" spans="1:7" x14ac:dyDescent="0.2">
      <c r="G111" s="58"/>
    </row>
    <row r="112" spans="1:7" x14ac:dyDescent="0.2">
      <c r="A112" s="12" t="s">
        <v>43</v>
      </c>
      <c r="G112" s="10"/>
    </row>
    <row r="113" spans="1:4" x14ac:dyDescent="0.2">
      <c r="A113" s="12" t="s">
        <v>44</v>
      </c>
    </row>
    <row r="114" spans="1:4" x14ac:dyDescent="0.2">
      <c r="A114" s="12" t="s">
        <v>45</v>
      </c>
      <c r="B114" s="12"/>
      <c r="C114" s="31" t="s">
        <v>46</v>
      </c>
      <c r="D114" s="53" t="s">
        <v>1004</v>
      </c>
    </row>
    <row r="115" spans="1:4" x14ac:dyDescent="0.2">
      <c r="A115" s="6" t="s">
        <v>59</v>
      </c>
      <c r="C115" s="32">
        <v>164.77279999999999</v>
      </c>
      <c r="D115" s="32">
        <v>144.85329999999999</v>
      </c>
    </row>
    <row r="116" spans="1:4" x14ac:dyDescent="0.2">
      <c r="A116" s="6" t="s">
        <v>126</v>
      </c>
      <c r="C116" s="32">
        <v>45.734999999999999</v>
      </c>
      <c r="D116" s="32">
        <v>36.209800000000001</v>
      </c>
    </row>
    <row r="117" spans="1:4" x14ac:dyDescent="0.2">
      <c r="A117" s="6" t="s">
        <v>60</v>
      </c>
      <c r="C117" s="32">
        <v>186.81290000000001</v>
      </c>
      <c r="D117" s="32">
        <v>164.90119999999999</v>
      </c>
    </row>
    <row r="118" spans="1:4" x14ac:dyDescent="0.2">
      <c r="A118" s="6" t="s">
        <v>127</v>
      </c>
      <c r="C118" s="32">
        <v>54.091500000000003</v>
      </c>
      <c r="D118" s="32">
        <v>42.857500000000002</v>
      </c>
    </row>
    <row r="120" spans="1:4" x14ac:dyDescent="0.2">
      <c r="A120" s="6" t="s">
        <v>51</v>
      </c>
    </row>
    <row r="121" spans="1:4" x14ac:dyDescent="0.2">
      <c r="A121" s="6" t="s">
        <v>1005</v>
      </c>
    </row>
    <row r="123" spans="1:4" x14ac:dyDescent="0.2">
      <c r="A123" s="12" t="s">
        <v>47</v>
      </c>
    </row>
    <row r="124" spans="1:4" x14ac:dyDescent="0.2">
      <c r="A124" s="100" t="s">
        <v>48</v>
      </c>
      <c r="B124" s="101"/>
      <c r="C124" s="33" t="s">
        <v>49</v>
      </c>
    </row>
    <row r="125" spans="1:4" x14ac:dyDescent="0.2">
      <c r="A125" s="96" t="s">
        <v>126</v>
      </c>
      <c r="B125" s="97"/>
      <c r="C125" s="34">
        <v>4.5</v>
      </c>
    </row>
    <row r="126" spans="1:4" x14ac:dyDescent="0.2">
      <c r="A126" s="96" t="s">
        <v>127</v>
      </c>
      <c r="B126" s="97"/>
      <c r="C126" s="34">
        <v>5.5</v>
      </c>
    </row>
    <row r="127" spans="1:4" x14ac:dyDescent="0.2">
      <c r="A127" s="6" t="s">
        <v>50</v>
      </c>
    </row>
    <row r="128" spans="1:4" x14ac:dyDescent="0.2">
      <c r="A128" s="6" t="s">
        <v>51</v>
      </c>
    </row>
    <row r="130" spans="1:9" x14ac:dyDescent="0.2">
      <c r="A130" s="12" t="s">
        <v>309</v>
      </c>
      <c r="D130" s="36">
        <v>0.20163074427652899</v>
      </c>
    </row>
    <row r="132" spans="1:9" x14ac:dyDescent="0.2">
      <c r="A132" s="12" t="s">
        <v>53</v>
      </c>
      <c r="D132" s="31" t="s">
        <v>54</v>
      </c>
    </row>
    <row r="134" spans="1:9" x14ac:dyDescent="0.2">
      <c r="A134" s="67" t="s">
        <v>1018</v>
      </c>
      <c r="B134" s="67"/>
      <c r="C134" s="67"/>
      <c r="D134" s="67"/>
      <c r="E134" s="67"/>
      <c r="F134" s="67"/>
      <c r="G134" s="68"/>
      <c r="H134" s="67"/>
      <c r="I134" s="67"/>
    </row>
    <row r="135" spans="1:9" x14ac:dyDescent="0.2">
      <c r="A135" s="69"/>
      <c r="B135" s="68"/>
      <c r="C135" s="68"/>
      <c r="D135" s="68"/>
      <c r="E135" s="10"/>
      <c r="G135" s="10"/>
      <c r="H135" s="68"/>
      <c r="I135" s="68"/>
    </row>
    <row r="136" spans="1:9" x14ac:dyDescent="0.2">
      <c r="A136" s="67" t="s">
        <v>1009</v>
      </c>
      <c r="B136" s="68"/>
      <c r="C136" s="68"/>
      <c r="D136" s="68"/>
      <c r="E136" s="10"/>
      <c r="G136" s="10"/>
      <c r="H136" s="68"/>
      <c r="I136" s="68"/>
    </row>
    <row r="137" spans="1:9" x14ac:dyDescent="0.2">
      <c r="A137" s="69"/>
      <c r="B137" s="68"/>
      <c r="C137" s="68"/>
      <c r="D137" s="68"/>
      <c r="E137" s="10"/>
      <c r="G137" s="10"/>
      <c r="H137" s="68"/>
      <c r="I137" s="68"/>
    </row>
    <row r="138" spans="1:9" x14ac:dyDescent="0.2">
      <c r="A138" s="68"/>
      <c r="B138" s="68"/>
      <c r="C138" s="68"/>
      <c r="D138" s="68"/>
      <c r="E138" s="10"/>
      <c r="G138" s="10"/>
      <c r="H138" s="68"/>
      <c r="I138" s="68"/>
    </row>
    <row r="139" spans="1:9" x14ac:dyDescent="0.2">
      <c r="A139" s="68"/>
      <c r="B139" s="68"/>
      <c r="C139" s="68"/>
      <c r="D139" s="68"/>
      <c r="E139" s="10"/>
      <c r="G139" s="10"/>
      <c r="H139" s="68"/>
      <c r="I139" s="68"/>
    </row>
    <row r="140" spans="1:9" x14ac:dyDescent="0.2">
      <c r="A140" s="68"/>
      <c r="B140" s="68"/>
      <c r="C140" s="68"/>
      <c r="D140" s="68"/>
      <c r="E140" s="10"/>
      <c r="G140" s="10"/>
      <c r="H140" s="68"/>
      <c r="I140" s="68"/>
    </row>
    <row r="141" spans="1:9" x14ac:dyDescent="0.2">
      <c r="A141" s="68"/>
      <c r="B141" s="68"/>
      <c r="C141" s="68"/>
      <c r="D141" s="68"/>
      <c r="E141" s="10"/>
      <c r="G141" s="10"/>
      <c r="H141" s="68"/>
      <c r="I141" s="68"/>
    </row>
    <row r="142" spans="1:9" x14ac:dyDescent="0.2">
      <c r="A142" s="68"/>
      <c r="B142" s="68"/>
      <c r="C142" s="68"/>
      <c r="D142" s="68"/>
      <c r="E142" s="10"/>
      <c r="G142" s="10"/>
      <c r="H142" s="68"/>
      <c r="I142" s="68"/>
    </row>
    <row r="143" spans="1:9" x14ac:dyDescent="0.2">
      <c r="A143" s="68"/>
      <c r="B143" s="68"/>
      <c r="C143" s="68"/>
      <c r="D143" s="68"/>
      <c r="E143" s="10"/>
      <c r="G143" s="10"/>
      <c r="H143" s="68"/>
      <c r="I143" s="68"/>
    </row>
    <row r="144" spans="1:9" x14ac:dyDescent="0.2">
      <c r="A144" s="68"/>
      <c r="B144" s="68"/>
      <c r="C144" s="68"/>
      <c r="D144" s="68"/>
      <c r="E144" s="10"/>
      <c r="G144" s="10"/>
      <c r="H144" s="68"/>
      <c r="I144" s="68"/>
    </row>
    <row r="145" spans="1:9" x14ac:dyDescent="0.2">
      <c r="A145" s="68"/>
      <c r="B145" s="68"/>
      <c r="C145" s="68"/>
      <c r="D145" s="68"/>
      <c r="E145" s="10"/>
      <c r="G145" s="10"/>
      <c r="H145" s="68"/>
      <c r="I145" s="68"/>
    </row>
    <row r="146" spans="1:9" x14ac:dyDescent="0.2">
      <c r="A146" s="68"/>
      <c r="B146" s="68"/>
      <c r="C146" s="68"/>
      <c r="D146" s="68"/>
      <c r="E146" s="10"/>
      <c r="G146" s="10"/>
      <c r="H146" s="68"/>
      <c r="I146" s="68"/>
    </row>
    <row r="147" spans="1:9" x14ac:dyDescent="0.2">
      <c r="A147" s="68"/>
      <c r="B147" s="68"/>
      <c r="C147" s="68"/>
      <c r="D147" s="68"/>
      <c r="E147" s="10"/>
      <c r="G147" s="10"/>
      <c r="H147" s="68"/>
      <c r="I147" s="68"/>
    </row>
    <row r="148" spans="1:9" x14ac:dyDescent="0.2">
      <c r="A148" s="68"/>
      <c r="B148" s="68"/>
      <c r="C148" s="68"/>
      <c r="D148" s="68"/>
      <c r="E148" s="10"/>
      <c r="G148" s="10"/>
      <c r="H148" s="68"/>
      <c r="I148" s="68"/>
    </row>
    <row r="149" spans="1:9" x14ac:dyDescent="0.2">
      <c r="A149" s="68"/>
      <c r="B149" s="68"/>
      <c r="C149" s="68"/>
      <c r="D149" s="68"/>
      <c r="E149" s="10"/>
      <c r="G149" s="10"/>
      <c r="H149" s="68"/>
      <c r="I149" s="68"/>
    </row>
    <row r="150" spans="1:9" x14ac:dyDescent="0.2">
      <c r="A150" s="68"/>
      <c r="B150" s="68"/>
      <c r="C150" s="68"/>
      <c r="D150" s="68"/>
      <c r="E150" s="10"/>
      <c r="G150" s="10"/>
      <c r="H150" s="68"/>
      <c r="I150" s="68"/>
    </row>
    <row r="151" spans="1:9" x14ac:dyDescent="0.2">
      <c r="A151" s="68"/>
      <c r="B151" s="68"/>
      <c r="C151" s="68"/>
      <c r="D151" s="68"/>
      <c r="E151" s="10"/>
      <c r="G151" s="10"/>
      <c r="H151" s="68"/>
      <c r="I151" s="68"/>
    </row>
    <row r="152" spans="1:9" x14ac:dyDescent="0.2">
      <c r="A152" s="68"/>
      <c r="B152" s="68"/>
      <c r="C152" s="68"/>
      <c r="D152" s="68"/>
      <c r="E152" s="10"/>
      <c r="G152" s="10"/>
      <c r="H152" s="68"/>
      <c r="I152" s="68"/>
    </row>
    <row r="153" spans="1:9" x14ac:dyDescent="0.2">
      <c r="A153" s="68"/>
      <c r="B153" s="68"/>
      <c r="C153" s="68"/>
      <c r="D153" s="68"/>
      <c r="E153" s="10"/>
      <c r="G153" s="10"/>
      <c r="H153" s="68"/>
      <c r="I153" s="68"/>
    </row>
    <row r="154" spans="1:9" x14ac:dyDescent="0.2">
      <c r="A154" s="67" t="s">
        <v>1022</v>
      </c>
      <c r="B154" s="68"/>
      <c r="C154" s="68"/>
      <c r="D154" s="68"/>
      <c r="E154" s="10"/>
      <c r="G154" s="10"/>
      <c r="H154" s="68"/>
      <c r="I154" s="68"/>
    </row>
    <row r="155" spans="1:9" x14ac:dyDescent="0.2">
      <c r="A155" s="68"/>
      <c r="B155" s="68"/>
      <c r="C155" s="68"/>
      <c r="D155" s="68"/>
      <c r="E155" s="10"/>
      <c r="G155" s="10"/>
      <c r="H155" s="68"/>
      <c r="I155" s="68"/>
    </row>
    <row r="156" spans="1:9" x14ac:dyDescent="0.2">
      <c r="A156" s="67" t="s">
        <v>1525</v>
      </c>
      <c r="B156" s="68"/>
      <c r="C156" s="68"/>
      <c r="D156" s="68"/>
      <c r="E156" s="10"/>
      <c r="G156" s="10"/>
      <c r="H156" s="68"/>
      <c r="I156" s="68"/>
    </row>
    <row r="157" spans="1:9" x14ac:dyDescent="0.2">
      <c r="A157" s="68"/>
      <c r="B157" s="68"/>
      <c r="C157" s="68"/>
      <c r="D157" s="68"/>
      <c r="E157" s="10"/>
      <c r="G157" s="10"/>
      <c r="H157" s="68"/>
      <c r="I157" s="68"/>
    </row>
    <row r="158" spans="1:9" x14ac:dyDescent="0.2">
      <c r="A158" s="68"/>
      <c r="B158" s="68"/>
      <c r="C158" s="68"/>
      <c r="D158" s="68"/>
      <c r="E158" s="10"/>
      <c r="G158" s="10"/>
      <c r="H158" s="68"/>
      <c r="I158" s="68"/>
    </row>
    <row r="159" spans="1:9" x14ac:dyDescent="0.2">
      <c r="A159" s="68"/>
      <c r="B159" s="68"/>
      <c r="C159" s="68"/>
      <c r="D159" s="68"/>
      <c r="E159" s="10"/>
      <c r="G159" s="10"/>
      <c r="H159" s="68"/>
      <c r="I159" s="68"/>
    </row>
    <row r="160" spans="1:9" x14ac:dyDescent="0.2">
      <c r="A160" s="68"/>
      <c r="B160" s="68"/>
      <c r="C160" s="68"/>
      <c r="D160" s="68"/>
      <c r="E160" s="10"/>
      <c r="G160" s="10"/>
      <c r="H160" s="68"/>
      <c r="I160" s="68"/>
    </row>
    <row r="161" spans="1:9" x14ac:dyDescent="0.2">
      <c r="A161" s="68"/>
      <c r="B161" s="68"/>
      <c r="C161" s="68"/>
      <c r="D161" s="68"/>
      <c r="E161" s="10"/>
      <c r="G161" s="10"/>
      <c r="H161" s="68"/>
      <c r="I161" s="68"/>
    </row>
    <row r="162" spans="1:9" x14ac:dyDescent="0.2">
      <c r="A162" s="68"/>
      <c r="B162" s="68"/>
      <c r="C162" s="68"/>
      <c r="D162" s="68"/>
      <c r="E162" s="10"/>
      <c r="G162" s="10"/>
      <c r="H162" s="68"/>
      <c r="I162" s="68"/>
    </row>
    <row r="163" spans="1:9" x14ac:dyDescent="0.2">
      <c r="A163" s="68"/>
      <c r="B163" s="68"/>
      <c r="C163" s="68"/>
      <c r="D163" s="68"/>
      <c r="E163" s="10"/>
      <c r="G163" s="10"/>
      <c r="H163" s="68"/>
      <c r="I163" s="68"/>
    </row>
    <row r="164" spans="1:9" x14ac:dyDescent="0.2">
      <c r="A164" s="68"/>
      <c r="B164" s="68"/>
      <c r="C164" s="68"/>
      <c r="D164" s="68"/>
      <c r="E164" s="10"/>
      <c r="G164" s="10"/>
      <c r="H164" s="68"/>
      <c r="I164" s="68"/>
    </row>
    <row r="165" spans="1:9" x14ac:dyDescent="0.2">
      <c r="A165" s="68"/>
      <c r="B165" s="68"/>
      <c r="C165" s="68"/>
      <c r="D165" s="68"/>
      <c r="E165" s="10"/>
      <c r="G165" s="10"/>
      <c r="H165" s="68"/>
      <c r="I165" s="68"/>
    </row>
    <row r="166" spans="1:9" x14ac:dyDescent="0.2">
      <c r="A166" s="68"/>
      <c r="B166" s="68"/>
      <c r="C166" s="68"/>
      <c r="D166" s="68"/>
      <c r="E166" s="10"/>
      <c r="G166" s="10"/>
      <c r="H166" s="68"/>
      <c r="I166" s="68"/>
    </row>
    <row r="167" spans="1:9" x14ac:dyDescent="0.2">
      <c r="A167" s="68"/>
      <c r="B167" s="68"/>
      <c r="C167" s="68"/>
      <c r="D167" s="68"/>
      <c r="E167" s="10"/>
      <c r="G167" s="10"/>
      <c r="H167" s="68"/>
      <c r="I167" s="68"/>
    </row>
    <row r="168" spans="1:9" x14ac:dyDescent="0.2">
      <c r="A168" s="68"/>
      <c r="B168" s="68"/>
      <c r="C168" s="68"/>
      <c r="D168" s="68"/>
      <c r="E168" s="10"/>
      <c r="G168" s="10"/>
      <c r="H168" s="68"/>
      <c r="I168" s="68"/>
    </row>
    <row r="169" spans="1:9" x14ac:dyDescent="0.2">
      <c r="A169" s="68"/>
      <c r="B169" s="68"/>
      <c r="C169" s="68"/>
      <c r="D169" s="68"/>
      <c r="E169" s="10"/>
      <c r="G169" s="10"/>
      <c r="H169" s="68"/>
      <c r="I169" s="68"/>
    </row>
    <row r="170" spans="1:9" x14ac:dyDescent="0.2">
      <c r="A170" s="68"/>
      <c r="B170" s="68"/>
      <c r="C170" s="68"/>
      <c r="D170" s="68"/>
      <c r="E170" s="10"/>
      <c r="G170" s="10"/>
      <c r="H170" s="68"/>
      <c r="I170" s="68"/>
    </row>
    <row r="171" spans="1:9" x14ac:dyDescent="0.2">
      <c r="A171" s="68"/>
      <c r="B171" s="68"/>
      <c r="C171" s="68"/>
      <c r="D171" s="68"/>
      <c r="E171" s="10"/>
      <c r="G171" s="10"/>
      <c r="H171" s="68"/>
      <c r="I171" s="68"/>
    </row>
    <row r="172" spans="1:9" x14ac:dyDescent="0.2">
      <c r="A172" s="68"/>
      <c r="B172" s="68"/>
      <c r="C172" s="68"/>
      <c r="D172" s="68"/>
      <c r="E172" s="10"/>
      <c r="G172" s="10"/>
      <c r="H172" s="68"/>
      <c r="I172" s="68"/>
    </row>
    <row r="173" spans="1:9" x14ac:dyDescent="0.2">
      <c r="A173" s="68"/>
      <c r="B173" s="68"/>
      <c r="C173" s="68"/>
      <c r="D173" s="68"/>
      <c r="E173" s="10"/>
      <c r="G173" s="10"/>
      <c r="H173" s="68"/>
      <c r="I173" s="68"/>
    </row>
    <row r="174" spans="1:9" x14ac:dyDescent="0.2">
      <c r="A174" s="6" t="s">
        <v>1023</v>
      </c>
      <c r="B174" s="68"/>
      <c r="C174" s="68"/>
      <c r="D174" s="68"/>
      <c r="E174" s="10"/>
      <c r="G174" s="10"/>
      <c r="H174" s="68"/>
      <c r="I174" s="68"/>
    </row>
    <row r="175" spans="1:9" x14ac:dyDescent="0.2">
      <c r="A175" s="68"/>
      <c r="B175" s="68"/>
      <c r="C175" s="68"/>
      <c r="D175" s="68"/>
      <c r="E175" s="10"/>
      <c r="G175" s="10"/>
      <c r="H175" s="68"/>
      <c r="I175" s="68"/>
    </row>
    <row r="176" spans="1:9" x14ac:dyDescent="0.2">
      <c r="A176" s="68" t="s">
        <v>1008</v>
      </c>
      <c r="B176" s="68"/>
      <c r="C176" s="68"/>
      <c r="D176" s="68"/>
      <c r="E176" s="10"/>
      <c r="G176" s="10"/>
      <c r="H176" s="68"/>
      <c r="I176" s="68"/>
    </row>
    <row r="177" spans="1:9" x14ac:dyDescent="0.2">
      <c r="A177" s="68"/>
      <c r="B177" s="68"/>
      <c r="C177" s="68"/>
      <c r="D177" s="68"/>
      <c r="E177" s="10"/>
      <c r="G177" s="10"/>
      <c r="H177" s="68"/>
      <c r="I177" s="68"/>
    </row>
    <row r="178" spans="1:9" x14ac:dyDescent="0.2">
      <c r="A178" s="68"/>
      <c r="B178" s="68"/>
      <c r="C178" s="68"/>
      <c r="D178" s="68"/>
      <c r="E178" s="10"/>
      <c r="G178" s="10"/>
      <c r="H178" s="68"/>
      <c r="I178" s="68"/>
    </row>
    <row r="179" spans="1:9" x14ac:dyDescent="0.2">
      <c r="A179" s="68"/>
      <c r="B179" s="68"/>
      <c r="C179" s="68"/>
      <c r="D179" s="68"/>
      <c r="E179" s="10"/>
      <c r="G179" s="10"/>
      <c r="H179" s="68"/>
      <c r="I179" s="68"/>
    </row>
    <row r="180" spans="1:9" x14ac:dyDescent="0.2">
      <c r="A180" s="68"/>
      <c r="B180" s="68"/>
      <c r="C180" s="68"/>
      <c r="D180" s="68"/>
      <c r="E180" s="10"/>
      <c r="G180" s="10"/>
      <c r="H180" s="68"/>
      <c r="I180" s="68"/>
    </row>
    <row r="181" spans="1:9" x14ac:dyDescent="0.2">
      <c r="A181" s="68"/>
      <c r="B181" s="68"/>
      <c r="C181" s="68"/>
      <c r="D181" s="68"/>
      <c r="E181" s="10"/>
      <c r="G181" s="10"/>
      <c r="H181" s="68"/>
      <c r="I181" s="68"/>
    </row>
    <row r="182" spans="1:9" x14ac:dyDescent="0.2">
      <c r="A182" s="68"/>
      <c r="B182" s="68"/>
      <c r="C182" s="68"/>
      <c r="D182" s="68"/>
      <c r="E182" s="10"/>
      <c r="G182" s="10"/>
      <c r="H182" s="68"/>
      <c r="I182" s="68"/>
    </row>
    <row r="183" spans="1:9" x14ac:dyDescent="0.2">
      <c r="A183" s="68"/>
      <c r="B183" s="68"/>
      <c r="C183" s="68"/>
      <c r="D183" s="68"/>
      <c r="E183" s="10"/>
      <c r="G183" s="10"/>
      <c r="H183" s="68"/>
      <c r="I183" s="68"/>
    </row>
    <row r="184" spans="1:9" x14ac:dyDescent="0.2">
      <c r="A184" s="68"/>
      <c r="B184" s="68"/>
      <c r="C184" s="68"/>
      <c r="D184" s="68"/>
      <c r="E184" s="10"/>
      <c r="G184" s="10"/>
      <c r="H184" s="68"/>
      <c r="I184" s="68"/>
    </row>
    <row r="185" spans="1:9" x14ac:dyDescent="0.2">
      <c r="A185" s="68"/>
      <c r="B185" s="68"/>
      <c r="C185" s="68"/>
      <c r="D185" s="68"/>
      <c r="E185" s="10"/>
      <c r="G185" s="10"/>
      <c r="H185" s="68"/>
      <c r="I185" s="68"/>
    </row>
    <row r="186" spans="1:9" x14ac:dyDescent="0.2">
      <c r="A186" s="68"/>
      <c r="B186" s="68"/>
      <c r="C186" s="68"/>
      <c r="D186" s="68"/>
      <c r="E186" s="10"/>
      <c r="G186" s="10"/>
      <c r="H186" s="68"/>
      <c r="I186" s="68"/>
    </row>
    <row r="187" spans="1:9" x14ac:dyDescent="0.2">
      <c r="A187" s="68"/>
      <c r="B187" s="68"/>
      <c r="C187" s="68"/>
      <c r="D187" s="68"/>
      <c r="E187" s="10"/>
      <c r="G187" s="10"/>
      <c r="H187" s="68"/>
      <c r="I187" s="68"/>
    </row>
    <row r="188" spans="1:9" x14ac:dyDescent="0.2">
      <c r="A188" s="68"/>
      <c r="B188" s="68"/>
      <c r="C188" s="68"/>
      <c r="D188" s="68"/>
      <c r="E188" s="10"/>
      <c r="G188" s="10"/>
      <c r="H188" s="68"/>
      <c r="I188" s="68"/>
    </row>
    <row r="189" spans="1:9" x14ac:dyDescent="0.2">
      <c r="A189" s="68"/>
      <c r="B189" s="68"/>
      <c r="C189" s="68"/>
      <c r="D189" s="68"/>
      <c r="E189" s="10"/>
      <c r="G189" s="10"/>
      <c r="H189" s="68"/>
      <c r="I189" s="68"/>
    </row>
    <row r="190" spans="1:9" x14ac:dyDescent="0.2">
      <c r="A190" s="68"/>
      <c r="B190" s="68"/>
      <c r="C190" s="68"/>
      <c r="D190" s="68"/>
      <c r="E190" s="10"/>
      <c r="G190" s="10"/>
      <c r="H190" s="68"/>
      <c r="I190" s="68"/>
    </row>
    <row r="191" spans="1:9" x14ac:dyDescent="0.2">
      <c r="A191" s="68"/>
      <c r="B191" s="68"/>
      <c r="C191" s="68"/>
      <c r="D191" s="68"/>
      <c r="E191" s="10"/>
      <c r="G191" s="10"/>
      <c r="H191" s="68"/>
      <c r="I191" s="68"/>
    </row>
    <row r="192" spans="1:9" x14ac:dyDescent="0.2">
      <c r="A192" s="68"/>
      <c r="B192" s="68"/>
      <c r="C192" s="68"/>
      <c r="D192" s="68"/>
      <c r="E192" s="10"/>
      <c r="G192" s="10"/>
      <c r="H192" s="68"/>
      <c r="I192" s="68"/>
    </row>
    <row r="193" spans="1:9" x14ac:dyDescent="0.2">
      <c r="A193" s="68"/>
      <c r="B193" s="68"/>
      <c r="C193" s="68"/>
      <c r="D193" s="68"/>
      <c r="E193" s="10"/>
      <c r="G193" s="10"/>
      <c r="H193" s="68"/>
      <c r="I193" s="68"/>
    </row>
    <row r="194" spans="1:9" x14ac:dyDescent="0.2">
      <c r="A194" s="68"/>
      <c r="B194" s="68"/>
      <c r="C194" s="68"/>
      <c r="D194" s="68"/>
      <c r="E194" s="10"/>
      <c r="G194" s="10"/>
      <c r="H194" s="68"/>
      <c r="I194" s="68"/>
    </row>
    <row r="195" spans="1:9" x14ac:dyDescent="0.2">
      <c r="A195" s="68"/>
      <c r="B195" s="68"/>
      <c r="C195" s="68"/>
      <c r="D195" s="68"/>
      <c r="E195" s="10"/>
      <c r="G195" s="10"/>
      <c r="H195" s="68"/>
      <c r="I195" s="68"/>
    </row>
    <row r="196" spans="1:9" x14ac:dyDescent="0.2">
      <c r="A196" s="68"/>
      <c r="B196" s="68"/>
      <c r="C196" s="68"/>
      <c r="D196" s="68"/>
      <c r="E196" s="10"/>
      <c r="G196" s="10"/>
      <c r="H196" s="68"/>
      <c r="I196" s="68"/>
    </row>
    <row r="197" spans="1:9" x14ac:dyDescent="0.2">
      <c r="A197" s="68"/>
      <c r="B197" s="68"/>
      <c r="C197" s="68"/>
      <c r="D197" s="68"/>
      <c r="E197" s="10"/>
      <c r="G197" s="10"/>
      <c r="H197" s="68"/>
      <c r="I197" s="68"/>
    </row>
    <row r="198" spans="1:9" x14ac:dyDescent="0.2">
      <c r="A198" s="68"/>
      <c r="B198" s="68"/>
      <c r="C198" s="68"/>
      <c r="D198" s="68"/>
      <c r="E198" s="10"/>
      <c r="G198" s="10"/>
      <c r="H198" s="68"/>
      <c r="I198" s="68"/>
    </row>
    <row r="199" spans="1:9" x14ac:dyDescent="0.2">
      <c r="A199" s="68"/>
      <c r="B199" s="68"/>
      <c r="C199" s="68"/>
      <c r="D199" s="68"/>
      <c r="E199" s="10"/>
      <c r="G199" s="10"/>
      <c r="H199" s="68"/>
      <c r="I199" s="68"/>
    </row>
    <row r="200" spans="1:9" x14ac:dyDescent="0.2">
      <c r="A200" s="68"/>
      <c r="B200" s="68"/>
      <c r="C200" s="68"/>
      <c r="D200" s="68"/>
      <c r="E200" s="10"/>
      <c r="G200" s="10"/>
      <c r="H200" s="68"/>
      <c r="I200" s="68"/>
    </row>
    <row r="201" spans="1:9" x14ac:dyDescent="0.2">
      <c r="A201" s="68"/>
      <c r="B201" s="68"/>
      <c r="C201" s="68"/>
      <c r="D201" s="68"/>
      <c r="E201" s="10"/>
      <c r="G201" s="10"/>
      <c r="H201" s="68"/>
      <c r="I201" s="68"/>
    </row>
    <row r="202" spans="1:9" x14ac:dyDescent="0.2">
      <c r="A202" s="68"/>
      <c r="B202" s="68"/>
      <c r="C202" s="68"/>
      <c r="D202" s="68"/>
      <c r="E202" s="10"/>
      <c r="G202" s="10"/>
      <c r="H202" s="68"/>
      <c r="I202" s="68"/>
    </row>
    <row r="203" spans="1:9" x14ac:dyDescent="0.2">
      <c r="A203" s="68"/>
      <c r="B203" s="68"/>
      <c r="C203" s="68"/>
      <c r="D203" s="68"/>
      <c r="E203" s="10"/>
      <c r="G203" s="10"/>
      <c r="H203" s="68"/>
      <c r="I203" s="68"/>
    </row>
    <row r="204" spans="1:9" x14ac:dyDescent="0.2">
      <c r="A204" s="68"/>
      <c r="B204" s="68"/>
      <c r="C204" s="68"/>
      <c r="D204" s="68"/>
      <c r="E204" s="10"/>
      <c r="G204" s="10"/>
      <c r="H204" s="68"/>
      <c r="I204" s="68"/>
    </row>
    <row r="205" spans="1:9" x14ac:dyDescent="0.2">
      <c r="A205" s="68"/>
      <c r="B205" s="68"/>
      <c r="C205" s="68"/>
      <c r="D205" s="68"/>
      <c r="E205" s="10"/>
      <c r="G205" s="10"/>
      <c r="H205" s="68"/>
      <c r="I205" s="68"/>
    </row>
    <row r="206" spans="1:9" x14ac:dyDescent="0.2">
      <c r="A206" s="68"/>
      <c r="B206" s="68"/>
      <c r="C206" s="68"/>
      <c r="D206" s="68"/>
      <c r="E206" s="10"/>
      <c r="G206" s="10"/>
      <c r="H206" s="68"/>
      <c r="I206" s="68"/>
    </row>
    <row r="207" spans="1:9" x14ac:dyDescent="0.2">
      <c r="A207" s="68"/>
      <c r="B207" s="68"/>
      <c r="C207" s="68"/>
      <c r="D207" s="68"/>
      <c r="E207" s="10"/>
      <c r="G207" s="10"/>
      <c r="H207" s="68"/>
      <c r="I207" s="68"/>
    </row>
    <row r="208" spans="1:9" x14ac:dyDescent="0.2">
      <c r="A208" s="68"/>
      <c r="B208" s="68"/>
      <c r="C208" s="68"/>
      <c r="D208" s="68"/>
      <c r="E208" s="10"/>
      <c r="G208" s="10"/>
      <c r="H208" s="68"/>
      <c r="I208" s="68"/>
    </row>
    <row r="209" spans="1:9" x14ac:dyDescent="0.2">
      <c r="A209" s="68"/>
      <c r="B209" s="68"/>
      <c r="C209" s="68"/>
      <c r="D209" s="68"/>
      <c r="E209" s="10"/>
      <c r="G209" s="10"/>
      <c r="H209" s="68"/>
      <c r="I209" s="68"/>
    </row>
    <row r="210" spans="1:9" x14ac:dyDescent="0.2">
      <c r="A210" s="68"/>
      <c r="B210" s="68"/>
      <c r="C210" s="68"/>
      <c r="D210" s="68"/>
      <c r="E210" s="10"/>
      <c r="G210" s="10"/>
      <c r="H210" s="68"/>
      <c r="I210" s="68"/>
    </row>
    <row r="211" spans="1:9" x14ac:dyDescent="0.2">
      <c r="A211" s="68"/>
      <c r="B211" s="68"/>
      <c r="C211" s="68"/>
      <c r="D211" s="68"/>
      <c r="E211" s="10"/>
      <c r="G211" s="10"/>
      <c r="H211" s="68"/>
      <c r="I211" s="68"/>
    </row>
    <row r="212" spans="1:9" x14ac:dyDescent="0.2">
      <c r="A212" s="68"/>
      <c r="B212" s="68"/>
      <c r="C212" s="68"/>
      <c r="D212" s="68"/>
      <c r="E212" s="10"/>
      <c r="G212" s="10"/>
      <c r="H212" s="68"/>
      <c r="I212" s="68"/>
    </row>
    <row r="213" spans="1:9" x14ac:dyDescent="0.2">
      <c r="A213" s="68"/>
      <c r="B213" s="68"/>
      <c r="C213" s="68"/>
      <c r="D213" s="68"/>
      <c r="E213" s="10"/>
      <c r="G213" s="10"/>
      <c r="H213" s="68"/>
      <c r="I213" s="68"/>
    </row>
    <row r="214" spans="1:9" x14ac:dyDescent="0.2">
      <c r="A214" s="68"/>
      <c r="B214" s="68"/>
      <c r="C214" s="68"/>
      <c r="D214" s="68"/>
      <c r="E214" s="10"/>
      <c r="G214" s="10"/>
      <c r="H214" s="68"/>
      <c r="I214" s="68"/>
    </row>
    <row r="215" spans="1:9" x14ac:dyDescent="0.2">
      <c r="A215" s="68"/>
      <c r="B215" s="68"/>
      <c r="C215" s="68"/>
      <c r="D215" s="68"/>
      <c r="E215" s="10"/>
      <c r="G215" s="10"/>
      <c r="H215" s="68"/>
      <c r="I215" s="68"/>
    </row>
    <row r="216" spans="1:9" x14ac:dyDescent="0.2">
      <c r="A216" s="68"/>
      <c r="B216" s="68"/>
      <c r="C216" s="68"/>
      <c r="D216" s="68"/>
      <c r="E216" s="10"/>
      <c r="G216" s="10"/>
      <c r="H216" s="68"/>
      <c r="I216" s="68"/>
    </row>
    <row r="217" spans="1:9" x14ac:dyDescent="0.2">
      <c r="A217" s="68"/>
      <c r="B217" s="68"/>
      <c r="C217" s="68"/>
      <c r="D217" s="68"/>
      <c r="E217" s="10"/>
      <c r="G217" s="10"/>
      <c r="H217" s="68"/>
      <c r="I217" s="68"/>
    </row>
    <row r="218" spans="1:9" x14ac:dyDescent="0.2">
      <c r="A218" s="68"/>
      <c r="B218" s="68"/>
      <c r="C218" s="68"/>
      <c r="D218" s="68"/>
      <c r="E218" s="10"/>
      <c r="G218" s="10"/>
      <c r="H218" s="68"/>
      <c r="I218" s="68"/>
    </row>
    <row r="219" spans="1:9" x14ac:dyDescent="0.2">
      <c r="A219" s="68"/>
      <c r="B219" s="68"/>
      <c r="C219" s="68"/>
      <c r="D219" s="68"/>
      <c r="E219" s="10"/>
      <c r="G219" s="10"/>
      <c r="H219" s="68"/>
      <c r="I219" s="68"/>
    </row>
    <row r="220" spans="1:9" x14ac:dyDescent="0.2">
      <c r="A220" s="68"/>
      <c r="B220" s="68"/>
      <c r="C220" s="68"/>
      <c r="D220" s="68"/>
      <c r="E220" s="10"/>
      <c r="G220" s="10"/>
      <c r="H220" s="68"/>
      <c r="I220" s="68"/>
    </row>
    <row r="221" spans="1:9" x14ac:dyDescent="0.2">
      <c r="A221" s="68"/>
      <c r="B221" s="68"/>
      <c r="C221" s="68"/>
      <c r="D221" s="68"/>
      <c r="E221" s="10"/>
      <c r="G221" s="10"/>
      <c r="H221" s="68"/>
      <c r="I221" s="68"/>
    </row>
    <row r="222" spans="1:9" x14ac:dyDescent="0.2">
      <c r="A222" s="68"/>
      <c r="B222" s="68"/>
      <c r="C222" s="68"/>
      <c r="D222" s="68"/>
      <c r="E222" s="10"/>
      <c r="G222" s="10"/>
      <c r="H222" s="68"/>
      <c r="I222" s="68"/>
    </row>
    <row r="223" spans="1:9" x14ac:dyDescent="0.2">
      <c r="A223" s="68"/>
      <c r="B223" s="68"/>
      <c r="C223" s="68"/>
      <c r="D223" s="68"/>
      <c r="E223" s="10"/>
      <c r="G223" s="10"/>
      <c r="H223" s="68"/>
      <c r="I223" s="68"/>
    </row>
    <row r="224" spans="1:9" x14ac:dyDescent="0.2">
      <c r="A224" s="68"/>
      <c r="B224" s="68"/>
      <c r="C224" s="68"/>
      <c r="D224" s="68"/>
      <c r="E224" s="10"/>
      <c r="G224" s="10"/>
      <c r="H224" s="68"/>
      <c r="I224" s="68"/>
    </row>
    <row r="225" spans="1:9" x14ac:dyDescent="0.2">
      <c r="A225" s="68"/>
      <c r="B225" s="68"/>
      <c r="C225" s="68"/>
      <c r="D225" s="68"/>
      <c r="E225" s="10"/>
      <c r="G225" s="10"/>
      <c r="H225" s="68"/>
      <c r="I225" s="68"/>
    </row>
    <row r="226" spans="1:9" x14ac:dyDescent="0.2">
      <c r="A226" s="68"/>
      <c r="B226" s="68"/>
      <c r="C226" s="68"/>
      <c r="D226" s="68"/>
      <c r="E226" s="10"/>
      <c r="G226" s="10"/>
      <c r="H226" s="68"/>
      <c r="I226" s="68"/>
    </row>
    <row r="227" spans="1:9" x14ac:dyDescent="0.2">
      <c r="A227" s="68"/>
      <c r="B227" s="68"/>
      <c r="C227" s="68"/>
      <c r="D227" s="68"/>
      <c r="E227" s="10"/>
      <c r="G227" s="10"/>
      <c r="H227" s="68"/>
      <c r="I227" s="68"/>
    </row>
    <row r="228" spans="1:9" x14ac:dyDescent="0.2">
      <c r="A228" s="68"/>
      <c r="B228" s="68"/>
      <c r="C228" s="68"/>
      <c r="D228" s="68"/>
      <c r="E228" s="10"/>
      <c r="G228" s="10"/>
      <c r="H228" s="68"/>
      <c r="I228" s="68"/>
    </row>
    <row r="229" spans="1:9" x14ac:dyDescent="0.2">
      <c r="A229" s="68"/>
      <c r="B229" s="68"/>
      <c r="C229" s="68"/>
      <c r="D229" s="68"/>
      <c r="E229" s="10"/>
      <c r="G229" s="10"/>
      <c r="H229" s="68"/>
      <c r="I229" s="68"/>
    </row>
    <row r="230" spans="1:9" x14ac:dyDescent="0.2">
      <c r="A230" s="68"/>
      <c r="B230" s="68"/>
      <c r="C230" s="68"/>
      <c r="D230" s="68"/>
      <c r="E230" s="10"/>
      <c r="G230" s="10"/>
      <c r="H230" s="68"/>
      <c r="I230" s="68"/>
    </row>
    <row r="231" spans="1:9" x14ac:dyDescent="0.2">
      <c r="A231" s="68"/>
      <c r="B231" s="68"/>
      <c r="C231" s="68"/>
      <c r="D231" s="68"/>
      <c r="E231" s="10"/>
      <c r="G231" s="10"/>
      <c r="H231" s="68"/>
      <c r="I231" s="68"/>
    </row>
    <row r="232" spans="1:9" x14ac:dyDescent="0.2">
      <c r="A232" s="68"/>
      <c r="B232" s="68"/>
      <c r="C232" s="68"/>
      <c r="D232" s="68"/>
      <c r="E232" s="10"/>
      <c r="G232" s="10"/>
      <c r="H232" s="68"/>
      <c r="I232" s="68"/>
    </row>
    <row r="233" spans="1:9" x14ac:dyDescent="0.2">
      <c r="A233" s="68"/>
      <c r="B233" s="68"/>
      <c r="C233" s="68"/>
      <c r="D233" s="68"/>
      <c r="E233" s="10"/>
      <c r="G233" s="10"/>
      <c r="H233" s="68"/>
      <c r="I233" s="68"/>
    </row>
    <row r="234" spans="1:9" x14ac:dyDescent="0.2">
      <c r="A234" s="68"/>
      <c r="B234" s="68"/>
      <c r="C234" s="68"/>
      <c r="D234" s="68"/>
      <c r="E234" s="10"/>
      <c r="G234" s="10"/>
      <c r="H234" s="68"/>
      <c r="I234" s="68"/>
    </row>
    <row r="235" spans="1:9" x14ac:dyDescent="0.2">
      <c r="A235" s="68"/>
      <c r="B235" s="68"/>
      <c r="C235" s="68"/>
      <c r="D235" s="68"/>
      <c r="E235" s="10"/>
      <c r="G235" s="10"/>
      <c r="H235" s="68"/>
      <c r="I235" s="68"/>
    </row>
    <row r="236" spans="1:9" x14ac:dyDescent="0.2">
      <c r="A236" s="68"/>
      <c r="B236" s="68"/>
      <c r="C236" s="68"/>
      <c r="D236" s="68"/>
      <c r="E236" s="10"/>
      <c r="G236" s="10"/>
      <c r="H236" s="68"/>
      <c r="I236" s="68"/>
    </row>
    <row r="237" spans="1:9" x14ac:dyDescent="0.2">
      <c r="A237" s="68"/>
      <c r="B237" s="68"/>
      <c r="C237" s="68"/>
      <c r="D237" s="68"/>
      <c r="E237" s="10"/>
      <c r="G237" s="10"/>
      <c r="H237" s="68"/>
      <c r="I237" s="68"/>
    </row>
    <row r="238" spans="1:9" x14ac:dyDescent="0.2">
      <c r="A238" s="68"/>
      <c r="B238" s="68"/>
      <c r="C238" s="68"/>
      <c r="D238" s="68"/>
      <c r="E238" s="10"/>
      <c r="G238" s="10"/>
      <c r="H238" s="68"/>
      <c r="I238" s="68"/>
    </row>
    <row r="239" spans="1:9" x14ac:dyDescent="0.2">
      <c r="A239" s="68"/>
      <c r="B239" s="68"/>
      <c r="C239" s="68"/>
      <c r="D239" s="68"/>
      <c r="E239" s="10"/>
      <c r="G239" s="10"/>
      <c r="H239" s="68"/>
      <c r="I239" s="68"/>
    </row>
    <row r="240" spans="1:9" x14ac:dyDescent="0.2">
      <c r="A240" s="68"/>
      <c r="B240" s="68"/>
      <c r="C240" s="68"/>
      <c r="D240" s="68"/>
      <c r="E240" s="10"/>
      <c r="G240" s="10"/>
      <c r="H240" s="68"/>
      <c r="I240" s="68"/>
    </row>
    <row r="241" spans="1:9" x14ac:dyDescent="0.2">
      <c r="A241" s="68"/>
      <c r="B241" s="68"/>
      <c r="C241" s="68"/>
      <c r="D241" s="68"/>
      <c r="E241" s="10"/>
      <c r="G241" s="10"/>
      <c r="H241" s="68"/>
      <c r="I241" s="68"/>
    </row>
    <row r="242" spans="1:9" x14ac:dyDescent="0.2">
      <c r="A242" s="68"/>
      <c r="B242" s="68"/>
      <c r="C242" s="68"/>
      <c r="D242" s="68"/>
      <c r="E242" s="10"/>
      <c r="G242" s="10"/>
      <c r="H242" s="68"/>
      <c r="I242" s="68"/>
    </row>
    <row r="243" spans="1:9" x14ac:dyDescent="0.2">
      <c r="A243" s="68"/>
      <c r="B243" s="68"/>
      <c r="C243" s="68"/>
      <c r="D243" s="68"/>
      <c r="E243" s="10"/>
      <c r="G243" s="10"/>
      <c r="H243" s="68"/>
      <c r="I243" s="68"/>
    </row>
    <row r="244" spans="1:9" x14ac:dyDescent="0.2">
      <c r="A244" s="68"/>
      <c r="B244" s="68"/>
      <c r="C244" s="68"/>
      <c r="D244" s="68"/>
      <c r="E244" s="10"/>
      <c r="G244" s="10"/>
      <c r="H244" s="68"/>
      <c r="I244" s="68"/>
    </row>
    <row r="245" spans="1:9" x14ac:dyDescent="0.2">
      <c r="A245" s="68"/>
      <c r="B245" s="68"/>
      <c r="C245" s="68"/>
      <c r="D245" s="68"/>
      <c r="E245" s="10"/>
      <c r="G245" s="10"/>
      <c r="H245" s="68"/>
      <c r="I245" s="68"/>
    </row>
    <row r="246" spans="1:9" x14ac:dyDescent="0.2">
      <c r="A246" s="68"/>
      <c r="B246" s="68"/>
      <c r="C246" s="68"/>
      <c r="D246" s="68"/>
      <c r="E246" s="10"/>
      <c r="G246" s="10"/>
      <c r="H246" s="68"/>
      <c r="I246" s="68"/>
    </row>
    <row r="247" spans="1:9" x14ac:dyDescent="0.2">
      <c r="A247" s="68"/>
      <c r="B247" s="68"/>
      <c r="C247" s="68"/>
      <c r="D247" s="68"/>
      <c r="E247" s="10"/>
      <c r="G247" s="10"/>
      <c r="H247" s="68"/>
      <c r="I247" s="68"/>
    </row>
    <row r="248" spans="1:9" x14ac:dyDescent="0.2">
      <c r="A248" s="68"/>
      <c r="B248" s="68"/>
      <c r="C248" s="68"/>
      <c r="D248" s="68"/>
      <c r="E248" s="10"/>
      <c r="G248" s="10"/>
      <c r="H248" s="68"/>
      <c r="I248" s="68"/>
    </row>
    <row r="249" spans="1:9" x14ac:dyDescent="0.2">
      <c r="A249" s="68"/>
      <c r="B249" s="68"/>
      <c r="C249" s="68"/>
      <c r="D249" s="68"/>
      <c r="E249" s="10"/>
      <c r="G249" s="10"/>
      <c r="H249" s="68"/>
      <c r="I249" s="68"/>
    </row>
    <row r="250" spans="1:9" x14ac:dyDescent="0.2">
      <c r="A250" s="68"/>
      <c r="B250" s="68"/>
      <c r="C250" s="68"/>
      <c r="D250" s="68"/>
      <c r="E250" s="10"/>
      <c r="G250" s="10"/>
      <c r="H250" s="68"/>
      <c r="I250" s="68"/>
    </row>
    <row r="251" spans="1:9" x14ac:dyDescent="0.2">
      <c r="A251" s="68"/>
      <c r="B251" s="68"/>
      <c r="C251" s="68"/>
      <c r="D251" s="68"/>
      <c r="E251" s="10"/>
      <c r="G251" s="10"/>
      <c r="H251" s="68"/>
      <c r="I251" s="68"/>
    </row>
    <row r="252" spans="1:9" x14ac:dyDescent="0.2">
      <c r="A252" s="68"/>
      <c r="B252" s="68"/>
      <c r="C252" s="68"/>
      <c r="D252" s="68"/>
      <c r="E252" s="10"/>
      <c r="G252" s="10"/>
      <c r="H252" s="68"/>
      <c r="I252" s="68"/>
    </row>
    <row r="253" spans="1:9" x14ac:dyDescent="0.2">
      <c r="A253" s="68"/>
      <c r="B253" s="68"/>
      <c r="C253" s="68"/>
      <c r="D253" s="68"/>
      <c r="E253" s="10"/>
      <c r="G253" s="10"/>
      <c r="H253" s="68"/>
      <c r="I253" s="68"/>
    </row>
    <row r="254" spans="1:9" x14ac:dyDescent="0.2">
      <c r="A254" s="68"/>
      <c r="B254" s="68"/>
      <c r="C254" s="68"/>
      <c r="D254" s="68"/>
      <c r="E254" s="10"/>
      <c r="G254" s="10"/>
      <c r="H254" s="68"/>
      <c r="I254" s="68"/>
    </row>
    <row r="255" spans="1:9" x14ac:dyDescent="0.2">
      <c r="A255" s="68"/>
      <c r="B255" s="68"/>
      <c r="C255" s="68"/>
      <c r="D255" s="68"/>
      <c r="E255" s="10"/>
      <c r="G255" s="10"/>
      <c r="H255" s="68"/>
      <c r="I255" s="68"/>
    </row>
    <row r="256" spans="1:9" x14ac:dyDescent="0.2">
      <c r="A256" s="68"/>
      <c r="B256" s="68"/>
      <c r="C256" s="68"/>
      <c r="D256" s="68"/>
      <c r="E256" s="10"/>
      <c r="G256" s="10"/>
      <c r="H256" s="68"/>
      <c r="I256" s="68"/>
    </row>
    <row r="257" spans="1:9" x14ac:dyDescent="0.2">
      <c r="A257" s="68"/>
      <c r="B257" s="68"/>
      <c r="C257" s="68"/>
      <c r="D257" s="68"/>
      <c r="E257" s="10"/>
      <c r="G257" s="10"/>
      <c r="H257" s="68"/>
      <c r="I257" s="68"/>
    </row>
    <row r="258" spans="1:9" x14ac:dyDescent="0.2">
      <c r="A258" s="68"/>
      <c r="B258" s="68"/>
      <c r="C258" s="68"/>
      <c r="D258" s="68"/>
      <c r="E258" s="10"/>
      <c r="G258" s="10"/>
      <c r="H258" s="68"/>
      <c r="I258" s="68"/>
    </row>
    <row r="259" spans="1:9" x14ac:dyDescent="0.2">
      <c r="A259" s="68"/>
      <c r="B259" s="68"/>
      <c r="C259" s="68"/>
      <c r="D259" s="68"/>
      <c r="E259" s="10"/>
      <c r="G259" s="10"/>
      <c r="H259" s="68"/>
      <c r="I259" s="68"/>
    </row>
    <row r="260" spans="1:9" x14ac:dyDescent="0.2">
      <c r="A260" s="68"/>
      <c r="B260" s="68"/>
      <c r="C260" s="68"/>
      <c r="D260" s="68"/>
      <c r="E260" s="10"/>
      <c r="G260" s="10"/>
      <c r="H260" s="68"/>
      <c r="I260" s="68"/>
    </row>
    <row r="261" spans="1:9" x14ac:dyDescent="0.2">
      <c r="A261" s="68"/>
      <c r="B261" s="68"/>
      <c r="C261" s="68"/>
      <c r="D261" s="68"/>
      <c r="E261" s="10"/>
      <c r="G261" s="10"/>
      <c r="H261" s="68"/>
      <c r="I261" s="68"/>
    </row>
    <row r="262" spans="1:9" x14ac:dyDescent="0.2">
      <c r="A262" s="68"/>
      <c r="B262" s="68"/>
      <c r="C262" s="68"/>
      <c r="D262" s="68"/>
      <c r="E262" s="10"/>
      <c r="G262" s="10"/>
      <c r="H262" s="68"/>
      <c r="I262" s="68"/>
    </row>
    <row r="263" spans="1:9" x14ac:dyDescent="0.2">
      <c r="A263" s="68"/>
      <c r="B263" s="68"/>
      <c r="C263" s="68"/>
      <c r="D263" s="68"/>
      <c r="E263" s="10"/>
      <c r="G263" s="10"/>
      <c r="H263" s="68"/>
      <c r="I263" s="68"/>
    </row>
    <row r="264" spans="1:9" x14ac:dyDescent="0.2">
      <c r="A264" s="68"/>
      <c r="B264" s="68"/>
      <c r="C264" s="68"/>
      <c r="D264" s="68"/>
      <c r="E264" s="10"/>
      <c r="G264" s="10"/>
      <c r="H264" s="68"/>
      <c r="I264" s="68"/>
    </row>
    <row r="265" spans="1:9" x14ac:dyDescent="0.2">
      <c r="A265" s="68"/>
      <c r="B265" s="68"/>
      <c r="C265" s="68"/>
      <c r="D265" s="68"/>
      <c r="E265" s="10"/>
      <c r="G265" s="10"/>
      <c r="H265" s="68"/>
      <c r="I265" s="68"/>
    </row>
    <row r="266" spans="1:9" x14ac:dyDescent="0.2">
      <c r="A266" s="68"/>
      <c r="B266" s="68"/>
      <c r="C266" s="68"/>
      <c r="D266" s="68"/>
      <c r="E266" s="10"/>
      <c r="G266" s="10"/>
      <c r="H266" s="68"/>
      <c r="I266" s="68"/>
    </row>
    <row r="267" spans="1:9" x14ac:dyDescent="0.2">
      <c r="A267" s="68"/>
      <c r="B267" s="68"/>
      <c r="C267" s="68"/>
      <c r="D267" s="68"/>
      <c r="E267" s="10"/>
      <c r="G267" s="10"/>
      <c r="H267" s="68"/>
      <c r="I267" s="68"/>
    </row>
    <row r="268" spans="1:9" x14ac:dyDescent="0.2">
      <c r="A268" s="68"/>
      <c r="B268" s="68"/>
      <c r="C268" s="68"/>
      <c r="D268" s="68"/>
      <c r="E268" s="10"/>
      <c r="G268" s="10"/>
      <c r="H268" s="68"/>
      <c r="I268" s="68"/>
    </row>
    <row r="269" spans="1:9" x14ac:dyDescent="0.2">
      <c r="A269" s="68"/>
      <c r="B269" s="68"/>
      <c r="C269" s="68"/>
      <c r="D269" s="68"/>
      <c r="E269" s="10"/>
      <c r="G269" s="10"/>
      <c r="H269" s="68"/>
      <c r="I269" s="68"/>
    </row>
    <row r="270" spans="1:9" x14ac:dyDescent="0.2">
      <c r="A270" s="68"/>
      <c r="B270" s="68"/>
      <c r="C270" s="68"/>
      <c r="D270" s="68"/>
      <c r="E270" s="10"/>
      <c r="G270" s="10"/>
      <c r="H270" s="68"/>
      <c r="I270" s="68"/>
    </row>
    <row r="271" spans="1:9" x14ac:dyDescent="0.2">
      <c r="A271" s="68"/>
      <c r="B271" s="68"/>
      <c r="C271" s="68"/>
      <c r="D271" s="68"/>
      <c r="E271" s="10"/>
      <c r="G271" s="68"/>
      <c r="H271" s="68"/>
      <c r="I271" s="68"/>
    </row>
    <row r="272" spans="1:9" x14ac:dyDescent="0.2">
      <c r="A272" s="68"/>
      <c r="B272" s="68"/>
      <c r="C272" s="68"/>
      <c r="D272" s="68"/>
      <c r="E272" s="10"/>
      <c r="G272" s="68"/>
      <c r="H272" s="68"/>
      <c r="I272" s="68"/>
    </row>
    <row r="273" spans="1:9" x14ac:dyDescent="0.2">
      <c r="A273" s="68"/>
      <c r="B273" s="68"/>
      <c r="C273" s="68"/>
      <c r="D273" s="68"/>
      <c r="E273" s="10"/>
      <c r="G273" s="68"/>
      <c r="H273" s="68"/>
      <c r="I273" s="68"/>
    </row>
    <row r="274" spans="1:9" x14ac:dyDescent="0.2">
      <c r="A274" s="68"/>
      <c r="B274" s="68"/>
      <c r="C274" s="68"/>
      <c r="D274" s="68"/>
      <c r="E274" s="10"/>
      <c r="G274" s="68"/>
      <c r="H274" s="68"/>
      <c r="I274" s="68"/>
    </row>
    <row r="275" spans="1:9" x14ac:dyDescent="0.2">
      <c r="A275" s="68"/>
      <c r="B275" s="68"/>
      <c r="C275" s="68"/>
      <c r="D275" s="68"/>
      <c r="E275" s="10"/>
      <c r="G275" s="68"/>
      <c r="H275" s="68"/>
      <c r="I275" s="68"/>
    </row>
    <row r="276" spans="1:9" x14ac:dyDescent="0.2">
      <c r="A276" s="68"/>
      <c r="B276" s="68"/>
      <c r="C276" s="68"/>
      <c r="D276" s="68"/>
      <c r="E276" s="10"/>
      <c r="G276" s="68"/>
      <c r="H276" s="68"/>
      <c r="I276" s="68"/>
    </row>
    <row r="277" spans="1:9" x14ac:dyDescent="0.2">
      <c r="A277" s="68"/>
      <c r="B277" s="68"/>
      <c r="C277" s="68"/>
      <c r="D277" s="68"/>
      <c r="E277" s="10"/>
      <c r="G277" s="68"/>
      <c r="H277" s="68"/>
      <c r="I277" s="68"/>
    </row>
    <row r="278" spans="1:9" x14ac:dyDescent="0.2">
      <c r="A278" s="68"/>
      <c r="B278" s="68"/>
      <c r="C278" s="68"/>
      <c r="D278" s="68"/>
      <c r="E278" s="10"/>
      <c r="G278" s="68"/>
      <c r="H278" s="68"/>
      <c r="I278" s="68"/>
    </row>
    <row r="279" spans="1:9" x14ac:dyDescent="0.2">
      <c r="A279" s="68"/>
      <c r="B279" s="68"/>
      <c r="C279" s="68"/>
      <c r="D279" s="68"/>
      <c r="E279" s="10"/>
      <c r="G279" s="68"/>
      <c r="H279" s="68"/>
      <c r="I279" s="68"/>
    </row>
    <row r="280" spans="1:9" x14ac:dyDescent="0.2">
      <c r="A280" s="68"/>
      <c r="B280" s="68"/>
      <c r="C280" s="68"/>
      <c r="D280" s="68"/>
      <c r="E280" s="10"/>
      <c r="G280" s="68"/>
      <c r="H280" s="68"/>
      <c r="I280" s="68"/>
    </row>
    <row r="281" spans="1:9" x14ac:dyDescent="0.2">
      <c r="A281" s="68"/>
      <c r="B281" s="68"/>
      <c r="C281" s="68"/>
      <c r="D281" s="68"/>
      <c r="E281" s="10"/>
      <c r="G281" s="68"/>
      <c r="H281" s="68"/>
      <c r="I281" s="68"/>
    </row>
    <row r="282" spans="1:9" x14ac:dyDescent="0.2">
      <c r="A282" s="68"/>
      <c r="B282" s="68"/>
      <c r="C282" s="68"/>
      <c r="D282" s="68"/>
      <c r="E282" s="10"/>
      <c r="G282" s="68"/>
      <c r="H282" s="68"/>
      <c r="I282" s="68"/>
    </row>
    <row r="283" spans="1:9" x14ac:dyDescent="0.2">
      <c r="A283" s="68"/>
      <c r="B283" s="68"/>
      <c r="C283" s="68"/>
      <c r="D283" s="68"/>
      <c r="E283" s="10"/>
      <c r="G283" s="68"/>
      <c r="H283" s="68"/>
      <c r="I283" s="68"/>
    </row>
    <row r="284" spans="1:9" x14ac:dyDescent="0.2">
      <c r="A284" s="68"/>
      <c r="B284" s="68"/>
      <c r="C284" s="68"/>
      <c r="D284" s="68"/>
      <c r="E284" s="10"/>
      <c r="G284" s="68"/>
      <c r="H284" s="68"/>
      <c r="I284" s="68"/>
    </row>
    <row r="285" spans="1:9" x14ac:dyDescent="0.2">
      <c r="A285" s="68"/>
      <c r="B285" s="68"/>
      <c r="C285" s="68"/>
      <c r="D285" s="68"/>
      <c r="E285" s="10"/>
      <c r="G285" s="68"/>
      <c r="H285" s="68"/>
      <c r="I285" s="68"/>
    </row>
    <row r="286" spans="1:9" x14ac:dyDescent="0.2">
      <c r="A286" s="68"/>
      <c r="B286" s="68"/>
      <c r="C286" s="68"/>
      <c r="D286" s="68"/>
      <c r="E286" s="10"/>
      <c r="G286" s="68"/>
      <c r="H286" s="68"/>
      <c r="I286" s="68"/>
    </row>
    <row r="287" spans="1:9" x14ac:dyDescent="0.2">
      <c r="A287" s="68"/>
      <c r="B287" s="68"/>
      <c r="C287" s="68"/>
      <c r="D287" s="68"/>
      <c r="E287" s="10"/>
      <c r="G287" s="68"/>
      <c r="H287" s="68"/>
      <c r="I287" s="68"/>
    </row>
    <row r="288" spans="1:9" x14ac:dyDescent="0.2">
      <c r="A288" s="68"/>
      <c r="B288" s="68"/>
      <c r="C288" s="68"/>
      <c r="D288" s="68"/>
      <c r="E288" s="10"/>
      <c r="G288" s="68"/>
      <c r="H288" s="68"/>
      <c r="I288" s="68"/>
    </row>
    <row r="289" spans="1:9" x14ac:dyDescent="0.2">
      <c r="A289" s="68"/>
      <c r="B289" s="68"/>
      <c r="C289" s="68"/>
      <c r="D289" s="68"/>
      <c r="E289" s="10"/>
      <c r="G289" s="68"/>
      <c r="H289" s="68"/>
      <c r="I289" s="68"/>
    </row>
    <row r="290" spans="1:9" x14ac:dyDescent="0.2">
      <c r="A290" s="68"/>
      <c r="B290" s="68"/>
      <c r="C290" s="68"/>
      <c r="D290" s="68"/>
      <c r="E290" s="10"/>
      <c r="G290" s="68"/>
      <c r="H290" s="68"/>
      <c r="I290" s="68"/>
    </row>
    <row r="291" spans="1:9" x14ac:dyDescent="0.2">
      <c r="A291" s="68"/>
      <c r="B291" s="68"/>
      <c r="C291" s="68"/>
      <c r="D291" s="68"/>
      <c r="E291" s="10"/>
      <c r="G291" s="68"/>
      <c r="H291" s="68"/>
      <c r="I291" s="68"/>
    </row>
    <row r="292" spans="1:9" x14ac:dyDescent="0.2">
      <c r="A292" s="68"/>
      <c r="B292" s="68"/>
      <c r="C292" s="68"/>
      <c r="D292" s="68"/>
      <c r="E292" s="10"/>
      <c r="G292" s="68"/>
      <c r="H292" s="68"/>
      <c r="I292" s="68"/>
    </row>
    <row r="293" spans="1:9" x14ac:dyDescent="0.2">
      <c r="A293" s="68"/>
      <c r="B293" s="68"/>
      <c r="C293" s="68"/>
      <c r="D293" s="68"/>
      <c r="E293" s="10"/>
      <c r="G293" s="68"/>
      <c r="H293" s="68"/>
      <c r="I293" s="68"/>
    </row>
    <row r="294" spans="1:9" x14ac:dyDescent="0.2">
      <c r="A294" s="68"/>
      <c r="B294" s="68"/>
      <c r="C294" s="68"/>
      <c r="D294" s="68"/>
      <c r="E294" s="10"/>
      <c r="G294" s="68"/>
      <c r="H294" s="68"/>
      <c r="I294" s="68"/>
    </row>
    <row r="295" spans="1:9" x14ac:dyDescent="0.2">
      <c r="A295" s="68"/>
      <c r="B295" s="68"/>
      <c r="C295" s="68"/>
      <c r="D295" s="68"/>
      <c r="E295" s="10"/>
      <c r="G295" s="68"/>
      <c r="H295" s="68"/>
      <c r="I295" s="68"/>
    </row>
    <row r="296" spans="1:9" x14ac:dyDescent="0.2">
      <c r="A296" s="68"/>
      <c r="B296" s="68"/>
      <c r="C296" s="68"/>
      <c r="D296" s="68"/>
      <c r="E296" s="10"/>
      <c r="G296" s="68"/>
      <c r="H296" s="68"/>
      <c r="I296" s="68"/>
    </row>
    <row r="297" spans="1:9" x14ac:dyDescent="0.2">
      <c r="A297" s="68"/>
      <c r="B297" s="68"/>
      <c r="C297" s="68"/>
      <c r="D297" s="68"/>
      <c r="E297" s="10"/>
      <c r="G297" s="68"/>
      <c r="H297" s="68"/>
      <c r="I297" s="68"/>
    </row>
    <row r="298" spans="1:9" x14ac:dyDescent="0.2">
      <c r="A298" s="68"/>
      <c r="B298" s="68"/>
      <c r="C298" s="68"/>
      <c r="D298" s="68"/>
      <c r="E298" s="10"/>
      <c r="G298" s="68"/>
      <c r="H298" s="68"/>
      <c r="I298" s="68"/>
    </row>
    <row r="299" spans="1:9" x14ac:dyDescent="0.2">
      <c r="A299" s="68"/>
      <c r="B299" s="68"/>
      <c r="C299" s="68"/>
      <c r="D299" s="68"/>
      <c r="E299" s="10"/>
      <c r="G299" s="68"/>
      <c r="H299" s="68"/>
      <c r="I299" s="68"/>
    </row>
    <row r="300" spans="1:9" x14ac:dyDescent="0.2">
      <c r="A300" s="68"/>
      <c r="B300" s="68"/>
      <c r="C300" s="68"/>
      <c r="D300" s="68"/>
      <c r="E300" s="10"/>
      <c r="G300" s="68"/>
      <c r="H300" s="68"/>
      <c r="I300" s="68"/>
    </row>
    <row r="301" spans="1:9" x14ac:dyDescent="0.2">
      <c r="A301" s="68"/>
      <c r="B301" s="68"/>
      <c r="C301" s="68"/>
      <c r="D301" s="68"/>
      <c r="E301" s="10"/>
      <c r="G301" s="68"/>
      <c r="H301" s="68"/>
      <c r="I301" s="68"/>
    </row>
    <row r="302" spans="1:9" x14ac:dyDescent="0.2">
      <c r="A302" s="68"/>
      <c r="B302" s="68"/>
      <c r="C302" s="68"/>
      <c r="D302" s="68"/>
      <c r="E302" s="10"/>
      <c r="G302" s="68"/>
      <c r="H302" s="68"/>
      <c r="I302" s="68"/>
    </row>
    <row r="303" spans="1:9" x14ac:dyDescent="0.2">
      <c r="A303" s="68"/>
      <c r="B303" s="68"/>
      <c r="C303" s="68"/>
      <c r="D303" s="68"/>
      <c r="E303" s="10"/>
      <c r="G303" s="68"/>
      <c r="H303" s="68"/>
      <c r="I303" s="68"/>
    </row>
    <row r="304" spans="1:9" x14ac:dyDescent="0.2">
      <c r="A304" s="68"/>
      <c r="B304" s="68"/>
      <c r="C304" s="68"/>
      <c r="D304" s="68"/>
      <c r="E304" s="10"/>
      <c r="G304" s="68"/>
      <c r="H304" s="68"/>
      <c r="I304" s="68"/>
    </row>
    <row r="305" spans="1:9" x14ac:dyDescent="0.2">
      <c r="A305" s="68"/>
      <c r="B305" s="68"/>
      <c r="C305" s="68"/>
      <c r="D305" s="68"/>
      <c r="E305" s="10"/>
      <c r="G305" s="68"/>
      <c r="H305" s="68"/>
      <c r="I305" s="68"/>
    </row>
    <row r="306" spans="1:9" x14ac:dyDescent="0.2">
      <c r="A306" s="68"/>
      <c r="B306" s="68"/>
      <c r="C306" s="68"/>
      <c r="D306" s="68"/>
      <c r="E306" s="10"/>
      <c r="G306" s="68"/>
      <c r="H306" s="68"/>
      <c r="I306" s="68"/>
    </row>
    <row r="307" spans="1:9" x14ac:dyDescent="0.2">
      <c r="A307" s="68"/>
      <c r="B307" s="68"/>
      <c r="C307" s="68"/>
      <c r="D307" s="68"/>
      <c r="E307" s="10"/>
      <c r="G307" s="68"/>
      <c r="H307" s="68"/>
      <c r="I307" s="68"/>
    </row>
    <row r="308" spans="1:9" x14ac:dyDescent="0.2">
      <c r="A308" s="68"/>
      <c r="B308" s="68"/>
      <c r="C308" s="68"/>
      <c r="D308" s="68"/>
      <c r="E308" s="10"/>
      <c r="G308" s="68"/>
      <c r="H308" s="68"/>
      <c r="I308" s="68"/>
    </row>
    <row r="309" spans="1:9" x14ac:dyDescent="0.2">
      <c r="A309" s="68"/>
      <c r="B309" s="68"/>
      <c r="C309" s="68"/>
      <c r="D309" s="68"/>
      <c r="E309" s="10"/>
      <c r="G309" s="68"/>
      <c r="H309" s="68"/>
      <c r="I309" s="68"/>
    </row>
    <row r="310" spans="1:9" x14ac:dyDescent="0.2">
      <c r="A310" s="68"/>
      <c r="B310" s="68"/>
      <c r="C310" s="68"/>
      <c r="D310" s="68"/>
      <c r="E310" s="10"/>
      <c r="G310" s="68"/>
      <c r="H310" s="68"/>
      <c r="I310" s="68"/>
    </row>
    <row r="311" spans="1:9" x14ac:dyDescent="0.2">
      <c r="A311" s="68"/>
      <c r="B311" s="68"/>
      <c r="C311" s="68"/>
      <c r="D311" s="68"/>
      <c r="E311" s="10"/>
      <c r="G311" s="68"/>
      <c r="H311" s="68"/>
      <c r="I311" s="68"/>
    </row>
    <row r="312" spans="1:9" x14ac:dyDescent="0.2">
      <c r="A312" s="68"/>
      <c r="B312" s="68"/>
      <c r="C312" s="68"/>
      <c r="D312" s="68"/>
      <c r="E312" s="10"/>
      <c r="G312" s="68"/>
      <c r="H312" s="68"/>
      <c r="I312" s="68"/>
    </row>
    <row r="313" spans="1:9" x14ac:dyDescent="0.2">
      <c r="A313" s="68"/>
      <c r="B313" s="68"/>
      <c r="C313" s="68"/>
      <c r="D313" s="68"/>
      <c r="E313" s="10"/>
      <c r="G313" s="68"/>
      <c r="H313" s="68"/>
      <c r="I313" s="68"/>
    </row>
    <row r="314" spans="1:9" x14ac:dyDescent="0.2">
      <c r="A314" s="68"/>
      <c r="B314" s="68"/>
      <c r="C314" s="68"/>
      <c r="D314" s="68"/>
      <c r="E314" s="10"/>
      <c r="G314" s="68"/>
      <c r="H314" s="68"/>
      <c r="I314" s="68"/>
    </row>
    <row r="315" spans="1:9" x14ac:dyDescent="0.2">
      <c r="A315" s="68"/>
      <c r="B315" s="68"/>
      <c r="C315" s="68"/>
      <c r="D315" s="68"/>
      <c r="E315" s="10"/>
      <c r="G315" s="68"/>
      <c r="H315" s="68"/>
      <c r="I315" s="68"/>
    </row>
    <row r="316" spans="1:9" x14ac:dyDescent="0.2">
      <c r="A316" s="68"/>
      <c r="B316" s="68"/>
      <c r="C316" s="68"/>
      <c r="D316" s="68"/>
      <c r="E316" s="10"/>
      <c r="G316" s="68"/>
      <c r="H316" s="68"/>
      <c r="I316" s="68"/>
    </row>
    <row r="317" spans="1:9" x14ac:dyDescent="0.2">
      <c r="A317" s="68"/>
      <c r="B317" s="68"/>
      <c r="C317" s="68"/>
      <c r="D317" s="68"/>
      <c r="E317" s="10"/>
      <c r="G317" s="68"/>
      <c r="H317" s="68"/>
      <c r="I317" s="68"/>
    </row>
    <row r="318" spans="1:9" x14ac:dyDescent="0.2">
      <c r="A318" s="68"/>
      <c r="B318" s="68"/>
      <c r="C318" s="68"/>
      <c r="D318" s="68"/>
      <c r="E318" s="10"/>
      <c r="G318" s="68"/>
      <c r="H318" s="68"/>
      <c r="I318" s="68"/>
    </row>
    <row r="319" spans="1:9" x14ac:dyDescent="0.2">
      <c r="A319" s="68"/>
      <c r="B319" s="68"/>
      <c r="C319" s="68"/>
      <c r="D319" s="68"/>
      <c r="E319" s="10"/>
      <c r="G319" s="68"/>
      <c r="H319" s="68"/>
      <c r="I319" s="68"/>
    </row>
    <row r="320" spans="1:9" x14ac:dyDescent="0.2">
      <c r="A320" s="68"/>
      <c r="B320" s="68"/>
      <c r="C320" s="68"/>
      <c r="D320" s="68"/>
      <c r="E320" s="10"/>
      <c r="G320" s="68"/>
      <c r="H320" s="68"/>
      <c r="I320" s="68"/>
    </row>
    <row r="321" spans="1:9" x14ac:dyDescent="0.2">
      <c r="A321" s="68"/>
      <c r="B321" s="68"/>
      <c r="C321" s="68"/>
      <c r="D321" s="68"/>
      <c r="E321" s="10"/>
      <c r="G321" s="68"/>
      <c r="H321" s="68"/>
      <c r="I321" s="68"/>
    </row>
    <row r="322" spans="1:9" x14ac:dyDescent="0.2">
      <c r="A322" s="68"/>
      <c r="B322" s="68"/>
      <c r="C322" s="68"/>
      <c r="D322" s="68"/>
      <c r="E322" s="10"/>
      <c r="G322" s="68"/>
      <c r="H322" s="68"/>
      <c r="I322" s="68"/>
    </row>
    <row r="323" spans="1:9" x14ac:dyDescent="0.2">
      <c r="A323" s="68"/>
      <c r="B323" s="68"/>
      <c r="C323" s="68"/>
      <c r="D323" s="68"/>
      <c r="E323" s="10"/>
      <c r="G323" s="68"/>
      <c r="H323" s="68"/>
      <c r="I323" s="68"/>
    </row>
    <row r="324" spans="1:9" x14ac:dyDescent="0.2">
      <c r="A324" s="68"/>
      <c r="B324" s="68"/>
      <c r="C324" s="68"/>
      <c r="D324" s="68"/>
      <c r="E324" s="10"/>
      <c r="G324" s="68"/>
      <c r="H324" s="68"/>
      <c r="I324" s="68"/>
    </row>
    <row r="325" spans="1:9" x14ac:dyDescent="0.2">
      <c r="A325" s="68"/>
      <c r="B325" s="68"/>
      <c r="C325" s="68"/>
      <c r="D325" s="68"/>
      <c r="E325" s="10"/>
      <c r="G325" s="68"/>
      <c r="H325" s="68"/>
      <c r="I325" s="68"/>
    </row>
    <row r="326" spans="1:9" x14ac:dyDescent="0.2">
      <c r="A326" s="68"/>
      <c r="B326" s="68"/>
      <c r="C326" s="68"/>
      <c r="D326" s="68"/>
      <c r="E326" s="10"/>
      <c r="G326" s="68"/>
      <c r="H326" s="68"/>
      <c r="I326" s="68"/>
    </row>
    <row r="327" spans="1:9" x14ac:dyDescent="0.2">
      <c r="A327" s="68"/>
      <c r="B327" s="68"/>
      <c r="C327" s="68"/>
      <c r="D327" s="68"/>
      <c r="E327" s="10"/>
      <c r="G327" s="68"/>
      <c r="H327" s="68"/>
      <c r="I327" s="68"/>
    </row>
    <row r="328" spans="1:9" x14ac:dyDescent="0.2">
      <c r="A328" s="68"/>
      <c r="B328" s="68"/>
      <c r="C328" s="68"/>
      <c r="D328" s="68"/>
      <c r="E328" s="10"/>
      <c r="G328" s="68"/>
      <c r="H328" s="68"/>
      <c r="I328" s="68"/>
    </row>
    <row r="329" spans="1:9" x14ac:dyDescent="0.2">
      <c r="A329" s="68"/>
      <c r="B329" s="68"/>
      <c r="C329" s="68"/>
      <c r="D329" s="68"/>
      <c r="E329" s="10"/>
      <c r="G329" s="68"/>
      <c r="H329" s="68"/>
      <c r="I329" s="68"/>
    </row>
    <row r="330" spans="1:9" x14ac:dyDescent="0.2">
      <c r="A330" s="68"/>
      <c r="B330" s="68"/>
      <c r="C330" s="68"/>
      <c r="D330" s="68"/>
      <c r="E330" s="10"/>
      <c r="G330" s="68"/>
      <c r="H330" s="68"/>
      <c r="I330" s="68"/>
    </row>
    <row r="331" spans="1:9" x14ac:dyDescent="0.2">
      <c r="A331" s="68"/>
      <c r="B331" s="68"/>
      <c r="C331" s="68"/>
      <c r="D331" s="68"/>
      <c r="E331" s="10"/>
      <c r="G331" s="68"/>
      <c r="H331" s="68"/>
      <c r="I331" s="68"/>
    </row>
    <row r="332" spans="1:9" x14ac:dyDescent="0.2">
      <c r="A332" s="68"/>
      <c r="B332" s="68"/>
      <c r="C332" s="68"/>
      <c r="D332" s="68"/>
      <c r="E332" s="10"/>
      <c r="G332" s="68"/>
      <c r="H332" s="68"/>
      <c r="I332" s="68"/>
    </row>
    <row r="333" spans="1:9" x14ac:dyDescent="0.2">
      <c r="A333" s="68"/>
      <c r="B333" s="68"/>
      <c r="C333" s="68"/>
      <c r="D333" s="68"/>
      <c r="E333" s="10"/>
      <c r="G333" s="68"/>
      <c r="H333" s="68"/>
      <c r="I333" s="68"/>
    </row>
    <row r="334" spans="1:9" x14ac:dyDescent="0.2">
      <c r="A334" s="68"/>
      <c r="B334" s="68"/>
      <c r="C334" s="68"/>
      <c r="D334" s="68"/>
      <c r="E334" s="10"/>
      <c r="G334" s="68"/>
      <c r="H334" s="68"/>
      <c r="I334" s="68"/>
    </row>
    <row r="335" spans="1:9" x14ac:dyDescent="0.2">
      <c r="A335" s="68"/>
      <c r="B335" s="68"/>
      <c r="C335" s="68"/>
      <c r="D335" s="68"/>
      <c r="E335" s="10"/>
      <c r="G335" s="68"/>
      <c r="H335" s="68"/>
      <c r="I335" s="68"/>
    </row>
    <row r="336" spans="1:9" x14ac:dyDescent="0.2">
      <c r="A336" s="68"/>
      <c r="B336" s="68"/>
      <c r="C336" s="68"/>
      <c r="D336" s="68"/>
      <c r="E336" s="10"/>
      <c r="G336" s="68"/>
      <c r="H336" s="68"/>
      <c r="I336" s="68"/>
    </row>
    <row r="337" spans="1:9" x14ac:dyDescent="0.2">
      <c r="A337" s="68"/>
      <c r="B337" s="68"/>
      <c r="C337" s="68"/>
      <c r="D337" s="68"/>
      <c r="E337" s="10"/>
      <c r="G337" s="68"/>
      <c r="H337" s="68"/>
      <c r="I337" s="68"/>
    </row>
    <row r="338" spans="1:9" x14ac:dyDescent="0.2">
      <c r="A338" s="68"/>
      <c r="B338" s="68"/>
      <c r="C338" s="68"/>
      <c r="D338" s="68"/>
      <c r="E338" s="10"/>
      <c r="G338" s="68"/>
      <c r="H338" s="68"/>
      <c r="I338" s="68"/>
    </row>
    <row r="339" spans="1:9" x14ac:dyDescent="0.2">
      <c r="A339" s="68"/>
      <c r="B339" s="68"/>
      <c r="C339" s="68"/>
      <c r="D339" s="68"/>
      <c r="E339" s="10"/>
      <c r="G339" s="68"/>
      <c r="H339" s="68"/>
      <c r="I339" s="68"/>
    </row>
    <row r="340" spans="1:9" x14ac:dyDescent="0.2">
      <c r="A340" s="68"/>
      <c r="B340" s="68"/>
      <c r="C340" s="68"/>
      <c r="D340" s="68"/>
      <c r="E340" s="10"/>
      <c r="G340" s="68"/>
      <c r="H340" s="68"/>
      <c r="I340" s="68"/>
    </row>
    <row r="341" spans="1:9" x14ac:dyDescent="0.2">
      <c r="A341" s="68"/>
      <c r="B341" s="68"/>
      <c r="C341" s="68"/>
      <c r="D341" s="68"/>
      <c r="E341" s="10"/>
      <c r="G341" s="68"/>
      <c r="H341" s="68"/>
      <c r="I341" s="68"/>
    </row>
    <row r="342" spans="1:9" x14ac:dyDescent="0.2">
      <c r="A342" s="68"/>
      <c r="B342" s="68"/>
      <c r="C342" s="68"/>
      <c r="D342" s="68"/>
      <c r="E342" s="10"/>
      <c r="G342" s="68"/>
      <c r="H342" s="68"/>
      <c r="I342" s="68"/>
    </row>
    <row r="343" spans="1:9" x14ac:dyDescent="0.2">
      <c r="A343" s="68"/>
      <c r="B343" s="68"/>
      <c r="C343" s="68"/>
      <c r="D343" s="68"/>
      <c r="E343" s="10"/>
      <c r="G343" s="68"/>
      <c r="H343" s="68"/>
      <c r="I343" s="68"/>
    </row>
    <row r="344" spans="1:9" x14ac:dyDescent="0.2">
      <c r="A344" s="68"/>
      <c r="B344" s="68"/>
      <c r="C344" s="68"/>
      <c r="D344" s="68"/>
      <c r="E344" s="10"/>
      <c r="G344" s="68"/>
      <c r="H344" s="68"/>
      <c r="I344" s="68"/>
    </row>
    <row r="345" spans="1:9" x14ac:dyDescent="0.2">
      <c r="A345" s="68"/>
      <c r="B345" s="68"/>
      <c r="C345" s="68"/>
      <c r="D345" s="68"/>
      <c r="E345" s="10"/>
      <c r="G345" s="68"/>
      <c r="H345" s="68"/>
      <c r="I345" s="68"/>
    </row>
    <row r="346" spans="1:9" x14ac:dyDescent="0.2">
      <c r="A346" s="68"/>
      <c r="B346" s="68"/>
      <c r="C346" s="68"/>
      <c r="D346" s="68"/>
      <c r="E346" s="10"/>
      <c r="G346" s="68"/>
      <c r="H346" s="68"/>
      <c r="I346" s="68"/>
    </row>
    <row r="347" spans="1:9" x14ac:dyDescent="0.2">
      <c r="A347" s="68"/>
      <c r="B347" s="68"/>
      <c r="C347" s="68"/>
      <c r="D347" s="68"/>
      <c r="E347" s="10"/>
      <c r="G347" s="68"/>
      <c r="H347" s="68"/>
      <c r="I347" s="68"/>
    </row>
    <row r="348" spans="1:9" x14ac:dyDescent="0.2">
      <c r="A348" s="68"/>
      <c r="B348" s="68"/>
      <c r="C348" s="68"/>
      <c r="D348" s="68"/>
      <c r="E348" s="10"/>
      <c r="G348" s="68"/>
      <c r="H348" s="68"/>
      <c r="I348" s="68"/>
    </row>
    <row r="349" spans="1:9" x14ac:dyDescent="0.2">
      <c r="A349" s="68"/>
      <c r="B349" s="68"/>
      <c r="C349" s="68"/>
      <c r="D349" s="68"/>
      <c r="E349" s="10"/>
      <c r="G349" s="68"/>
      <c r="H349" s="68"/>
      <c r="I349" s="68"/>
    </row>
    <row r="350" spans="1:9" x14ac:dyDescent="0.2">
      <c r="A350" s="68"/>
      <c r="B350" s="68"/>
      <c r="C350" s="68"/>
      <c r="D350" s="68"/>
      <c r="E350" s="10"/>
      <c r="G350" s="68"/>
      <c r="H350" s="68"/>
      <c r="I350" s="68"/>
    </row>
    <row r="351" spans="1:9" x14ac:dyDescent="0.2">
      <c r="A351" s="68"/>
      <c r="B351" s="68"/>
      <c r="C351" s="68"/>
      <c r="D351" s="68"/>
      <c r="E351" s="10"/>
      <c r="G351" s="68"/>
      <c r="H351" s="68"/>
      <c r="I351" s="68"/>
    </row>
    <row r="352" spans="1:9" x14ac:dyDescent="0.2">
      <c r="A352" s="68"/>
      <c r="B352" s="68"/>
      <c r="C352" s="68"/>
      <c r="D352" s="68"/>
      <c r="E352" s="10"/>
      <c r="G352" s="68"/>
      <c r="H352" s="68"/>
      <c r="I352" s="68"/>
    </row>
    <row r="353" spans="1:9" x14ac:dyDescent="0.2">
      <c r="A353" s="68"/>
      <c r="B353" s="68"/>
      <c r="C353" s="68"/>
      <c r="D353" s="68"/>
      <c r="E353" s="10"/>
      <c r="G353" s="68"/>
      <c r="H353" s="68"/>
      <c r="I353" s="68"/>
    </row>
    <row r="354" spans="1:9" x14ac:dyDescent="0.2">
      <c r="A354" s="68"/>
      <c r="B354" s="68"/>
      <c r="C354" s="68"/>
      <c r="D354" s="68"/>
      <c r="E354" s="10"/>
      <c r="G354" s="68"/>
      <c r="H354" s="68"/>
      <c r="I354" s="68"/>
    </row>
    <row r="355" spans="1:9" x14ac:dyDescent="0.2">
      <c r="A355" s="68"/>
      <c r="B355" s="68"/>
      <c r="C355" s="68"/>
      <c r="D355" s="68"/>
      <c r="E355" s="10"/>
      <c r="G355" s="68"/>
      <c r="H355" s="68"/>
      <c r="I355" s="68"/>
    </row>
    <row r="356" spans="1:9" x14ac:dyDescent="0.2">
      <c r="A356" s="68"/>
      <c r="B356" s="68"/>
      <c r="C356" s="68"/>
      <c r="D356" s="68"/>
      <c r="E356" s="10"/>
      <c r="G356" s="68"/>
      <c r="H356" s="68"/>
      <c r="I356" s="68"/>
    </row>
    <row r="357" spans="1:9" x14ac:dyDescent="0.2">
      <c r="A357" s="68"/>
      <c r="B357" s="68"/>
      <c r="C357" s="68"/>
      <c r="D357" s="68"/>
      <c r="E357" s="10"/>
      <c r="G357" s="68"/>
      <c r="H357" s="68"/>
      <c r="I357" s="68"/>
    </row>
    <row r="358" spans="1:9" x14ac:dyDescent="0.2">
      <c r="A358" s="68"/>
      <c r="B358" s="68"/>
      <c r="C358" s="68"/>
      <c r="D358" s="68"/>
      <c r="E358" s="10"/>
      <c r="G358" s="68"/>
      <c r="H358" s="68"/>
      <c r="I358" s="68"/>
    </row>
    <row r="359" spans="1:9" x14ac:dyDescent="0.2">
      <c r="A359" s="68"/>
      <c r="B359" s="68"/>
      <c r="C359" s="68"/>
      <c r="D359" s="68"/>
      <c r="E359" s="10"/>
      <c r="G359" s="68"/>
      <c r="H359" s="68"/>
      <c r="I359" s="68"/>
    </row>
    <row r="360" spans="1:9" x14ac:dyDescent="0.2">
      <c r="A360" s="68"/>
      <c r="B360" s="68"/>
      <c r="C360" s="68"/>
      <c r="D360" s="68"/>
      <c r="E360" s="10"/>
      <c r="G360" s="68"/>
      <c r="H360" s="68"/>
      <c r="I360" s="68"/>
    </row>
    <row r="361" spans="1:9" x14ac:dyDescent="0.2">
      <c r="A361" s="68"/>
      <c r="B361" s="68"/>
      <c r="C361" s="68"/>
      <c r="D361" s="68"/>
      <c r="E361" s="10"/>
      <c r="G361" s="68"/>
      <c r="H361" s="68"/>
      <c r="I361" s="68"/>
    </row>
    <row r="362" spans="1:9" x14ac:dyDescent="0.2">
      <c r="A362" s="68"/>
      <c r="B362" s="68"/>
      <c r="C362" s="68"/>
      <c r="D362" s="68"/>
      <c r="E362" s="10"/>
      <c r="G362" s="68"/>
      <c r="H362" s="68"/>
      <c r="I362" s="68"/>
    </row>
    <row r="363" spans="1:9" x14ac:dyDescent="0.2">
      <c r="A363" s="68"/>
      <c r="B363" s="68"/>
      <c r="C363" s="68"/>
      <c r="D363" s="68"/>
      <c r="E363" s="10"/>
      <c r="G363" s="68"/>
      <c r="H363" s="68"/>
      <c r="I363" s="68"/>
    </row>
    <row r="364" spans="1:9" x14ac:dyDescent="0.2">
      <c r="A364" s="68"/>
      <c r="B364" s="68"/>
      <c r="C364" s="68"/>
      <c r="D364" s="68"/>
      <c r="E364" s="10"/>
      <c r="G364" s="68"/>
      <c r="H364" s="68"/>
      <c r="I364" s="68"/>
    </row>
    <row r="365" spans="1:9" x14ac:dyDescent="0.2">
      <c r="A365" s="68"/>
      <c r="B365" s="68"/>
      <c r="C365" s="68"/>
      <c r="D365" s="68"/>
      <c r="E365" s="10"/>
      <c r="G365" s="68"/>
      <c r="H365" s="68"/>
      <c r="I365" s="68"/>
    </row>
    <row r="366" spans="1:9" x14ac:dyDescent="0.2">
      <c r="A366" s="68"/>
      <c r="B366" s="68"/>
      <c r="C366" s="68"/>
      <c r="D366" s="68"/>
      <c r="E366" s="10"/>
      <c r="G366" s="68"/>
      <c r="H366" s="68"/>
      <c r="I366" s="68"/>
    </row>
    <row r="367" spans="1:9" x14ac:dyDescent="0.2">
      <c r="A367" s="68"/>
      <c r="B367" s="68"/>
      <c r="C367" s="68"/>
      <c r="D367" s="68"/>
      <c r="E367" s="10"/>
      <c r="G367" s="68"/>
      <c r="H367" s="68"/>
      <c r="I367" s="68"/>
    </row>
    <row r="368" spans="1:9" x14ac:dyDescent="0.2">
      <c r="A368" s="68"/>
      <c r="B368" s="68"/>
      <c r="C368" s="68"/>
      <c r="D368" s="68"/>
      <c r="E368" s="10"/>
      <c r="G368" s="68"/>
      <c r="H368" s="68"/>
      <c r="I368" s="68"/>
    </row>
    <row r="369" spans="1:9" x14ac:dyDescent="0.2">
      <c r="A369" s="68"/>
      <c r="B369" s="68"/>
      <c r="C369" s="68"/>
      <c r="D369" s="68"/>
      <c r="E369" s="10"/>
      <c r="G369" s="68"/>
      <c r="H369" s="68"/>
      <c r="I369" s="68"/>
    </row>
    <row r="370" spans="1:9" x14ac:dyDescent="0.2">
      <c r="A370" s="68"/>
      <c r="B370" s="68"/>
      <c r="C370" s="68"/>
      <c r="D370" s="68"/>
      <c r="E370" s="10"/>
      <c r="G370" s="68"/>
      <c r="H370" s="68"/>
      <c r="I370" s="68"/>
    </row>
    <row r="371" spans="1:9" x14ac:dyDescent="0.2">
      <c r="A371" s="68"/>
      <c r="B371" s="68"/>
      <c r="C371" s="68"/>
      <c r="D371" s="68"/>
      <c r="E371" s="10"/>
      <c r="G371" s="68"/>
      <c r="H371" s="68"/>
      <c r="I371" s="68"/>
    </row>
    <row r="372" spans="1:9" x14ac:dyDescent="0.2">
      <c r="A372" s="68"/>
      <c r="B372" s="68"/>
      <c r="C372" s="68"/>
      <c r="D372" s="68"/>
      <c r="E372" s="10"/>
      <c r="G372" s="68"/>
      <c r="H372" s="68"/>
      <c r="I372" s="68"/>
    </row>
  </sheetData>
  <mergeCells count="4">
    <mergeCell ref="A124:B124"/>
    <mergeCell ref="A125:B125"/>
    <mergeCell ref="A126:B126"/>
    <mergeCell ref="A1:G1"/>
  </mergeCells>
  <conditionalFormatting sqref="F2:F3 F5:F133">
    <cfRule type="cellIs" dxfId="65" priority="3" stopIfTrue="1" operator="between">
      <formula>0.009</formula>
      <formula>-0.009</formula>
    </cfRule>
  </conditionalFormatting>
  <conditionalFormatting sqref="F271:F65538">
    <cfRule type="cellIs" dxfId="64" priority="1" stopIfTrue="1" operator="between">
      <formula>0.009</formula>
      <formula>-0.009</formula>
    </cfRule>
  </conditionalFormatting>
  <conditionalFormatting sqref="F135:G170">
    <cfRule type="cellIs" dxfId="63" priority="2" stopIfTrue="1" operator="between">
      <formula>0.009</formula>
      <formula>-0.009</formula>
    </cfRule>
  </conditionalFormatting>
  <hyperlinks>
    <hyperlink ref="A135" r:id="rId1" tooltip="https://www.franklintempletonindia.com/downloadsServlet/pdf/product-labels-jg9o5k7l" display="https://www.franklintempletonindia.com/downloadsServlet/pdf/product-labels-jg9o5k7l" xr:uid="{00000000-0004-0000-14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52"/>
  <sheetViews>
    <sheetView workbookViewId="0">
      <selection sqref="A1:G1"/>
    </sheetView>
  </sheetViews>
  <sheetFormatPr defaultColWidth="9.21875" defaultRowHeight="10.199999999999999" x14ac:dyDescent="0.2"/>
  <cols>
    <col min="1" max="1" width="38.77734375" style="6" bestFit="1" customWidth="1"/>
    <col min="2" max="2" width="37" style="6" bestFit="1" customWidth="1"/>
    <col min="3" max="3" width="35.44140625" style="6" bestFit="1" customWidth="1"/>
    <col min="4" max="4" width="15.77734375" style="6" customWidth="1"/>
    <col min="5" max="5" width="26.21875" style="9" customWidth="1"/>
    <col min="6" max="6" width="13.5546875" style="10" bestFit="1" customWidth="1"/>
    <col min="7" max="16384" width="9.21875" style="6"/>
  </cols>
  <sheetData>
    <row r="1" spans="1:7" s="1" customFormat="1" ht="13.8" x14ac:dyDescent="0.2">
      <c r="A1" s="98" t="s">
        <v>16</v>
      </c>
      <c r="B1" s="99"/>
      <c r="C1" s="99"/>
      <c r="D1" s="99"/>
      <c r="E1" s="99"/>
      <c r="F1" s="99"/>
      <c r="G1" s="99"/>
    </row>
    <row r="2" spans="1:7" s="1" customFormat="1" ht="11.4" x14ac:dyDescent="0.2">
      <c r="E2" s="5"/>
      <c r="F2" s="8"/>
    </row>
    <row r="3" spans="1:7" s="1" customFormat="1" ht="12" x14ac:dyDescent="0.2">
      <c r="A3" s="7" t="s">
        <v>7</v>
      </c>
      <c r="B3" s="2"/>
      <c r="C3" s="3"/>
      <c r="D3" s="3"/>
      <c r="E3" s="4"/>
      <c r="F3" s="8"/>
    </row>
    <row r="4" spans="1:7" s="1" customFormat="1" ht="24.75" customHeight="1" x14ac:dyDescent="0.2">
      <c r="A4" s="14" t="s">
        <v>2</v>
      </c>
      <c r="B4" s="14" t="s">
        <v>0</v>
      </c>
      <c r="C4" s="15" t="s">
        <v>4</v>
      </c>
      <c r="D4" s="15" t="s">
        <v>1</v>
      </c>
      <c r="E4" s="54" t="s">
        <v>6</v>
      </c>
      <c r="F4" s="16" t="s">
        <v>3</v>
      </c>
      <c r="G4" s="56" t="s">
        <v>5</v>
      </c>
    </row>
    <row r="5" spans="1:7" x14ac:dyDescent="0.2">
      <c r="A5" s="17" t="s">
        <v>134</v>
      </c>
      <c r="B5" s="18"/>
      <c r="C5" s="18"/>
      <c r="D5" s="18"/>
      <c r="E5" s="19"/>
      <c r="F5" s="20"/>
      <c r="G5" s="57"/>
    </row>
    <row r="6" spans="1:7" x14ac:dyDescent="0.2">
      <c r="A6" s="21" t="s">
        <v>67</v>
      </c>
      <c r="B6" s="22"/>
      <c r="C6" s="22"/>
      <c r="D6" s="22"/>
      <c r="E6" s="23"/>
      <c r="F6" s="24"/>
      <c r="G6" s="24"/>
    </row>
    <row r="7" spans="1:7" x14ac:dyDescent="0.2">
      <c r="A7" s="22" t="s">
        <v>149</v>
      </c>
      <c r="B7" s="22" t="s">
        <v>148</v>
      </c>
      <c r="C7" s="22" t="s">
        <v>137</v>
      </c>
      <c r="D7" s="25">
        <v>3948707</v>
      </c>
      <c r="E7" s="23">
        <v>45856.334390000004</v>
      </c>
      <c r="F7" s="24">
        <v>6.0513034050844698</v>
      </c>
      <c r="G7" s="24"/>
    </row>
    <row r="8" spans="1:7" x14ac:dyDescent="0.2">
      <c r="A8" s="22" t="s">
        <v>159</v>
      </c>
      <c r="B8" s="22" t="s">
        <v>158</v>
      </c>
      <c r="C8" s="22" t="s">
        <v>160</v>
      </c>
      <c r="D8" s="25">
        <v>10229949</v>
      </c>
      <c r="E8" s="23">
        <v>37917.305970000001</v>
      </c>
      <c r="F8" s="24">
        <v>5.0036516389745902</v>
      </c>
      <c r="G8" s="24"/>
    </row>
    <row r="9" spans="1:7" x14ac:dyDescent="0.2">
      <c r="A9" s="22" t="s">
        <v>147</v>
      </c>
      <c r="B9" s="22" t="s">
        <v>146</v>
      </c>
      <c r="C9" s="22" t="s">
        <v>137</v>
      </c>
      <c r="D9" s="25">
        <v>2969724</v>
      </c>
      <c r="E9" s="23">
        <v>29085.476859999999</v>
      </c>
      <c r="F9" s="24">
        <v>3.8381839172868002</v>
      </c>
      <c r="G9" s="24"/>
    </row>
    <row r="10" spans="1:7" x14ac:dyDescent="0.2">
      <c r="A10" s="22" t="s">
        <v>426</v>
      </c>
      <c r="B10" s="22" t="s">
        <v>425</v>
      </c>
      <c r="C10" s="22" t="s">
        <v>223</v>
      </c>
      <c r="D10" s="25">
        <v>3277285</v>
      </c>
      <c r="E10" s="23">
        <v>28581.20249</v>
      </c>
      <c r="F10" s="24">
        <v>3.7716387550345098</v>
      </c>
      <c r="G10" s="24"/>
    </row>
    <row r="11" spans="1:7" x14ac:dyDescent="0.2">
      <c r="A11" s="22" t="s">
        <v>141</v>
      </c>
      <c r="B11" s="22" t="s">
        <v>140</v>
      </c>
      <c r="C11" s="22" t="s">
        <v>142</v>
      </c>
      <c r="D11" s="25">
        <v>2107409</v>
      </c>
      <c r="E11" s="23">
        <v>28321.469550000002</v>
      </c>
      <c r="F11" s="24">
        <v>3.7373638212627101</v>
      </c>
      <c r="G11" s="24"/>
    </row>
    <row r="12" spans="1:7" x14ac:dyDescent="0.2">
      <c r="A12" s="22" t="s">
        <v>253</v>
      </c>
      <c r="B12" s="22" t="s">
        <v>252</v>
      </c>
      <c r="C12" s="22" t="s">
        <v>254</v>
      </c>
      <c r="D12" s="25">
        <v>9058754</v>
      </c>
      <c r="E12" s="23">
        <v>25785.743259999999</v>
      </c>
      <c r="F12" s="24">
        <v>3.4027437663203002</v>
      </c>
      <c r="G12" s="24"/>
    </row>
    <row r="13" spans="1:7" x14ac:dyDescent="0.2">
      <c r="A13" s="22" t="s">
        <v>690</v>
      </c>
      <c r="B13" s="22" t="s">
        <v>689</v>
      </c>
      <c r="C13" s="22" t="s">
        <v>187</v>
      </c>
      <c r="D13" s="25">
        <v>1289735</v>
      </c>
      <c r="E13" s="23">
        <v>24982.166949999999</v>
      </c>
      <c r="F13" s="24">
        <v>3.2967020574564398</v>
      </c>
      <c r="G13" s="24"/>
    </row>
    <row r="14" spans="1:7" x14ac:dyDescent="0.2">
      <c r="A14" s="22" t="s">
        <v>136</v>
      </c>
      <c r="B14" s="22" t="s">
        <v>135</v>
      </c>
      <c r="C14" s="22" t="s">
        <v>137</v>
      </c>
      <c r="D14" s="25">
        <v>2806438</v>
      </c>
      <c r="E14" s="23">
        <v>20530.497189999998</v>
      </c>
      <c r="F14" s="24">
        <v>2.70924986060413</v>
      </c>
      <c r="G14" s="24"/>
    </row>
    <row r="15" spans="1:7" x14ac:dyDescent="0.2">
      <c r="A15" s="22" t="s">
        <v>692</v>
      </c>
      <c r="B15" s="22" t="s">
        <v>691</v>
      </c>
      <c r="C15" s="22" t="s">
        <v>187</v>
      </c>
      <c r="D15" s="25">
        <v>538094</v>
      </c>
      <c r="E15" s="23">
        <v>19568.326400000002</v>
      </c>
      <c r="F15" s="24">
        <v>2.5822796730553099</v>
      </c>
      <c r="G15" s="24"/>
    </row>
    <row r="16" spans="1:7" x14ac:dyDescent="0.2">
      <c r="A16" s="22" t="s">
        <v>162</v>
      </c>
      <c r="B16" s="22" t="s">
        <v>161</v>
      </c>
      <c r="C16" s="22" t="s">
        <v>163</v>
      </c>
      <c r="D16" s="25">
        <v>8429102</v>
      </c>
      <c r="E16" s="23">
        <v>19300.957760000001</v>
      </c>
      <c r="F16" s="24">
        <v>2.5469971154072302</v>
      </c>
      <c r="G16" s="24"/>
    </row>
    <row r="17" spans="1:7" x14ac:dyDescent="0.2">
      <c r="A17" s="22" t="s">
        <v>220</v>
      </c>
      <c r="B17" s="22" t="s">
        <v>219</v>
      </c>
      <c r="C17" s="22" t="s">
        <v>195</v>
      </c>
      <c r="D17" s="25">
        <v>531519</v>
      </c>
      <c r="E17" s="23">
        <v>18535.130570000001</v>
      </c>
      <c r="F17" s="24">
        <v>2.4459368639894099</v>
      </c>
      <c r="G17" s="24"/>
    </row>
    <row r="18" spans="1:7" x14ac:dyDescent="0.2">
      <c r="A18" s="22" t="s">
        <v>186</v>
      </c>
      <c r="B18" s="22" t="s">
        <v>185</v>
      </c>
      <c r="C18" s="22" t="s">
        <v>187</v>
      </c>
      <c r="D18" s="25">
        <v>1288353</v>
      </c>
      <c r="E18" s="23">
        <v>17120.923019999998</v>
      </c>
      <c r="F18" s="24">
        <v>2.2593149048500498</v>
      </c>
      <c r="G18" s="24"/>
    </row>
    <row r="19" spans="1:7" x14ac:dyDescent="0.2">
      <c r="A19" s="22" t="s">
        <v>197</v>
      </c>
      <c r="B19" s="22" t="s">
        <v>196</v>
      </c>
      <c r="C19" s="22" t="s">
        <v>198</v>
      </c>
      <c r="D19" s="25">
        <v>253035</v>
      </c>
      <c r="E19" s="23">
        <v>16571.262149999999</v>
      </c>
      <c r="F19" s="24">
        <v>2.1867804395789201</v>
      </c>
      <c r="G19" s="24"/>
    </row>
    <row r="20" spans="1:7" x14ac:dyDescent="0.2">
      <c r="A20" s="22" t="s">
        <v>271</v>
      </c>
      <c r="B20" s="22" t="s">
        <v>270</v>
      </c>
      <c r="C20" s="22" t="s">
        <v>272</v>
      </c>
      <c r="D20" s="25">
        <v>2029351</v>
      </c>
      <c r="E20" s="23">
        <v>15688.91258</v>
      </c>
      <c r="F20" s="24">
        <v>2.0703436369334001</v>
      </c>
      <c r="G20" s="24"/>
    </row>
    <row r="21" spans="1:7" x14ac:dyDescent="0.2">
      <c r="A21" s="22" t="s">
        <v>265</v>
      </c>
      <c r="B21" s="22" t="s">
        <v>264</v>
      </c>
      <c r="C21" s="22" t="s">
        <v>198</v>
      </c>
      <c r="D21" s="25">
        <v>3327003</v>
      </c>
      <c r="E21" s="23">
        <v>15633.587100000001</v>
      </c>
      <c r="F21" s="24">
        <v>2.0630427641103601</v>
      </c>
      <c r="G21" s="24"/>
    </row>
    <row r="22" spans="1:7" x14ac:dyDescent="0.2">
      <c r="A22" s="22" t="s">
        <v>191</v>
      </c>
      <c r="B22" s="22" t="s">
        <v>190</v>
      </c>
      <c r="C22" s="22" t="s">
        <v>192</v>
      </c>
      <c r="D22" s="25">
        <v>1086314</v>
      </c>
      <c r="E22" s="23">
        <v>15510.39129</v>
      </c>
      <c r="F22" s="24">
        <v>2.0467855722858901</v>
      </c>
      <c r="G22" s="24"/>
    </row>
    <row r="23" spans="1:7" x14ac:dyDescent="0.2">
      <c r="A23" s="22" t="s">
        <v>585</v>
      </c>
      <c r="B23" s="22" t="s">
        <v>584</v>
      </c>
      <c r="C23" s="22" t="s">
        <v>166</v>
      </c>
      <c r="D23" s="25">
        <v>2294130</v>
      </c>
      <c r="E23" s="23">
        <v>15370.671</v>
      </c>
      <c r="F23" s="24">
        <v>2.0283477734979298</v>
      </c>
      <c r="G23" s="24"/>
    </row>
    <row r="24" spans="1:7" x14ac:dyDescent="0.2">
      <c r="A24" s="22" t="s">
        <v>418</v>
      </c>
      <c r="B24" s="22" t="s">
        <v>417</v>
      </c>
      <c r="C24" s="22" t="s">
        <v>137</v>
      </c>
      <c r="D24" s="25">
        <v>25878858</v>
      </c>
      <c r="E24" s="23">
        <v>15229.70793</v>
      </c>
      <c r="F24" s="24">
        <v>2.0097459747098401</v>
      </c>
      <c r="G24" s="24"/>
    </row>
    <row r="25" spans="1:7" x14ac:dyDescent="0.2">
      <c r="A25" s="22" t="s">
        <v>360</v>
      </c>
      <c r="B25" s="22" t="s">
        <v>359</v>
      </c>
      <c r="C25" s="22" t="s">
        <v>172</v>
      </c>
      <c r="D25" s="25">
        <v>4533673</v>
      </c>
      <c r="E25" s="23">
        <v>13428.73943</v>
      </c>
      <c r="F25" s="24">
        <v>1.77208618437831</v>
      </c>
      <c r="G25" s="24"/>
    </row>
    <row r="26" spans="1:7" x14ac:dyDescent="0.2">
      <c r="A26" s="22" t="s">
        <v>597</v>
      </c>
      <c r="B26" s="22" t="s">
        <v>596</v>
      </c>
      <c r="C26" s="22" t="s">
        <v>137</v>
      </c>
      <c r="D26" s="25">
        <v>25999478</v>
      </c>
      <c r="E26" s="23">
        <v>13132.33634</v>
      </c>
      <c r="F26" s="24">
        <v>1.7329721764303601</v>
      </c>
      <c r="G26" s="24"/>
    </row>
    <row r="27" spans="1:7" x14ac:dyDescent="0.2">
      <c r="A27" s="22" t="s">
        <v>213</v>
      </c>
      <c r="B27" s="22" t="s">
        <v>212</v>
      </c>
      <c r="C27" s="22" t="s">
        <v>172</v>
      </c>
      <c r="D27" s="25">
        <v>103685</v>
      </c>
      <c r="E27" s="23">
        <v>12759.4761</v>
      </c>
      <c r="F27" s="24">
        <v>1.68376871370385</v>
      </c>
      <c r="G27" s="24"/>
    </row>
    <row r="28" spans="1:7" x14ac:dyDescent="0.2">
      <c r="A28" s="22" t="s">
        <v>442</v>
      </c>
      <c r="B28" s="22" t="s">
        <v>441</v>
      </c>
      <c r="C28" s="22" t="s">
        <v>155</v>
      </c>
      <c r="D28" s="25">
        <v>605678</v>
      </c>
      <c r="E28" s="23">
        <v>12434.56934</v>
      </c>
      <c r="F28" s="24">
        <v>1.6408932983598801</v>
      </c>
      <c r="G28" s="24"/>
    </row>
    <row r="29" spans="1:7" x14ac:dyDescent="0.2">
      <c r="A29" s="22" t="s">
        <v>168</v>
      </c>
      <c r="B29" s="22" t="s">
        <v>167</v>
      </c>
      <c r="C29" s="22" t="s">
        <v>169</v>
      </c>
      <c r="D29" s="25">
        <v>113843</v>
      </c>
      <c r="E29" s="23">
        <v>12232.430350000001</v>
      </c>
      <c r="F29" s="24">
        <v>1.6142185897343699</v>
      </c>
      <c r="G29" s="24"/>
    </row>
    <row r="30" spans="1:7" x14ac:dyDescent="0.2">
      <c r="A30" s="22" t="s">
        <v>513</v>
      </c>
      <c r="B30" s="22" t="s">
        <v>512</v>
      </c>
      <c r="C30" s="22" t="s">
        <v>178</v>
      </c>
      <c r="D30" s="25">
        <v>2533367</v>
      </c>
      <c r="E30" s="23">
        <v>11808.023590000001</v>
      </c>
      <c r="F30" s="24">
        <v>1.55821293411248</v>
      </c>
      <c r="G30" s="24"/>
    </row>
    <row r="31" spans="1:7" x14ac:dyDescent="0.2">
      <c r="A31" s="22" t="s">
        <v>344</v>
      </c>
      <c r="B31" s="22" t="s">
        <v>343</v>
      </c>
      <c r="C31" s="22" t="s">
        <v>178</v>
      </c>
      <c r="D31" s="25">
        <v>583975</v>
      </c>
      <c r="E31" s="23">
        <v>11713.37055</v>
      </c>
      <c r="F31" s="24">
        <v>1.54572230940658</v>
      </c>
      <c r="G31" s="24"/>
    </row>
    <row r="32" spans="1:7" x14ac:dyDescent="0.2">
      <c r="A32" s="22" t="s">
        <v>144</v>
      </c>
      <c r="B32" s="22" t="s">
        <v>143</v>
      </c>
      <c r="C32" s="22" t="s">
        <v>145</v>
      </c>
      <c r="D32" s="25">
        <v>644360</v>
      </c>
      <c r="E32" s="23">
        <v>11485.07264</v>
      </c>
      <c r="F32" s="24">
        <v>1.5155956117859799</v>
      </c>
      <c r="G32" s="24"/>
    </row>
    <row r="33" spans="1:7" x14ac:dyDescent="0.2">
      <c r="A33" s="22" t="s">
        <v>694</v>
      </c>
      <c r="B33" s="22" t="s">
        <v>693</v>
      </c>
      <c r="C33" s="22" t="s">
        <v>228</v>
      </c>
      <c r="D33" s="25">
        <v>2895703</v>
      </c>
      <c r="E33" s="23">
        <v>11432.23544</v>
      </c>
      <c r="F33" s="24">
        <v>1.50862309790042</v>
      </c>
      <c r="G33" s="24"/>
    </row>
    <row r="34" spans="1:7" x14ac:dyDescent="0.2">
      <c r="A34" s="22" t="s">
        <v>561</v>
      </c>
      <c r="B34" s="22" t="s">
        <v>560</v>
      </c>
      <c r="C34" s="22" t="s">
        <v>551</v>
      </c>
      <c r="D34" s="25">
        <v>775972</v>
      </c>
      <c r="E34" s="23">
        <v>11244.61025</v>
      </c>
      <c r="F34" s="24">
        <v>1.48386366245426</v>
      </c>
      <c r="G34" s="24"/>
    </row>
    <row r="35" spans="1:7" x14ac:dyDescent="0.2">
      <c r="A35" s="22" t="s">
        <v>696</v>
      </c>
      <c r="B35" s="22" t="s">
        <v>695</v>
      </c>
      <c r="C35" s="22" t="s">
        <v>452</v>
      </c>
      <c r="D35" s="25">
        <v>1495526</v>
      </c>
      <c r="E35" s="23">
        <v>11180.552379999999</v>
      </c>
      <c r="F35" s="24">
        <v>1.4754104441146401</v>
      </c>
      <c r="G35" s="24"/>
    </row>
    <row r="36" spans="1:7" x14ac:dyDescent="0.2">
      <c r="A36" s="22" t="s">
        <v>206</v>
      </c>
      <c r="B36" s="22" t="s">
        <v>205</v>
      </c>
      <c r="C36" s="22" t="s">
        <v>166</v>
      </c>
      <c r="D36" s="25">
        <v>2520884</v>
      </c>
      <c r="E36" s="23">
        <v>10940.636560000001</v>
      </c>
      <c r="F36" s="24">
        <v>1.4437506213701401</v>
      </c>
      <c r="G36" s="24"/>
    </row>
    <row r="37" spans="1:7" x14ac:dyDescent="0.2">
      <c r="A37" s="22" t="s">
        <v>171</v>
      </c>
      <c r="B37" s="22" t="s">
        <v>170</v>
      </c>
      <c r="C37" s="22" t="s">
        <v>172</v>
      </c>
      <c r="D37" s="25">
        <v>365687</v>
      </c>
      <c r="E37" s="23">
        <v>10804.95379</v>
      </c>
      <c r="F37" s="24">
        <v>1.4258456226598399</v>
      </c>
      <c r="G37" s="24"/>
    </row>
    <row r="38" spans="1:7" x14ac:dyDescent="0.2">
      <c r="A38" s="22" t="s">
        <v>215</v>
      </c>
      <c r="B38" s="22" t="s">
        <v>214</v>
      </c>
      <c r="C38" s="22" t="s">
        <v>204</v>
      </c>
      <c r="D38" s="25">
        <v>1731354</v>
      </c>
      <c r="E38" s="23">
        <v>10225.37672</v>
      </c>
      <c r="F38" s="24">
        <v>1.3493633494067701</v>
      </c>
      <c r="G38" s="24"/>
    </row>
    <row r="39" spans="1:7" x14ac:dyDescent="0.2">
      <c r="A39" s="22" t="s">
        <v>698</v>
      </c>
      <c r="B39" s="22" t="s">
        <v>697</v>
      </c>
      <c r="C39" s="22" t="s">
        <v>145</v>
      </c>
      <c r="D39" s="25">
        <v>731054</v>
      </c>
      <c r="E39" s="23">
        <v>9853.8768660000005</v>
      </c>
      <c r="F39" s="24">
        <v>1.3003394062285201</v>
      </c>
      <c r="G39" s="24"/>
    </row>
    <row r="40" spans="1:7" x14ac:dyDescent="0.2">
      <c r="A40" s="22" t="s">
        <v>326</v>
      </c>
      <c r="B40" s="22" t="s">
        <v>325</v>
      </c>
      <c r="C40" s="22" t="s">
        <v>145</v>
      </c>
      <c r="D40" s="25">
        <v>2314234</v>
      </c>
      <c r="E40" s="23">
        <v>9676.9694710000003</v>
      </c>
      <c r="F40" s="24">
        <v>1.27699431473813</v>
      </c>
      <c r="G40" s="24"/>
    </row>
    <row r="41" spans="1:7" x14ac:dyDescent="0.2">
      <c r="A41" s="22" t="s">
        <v>699</v>
      </c>
      <c r="B41" s="22" t="s">
        <v>321</v>
      </c>
      <c r="C41" s="22" t="s">
        <v>172</v>
      </c>
      <c r="D41" s="25">
        <v>282218</v>
      </c>
      <c r="E41" s="23">
        <v>9493.2490839999991</v>
      </c>
      <c r="F41" s="24">
        <v>1.2527501657405</v>
      </c>
      <c r="G41" s="24"/>
    </row>
    <row r="42" spans="1:7" x14ac:dyDescent="0.2">
      <c r="A42" s="22" t="s">
        <v>210</v>
      </c>
      <c r="B42" s="22" t="s">
        <v>209</v>
      </c>
      <c r="C42" s="22" t="s">
        <v>211</v>
      </c>
      <c r="D42" s="25">
        <v>236227</v>
      </c>
      <c r="E42" s="23">
        <v>9315.6117450000002</v>
      </c>
      <c r="F42" s="24">
        <v>1.2293087492238901</v>
      </c>
      <c r="G42" s="24"/>
    </row>
    <row r="43" spans="1:7" x14ac:dyDescent="0.2">
      <c r="A43" s="22" t="s">
        <v>208</v>
      </c>
      <c r="B43" s="22" t="s">
        <v>207</v>
      </c>
      <c r="C43" s="22" t="s">
        <v>178</v>
      </c>
      <c r="D43" s="25">
        <v>717992</v>
      </c>
      <c r="E43" s="23">
        <v>9313.7922240000007</v>
      </c>
      <c r="F43" s="24">
        <v>1.2290686412045899</v>
      </c>
      <c r="G43" s="24"/>
    </row>
    <row r="44" spans="1:7" x14ac:dyDescent="0.2">
      <c r="A44" s="22" t="s">
        <v>232</v>
      </c>
      <c r="B44" s="22" t="s">
        <v>231</v>
      </c>
      <c r="C44" s="22" t="s">
        <v>233</v>
      </c>
      <c r="D44" s="25">
        <v>9002650</v>
      </c>
      <c r="E44" s="23">
        <v>9040.4611299999997</v>
      </c>
      <c r="F44" s="24">
        <v>1.1929992649267001</v>
      </c>
      <c r="G44" s="24"/>
    </row>
    <row r="45" spans="1:7" x14ac:dyDescent="0.2">
      <c r="A45" s="22" t="s">
        <v>701</v>
      </c>
      <c r="B45" s="22" t="s">
        <v>700</v>
      </c>
      <c r="C45" s="22" t="s">
        <v>178</v>
      </c>
      <c r="D45" s="25">
        <v>6154389</v>
      </c>
      <c r="E45" s="23">
        <v>8403.2027409999992</v>
      </c>
      <c r="F45" s="24">
        <v>1.10890523712069</v>
      </c>
      <c r="G45" s="24"/>
    </row>
    <row r="46" spans="1:7" x14ac:dyDescent="0.2">
      <c r="A46" s="22" t="s">
        <v>612</v>
      </c>
      <c r="B46" s="22" t="s">
        <v>611</v>
      </c>
      <c r="C46" s="22" t="s">
        <v>238</v>
      </c>
      <c r="D46" s="25">
        <v>1563667</v>
      </c>
      <c r="E46" s="23">
        <v>8035.6847129999996</v>
      </c>
      <c r="F46" s="24">
        <v>1.0604067445165499</v>
      </c>
      <c r="G46" s="24"/>
    </row>
    <row r="47" spans="1:7" x14ac:dyDescent="0.2">
      <c r="A47" s="22" t="s">
        <v>557</v>
      </c>
      <c r="B47" s="22" t="s">
        <v>556</v>
      </c>
      <c r="C47" s="22" t="s">
        <v>155</v>
      </c>
      <c r="D47" s="25">
        <v>1148909</v>
      </c>
      <c r="E47" s="23">
        <v>6876.7948200000001</v>
      </c>
      <c r="F47" s="24">
        <v>0.90747706862954103</v>
      </c>
      <c r="G47" s="24"/>
    </row>
    <row r="48" spans="1:7" x14ac:dyDescent="0.2">
      <c r="A48" s="22" t="s">
        <v>703</v>
      </c>
      <c r="B48" s="22" t="s">
        <v>702</v>
      </c>
      <c r="C48" s="22" t="s">
        <v>178</v>
      </c>
      <c r="D48" s="25">
        <v>1881179</v>
      </c>
      <c r="E48" s="23">
        <v>6789.1750110000003</v>
      </c>
      <c r="F48" s="24">
        <v>0.89591456465691299</v>
      </c>
      <c r="G48" s="24"/>
    </row>
    <row r="49" spans="1:7" x14ac:dyDescent="0.2">
      <c r="A49" s="22" t="s">
        <v>316</v>
      </c>
      <c r="B49" s="22" t="s">
        <v>315</v>
      </c>
      <c r="C49" s="22" t="s">
        <v>137</v>
      </c>
      <c r="D49" s="25">
        <v>2165616</v>
      </c>
      <c r="E49" s="23">
        <v>6274.8723600000003</v>
      </c>
      <c r="F49" s="24">
        <v>0.82804604824276695</v>
      </c>
      <c r="G49" s="24"/>
    </row>
    <row r="50" spans="1:7" x14ac:dyDescent="0.2">
      <c r="A50" s="22" t="s">
        <v>614</v>
      </c>
      <c r="B50" s="22" t="s">
        <v>613</v>
      </c>
      <c r="C50" s="22" t="s">
        <v>187</v>
      </c>
      <c r="D50" s="25">
        <v>775844</v>
      </c>
      <c r="E50" s="23">
        <v>6024.4286599999996</v>
      </c>
      <c r="F50" s="24">
        <v>0.79499694314634095</v>
      </c>
      <c r="G50" s="24"/>
    </row>
    <row r="51" spans="1:7" x14ac:dyDescent="0.2">
      <c r="A51" s="22" t="s">
        <v>531</v>
      </c>
      <c r="B51" s="22" t="s">
        <v>530</v>
      </c>
      <c r="C51" s="22" t="s">
        <v>155</v>
      </c>
      <c r="D51" s="25">
        <v>1073957</v>
      </c>
      <c r="E51" s="23">
        <v>5526.045744</v>
      </c>
      <c r="F51" s="24">
        <v>0.72922923020667796</v>
      </c>
      <c r="G51" s="24"/>
    </row>
    <row r="52" spans="1:7" x14ac:dyDescent="0.2">
      <c r="A52" s="22" t="s">
        <v>632</v>
      </c>
      <c r="B52" s="22" t="s">
        <v>631</v>
      </c>
      <c r="C52" s="22" t="s">
        <v>223</v>
      </c>
      <c r="D52" s="25">
        <v>1276510</v>
      </c>
      <c r="E52" s="23">
        <v>5494.7372949999999</v>
      </c>
      <c r="F52" s="24">
        <v>0.72509769796447299</v>
      </c>
      <c r="G52" s="24"/>
    </row>
    <row r="53" spans="1:7" x14ac:dyDescent="0.2">
      <c r="A53" s="22" t="s">
        <v>563</v>
      </c>
      <c r="B53" s="22" t="s">
        <v>562</v>
      </c>
      <c r="C53" s="22" t="s">
        <v>155</v>
      </c>
      <c r="D53" s="25">
        <v>636067</v>
      </c>
      <c r="E53" s="23">
        <v>5095.5327370000005</v>
      </c>
      <c r="F53" s="24">
        <v>0.67241778071235503</v>
      </c>
      <c r="G53" s="24"/>
    </row>
    <row r="54" spans="1:7" x14ac:dyDescent="0.2">
      <c r="A54" s="22" t="s">
        <v>705</v>
      </c>
      <c r="B54" s="22" t="s">
        <v>704</v>
      </c>
      <c r="C54" s="22" t="s">
        <v>187</v>
      </c>
      <c r="D54" s="25">
        <v>243679</v>
      </c>
      <c r="E54" s="23">
        <v>5076.3209280000001</v>
      </c>
      <c r="F54" s="24">
        <v>0.66988254786468004</v>
      </c>
      <c r="G54" s="24"/>
    </row>
    <row r="55" spans="1:7" x14ac:dyDescent="0.2">
      <c r="A55" s="22" t="s">
        <v>601</v>
      </c>
      <c r="B55" s="22" t="s">
        <v>600</v>
      </c>
      <c r="C55" s="22" t="s">
        <v>452</v>
      </c>
      <c r="D55" s="25">
        <v>336107</v>
      </c>
      <c r="E55" s="23">
        <v>4325.0248760000004</v>
      </c>
      <c r="F55" s="24">
        <v>0.57073985758707402</v>
      </c>
      <c r="G55" s="24"/>
    </row>
    <row r="56" spans="1:7" x14ac:dyDescent="0.2">
      <c r="A56" s="22" t="s">
        <v>707</v>
      </c>
      <c r="B56" s="22" t="s">
        <v>706</v>
      </c>
      <c r="C56" s="22" t="s">
        <v>452</v>
      </c>
      <c r="D56" s="25">
        <v>3135785</v>
      </c>
      <c r="E56" s="23">
        <v>3039.5164009999999</v>
      </c>
      <c r="F56" s="24">
        <v>0.401101313304981</v>
      </c>
      <c r="G56" s="24"/>
    </row>
    <row r="57" spans="1:7" x14ac:dyDescent="0.2">
      <c r="A57" s="22" t="s">
        <v>661</v>
      </c>
      <c r="B57" s="22" t="s">
        <v>660</v>
      </c>
      <c r="C57" s="22" t="s">
        <v>192</v>
      </c>
      <c r="D57" s="25">
        <v>634194</v>
      </c>
      <c r="E57" s="23">
        <v>990.48418919999995</v>
      </c>
      <c r="F57" s="24">
        <v>0.130706486388833</v>
      </c>
      <c r="G57" s="24"/>
    </row>
    <row r="58" spans="1:7" x14ac:dyDescent="0.2">
      <c r="A58" s="22" t="s">
        <v>709</v>
      </c>
      <c r="B58" s="22" t="s">
        <v>708</v>
      </c>
      <c r="C58" s="22" t="s">
        <v>198</v>
      </c>
      <c r="D58" s="25">
        <v>425904</v>
      </c>
      <c r="E58" s="23">
        <v>526.84324800000002</v>
      </c>
      <c r="F58" s="24">
        <v>6.9523401357248299E-2</v>
      </c>
      <c r="G58" s="24"/>
    </row>
    <row r="59" spans="1:7" x14ac:dyDescent="0.2">
      <c r="A59" s="21" t="s">
        <v>33</v>
      </c>
      <c r="B59" s="21"/>
      <c r="C59" s="21"/>
      <c r="D59" s="21"/>
      <c r="E59" s="26">
        <f>SUM(E7:E58)</f>
        <v>703585.0741831999</v>
      </c>
      <c r="F59" s="27">
        <f>SUM(F7:F58)</f>
        <v>92.846644020021628</v>
      </c>
      <c r="G59" s="24"/>
    </row>
    <row r="60" spans="1:7" x14ac:dyDescent="0.2">
      <c r="A60" s="22"/>
      <c r="B60" s="22"/>
      <c r="C60" s="22"/>
      <c r="D60" s="22"/>
      <c r="E60" s="23"/>
      <c r="F60" s="24"/>
      <c r="G60" s="24"/>
    </row>
    <row r="61" spans="1:7" x14ac:dyDescent="0.2">
      <c r="A61" s="21" t="s">
        <v>1504</v>
      </c>
      <c r="B61" s="22"/>
      <c r="C61" s="22"/>
      <c r="D61" s="22"/>
      <c r="E61" s="23"/>
      <c r="F61" s="24"/>
      <c r="G61" s="24"/>
    </row>
    <row r="62" spans="1:7" x14ac:dyDescent="0.2">
      <c r="A62" s="22"/>
      <c r="B62" s="22" t="s">
        <v>710</v>
      </c>
      <c r="C62" s="22" t="s">
        <v>551</v>
      </c>
      <c r="D62" s="25">
        <v>23815</v>
      </c>
      <c r="E62" s="23">
        <v>2.3814999999999999E-3</v>
      </c>
      <c r="F62" s="24">
        <v>3.1426801228035701E-7</v>
      </c>
      <c r="G62" s="24"/>
    </row>
    <row r="63" spans="1:7" x14ac:dyDescent="0.2">
      <c r="A63" s="21" t="s">
        <v>33</v>
      </c>
      <c r="B63" s="21"/>
      <c r="C63" s="21"/>
      <c r="D63" s="21"/>
      <c r="E63" s="26">
        <f>SUM(E61:E62)</f>
        <v>2.3814999999999999E-3</v>
      </c>
      <c r="F63" s="27">
        <f>SUM(F61:F62)</f>
        <v>3.1426801228035701E-7</v>
      </c>
      <c r="G63" s="24"/>
    </row>
    <row r="64" spans="1:7" x14ac:dyDescent="0.2">
      <c r="A64" s="22"/>
      <c r="B64" s="22"/>
      <c r="C64" s="22"/>
      <c r="D64" s="22"/>
      <c r="E64" s="23"/>
      <c r="F64" s="24"/>
      <c r="G64" s="24"/>
    </row>
    <row r="65" spans="1:7" x14ac:dyDescent="0.2">
      <c r="A65" s="21" t="s">
        <v>564</v>
      </c>
      <c r="B65" s="22"/>
      <c r="C65" s="22"/>
      <c r="D65" s="22"/>
      <c r="E65" s="23"/>
      <c r="F65" s="24"/>
      <c r="G65" s="24"/>
    </row>
    <row r="66" spans="1:7" x14ac:dyDescent="0.2">
      <c r="A66" s="22" t="s">
        <v>712</v>
      </c>
      <c r="B66" s="22" t="s">
        <v>711</v>
      </c>
      <c r="C66" s="22" t="s">
        <v>272</v>
      </c>
      <c r="D66" s="25">
        <v>234384</v>
      </c>
      <c r="E66" s="23">
        <v>27838.737870000001</v>
      </c>
      <c r="F66" s="24">
        <v>3.67366148007507</v>
      </c>
      <c r="G66" s="24"/>
    </row>
    <row r="67" spans="1:7" x14ac:dyDescent="0.2">
      <c r="A67" s="21" t="s">
        <v>33</v>
      </c>
      <c r="B67" s="21"/>
      <c r="C67" s="21"/>
      <c r="D67" s="21"/>
      <c r="E67" s="26">
        <f>SUM(E65:E66)</f>
        <v>27838.737870000001</v>
      </c>
      <c r="F67" s="27">
        <f>SUM(F65:F66)</f>
        <v>3.67366148007507</v>
      </c>
      <c r="G67" s="24"/>
    </row>
    <row r="68" spans="1:7" x14ac:dyDescent="0.2">
      <c r="A68" s="22"/>
      <c r="B68" s="22"/>
      <c r="C68" s="22"/>
      <c r="D68" s="22"/>
      <c r="E68" s="23"/>
      <c r="F68" s="24"/>
      <c r="G68" s="24"/>
    </row>
    <row r="69" spans="1:7" x14ac:dyDescent="0.2">
      <c r="A69" s="21" t="s">
        <v>29</v>
      </c>
      <c r="B69" s="22"/>
      <c r="C69" s="22"/>
      <c r="D69" s="22"/>
      <c r="E69" s="23"/>
      <c r="F69" s="24"/>
      <c r="G69" s="24"/>
    </row>
    <row r="70" spans="1:7" x14ac:dyDescent="0.2">
      <c r="A70" s="21" t="s">
        <v>36</v>
      </c>
      <c r="B70" s="22"/>
      <c r="C70" s="22"/>
      <c r="D70" s="22"/>
      <c r="E70" s="23"/>
      <c r="F70" s="24"/>
      <c r="G70" s="24"/>
    </row>
    <row r="71" spans="1:7" x14ac:dyDescent="0.2">
      <c r="A71" s="22" t="s">
        <v>302</v>
      </c>
      <c r="B71" s="22" t="s">
        <v>1494</v>
      </c>
      <c r="C71" s="22" t="s">
        <v>37</v>
      </c>
      <c r="D71" s="25">
        <v>2500000</v>
      </c>
      <c r="E71" s="23">
        <v>2494.2049999999999</v>
      </c>
      <c r="F71" s="24">
        <v>0.32914081359215902</v>
      </c>
      <c r="G71" s="24">
        <v>5.3002000000000002</v>
      </c>
    </row>
    <row r="72" spans="1:7" x14ac:dyDescent="0.2">
      <c r="A72" s="21" t="s">
        <v>33</v>
      </c>
      <c r="B72" s="21"/>
      <c r="C72" s="21"/>
      <c r="D72" s="21"/>
      <c r="E72" s="26">
        <f>SUM(E70:E71)</f>
        <v>2494.2049999999999</v>
      </c>
      <c r="F72" s="27">
        <f>SUM(F70:F71)</f>
        <v>0.32914081359215902</v>
      </c>
      <c r="G72" s="24"/>
    </row>
    <row r="73" spans="1:7" x14ac:dyDescent="0.2">
      <c r="A73" s="22"/>
      <c r="B73" s="22"/>
      <c r="C73" s="22"/>
      <c r="D73" s="22"/>
      <c r="E73" s="23"/>
      <c r="F73" s="24"/>
      <c r="G73" s="24"/>
    </row>
    <row r="74" spans="1:7" x14ac:dyDescent="0.2">
      <c r="A74" s="21" t="s">
        <v>38</v>
      </c>
      <c r="B74" s="21"/>
      <c r="C74" s="21"/>
      <c r="D74" s="21"/>
      <c r="E74" s="26">
        <f>E59+E63+E67+E72</f>
        <v>733918.01943469979</v>
      </c>
      <c r="F74" s="27">
        <f>F59+F63+F67+F72</f>
        <v>96.849446627956866</v>
      </c>
      <c r="G74" s="24"/>
    </row>
    <row r="75" spans="1:7" x14ac:dyDescent="0.2">
      <c r="A75" s="21"/>
      <c r="B75" s="21"/>
      <c r="C75" s="21"/>
      <c r="D75" s="21"/>
      <c r="E75" s="26"/>
      <c r="F75" s="27"/>
      <c r="G75" s="59"/>
    </row>
    <row r="76" spans="1:7" x14ac:dyDescent="0.2">
      <c r="A76" s="21" t="s">
        <v>40</v>
      </c>
      <c r="B76" s="21"/>
      <c r="C76" s="21"/>
      <c r="D76" s="21"/>
      <c r="E76" s="26">
        <f>E78-(E59+E63+E67+E72)</f>
        <v>23874.662906600162</v>
      </c>
      <c r="F76" s="27">
        <f>F78-(F59+F63+F67+F72)</f>
        <v>3.1505533720431345</v>
      </c>
      <c r="G76" s="21"/>
    </row>
    <row r="77" spans="1:7" x14ac:dyDescent="0.2">
      <c r="A77" s="21"/>
      <c r="B77" s="21"/>
      <c r="C77" s="21"/>
      <c r="D77" s="21"/>
      <c r="E77" s="26"/>
      <c r="F77" s="27"/>
      <c r="G77" s="24"/>
    </row>
    <row r="78" spans="1:7" x14ac:dyDescent="0.2">
      <c r="A78" s="28" t="s">
        <v>39</v>
      </c>
      <c r="B78" s="28"/>
      <c r="C78" s="28"/>
      <c r="D78" s="28"/>
      <c r="E78" s="29">
        <v>757792.68234129995</v>
      </c>
      <c r="F78" s="30">
        <v>100</v>
      </c>
      <c r="G78" s="60"/>
    </row>
    <row r="79" spans="1:7" x14ac:dyDescent="0.2">
      <c r="A79" s="6" t="s">
        <v>1524</v>
      </c>
      <c r="F79" s="66" t="s">
        <v>117</v>
      </c>
      <c r="G79" s="58"/>
    </row>
    <row r="80" spans="1:7" x14ac:dyDescent="0.2">
      <c r="F80" s="66"/>
      <c r="G80" s="10"/>
    </row>
    <row r="81" spans="1:7" x14ac:dyDescent="0.2">
      <c r="A81" s="12" t="s">
        <v>42</v>
      </c>
      <c r="G81" s="12"/>
    </row>
    <row r="82" spans="1:7" x14ac:dyDescent="0.2">
      <c r="A82" s="12" t="s">
        <v>404</v>
      </c>
      <c r="G82" s="12"/>
    </row>
    <row r="84" spans="1:7" x14ac:dyDescent="0.2">
      <c r="A84" s="12" t="s">
        <v>43</v>
      </c>
    </row>
    <row r="85" spans="1:7" x14ac:dyDescent="0.2">
      <c r="A85" s="12" t="s">
        <v>44</v>
      </c>
    </row>
    <row r="86" spans="1:7" x14ac:dyDescent="0.2">
      <c r="A86" s="12" t="s">
        <v>45</v>
      </c>
      <c r="B86" s="12"/>
      <c r="C86" s="31" t="s">
        <v>46</v>
      </c>
      <c r="D86" s="53" t="s">
        <v>1004</v>
      </c>
    </row>
    <row r="87" spans="1:7" x14ac:dyDescent="0.2">
      <c r="A87" s="6" t="s">
        <v>59</v>
      </c>
      <c r="C87" s="32">
        <v>253.23740000000001</v>
      </c>
      <c r="D87" s="32">
        <v>223.54599999999999</v>
      </c>
    </row>
    <row r="88" spans="1:7" x14ac:dyDescent="0.2">
      <c r="A88" s="6" t="s">
        <v>126</v>
      </c>
      <c r="C88" s="32">
        <v>39.368499999999997</v>
      </c>
      <c r="D88" s="32">
        <v>32.0657</v>
      </c>
    </row>
    <row r="89" spans="1:7" x14ac:dyDescent="0.2">
      <c r="A89" s="6" t="s">
        <v>60</v>
      </c>
      <c r="C89" s="32">
        <v>280.06740000000002</v>
      </c>
      <c r="D89" s="32">
        <v>248.7302</v>
      </c>
    </row>
    <row r="90" spans="1:7" x14ac:dyDescent="0.2">
      <c r="A90" s="6" t="s">
        <v>127</v>
      </c>
      <c r="C90" s="32">
        <v>44.369300000000003</v>
      </c>
      <c r="D90" s="32">
        <v>36.273600000000002</v>
      </c>
    </row>
    <row r="92" spans="1:7" x14ac:dyDescent="0.2">
      <c r="A92" s="6" t="s">
        <v>51</v>
      </c>
    </row>
    <row r="93" spans="1:7" x14ac:dyDescent="0.2">
      <c r="A93" s="6" t="s">
        <v>1005</v>
      </c>
    </row>
    <row r="95" spans="1:7" x14ac:dyDescent="0.2">
      <c r="A95" s="12" t="s">
        <v>47</v>
      </c>
    </row>
    <row r="96" spans="1:7" x14ac:dyDescent="0.2">
      <c r="A96" s="100" t="s">
        <v>48</v>
      </c>
      <c r="B96" s="101"/>
      <c r="C96" s="33" t="s">
        <v>49</v>
      </c>
    </row>
    <row r="97" spans="1:9" x14ac:dyDescent="0.2">
      <c r="A97" s="96" t="s">
        <v>126</v>
      </c>
      <c r="B97" s="97"/>
      <c r="C97" s="34">
        <v>3.15</v>
      </c>
    </row>
    <row r="98" spans="1:9" x14ac:dyDescent="0.2">
      <c r="A98" s="96" t="s">
        <v>127</v>
      </c>
      <c r="B98" s="97"/>
      <c r="C98" s="34">
        <v>3.65</v>
      </c>
    </row>
    <row r="99" spans="1:9" x14ac:dyDescent="0.2">
      <c r="A99" s="6" t="s">
        <v>50</v>
      </c>
    </row>
    <row r="100" spans="1:9" x14ac:dyDescent="0.2">
      <c r="A100" s="6" t="s">
        <v>51</v>
      </c>
    </row>
    <row r="102" spans="1:9" x14ac:dyDescent="0.2">
      <c r="A102" s="12" t="s">
        <v>309</v>
      </c>
      <c r="D102" s="36">
        <v>0.33644904905207101</v>
      </c>
    </row>
    <row r="104" spans="1:9" x14ac:dyDescent="0.2">
      <c r="A104" s="12" t="s">
        <v>53</v>
      </c>
      <c r="D104" s="31" t="s">
        <v>54</v>
      </c>
    </row>
    <row r="105" spans="1:9" x14ac:dyDescent="0.2">
      <c r="A105" s="12"/>
      <c r="D105" s="31"/>
    </row>
    <row r="106" spans="1:9" x14ac:dyDescent="0.2">
      <c r="A106" s="12" t="s">
        <v>1506</v>
      </c>
    </row>
    <row r="107" spans="1:9" x14ac:dyDescent="0.2">
      <c r="A107" s="12"/>
    </row>
    <row r="108" spans="1:9" x14ac:dyDescent="0.2">
      <c r="A108" s="67" t="s">
        <v>1014</v>
      </c>
      <c r="B108" s="68"/>
      <c r="C108" s="68"/>
      <c r="D108" s="68"/>
      <c r="E108" s="10"/>
      <c r="G108" s="68"/>
      <c r="H108" s="68"/>
      <c r="I108" s="68"/>
    </row>
    <row r="109" spans="1:9" x14ac:dyDescent="0.2">
      <c r="A109" s="67"/>
      <c r="B109" s="68"/>
      <c r="C109" s="68"/>
      <c r="D109" s="68"/>
      <c r="E109" s="10"/>
      <c r="G109" s="68"/>
      <c r="H109" s="68"/>
      <c r="I109" s="68"/>
    </row>
    <row r="110" spans="1:9" x14ac:dyDescent="0.2">
      <c r="A110" s="67" t="s">
        <v>1009</v>
      </c>
      <c r="B110" s="68"/>
      <c r="C110" s="68"/>
      <c r="D110" s="68"/>
      <c r="E110" s="10"/>
      <c r="G110" s="68"/>
      <c r="H110" s="68"/>
      <c r="I110" s="68"/>
    </row>
    <row r="111" spans="1:9" x14ac:dyDescent="0.2">
      <c r="A111" s="69"/>
      <c r="B111" s="68"/>
      <c r="C111" s="68"/>
      <c r="D111" s="68"/>
      <c r="E111" s="10"/>
      <c r="G111" s="68"/>
      <c r="H111" s="68"/>
      <c r="I111" s="68"/>
    </row>
    <row r="112" spans="1:9" x14ac:dyDescent="0.2">
      <c r="A112" s="68"/>
      <c r="B112" s="68"/>
      <c r="C112" s="68"/>
      <c r="D112" s="68"/>
      <c r="E112" s="10"/>
      <c r="G112" s="68"/>
      <c r="H112" s="68"/>
      <c r="I112" s="68"/>
    </row>
    <row r="113" spans="1:9" x14ac:dyDescent="0.2">
      <c r="A113" s="68"/>
      <c r="B113" s="68"/>
      <c r="C113" s="68"/>
      <c r="D113" s="68"/>
      <c r="E113" s="10"/>
      <c r="G113" s="68"/>
      <c r="H113" s="68"/>
      <c r="I113" s="68"/>
    </row>
    <row r="114" spans="1:9" x14ac:dyDescent="0.2">
      <c r="A114" s="68"/>
      <c r="B114" s="68"/>
      <c r="C114" s="68"/>
      <c r="D114" s="68"/>
      <c r="E114" s="10"/>
      <c r="G114" s="68"/>
      <c r="H114" s="68"/>
      <c r="I114" s="68"/>
    </row>
    <row r="115" spans="1:9" x14ac:dyDescent="0.2">
      <c r="A115" s="68"/>
      <c r="B115" s="68"/>
      <c r="C115" s="68"/>
      <c r="D115" s="68"/>
      <c r="E115" s="10"/>
      <c r="G115" s="68"/>
      <c r="H115" s="68"/>
      <c r="I115" s="68"/>
    </row>
    <row r="116" spans="1:9" x14ac:dyDescent="0.2">
      <c r="A116" s="68"/>
      <c r="B116" s="68"/>
      <c r="C116" s="68"/>
      <c r="D116" s="68"/>
      <c r="E116" s="10"/>
      <c r="G116" s="68"/>
      <c r="H116" s="68"/>
      <c r="I116" s="68"/>
    </row>
    <row r="117" spans="1:9" x14ac:dyDescent="0.2">
      <c r="A117" s="68"/>
      <c r="B117" s="68"/>
      <c r="C117" s="68"/>
      <c r="D117" s="68"/>
      <c r="E117" s="10"/>
      <c r="G117" s="68"/>
      <c r="H117" s="68"/>
      <c r="I117" s="68"/>
    </row>
    <row r="118" spans="1:9" x14ac:dyDescent="0.2">
      <c r="A118" s="68"/>
      <c r="B118" s="68"/>
      <c r="C118" s="68"/>
      <c r="D118" s="68"/>
      <c r="E118" s="10"/>
      <c r="G118" s="68"/>
      <c r="H118" s="68"/>
      <c r="I118" s="68"/>
    </row>
    <row r="119" spans="1:9" x14ac:dyDescent="0.2">
      <c r="A119" s="68"/>
      <c r="B119" s="68"/>
      <c r="C119" s="68"/>
      <c r="D119" s="68"/>
      <c r="E119" s="10"/>
      <c r="G119" s="68"/>
      <c r="H119" s="68"/>
      <c r="I119" s="68"/>
    </row>
    <row r="120" spans="1:9" x14ac:dyDescent="0.2">
      <c r="A120" s="68"/>
      <c r="B120" s="68"/>
      <c r="C120" s="68"/>
      <c r="D120" s="68"/>
      <c r="E120" s="10"/>
      <c r="G120" s="68"/>
      <c r="H120" s="68"/>
      <c r="I120" s="68"/>
    </row>
    <row r="121" spans="1:9" x14ac:dyDescent="0.2">
      <c r="A121" s="68"/>
      <c r="B121" s="68"/>
      <c r="C121" s="68"/>
      <c r="D121" s="68"/>
      <c r="E121" s="10"/>
      <c r="G121" s="68"/>
      <c r="H121" s="68"/>
      <c r="I121" s="68"/>
    </row>
    <row r="122" spans="1:9" x14ac:dyDescent="0.2">
      <c r="A122" s="68"/>
      <c r="B122" s="68"/>
      <c r="C122" s="68"/>
      <c r="D122" s="68"/>
      <c r="E122" s="10"/>
      <c r="G122" s="68"/>
      <c r="H122" s="68"/>
      <c r="I122" s="68"/>
    </row>
    <row r="123" spans="1:9" x14ac:dyDescent="0.2">
      <c r="A123" s="68"/>
      <c r="B123" s="68"/>
      <c r="C123" s="68"/>
      <c r="D123" s="68"/>
      <c r="E123" s="10"/>
      <c r="G123" s="68"/>
      <c r="H123" s="68"/>
      <c r="I123" s="68"/>
    </row>
    <row r="124" spans="1:9" x14ac:dyDescent="0.2">
      <c r="A124" s="68"/>
      <c r="B124" s="68"/>
      <c r="C124" s="68"/>
      <c r="D124" s="68"/>
      <c r="E124" s="10"/>
      <c r="G124" s="68"/>
      <c r="H124" s="68"/>
      <c r="I124" s="68"/>
    </row>
    <row r="125" spans="1:9" x14ac:dyDescent="0.2">
      <c r="A125" s="68"/>
      <c r="B125" s="68"/>
      <c r="C125" s="68"/>
      <c r="D125" s="68"/>
      <c r="E125" s="10"/>
      <c r="G125" s="68"/>
      <c r="H125" s="68"/>
      <c r="I125" s="68"/>
    </row>
    <row r="126" spans="1:9" x14ac:dyDescent="0.2">
      <c r="A126" s="68"/>
      <c r="B126" s="68"/>
      <c r="C126" s="68"/>
      <c r="D126" s="68"/>
      <c r="E126" s="10"/>
      <c r="G126" s="68"/>
      <c r="H126" s="68"/>
      <c r="I126" s="68"/>
    </row>
    <row r="127" spans="1:9" x14ac:dyDescent="0.2">
      <c r="A127" s="68"/>
      <c r="B127" s="68"/>
      <c r="C127" s="68"/>
      <c r="D127" s="68"/>
      <c r="E127" s="10"/>
      <c r="G127" s="68"/>
      <c r="H127" s="68"/>
      <c r="I127" s="68"/>
    </row>
    <row r="128" spans="1:9" x14ac:dyDescent="0.2">
      <c r="A128" s="68"/>
      <c r="B128" s="68"/>
      <c r="C128" s="68"/>
      <c r="D128" s="68"/>
      <c r="E128" s="10"/>
      <c r="G128" s="68"/>
      <c r="H128" s="68"/>
      <c r="I128" s="68"/>
    </row>
    <row r="129" spans="1:9" x14ac:dyDescent="0.2">
      <c r="A129" s="67" t="s">
        <v>1024</v>
      </c>
      <c r="B129" s="68"/>
      <c r="C129" s="68"/>
      <c r="D129" s="68"/>
      <c r="E129" s="10"/>
      <c r="G129" s="68"/>
      <c r="H129" s="68"/>
      <c r="I129" s="68"/>
    </row>
    <row r="130" spans="1:9" x14ac:dyDescent="0.2">
      <c r="A130" s="68"/>
      <c r="B130" s="68"/>
      <c r="C130" s="68"/>
      <c r="D130" s="68"/>
      <c r="E130" s="10"/>
      <c r="G130" s="68"/>
      <c r="H130" s="68"/>
      <c r="I130" s="68"/>
    </row>
    <row r="131" spans="1:9" x14ac:dyDescent="0.2">
      <c r="A131" s="67" t="s">
        <v>1525</v>
      </c>
      <c r="B131" s="68"/>
      <c r="C131" s="68"/>
      <c r="D131" s="68"/>
      <c r="E131" s="10"/>
      <c r="G131" s="68"/>
      <c r="H131" s="68"/>
      <c r="I131" s="68"/>
    </row>
    <row r="132" spans="1:9" x14ac:dyDescent="0.2">
      <c r="A132" s="68"/>
      <c r="B132" s="68"/>
      <c r="C132" s="68"/>
      <c r="D132" s="68"/>
      <c r="E132" s="10"/>
      <c r="G132" s="68"/>
      <c r="H132" s="68"/>
      <c r="I132" s="68"/>
    </row>
    <row r="133" spans="1:9" x14ac:dyDescent="0.2">
      <c r="A133" s="68"/>
      <c r="B133" s="68"/>
      <c r="C133" s="68"/>
      <c r="D133" s="68"/>
      <c r="E133" s="10"/>
      <c r="G133" s="68"/>
      <c r="H133" s="68"/>
      <c r="I133" s="68"/>
    </row>
    <row r="134" spans="1:9" x14ac:dyDescent="0.2">
      <c r="A134" s="68"/>
      <c r="B134" s="68"/>
      <c r="C134" s="68"/>
      <c r="D134" s="68"/>
      <c r="E134" s="10"/>
      <c r="G134" s="68"/>
      <c r="H134" s="68"/>
      <c r="I134" s="68"/>
    </row>
    <row r="135" spans="1:9" x14ac:dyDescent="0.2">
      <c r="A135" s="68"/>
      <c r="B135" s="68"/>
      <c r="C135" s="68"/>
      <c r="D135" s="68"/>
      <c r="E135" s="10"/>
      <c r="G135" s="68"/>
      <c r="H135" s="68"/>
      <c r="I135" s="68"/>
    </row>
    <row r="136" spans="1:9" x14ac:dyDescent="0.2">
      <c r="A136" s="68"/>
      <c r="B136" s="68"/>
      <c r="C136" s="68"/>
      <c r="D136" s="68"/>
      <c r="E136" s="10"/>
      <c r="G136" s="68"/>
      <c r="H136" s="68"/>
      <c r="I136" s="68"/>
    </row>
    <row r="137" spans="1:9" x14ac:dyDescent="0.2">
      <c r="A137" s="68"/>
      <c r="B137" s="68"/>
      <c r="C137" s="68"/>
      <c r="D137" s="68"/>
      <c r="E137" s="10"/>
      <c r="G137" s="68"/>
      <c r="H137" s="68"/>
      <c r="I137" s="68"/>
    </row>
    <row r="138" spans="1:9" x14ac:dyDescent="0.2">
      <c r="A138" s="68"/>
      <c r="B138" s="68"/>
      <c r="C138" s="68"/>
      <c r="D138" s="68"/>
      <c r="E138" s="10"/>
      <c r="G138" s="68"/>
      <c r="H138" s="68"/>
      <c r="I138" s="68"/>
    </row>
    <row r="139" spans="1:9" x14ac:dyDescent="0.2">
      <c r="A139" s="68"/>
      <c r="B139" s="68"/>
      <c r="C139" s="68"/>
      <c r="D139" s="68"/>
      <c r="E139" s="10"/>
      <c r="G139" s="68"/>
      <c r="H139" s="68"/>
      <c r="I139" s="68"/>
    </row>
    <row r="140" spans="1:9" x14ac:dyDescent="0.2">
      <c r="A140" s="68"/>
      <c r="B140" s="68"/>
      <c r="C140" s="68"/>
      <c r="D140" s="68"/>
      <c r="E140" s="10"/>
      <c r="G140" s="68"/>
      <c r="H140" s="68"/>
      <c r="I140" s="68"/>
    </row>
    <row r="141" spans="1:9" x14ac:dyDescent="0.2">
      <c r="A141" s="68"/>
      <c r="B141" s="68"/>
      <c r="C141" s="68"/>
      <c r="D141" s="68"/>
      <c r="E141" s="10"/>
      <c r="G141" s="68"/>
      <c r="H141" s="68"/>
      <c r="I141" s="68"/>
    </row>
    <row r="142" spans="1:9" x14ac:dyDescent="0.2">
      <c r="A142" s="68"/>
      <c r="B142" s="68"/>
      <c r="C142" s="68"/>
      <c r="D142" s="68"/>
      <c r="E142" s="10"/>
      <c r="G142" s="68"/>
      <c r="H142" s="68"/>
      <c r="I142" s="68"/>
    </row>
    <row r="143" spans="1:9" x14ac:dyDescent="0.2">
      <c r="A143" s="68"/>
      <c r="B143" s="68"/>
      <c r="C143" s="68"/>
      <c r="D143" s="68"/>
      <c r="E143" s="10"/>
      <c r="G143" s="68"/>
      <c r="H143" s="68"/>
      <c r="I143" s="68"/>
    </row>
    <row r="144" spans="1:9" x14ac:dyDescent="0.2">
      <c r="A144" s="68"/>
      <c r="B144" s="68"/>
      <c r="C144" s="68"/>
      <c r="D144" s="68"/>
      <c r="E144" s="10"/>
      <c r="G144" s="68"/>
      <c r="H144" s="68"/>
      <c r="I144" s="68"/>
    </row>
    <row r="145" spans="1:9" x14ac:dyDescent="0.2">
      <c r="A145" s="68"/>
      <c r="B145" s="68"/>
      <c r="C145" s="68"/>
      <c r="D145" s="68"/>
      <c r="E145" s="10"/>
      <c r="G145" s="68"/>
      <c r="H145" s="68"/>
      <c r="I145" s="68"/>
    </row>
    <row r="146" spans="1:9" x14ac:dyDescent="0.2">
      <c r="A146" s="68"/>
      <c r="B146" s="68"/>
      <c r="C146" s="68"/>
      <c r="D146" s="68"/>
      <c r="E146" s="10"/>
      <c r="G146" s="68"/>
      <c r="H146" s="68"/>
      <c r="I146" s="68"/>
    </row>
    <row r="147" spans="1:9" x14ac:dyDescent="0.2">
      <c r="A147" s="68"/>
      <c r="B147" s="68"/>
      <c r="C147" s="68"/>
      <c r="D147" s="68"/>
      <c r="E147" s="10"/>
      <c r="G147" s="68"/>
      <c r="H147" s="68"/>
      <c r="I147" s="68"/>
    </row>
    <row r="148" spans="1:9" x14ac:dyDescent="0.2">
      <c r="A148" s="68"/>
      <c r="B148" s="68"/>
      <c r="C148" s="68"/>
      <c r="D148" s="68"/>
      <c r="E148" s="10"/>
      <c r="G148" s="68"/>
      <c r="H148" s="68"/>
      <c r="I148" s="68"/>
    </row>
    <row r="149" spans="1:9" x14ac:dyDescent="0.2">
      <c r="A149" s="68"/>
      <c r="B149" s="68"/>
      <c r="C149" s="68"/>
      <c r="D149" s="68"/>
      <c r="E149" s="10"/>
      <c r="G149" s="68"/>
      <c r="H149" s="68"/>
      <c r="I149" s="68"/>
    </row>
    <row r="150" spans="1:9" x14ac:dyDescent="0.2">
      <c r="A150" s="68" t="s">
        <v>1008</v>
      </c>
      <c r="B150" s="68"/>
      <c r="C150" s="68"/>
      <c r="D150" s="68"/>
      <c r="E150" s="10"/>
      <c r="G150" s="68"/>
      <c r="H150" s="68"/>
      <c r="I150" s="68"/>
    </row>
    <row r="151" spans="1:9" x14ac:dyDescent="0.2">
      <c r="A151" s="68"/>
      <c r="B151" s="68"/>
      <c r="C151" s="68"/>
      <c r="D151" s="68"/>
      <c r="E151" s="10"/>
      <c r="G151" s="68"/>
      <c r="H151" s="68"/>
      <c r="I151" s="68"/>
    </row>
    <row r="152" spans="1:9" x14ac:dyDescent="0.2">
      <c r="A152" s="68"/>
      <c r="B152" s="68"/>
      <c r="C152" s="68"/>
      <c r="D152" s="68"/>
      <c r="E152" s="10"/>
      <c r="G152" s="68"/>
      <c r="H152" s="68"/>
      <c r="I152" s="68"/>
    </row>
    <row r="153" spans="1:9" x14ac:dyDescent="0.2">
      <c r="A153" s="68"/>
      <c r="B153" s="68"/>
      <c r="C153" s="68"/>
      <c r="D153" s="68"/>
      <c r="E153" s="10"/>
      <c r="G153" s="68"/>
      <c r="H153" s="68"/>
      <c r="I153" s="68"/>
    </row>
    <row r="154" spans="1:9" x14ac:dyDescent="0.2">
      <c r="A154" s="68"/>
      <c r="B154" s="68"/>
      <c r="C154" s="68"/>
      <c r="D154" s="68"/>
      <c r="E154" s="10"/>
      <c r="G154" s="68"/>
      <c r="H154" s="68"/>
      <c r="I154" s="68"/>
    </row>
    <row r="155" spans="1:9" x14ac:dyDescent="0.2">
      <c r="A155" s="68"/>
      <c r="B155" s="68"/>
      <c r="C155" s="68"/>
      <c r="D155" s="68"/>
      <c r="E155" s="10"/>
      <c r="G155" s="68"/>
      <c r="H155" s="68"/>
      <c r="I155" s="68"/>
    </row>
    <row r="156" spans="1:9" x14ac:dyDescent="0.2">
      <c r="A156" s="68"/>
      <c r="B156" s="68"/>
      <c r="C156" s="68"/>
      <c r="D156" s="68"/>
      <c r="E156" s="10"/>
      <c r="G156" s="68"/>
      <c r="H156" s="68"/>
      <c r="I156" s="68"/>
    </row>
    <row r="157" spans="1:9" x14ac:dyDescent="0.2">
      <c r="A157" s="68"/>
      <c r="B157" s="68"/>
      <c r="C157" s="68"/>
      <c r="D157" s="68"/>
      <c r="E157" s="10"/>
      <c r="G157" s="68"/>
      <c r="H157" s="68"/>
      <c r="I157" s="68"/>
    </row>
    <row r="158" spans="1:9" x14ac:dyDescent="0.2">
      <c r="A158" s="68"/>
      <c r="B158" s="68"/>
      <c r="C158" s="68"/>
      <c r="D158" s="68"/>
      <c r="E158" s="10"/>
      <c r="G158" s="68"/>
      <c r="H158" s="68"/>
      <c r="I158" s="68"/>
    </row>
    <row r="159" spans="1:9" x14ac:dyDescent="0.2">
      <c r="A159" s="68"/>
      <c r="B159" s="68"/>
      <c r="C159" s="68"/>
      <c r="D159" s="68"/>
      <c r="E159" s="10"/>
      <c r="G159" s="68"/>
      <c r="H159" s="68"/>
      <c r="I159" s="68"/>
    </row>
    <row r="160" spans="1:9" x14ac:dyDescent="0.2">
      <c r="A160" s="68"/>
      <c r="B160" s="68"/>
      <c r="C160" s="68"/>
      <c r="D160" s="68"/>
      <c r="E160" s="10"/>
      <c r="G160" s="68"/>
      <c r="H160" s="68"/>
      <c r="I160" s="68"/>
    </row>
    <row r="161" spans="1:9" x14ac:dyDescent="0.2">
      <c r="A161" s="68"/>
      <c r="B161" s="68"/>
      <c r="C161" s="68"/>
      <c r="D161" s="68"/>
      <c r="E161" s="10"/>
      <c r="G161" s="68"/>
      <c r="H161" s="68"/>
      <c r="I161" s="68"/>
    </row>
    <row r="162" spans="1:9" x14ac:dyDescent="0.2">
      <c r="A162" s="68"/>
      <c r="B162" s="68"/>
      <c r="C162" s="68"/>
      <c r="D162" s="68"/>
      <c r="E162" s="10"/>
      <c r="G162" s="68"/>
      <c r="H162" s="68"/>
      <c r="I162" s="68"/>
    </row>
    <row r="163" spans="1:9" x14ac:dyDescent="0.2">
      <c r="A163" s="68"/>
      <c r="B163" s="68"/>
      <c r="C163" s="68"/>
      <c r="D163" s="68"/>
      <c r="E163" s="10"/>
      <c r="G163" s="68"/>
      <c r="H163" s="68"/>
      <c r="I163" s="68"/>
    </row>
    <row r="164" spans="1:9" x14ac:dyDescent="0.2">
      <c r="A164" s="68"/>
      <c r="B164" s="68"/>
      <c r="C164" s="68"/>
      <c r="D164" s="68"/>
      <c r="E164" s="10"/>
      <c r="G164" s="68"/>
      <c r="H164" s="68"/>
      <c r="I164" s="68"/>
    </row>
    <row r="165" spans="1:9" x14ac:dyDescent="0.2">
      <c r="A165" s="68"/>
      <c r="B165" s="68"/>
      <c r="C165" s="68"/>
      <c r="D165" s="68"/>
      <c r="E165" s="10"/>
      <c r="G165" s="68"/>
      <c r="H165" s="68"/>
      <c r="I165" s="68"/>
    </row>
    <row r="166" spans="1:9" x14ac:dyDescent="0.2">
      <c r="A166" s="68"/>
      <c r="B166" s="68"/>
      <c r="C166" s="68"/>
      <c r="D166" s="68"/>
      <c r="E166" s="10"/>
      <c r="G166" s="68"/>
      <c r="H166" s="68"/>
      <c r="I166" s="68"/>
    </row>
    <row r="167" spans="1:9" x14ac:dyDescent="0.2">
      <c r="A167" s="68"/>
      <c r="B167" s="68"/>
      <c r="C167" s="68"/>
      <c r="D167" s="68"/>
      <c r="E167" s="10"/>
      <c r="G167" s="68"/>
      <c r="H167" s="68"/>
      <c r="I167" s="68"/>
    </row>
    <row r="168" spans="1:9" x14ac:dyDescent="0.2">
      <c r="A168" s="68"/>
      <c r="B168" s="68"/>
      <c r="C168" s="68"/>
      <c r="D168" s="68"/>
      <c r="E168" s="10"/>
      <c r="G168" s="68"/>
      <c r="H168" s="68"/>
      <c r="I168" s="68"/>
    </row>
    <row r="169" spans="1:9" x14ac:dyDescent="0.2">
      <c r="A169" s="68"/>
      <c r="B169" s="68"/>
      <c r="C169" s="68"/>
      <c r="D169" s="68"/>
      <c r="E169" s="10"/>
      <c r="G169" s="68"/>
      <c r="H169" s="68"/>
      <c r="I169" s="68"/>
    </row>
    <row r="170" spans="1:9" x14ac:dyDescent="0.2">
      <c r="A170" s="68"/>
      <c r="B170" s="68"/>
      <c r="C170" s="68"/>
      <c r="D170" s="68"/>
      <c r="E170" s="10"/>
      <c r="G170" s="68"/>
      <c r="H170" s="68"/>
      <c r="I170" s="68"/>
    </row>
    <row r="171" spans="1:9" x14ac:dyDescent="0.2">
      <c r="A171" s="68"/>
      <c r="B171" s="68"/>
      <c r="C171" s="68"/>
      <c r="D171" s="68"/>
      <c r="E171" s="10"/>
      <c r="G171" s="68"/>
      <c r="H171" s="68"/>
      <c r="I171" s="68"/>
    </row>
    <row r="172" spans="1:9" x14ac:dyDescent="0.2">
      <c r="A172" s="68"/>
      <c r="B172" s="68"/>
      <c r="C172" s="68"/>
      <c r="D172" s="68"/>
      <c r="E172" s="10"/>
      <c r="G172" s="68"/>
      <c r="H172" s="68"/>
      <c r="I172" s="68"/>
    </row>
    <row r="173" spans="1:9" x14ac:dyDescent="0.2">
      <c r="A173" s="68"/>
      <c r="B173" s="68"/>
      <c r="C173" s="68"/>
      <c r="D173" s="68"/>
      <c r="E173" s="10"/>
      <c r="G173" s="68"/>
      <c r="H173" s="68"/>
      <c r="I173" s="68"/>
    </row>
    <row r="174" spans="1:9" x14ac:dyDescent="0.2">
      <c r="A174" s="68"/>
      <c r="B174" s="68"/>
      <c r="C174" s="68"/>
      <c r="D174" s="68"/>
      <c r="E174" s="10"/>
      <c r="G174" s="68"/>
      <c r="H174" s="68"/>
      <c r="I174" s="68"/>
    </row>
    <row r="175" spans="1:9" x14ac:dyDescent="0.2">
      <c r="A175" s="68"/>
      <c r="B175" s="68"/>
      <c r="C175" s="68"/>
      <c r="D175" s="68"/>
      <c r="E175" s="10"/>
      <c r="G175" s="68"/>
      <c r="H175" s="68"/>
      <c r="I175" s="68"/>
    </row>
    <row r="176" spans="1:9" x14ac:dyDescent="0.2">
      <c r="A176" s="68"/>
      <c r="B176" s="68"/>
      <c r="C176" s="68"/>
      <c r="D176" s="68"/>
      <c r="E176" s="10"/>
      <c r="G176" s="68"/>
      <c r="H176" s="68"/>
      <c r="I176" s="68"/>
    </row>
    <row r="177" spans="1:9" x14ac:dyDescent="0.2">
      <c r="A177" s="68"/>
      <c r="B177" s="68"/>
      <c r="C177" s="68"/>
      <c r="D177" s="68"/>
      <c r="E177" s="10"/>
      <c r="G177" s="68"/>
      <c r="H177" s="68"/>
      <c r="I177" s="68"/>
    </row>
    <row r="178" spans="1:9" x14ac:dyDescent="0.2">
      <c r="A178" s="68"/>
      <c r="B178" s="68"/>
      <c r="C178" s="68"/>
      <c r="D178" s="68"/>
      <c r="E178" s="10"/>
      <c r="G178" s="68"/>
      <c r="H178" s="68"/>
      <c r="I178" s="68"/>
    </row>
    <row r="179" spans="1:9" x14ac:dyDescent="0.2">
      <c r="A179" s="68"/>
      <c r="B179" s="68"/>
      <c r="C179" s="68"/>
      <c r="D179" s="68"/>
      <c r="E179" s="10"/>
      <c r="G179" s="68"/>
      <c r="H179" s="68"/>
      <c r="I179" s="68"/>
    </row>
    <row r="180" spans="1:9" x14ac:dyDescent="0.2">
      <c r="A180" s="68"/>
      <c r="B180" s="68"/>
      <c r="C180" s="68"/>
      <c r="D180" s="68"/>
      <c r="E180" s="10"/>
      <c r="G180" s="68"/>
      <c r="H180" s="68"/>
      <c r="I180" s="68"/>
    </row>
    <row r="181" spans="1:9" x14ac:dyDescent="0.2">
      <c r="A181" s="68"/>
      <c r="B181" s="68"/>
      <c r="C181" s="68"/>
      <c r="D181" s="68"/>
      <c r="E181" s="10"/>
      <c r="G181" s="68"/>
      <c r="H181" s="68"/>
      <c r="I181" s="68"/>
    </row>
    <row r="182" spans="1:9" x14ac:dyDescent="0.2">
      <c r="A182" s="68"/>
      <c r="B182" s="68"/>
      <c r="C182" s="68"/>
      <c r="D182" s="68"/>
      <c r="E182" s="10"/>
      <c r="G182" s="68"/>
      <c r="H182" s="68"/>
      <c r="I182" s="68"/>
    </row>
    <row r="183" spans="1:9" x14ac:dyDescent="0.2">
      <c r="A183" s="68"/>
      <c r="B183" s="68"/>
      <c r="C183" s="68"/>
      <c r="D183" s="68"/>
      <c r="E183" s="10"/>
      <c r="G183" s="68"/>
      <c r="H183" s="68"/>
      <c r="I183" s="68"/>
    </row>
    <row r="184" spans="1:9" x14ac:dyDescent="0.2">
      <c r="A184" s="68"/>
      <c r="B184" s="68"/>
      <c r="C184" s="68"/>
      <c r="D184" s="68"/>
      <c r="E184" s="10"/>
      <c r="G184" s="68"/>
      <c r="H184" s="68"/>
      <c r="I184" s="68"/>
    </row>
    <row r="185" spans="1:9" x14ac:dyDescent="0.2">
      <c r="A185" s="68"/>
      <c r="B185" s="68"/>
      <c r="C185" s="68"/>
      <c r="D185" s="68"/>
      <c r="E185" s="10"/>
      <c r="G185" s="68"/>
      <c r="H185" s="68"/>
      <c r="I185" s="68"/>
    </row>
    <row r="186" spans="1:9" x14ac:dyDescent="0.2">
      <c r="A186" s="68"/>
      <c r="B186" s="68"/>
      <c r="C186" s="68"/>
      <c r="D186" s="68"/>
      <c r="E186" s="10"/>
      <c r="G186" s="68"/>
      <c r="H186" s="68"/>
      <c r="I186" s="68"/>
    </row>
    <row r="187" spans="1:9" x14ac:dyDescent="0.2">
      <c r="A187" s="68"/>
      <c r="B187" s="68"/>
      <c r="C187" s="68"/>
      <c r="D187" s="68"/>
      <c r="E187" s="10"/>
      <c r="G187" s="68"/>
      <c r="H187" s="68"/>
      <c r="I187" s="68"/>
    </row>
    <row r="188" spans="1:9" x14ac:dyDescent="0.2">
      <c r="A188" s="68"/>
      <c r="B188" s="68"/>
      <c r="C188" s="68"/>
      <c r="D188" s="68"/>
      <c r="E188" s="10"/>
      <c r="G188" s="68"/>
      <c r="H188" s="68"/>
      <c r="I188" s="68"/>
    </row>
    <row r="189" spans="1:9" x14ac:dyDescent="0.2">
      <c r="A189" s="68"/>
      <c r="B189" s="68"/>
      <c r="C189" s="68"/>
      <c r="D189" s="68"/>
      <c r="E189" s="10"/>
      <c r="G189" s="68"/>
      <c r="H189" s="68"/>
      <c r="I189" s="68"/>
    </row>
    <row r="190" spans="1:9" x14ac:dyDescent="0.2">
      <c r="A190" s="68"/>
      <c r="B190" s="68"/>
      <c r="C190" s="68"/>
      <c r="D190" s="68"/>
      <c r="E190" s="10"/>
      <c r="G190" s="68"/>
      <c r="H190" s="68"/>
      <c r="I190" s="68"/>
    </row>
    <row r="191" spans="1:9" x14ac:dyDescent="0.2">
      <c r="A191" s="68"/>
      <c r="B191" s="68"/>
      <c r="C191" s="68"/>
      <c r="D191" s="68"/>
      <c r="E191" s="10"/>
      <c r="G191" s="68"/>
      <c r="H191" s="68"/>
      <c r="I191" s="68"/>
    </row>
    <row r="192" spans="1:9" x14ac:dyDescent="0.2">
      <c r="A192" s="68"/>
      <c r="B192" s="68"/>
      <c r="C192" s="68"/>
      <c r="D192" s="68"/>
      <c r="E192" s="10"/>
      <c r="G192" s="68"/>
      <c r="H192" s="68"/>
      <c r="I192" s="68"/>
    </row>
    <row r="193" spans="1:9" x14ac:dyDescent="0.2">
      <c r="A193" s="68"/>
      <c r="B193" s="68"/>
      <c r="C193" s="68"/>
      <c r="D193" s="68"/>
      <c r="E193" s="10"/>
      <c r="G193" s="68"/>
      <c r="H193" s="68"/>
      <c r="I193" s="68"/>
    </row>
    <row r="194" spans="1:9" x14ac:dyDescent="0.2">
      <c r="A194" s="68"/>
      <c r="B194" s="68"/>
      <c r="C194" s="68"/>
      <c r="D194" s="68"/>
      <c r="E194" s="10"/>
      <c r="G194" s="68"/>
      <c r="H194" s="68"/>
      <c r="I194" s="68"/>
    </row>
    <row r="195" spans="1:9" x14ac:dyDescent="0.2">
      <c r="A195" s="68"/>
      <c r="B195" s="68"/>
      <c r="C195" s="68"/>
      <c r="D195" s="68"/>
      <c r="E195" s="10"/>
      <c r="G195" s="68"/>
      <c r="H195" s="68"/>
      <c r="I195" s="68"/>
    </row>
    <row r="196" spans="1:9" x14ac:dyDescent="0.2">
      <c r="A196" s="68"/>
      <c r="B196" s="68"/>
      <c r="C196" s="68"/>
      <c r="D196" s="68"/>
      <c r="E196" s="10"/>
      <c r="G196" s="68"/>
      <c r="H196" s="68"/>
      <c r="I196" s="68"/>
    </row>
    <row r="197" spans="1:9" x14ac:dyDescent="0.2">
      <c r="A197" s="68"/>
      <c r="B197" s="68"/>
      <c r="C197" s="68"/>
      <c r="D197" s="68"/>
      <c r="E197" s="10"/>
      <c r="G197" s="68"/>
      <c r="H197" s="68"/>
      <c r="I197" s="68"/>
    </row>
    <row r="198" spans="1:9" x14ac:dyDescent="0.2">
      <c r="A198" s="68"/>
      <c r="B198" s="68"/>
      <c r="C198" s="68"/>
      <c r="D198" s="68"/>
      <c r="E198" s="10"/>
      <c r="G198" s="68"/>
      <c r="H198" s="68"/>
      <c r="I198" s="68"/>
    </row>
    <row r="199" spans="1:9" x14ac:dyDescent="0.2">
      <c r="A199" s="68"/>
      <c r="B199" s="68"/>
      <c r="C199" s="68"/>
      <c r="D199" s="68"/>
      <c r="E199" s="10"/>
      <c r="G199" s="68"/>
      <c r="H199" s="68"/>
      <c r="I199" s="68"/>
    </row>
    <row r="200" spans="1:9" x14ac:dyDescent="0.2">
      <c r="A200" s="68"/>
      <c r="B200" s="68"/>
      <c r="C200" s="68"/>
      <c r="D200" s="68"/>
      <c r="E200" s="10"/>
      <c r="G200" s="68"/>
      <c r="H200" s="68"/>
      <c r="I200" s="68"/>
    </row>
    <row r="201" spans="1:9" x14ac:dyDescent="0.2">
      <c r="A201" s="68"/>
      <c r="B201" s="68"/>
      <c r="C201" s="68"/>
      <c r="D201" s="68"/>
      <c r="E201" s="10"/>
      <c r="G201" s="68"/>
      <c r="H201" s="68"/>
      <c r="I201" s="68"/>
    </row>
    <row r="202" spans="1:9" x14ac:dyDescent="0.2">
      <c r="A202" s="68"/>
      <c r="B202" s="68"/>
      <c r="C202" s="68"/>
      <c r="D202" s="68"/>
      <c r="E202" s="10"/>
      <c r="G202" s="68"/>
      <c r="H202" s="68"/>
      <c r="I202" s="68"/>
    </row>
    <row r="203" spans="1:9" x14ac:dyDescent="0.2">
      <c r="A203" s="68"/>
      <c r="B203" s="68"/>
      <c r="C203" s="68"/>
      <c r="D203" s="68"/>
      <c r="E203" s="10"/>
      <c r="G203" s="68"/>
      <c r="H203" s="68"/>
      <c r="I203" s="68"/>
    </row>
    <row r="204" spans="1:9" x14ac:dyDescent="0.2">
      <c r="A204" s="68"/>
      <c r="B204" s="68"/>
      <c r="C204" s="68"/>
      <c r="D204" s="68"/>
      <c r="E204" s="10"/>
      <c r="G204" s="68"/>
      <c r="H204" s="68"/>
      <c r="I204" s="68"/>
    </row>
    <row r="205" spans="1:9" x14ac:dyDescent="0.2">
      <c r="A205" s="68"/>
      <c r="B205" s="68"/>
      <c r="C205" s="68"/>
      <c r="D205" s="68"/>
      <c r="E205" s="10"/>
      <c r="G205" s="68"/>
      <c r="H205" s="68"/>
      <c r="I205" s="68"/>
    </row>
    <row r="206" spans="1:9" x14ac:dyDescent="0.2">
      <c r="A206" s="68"/>
      <c r="B206" s="68"/>
      <c r="C206" s="68"/>
      <c r="D206" s="68"/>
      <c r="E206" s="10"/>
      <c r="G206" s="68"/>
      <c r="H206" s="68"/>
      <c r="I206" s="68"/>
    </row>
    <row r="207" spans="1:9" x14ac:dyDescent="0.2">
      <c r="A207" s="68"/>
      <c r="B207" s="68"/>
      <c r="C207" s="68"/>
      <c r="D207" s="68"/>
      <c r="E207" s="10"/>
      <c r="G207" s="68"/>
      <c r="H207" s="68"/>
      <c r="I207" s="68"/>
    </row>
    <row r="208" spans="1:9" x14ac:dyDescent="0.2">
      <c r="A208" s="68"/>
      <c r="B208" s="68"/>
      <c r="C208" s="68"/>
      <c r="D208" s="68"/>
      <c r="E208" s="10"/>
      <c r="G208" s="68"/>
      <c r="H208" s="68"/>
      <c r="I208" s="68"/>
    </row>
    <row r="209" spans="1:9" x14ac:dyDescent="0.2">
      <c r="A209" s="68"/>
      <c r="B209" s="68"/>
      <c r="C209" s="68"/>
      <c r="D209" s="68"/>
      <c r="E209" s="10"/>
      <c r="G209" s="68"/>
      <c r="H209" s="68"/>
      <c r="I209" s="68"/>
    </row>
    <row r="210" spans="1:9" x14ac:dyDescent="0.2">
      <c r="A210" s="68"/>
      <c r="B210" s="68"/>
      <c r="C210" s="68"/>
      <c r="D210" s="68"/>
      <c r="E210" s="10"/>
      <c r="G210" s="68"/>
      <c r="H210" s="68"/>
      <c r="I210" s="68"/>
    </row>
    <row r="211" spans="1:9" x14ac:dyDescent="0.2">
      <c r="A211" s="68"/>
      <c r="B211" s="68"/>
      <c r="C211" s="68"/>
      <c r="D211" s="68"/>
      <c r="E211" s="10"/>
      <c r="G211" s="68"/>
      <c r="H211" s="68"/>
      <c r="I211" s="68"/>
    </row>
    <row r="212" spans="1:9" x14ac:dyDescent="0.2">
      <c r="A212" s="68"/>
      <c r="B212" s="68"/>
      <c r="C212" s="68"/>
      <c r="D212" s="68"/>
      <c r="E212" s="10"/>
      <c r="G212" s="68"/>
      <c r="H212" s="68"/>
      <c r="I212" s="68"/>
    </row>
    <row r="213" spans="1:9" x14ac:dyDescent="0.2">
      <c r="A213" s="68"/>
      <c r="B213" s="68"/>
      <c r="C213" s="68"/>
      <c r="D213" s="68"/>
      <c r="E213" s="10"/>
      <c r="G213" s="68"/>
      <c r="H213" s="68"/>
      <c r="I213" s="68"/>
    </row>
    <row r="214" spans="1:9" x14ac:dyDescent="0.2">
      <c r="A214" s="68"/>
      <c r="B214" s="68"/>
      <c r="C214" s="68"/>
      <c r="D214" s="68"/>
      <c r="E214" s="10"/>
      <c r="G214" s="68"/>
      <c r="H214" s="68"/>
      <c r="I214" s="68"/>
    </row>
    <row r="215" spans="1:9" x14ac:dyDescent="0.2">
      <c r="A215" s="68"/>
      <c r="B215" s="68"/>
      <c r="C215" s="68"/>
      <c r="D215" s="68"/>
      <c r="E215" s="10"/>
      <c r="G215" s="68"/>
      <c r="H215" s="68"/>
      <c r="I215" s="68"/>
    </row>
    <row r="216" spans="1:9" x14ac:dyDescent="0.2">
      <c r="A216" s="68"/>
      <c r="B216" s="68"/>
      <c r="C216" s="68"/>
      <c r="D216" s="68"/>
      <c r="E216" s="10"/>
      <c r="G216" s="68"/>
      <c r="H216" s="68"/>
      <c r="I216" s="68"/>
    </row>
    <row r="217" spans="1:9" x14ac:dyDescent="0.2">
      <c r="A217" s="68"/>
      <c r="B217" s="68"/>
      <c r="C217" s="68"/>
      <c r="D217" s="68"/>
      <c r="E217" s="10"/>
      <c r="G217" s="68"/>
      <c r="H217" s="68"/>
      <c r="I217" s="68"/>
    </row>
    <row r="218" spans="1:9" x14ac:dyDescent="0.2">
      <c r="A218" s="68"/>
      <c r="B218" s="68"/>
      <c r="C218" s="68"/>
      <c r="D218" s="68"/>
      <c r="E218" s="10"/>
      <c r="G218" s="68"/>
      <c r="H218" s="68"/>
      <c r="I218" s="68"/>
    </row>
    <row r="219" spans="1:9" x14ac:dyDescent="0.2">
      <c r="A219" s="68"/>
      <c r="B219" s="68"/>
      <c r="C219" s="68"/>
      <c r="D219" s="68"/>
      <c r="E219" s="10"/>
      <c r="G219" s="68"/>
      <c r="H219" s="68"/>
      <c r="I219" s="68"/>
    </row>
    <row r="220" spans="1:9" x14ac:dyDescent="0.2">
      <c r="A220" s="68"/>
      <c r="B220" s="68"/>
      <c r="C220" s="68"/>
      <c r="D220" s="68"/>
      <c r="E220" s="10"/>
      <c r="G220" s="68"/>
      <c r="H220" s="68"/>
      <c r="I220" s="68"/>
    </row>
    <row r="221" spans="1:9" x14ac:dyDescent="0.2">
      <c r="A221" s="68"/>
      <c r="B221" s="68"/>
      <c r="C221" s="68"/>
      <c r="D221" s="68"/>
      <c r="E221" s="10"/>
      <c r="G221" s="68"/>
      <c r="H221" s="68"/>
      <c r="I221" s="68"/>
    </row>
    <row r="222" spans="1:9" x14ac:dyDescent="0.2">
      <c r="A222" s="68"/>
      <c r="B222" s="68"/>
      <c r="C222" s="68"/>
      <c r="D222" s="68"/>
      <c r="E222" s="10"/>
      <c r="G222" s="68"/>
      <c r="H222" s="68"/>
      <c r="I222" s="68"/>
    </row>
    <row r="223" spans="1:9" x14ac:dyDescent="0.2">
      <c r="A223" s="68"/>
      <c r="B223" s="68"/>
      <c r="C223" s="68"/>
      <c r="D223" s="68"/>
      <c r="E223" s="10"/>
      <c r="G223" s="68"/>
      <c r="H223" s="68"/>
      <c r="I223" s="68"/>
    </row>
    <row r="224" spans="1:9" x14ac:dyDescent="0.2">
      <c r="A224" s="68"/>
      <c r="B224" s="68"/>
      <c r="C224" s="68"/>
      <c r="D224" s="68"/>
      <c r="E224" s="10"/>
      <c r="G224" s="68"/>
      <c r="H224" s="68"/>
      <c r="I224" s="68"/>
    </row>
    <row r="225" spans="1:9" x14ac:dyDescent="0.2">
      <c r="A225" s="68"/>
      <c r="B225" s="68"/>
      <c r="C225" s="68"/>
      <c r="D225" s="68"/>
      <c r="E225" s="10"/>
      <c r="G225" s="68"/>
      <c r="H225" s="68"/>
      <c r="I225" s="68"/>
    </row>
    <row r="226" spans="1:9" x14ac:dyDescent="0.2">
      <c r="A226" s="68"/>
      <c r="B226" s="68"/>
      <c r="C226" s="68"/>
      <c r="D226" s="68"/>
      <c r="E226" s="10"/>
      <c r="G226" s="68"/>
      <c r="H226" s="68"/>
      <c r="I226" s="68"/>
    </row>
    <row r="227" spans="1:9" x14ac:dyDescent="0.2">
      <c r="A227" s="68"/>
      <c r="B227" s="68"/>
      <c r="C227" s="68"/>
      <c r="D227" s="68"/>
      <c r="E227" s="10"/>
      <c r="G227" s="68"/>
      <c r="H227" s="68"/>
      <c r="I227" s="68"/>
    </row>
    <row r="228" spans="1:9" x14ac:dyDescent="0.2">
      <c r="A228" s="68"/>
      <c r="B228" s="68"/>
      <c r="C228" s="68"/>
      <c r="D228" s="68"/>
      <c r="E228" s="10"/>
      <c r="G228" s="68"/>
      <c r="H228" s="68"/>
      <c r="I228" s="68"/>
    </row>
    <row r="229" spans="1:9" x14ac:dyDescent="0.2">
      <c r="A229" s="68"/>
      <c r="B229" s="68"/>
      <c r="C229" s="68"/>
      <c r="D229" s="68"/>
      <c r="E229" s="10"/>
      <c r="G229" s="68"/>
      <c r="H229" s="68"/>
      <c r="I229" s="68"/>
    </row>
    <row r="230" spans="1:9" x14ac:dyDescent="0.2">
      <c r="A230" s="68"/>
      <c r="B230" s="68"/>
      <c r="C230" s="68"/>
      <c r="D230" s="68"/>
      <c r="E230" s="10"/>
      <c r="G230" s="68"/>
      <c r="H230" s="68"/>
      <c r="I230" s="68"/>
    </row>
    <row r="231" spans="1:9" x14ac:dyDescent="0.2">
      <c r="A231" s="68"/>
      <c r="B231" s="68"/>
      <c r="C231" s="68"/>
      <c r="D231" s="68"/>
      <c r="E231" s="10"/>
      <c r="G231" s="68"/>
      <c r="H231" s="68"/>
      <c r="I231" s="68"/>
    </row>
    <row r="232" spans="1:9" x14ac:dyDescent="0.2">
      <c r="A232" s="68"/>
      <c r="B232" s="68"/>
      <c r="C232" s="68"/>
      <c r="D232" s="68"/>
      <c r="E232" s="10"/>
      <c r="G232" s="68"/>
      <c r="H232" s="68"/>
      <c r="I232" s="68"/>
    </row>
    <row r="233" spans="1:9" x14ac:dyDescent="0.2">
      <c r="A233" s="68"/>
      <c r="B233" s="68"/>
      <c r="C233" s="68"/>
      <c r="D233" s="68"/>
      <c r="E233" s="10"/>
      <c r="G233" s="68"/>
      <c r="H233" s="68"/>
      <c r="I233" s="68"/>
    </row>
    <row r="234" spans="1:9" x14ac:dyDescent="0.2">
      <c r="A234" s="68"/>
      <c r="B234" s="68"/>
      <c r="C234" s="68"/>
      <c r="D234" s="68"/>
      <c r="E234" s="10"/>
      <c r="G234" s="68"/>
      <c r="H234" s="68"/>
      <c r="I234" s="68"/>
    </row>
    <row r="235" spans="1:9" x14ac:dyDescent="0.2">
      <c r="A235" s="68"/>
      <c r="B235" s="68"/>
      <c r="C235" s="68"/>
      <c r="D235" s="68"/>
      <c r="E235" s="10"/>
      <c r="G235" s="68"/>
      <c r="H235" s="68"/>
      <c r="I235" s="68"/>
    </row>
    <row r="236" spans="1:9" x14ac:dyDescent="0.2">
      <c r="A236" s="68"/>
      <c r="B236" s="68"/>
      <c r="C236" s="68"/>
      <c r="D236" s="68"/>
      <c r="E236" s="10"/>
      <c r="G236" s="68"/>
      <c r="H236" s="68"/>
      <c r="I236" s="68"/>
    </row>
    <row r="237" spans="1:9" x14ac:dyDescent="0.2">
      <c r="A237" s="68"/>
      <c r="B237" s="68"/>
      <c r="C237" s="68"/>
      <c r="D237" s="68"/>
      <c r="E237" s="10"/>
      <c r="G237" s="68"/>
      <c r="H237" s="68"/>
      <c r="I237" s="68"/>
    </row>
    <row r="238" spans="1:9" x14ac:dyDescent="0.2">
      <c r="A238" s="68"/>
      <c r="B238" s="68"/>
      <c r="C238" s="68"/>
      <c r="D238" s="68"/>
      <c r="E238" s="10"/>
      <c r="G238" s="68"/>
      <c r="H238" s="68"/>
      <c r="I238" s="68"/>
    </row>
    <row r="239" spans="1:9" x14ac:dyDescent="0.2">
      <c r="A239" s="68"/>
      <c r="B239" s="68"/>
      <c r="C239" s="68"/>
      <c r="D239" s="68"/>
      <c r="E239" s="10"/>
      <c r="G239" s="68"/>
      <c r="H239" s="68"/>
      <c r="I239" s="68"/>
    </row>
    <row r="240" spans="1:9" x14ac:dyDescent="0.2">
      <c r="A240" s="68"/>
      <c r="B240" s="68"/>
      <c r="C240" s="68"/>
      <c r="D240" s="68"/>
      <c r="E240" s="10"/>
      <c r="G240" s="68"/>
      <c r="H240" s="68"/>
      <c r="I240" s="68"/>
    </row>
    <row r="241" spans="1:9" x14ac:dyDescent="0.2">
      <c r="A241" s="68"/>
      <c r="B241" s="68"/>
      <c r="C241" s="68"/>
      <c r="D241" s="68"/>
      <c r="E241" s="10"/>
      <c r="G241" s="68"/>
      <c r="H241" s="68"/>
      <c r="I241" s="68"/>
    </row>
    <row r="242" spans="1:9" x14ac:dyDescent="0.2">
      <c r="A242" s="68"/>
      <c r="B242" s="68"/>
      <c r="C242" s="68"/>
      <c r="D242" s="68"/>
      <c r="E242" s="10"/>
      <c r="G242" s="68"/>
      <c r="H242" s="68"/>
      <c r="I242" s="68"/>
    </row>
    <row r="243" spans="1:9" x14ac:dyDescent="0.2">
      <c r="A243" s="68"/>
      <c r="B243" s="68"/>
      <c r="C243" s="68"/>
      <c r="D243" s="68"/>
      <c r="E243" s="10"/>
      <c r="G243" s="68"/>
      <c r="H243" s="68"/>
      <c r="I243" s="68"/>
    </row>
    <row r="244" spans="1:9" x14ac:dyDescent="0.2">
      <c r="A244" s="68"/>
      <c r="B244" s="68"/>
      <c r="C244" s="68"/>
      <c r="D244" s="68"/>
      <c r="E244" s="10"/>
      <c r="G244" s="68"/>
      <c r="H244" s="68"/>
      <c r="I244" s="68"/>
    </row>
    <row r="245" spans="1:9" x14ac:dyDescent="0.2">
      <c r="A245" s="68"/>
      <c r="B245" s="68"/>
      <c r="C245" s="68"/>
      <c r="D245" s="68"/>
      <c r="E245" s="10"/>
      <c r="G245" s="68"/>
      <c r="H245" s="68"/>
      <c r="I245" s="68"/>
    </row>
    <row r="246" spans="1:9" x14ac:dyDescent="0.2">
      <c r="A246" s="68"/>
      <c r="B246" s="68"/>
      <c r="C246" s="68"/>
      <c r="D246" s="68"/>
      <c r="E246" s="10"/>
      <c r="G246" s="68"/>
      <c r="H246" s="68"/>
      <c r="I246" s="68"/>
    </row>
    <row r="247" spans="1:9" x14ac:dyDescent="0.2">
      <c r="A247" s="68"/>
      <c r="B247" s="68"/>
      <c r="C247" s="68"/>
      <c r="D247" s="68"/>
      <c r="E247" s="10"/>
      <c r="G247" s="68"/>
      <c r="H247" s="68"/>
      <c r="I247" s="68"/>
    </row>
    <row r="248" spans="1:9" x14ac:dyDescent="0.2">
      <c r="A248" s="68"/>
      <c r="B248" s="68"/>
      <c r="C248" s="68"/>
      <c r="D248" s="68"/>
      <c r="E248" s="10"/>
      <c r="G248" s="68"/>
      <c r="H248" s="68"/>
      <c r="I248" s="68"/>
    </row>
    <row r="249" spans="1:9" x14ac:dyDescent="0.2">
      <c r="A249" s="68"/>
      <c r="B249" s="68"/>
      <c r="C249" s="68"/>
      <c r="D249" s="68"/>
      <c r="E249" s="10"/>
      <c r="G249" s="68"/>
      <c r="H249" s="68"/>
      <c r="I249" s="68"/>
    </row>
    <row r="250" spans="1:9" x14ac:dyDescent="0.2">
      <c r="A250" s="68"/>
      <c r="B250" s="68"/>
      <c r="C250" s="68"/>
      <c r="D250" s="68"/>
      <c r="E250" s="10"/>
      <c r="G250" s="68"/>
      <c r="H250" s="68"/>
      <c r="I250" s="68"/>
    </row>
    <row r="251" spans="1:9" x14ac:dyDescent="0.2">
      <c r="A251" s="68"/>
      <c r="B251" s="68"/>
      <c r="C251" s="68"/>
      <c r="D251" s="68"/>
      <c r="E251" s="10"/>
      <c r="G251" s="68"/>
      <c r="H251" s="68"/>
      <c r="I251" s="68"/>
    </row>
    <row r="252" spans="1:9" x14ac:dyDescent="0.2">
      <c r="A252" s="68"/>
      <c r="B252" s="68"/>
      <c r="C252" s="68"/>
      <c r="D252" s="68"/>
      <c r="E252" s="10"/>
      <c r="G252" s="68"/>
      <c r="H252" s="68"/>
      <c r="I252" s="68"/>
    </row>
  </sheetData>
  <mergeCells count="4">
    <mergeCell ref="A96:B96"/>
    <mergeCell ref="A97:B97"/>
    <mergeCell ref="A98:B98"/>
    <mergeCell ref="A1:G1"/>
  </mergeCells>
  <conditionalFormatting sqref="F2:F3">
    <cfRule type="cellIs" dxfId="62" priority="6" stopIfTrue="1" operator="between">
      <formula>0.009</formula>
      <formula>-0.009</formula>
    </cfRule>
  </conditionalFormatting>
  <conditionalFormatting sqref="F5:F143">
    <cfRule type="cellIs" dxfId="61" priority="1" stopIfTrue="1" operator="between">
      <formula>0.009</formula>
      <formula>-0.009</formula>
    </cfRule>
  </conditionalFormatting>
  <conditionalFormatting sqref="F244:F246">
    <cfRule type="cellIs" dxfId="60" priority="2" stopIfTrue="1" operator="between">
      <formula>0.009</formula>
      <formula>-0.009</formula>
    </cfRule>
  </conditionalFormatting>
  <conditionalFormatting sqref="F249:F65539">
    <cfRule type="cellIs" dxfId="59" priority="3" stopIfTrue="1" operator="between">
      <formula>0.009</formula>
      <formula>-0.009</formula>
    </cfRule>
  </conditionalFormatting>
  <conditionalFormatting sqref="G78">
    <cfRule type="cellIs" dxfId="58" priority="5"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257"/>
  <sheetViews>
    <sheetView workbookViewId="0">
      <selection sqref="A1:G1"/>
    </sheetView>
  </sheetViews>
  <sheetFormatPr defaultColWidth="9.21875" defaultRowHeight="10.199999999999999" x14ac:dyDescent="0.2"/>
  <cols>
    <col min="1" max="1" width="38.77734375" style="6" bestFit="1" customWidth="1"/>
    <col min="2" max="2" width="33.77734375" style="6" bestFit="1" customWidth="1"/>
    <col min="3" max="3" width="35.44140625" style="6" bestFit="1" customWidth="1"/>
    <col min="4" max="4" width="15.77734375" style="6" customWidth="1"/>
    <col min="5" max="5" width="26.21875" style="9" customWidth="1"/>
    <col min="6" max="6" width="13.5546875" style="10" bestFit="1" customWidth="1"/>
    <col min="7" max="16384" width="9.21875" style="6"/>
  </cols>
  <sheetData>
    <row r="1" spans="1:7" s="1" customFormat="1" ht="13.8" customHeight="1" x14ac:dyDescent="0.2">
      <c r="A1" s="98" t="s">
        <v>17</v>
      </c>
      <c r="B1" s="99"/>
      <c r="C1" s="99"/>
      <c r="D1" s="99"/>
      <c r="E1" s="99"/>
      <c r="F1" s="99"/>
      <c r="G1" s="99"/>
    </row>
    <row r="2" spans="1:7" s="1" customFormat="1" ht="11.4" x14ac:dyDescent="0.2">
      <c r="E2" s="5"/>
      <c r="F2" s="8"/>
    </row>
    <row r="3" spans="1:7" s="1" customFormat="1" ht="12" x14ac:dyDescent="0.2">
      <c r="A3" s="7" t="s">
        <v>7</v>
      </c>
      <c r="B3" s="2"/>
      <c r="C3" s="3"/>
      <c r="D3" s="3"/>
      <c r="E3" s="4"/>
      <c r="F3" s="8"/>
    </row>
    <row r="4" spans="1:7" s="1" customFormat="1" ht="24.75" customHeight="1" x14ac:dyDescent="0.2">
      <c r="A4" s="14" t="s">
        <v>2</v>
      </c>
      <c r="B4" s="14" t="s">
        <v>0</v>
      </c>
      <c r="C4" s="15" t="s">
        <v>4</v>
      </c>
      <c r="D4" s="15" t="s">
        <v>1</v>
      </c>
      <c r="E4" s="54" t="s">
        <v>6</v>
      </c>
      <c r="F4" s="16" t="s">
        <v>3</v>
      </c>
      <c r="G4" s="56" t="s">
        <v>5</v>
      </c>
    </row>
    <row r="5" spans="1:7" x14ac:dyDescent="0.2">
      <c r="A5" s="17" t="s">
        <v>134</v>
      </c>
      <c r="B5" s="18"/>
      <c r="C5" s="18"/>
      <c r="D5" s="18"/>
      <c r="E5" s="19"/>
      <c r="F5" s="20"/>
      <c r="G5" s="57"/>
    </row>
    <row r="6" spans="1:7" x14ac:dyDescent="0.2">
      <c r="A6" s="21" t="s">
        <v>67</v>
      </c>
      <c r="B6" s="22"/>
      <c r="C6" s="22"/>
      <c r="D6" s="22"/>
      <c r="E6" s="23"/>
      <c r="F6" s="24"/>
      <c r="G6" s="24"/>
    </row>
    <row r="7" spans="1:7" x14ac:dyDescent="0.2">
      <c r="A7" s="22" t="s">
        <v>714</v>
      </c>
      <c r="B7" s="22" t="s">
        <v>713</v>
      </c>
      <c r="C7" s="22" t="s">
        <v>137</v>
      </c>
      <c r="D7" s="25">
        <v>11074683</v>
      </c>
      <c r="E7" s="23">
        <v>28727.727699999999</v>
      </c>
      <c r="F7" s="24">
        <v>2.6357158770709699</v>
      </c>
      <c r="G7" s="24"/>
    </row>
    <row r="8" spans="1:7" x14ac:dyDescent="0.2">
      <c r="A8" s="22" t="s">
        <v>703</v>
      </c>
      <c r="B8" s="22" t="s">
        <v>702</v>
      </c>
      <c r="C8" s="22" t="s">
        <v>178</v>
      </c>
      <c r="D8" s="25">
        <v>7219684</v>
      </c>
      <c r="E8" s="23">
        <v>26055.83956</v>
      </c>
      <c r="F8" s="24">
        <v>2.3905750825780001</v>
      </c>
      <c r="G8" s="24"/>
    </row>
    <row r="9" spans="1:7" x14ac:dyDescent="0.2">
      <c r="A9" s="22" t="s">
        <v>442</v>
      </c>
      <c r="B9" s="22" t="s">
        <v>441</v>
      </c>
      <c r="C9" s="22" t="s">
        <v>155</v>
      </c>
      <c r="D9" s="25">
        <v>1152885</v>
      </c>
      <c r="E9" s="23">
        <v>23668.729050000002</v>
      </c>
      <c r="F9" s="24">
        <v>2.1715621088672399</v>
      </c>
      <c r="G9" s="24"/>
    </row>
    <row r="10" spans="1:7" x14ac:dyDescent="0.2">
      <c r="A10" s="22" t="s">
        <v>716</v>
      </c>
      <c r="B10" s="22" t="s">
        <v>715</v>
      </c>
      <c r="C10" s="22" t="s">
        <v>178</v>
      </c>
      <c r="D10" s="25">
        <v>1473633</v>
      </c>
      <c r="E10" s="23">
        <v>23595.811600000001</v>
      </c>
      <c r="F10" s="24">
        <v>2.1648720677095299</v>
      </c>
      <c r="G10" s="24"/>
    </row>
    <row r="11" spans="1:7" x14ac:dyDescent="0.2">
      <c r="A11" s="22" t="s">
        <v>690</v>
      </c>
      <c r="B11" s="22" t="s">
        <v>689</v>
      </c>
      <c r="C11" s="22" t="s">
        <v>187</v>
      </c>
      <c r="D11" s="25">
        <v>1199891</v>
      </c>
      <c r="E11" s="23">
        <v>23241.88867</v>
      </c>
      <c r="F11" s="24">
        <v>2.1324002935545399</v>
      </c>
      <c r="G11" s="24"/>
    </row>
    <row r="12" spans="1:7" x14ac:dyDescent="0.2">
      <c r="A12" s="22" t="s">
        <v>203</v>
      </c>
      <c r="B12" s="22" t="s">
        <v>202</v>
      </c>
      <c r="C12" s="22" t="s">
        <v>204</v>
      </c>
      <c r="D12" s="25">
        <v>1295000</v>
      </c>
      <c r="E12" s="23">
        <v>22152.27</v>
      </c>
      <c r="F12" s="24">
        <v>2.0324297961151601</v>
      </c>
      <c r="G12" s="24"/>
    </row>
    <row r="13" spans="1:7" x14ac:dyDescent="0.2">
      <c r="A13" s="22" t="s">
        <v>718</v>
      </c>
      <c r="B13" s="22" t="s">
        <v>717</v>
      </c>
      <c r="C13" s="22" t="s">
        <v>223</v>
      </c>
      <c r="D13" s="25">
        <v>7413356</v>
      </c>
      <c r="E13" s="23">
        <v>21209.611519999999</v>
      </c>
      <c r="F13" s="24">
        <v>1.94594262426719</v>
      </c>
      <c r="G13" s="24"/>
    </row>
    <row r="14" spans="1:7" x14ac:dyDescent="0.2">
      <c r="A14" s="22" t="s">
        <v>720</v>
      </c>
      <c r="B14" s="22" t="s">
        <v>719</v>
      </c>
      <c r="C14" s="22" t="s">
        <v>238</v>
      </c>
      <c r="D14" s="25">
        <v>836172</v>
      </c>
      <c r="E14" s="23">
        <v>21048.957760000001</v>
      </c>
      <c r="F14" s="24">
        <v>1.9312029389581</v>
      </c>
      <c r="G14" s="24"/>
    </row>
    <row r="15" spans="1:7" x14ac:dyDescent="0.2">
      <c r="A15" s="22" t="s">
        <v>180</v>
      </c>
      <c r="B15" s="22" t="s">
        <v>179</v>
      </c>
      <c r="C15" s="22" t="s">
        <v>181</v>
      </c>
      <c r="D15" s="25">
        <v>10850000</v>
      </c>
      <c r="E15" s="23">
        <v>20816.810000000001</v>
      </c>
      <c r="F15" s="24">
        <v>1.90990381139576</v>
      </c>
      <c r="G15" s="24"/>
    </row>
    <row r="16" spans="1:7" x14ac:dyDescent="0.2">
      <c r="A16" s="22" t="s">
        <v>344</v>
      </c>
      <c r="B16" s="22" t="s">
        <v>343</v>
      </c>
      <c r="C16" s="22" t="s">
        <v>178</v>
      </c>
      <c r="D16" s="25">
        <v>1029108</v>
      </c>
      <c r="E16" s="23">
        <v>20641.848259999999</v>
      </c>
      <c r="F16" s="24">
        <v>1.8938513953880101</v>
      </c>
      <c r="G16" s="24"/>
    </row>
    <row r="17" spans="1:7" x14ac:dyDescent="0.2">
      <c r="A17" s="22" t="s">
        <v>418</v>
      </c>
      <c r="B17" s="22" t="s">
        <v>417</v>
      </c>
      <c r="C17" s="22" t="s">
        <v>137</v>
      </c>
      <c r="D17" s="25">
        <v>34393177</v>
      </c>
      <c r="E17" s="23">
        <v>20240.38466</v>
      </c>
      <c r="F17" s="24">
        <v>1.8570178526993499</v>
      </c>
      <c r="G17" s="24"/>
    </row>
    <row r="18" spans="1:7" x14ac:dyDescent="0.2">
      <c r="A18" s="22" t="s">
        <v>352</v>
      </c>
      <c r="B18" s="22" t="s">
        <v>351</v>
      </c>
      <c r="C18" s="22" t="s">
        <v>204</v>
      </c>
      <c r="D18" s="25">
        <v>1257487</v>
      </c>
      <c r="E18" s="23">
        <v>18745.35871</v>
      </c>
      <c r="F18" s="24">
        <v>1.7198519872261799</v>
      </c>
      <c r="G18" s="24"/>
    </row>
    <row r="19" spans="1:7" x14ac:dyDescent="0.2">
      <c r="A19" s="22" t="s">
        <v>286</v>
      </c>
      <c r="B19" s="22" t="s">
        <v>285</v>
      </c>
      <c r="C19" s="22" t="s">
        <v>201</v>
      </c>
      <c r="D19" s="25">
        <v>1631918</v>
      </c>
      <c r="E19" s="23">
        <v>18383.556270000001</v>
      </c>
      <c r="F19" s="24">
        <v>1.6866572826038899</v>
      </c>
      <c r="G19" s="24"/>
    </row>
    <row r="20" spans="1:7" x14ac:dyDescent="0.2">
      <c r="A20" s="22" t="s">
        <v>227</v>
      </c>
      <c r="B20" s="22" t="s">
        <v>226</v>
      </c>
      <c r="C20" s="22" t="s">
        <v>228</v>
      </c>
      <c r="D20" s="25">
        <v>11833520</v>
      </c>
      <c r="E20" s="23">
        <v>18239.004379999998</v>
      </c>
      <c r="F20" s="24">
        <v>1.67339491408271</v>
      </c>
      <c r="G20" s="24"/>
    </row>
    <row r="21" spans="1:7" x14ac:dyDescent="0.2">
      <c r="A21" s="22" t="s">
        <v>722</v>
      </c>
      <c r="B21" s="22" t="s">
        <v>721</v>
      </c>
      <c r="C21" s="22" t="s">
        <v>452</v>
      </c>
      <c r="D21" s="25">
        <v>732594</v>
      </c>
      <c r="E21" s="23">
        <v>17860.64172</v>
      </c>
      <c r="F21" s="24">
        <v>1.6386808399078501</v>
      </c>
      <c r="G21" s="24"/>
    </row>
    <row r="22" spans="1:7" x14ac:dyDescent="0.2">
      <c r="A22" s="22" t="s">
        <v>724</v>
      </c>
      <c r="B22" s="22" t="s">
        <v>723</v>
      </c>
      <c r="C22" s="22" t="s">
        <v>169</v>
      </c>
      <c r="D22" s="25">
        <v>337051</v>
      </c>
      <c r="E22" s="23">
        <v>17122.1908</v>
      </c>
      <c r="F22" s="24">
        <v>1.57092933395489</v>
      </c>
      <c r="G22" s="24"/>
    </row>
    <row r="23" spans="1:7" x14ac:dyDescent="0.2">
      <c r="A23" s="22" t="s">
        <v>200</v>
      </c>
      <c r="B23" s="22" t="s">
        <v>199</v>
      </c>
      <c r="C23" s="22" t="s">
        <v>201</v>
      </c>
      <c r="D23" s="25">
        <v>1132124</v>
      </c>
      <c r="E23" s="23">
        <v>17053.183809999999</v>
      </c>
      <c r="F23" s="24">
        <v>1.5645980702687601</v>
      </c>
      <c r="G23" s="24"/>
    </row>
    <row r="24" spans="1:7" x14ac:dyDescent="0.2">
      <c r="A24" s="22" t="s">
        <v>726</v>
      </c>
      <c r="B24" s="22" t="s">
        <v>725</v>
      </c>
      <c r="C24" s="22" t="s">
        <v>169</v>
      </c>
      <c r="D24" s="25">
        <v>73670</v>
      </c>
      <c r="E24" s="23">
        <v>16958.833999999999</v>
      </c>
      <c r="F24" s="24">
        <v>1.5559416497257801</v>
      </c>
      <c r="G24" s="24"/>
    </row>
    <row r="25" spans="1:7" x14ac:dyDescent="0.2">
      <c r="A25" s="22" t="s">
        <v>728</v>
      </c>
      <c r="B25" s="22" t="s">
        <v>727</v>
      </c>
      <c r="C25" s="22" t="s">
        <v>238</v>
      </c>
      <c r="D25" s="25">
        <v>800000</v>
      </c>
      <c r="E25" s="23">
        <v>16664</v>
      </c>
      <c r="F25" s="24">
        <v>1.52889117559794</v>
      </c>
      <c r="G25" s="24"/>
    </row>
    <row r="26" spans="1:7" x14ac:dyDescent="0.2">
      <c r="A26" s="22" t="s">
        <v>482</v>
      </c>
      <c r="B26" s="22" t="s">
        <v>481</v>
      </c>
      <c r="C26" s="22" t="s">
        <v>198</v>
      </c>
      <c r="D26" s="25">
        <v>4391895</v>
      </c>
      <c r="E26" s="23">
        <v>16509.133310000001</v>
      </c>
      <c r="F26" s="24">
        <v>1.5146824432566599</v>
      </c>
      <c r="G26" s="24"/>
    </row>
    <row r="27" spans="1:7" x14ac:dyDescent="0.2">
      <c r="A27" s="22" t="s">
        <v>358</v>
      </c>
      <c r="B27" s="22" t="s">
        <v>357</v>
      </c>
      <c r="C27" s="22" t="s">
        <v>155</v>
      </c>
      <c r="D27" s="25">
        <v>1448384</v>
      </c>
      <c r="E27" s="23">
        <v>16145.13645</v>
      </c>
      <c r="F27" s="24">
        <v>1.4812864046585299</v>
      </c>
      <c r="G27" s="24"/>
    </row>
    <row r="28" spans="1:7" x14ac:dyDescent="0.2">
      <c r="A28" s="22" t="s">
        <v>585</v>
      </c>
      <c r="B28" s="22" t="s">
        <v>584</v>
      </c>
      <c r="C28" s="22" t="s">
        <v>166</v>
      </c>
      <c r="D28" s="25">
        <v>2407002</v>
      </c>
      <c r="E28" s="23">
        <v>16126.913399999999</v>
      </c>
      <c r="F28" s="24">
        <v>1.4796144735293</v>
      </c>
      <c r="G28" s="24"/>
    </row>
    <row r="29" spans="1:7" x14ac:dyDescent="0.2">
      <c r="A29" s="22" t="s">
        <v>147</v>
      </c>
      <c r="B29" s="22" t="s">
        <v>146</v>
      </c>
      <c r="C29" s="22" t="s">
        <v>137</v>
      </c>
      <c r="D29" s="25">
        <v>1582729</v>
      </c>
      <c r="E29" s="23">
        <v>15501.24783</v>
      </c>
      <c r="F29" s="24">
        <v>1.4222108148129999</v>
      </c>
      <c r="G29" s="24"/>
    </row>
    <row r="30" spans="1:7" x14ac:dyDescent="0.2">
      <c r="A30" s="22" t="s">
        <v>730</v>
      </c>
      <c r="B30" s="22" t="s">
        <v>729</v>
      </c>
      <c r="C30" s="22" t="s">
        <v>198</v>
      </c>
      <c r="D30" s="25">
        <v>1300000</v>
      </c>
      <c r="E30" s="23">
        <v>15477.8</v>
      </c>
      <c r="F30" s="24">
        <v>1.4200595197833501</v>
      </c>
      <c r="G30" s="24"/>
    </row>
    <row r="31" spans="1:7" x14ac:dyDescent="0.2">
      <c r="A31" s="22" t="s">
        <v>732</v>
      </c>
      <c r="B31" s="22" t="s">
        <v>731</v>
      </c>
      <c r="C31" s="22" t="s">
        <v>606</v>
      </c>
      <c r="D31" s="25">
        <v>48500</v>
      </c>
      <c r="E31" s="23">
        <v>15410.875</v>
      </c>
      <c r="F31" s="24">
        <v>1.4139192748285501</v>
      </c>
      <c r="G31" s="24"/>
    </row>
    <row r="32" spans="1:7" x14ac:dyDescent="0.2">
      <c r="A32" s="22" t="s">
        <v>136</v>
      </c>
      <c r="B32" s="22" t="s">
        <v>135</v>
      </c>
      <c r="C32" s="22" t="s">
        <v>137</v>
      </c>
      <c r="D32" s="25">
        <v>2096350</v>
      </c>
      <c r="E32" s="23">
        <v>15335.84843</v>
      </c>
      <c r="F32" s="24">
        <v>1.4070357258121999</v>
      </c>
      <c r="G32" s="24"/>
    </row>
    <row r="33" spans="1:7" x14ac:dyDescent="0.2">
      <c r="A33" s="22" t="s">
        <v>191</v>
      </c>
      <c r="B33" s="22" t="s">
        <v>190</v>
      </c>
      <c r="C33" s="22" t="s">
        <v>192</v>
      </c>
      <c r="D33" s="25">
        <v>1050578</v>
      </c>
      <c r="E33" s="23">
        <v>15000.152679999999</v>
      </c>
      <c r="F33" s="24">
        <v>1.3762362617063</v>
      </c>
      <c r="G33" s="24"/>
    </row>
    <row r="34" spans="1:7" x14ac:dyDescent="0.2">
      <c r="A34" s="22" t="s">
        <v>284</v>
      </c>
      <c r="B34" s="22" t="s">
        <v>283</v>
      </c>
      <c r="C34" s="22" t="s">
        <v>198</v>
      </c>
      <c r="D34" s="25">
        <v>6391052</v>
      </c>
      <c r="E34" s="23">
        <v>14290.39227</v>
      </c>
      <c r="F34" s="24">
        <v>1.3111170569752799</v>
      </c>
      <c r="G34" s="24"/>
    </row>
    <row r="35" spans="1:7" x14ac:dyDescent="0.2">
      <c r="A35" s="22" t="s">
        <v>601</v>
      </c>
      <c r="B35" s="22" t="s">
        <v>600</v>
      </c>
      <c r="C35" s="22" t="s">
        <v>452</v>
      </c>
      <c r="D35" s="25">
        <v>1100123</v>
      </c>
      <c r="E35" s="23">
        <v>14156.38276</v>
      </c>
      <c r="F35" s="24">
        <v>1.29882193231822</v>
      </c>
      <c r="G35" s="24"/>
    </row>
    <row r="36" spans="1:7" x14ac:dyDescent="0.2">
      <c r="A36" s="22" t="s">
        <v>734</v>
      </c>
      <c r="B36" s="22" t="s">
        <v>733</v>
      </c>
      <c r="C36" s="22" t="s">
        <v>201</v>
      </c>
      <c r="D36" s="25">
        <v>973135</v>
      </c>
      <c r="E36" s="23">
        <v>13808.78565</v>
      </c>
      <c r="F36" s="24">
        <v>1.2669305404469799</v>
      </c>
      <c r="G36" s="24"/>
    </row>
    <row r="37" spans="1:7" x14ac:dyDescent="0.2">
      <c r="A37" s="22" t="s">
        <v>736</v>
      </c>
      <c r="B37" s="22" t="s">
        <v>735</v>
      </c>
      <c r="C37" s="22" t="s">
        <v>228</v>
      </c>
      <c r="D37" s="25">
        <v>500909</v>
      </c>
      <c r="E37" s="23">
        <v>13726.40933</v>
      </c>
      <c r="F37" s="24">
        <v>1.2593726654634101</v>
      </c>
      <c r="G37" s="24"/>
    </row>
    <row r="38" spans="1:7" x14ac:dyDescent="0.2">
      <c r="A38" s="22" t="s">
        <v>738</v>
      </c>
      <c r="B38" s="22" t="s">
        <v>737</v>
      </c>
      <c r="C38" s="22" t="s">
        <v>178</v>
      </c>
      <c r="D38" s="25">
        <v>52304</v>
      </c>
      <c r="E38" s="23">
        <v>13554.5816</v>
      </c>
      <c r="F38" s="24">
        <v>1.24360778907599</v>
      </c>
      <c r="G38" s="24"/>
    </row>
    <row r="39" spans="1:7" x14ac:dyDescent="0.2">
      <c r="A39" s="22" t="s">
        <v>468</v>
      </c>
      <c r="B39" s="22" t="s">
        <v>467</v>
      </c>
      <c r="C39" s="22" t="s">
        <v>166</v>
      </c>
      <c r="D39" s="25">
        <v>1402413</v>
      </c>
      <c r="E39" s="23">
        <v>13495.4203</v>
      </c>
      <c r="F39" s="24">
        <v>1.2381798492352001</v>
      </c>
      <c r="G39" s="24"/>
    </row>
    <row r="40" spans="1:7" x14ac:dyDescent="0.2">
      <c r="A40" s="22" t="s">
        <v>740</v>
      </c>
      <c r="B40" s="22" t="s">
        <v>739</v>
      </c>
      <c r="C40" s="22" t="s">
        <v>245</v>
      </c>
      <c r="D40" s="25">
        <v>8787892</v>
      </c>
      <c r="E40" s="23">
        <v>13192.383470000001</v>
      </c>
      <c r="F40" s="24">
        <v>1.21037678062813</v>
      </c>
      <c r="G40" s="24"/>
    </row>
    <row r="41" spans="1:7" x14ac:dyDescent="0.2">
      <c r="A41" s="22" t="s">
        <v>742</v>
      </c>
      <c r="B41" s="22" t="s">
        <v>741</v>
      </c>
      <c r="C41" s="22" t="s">
        <v>198</v>
      </c>
      <c r="D41" s="25">
        <v>135340</v>
      </c>
      <c r="E41" s="23">
        <v>13091.438200000001</v>
      </c>
      <c r="F41" s="24">
        <v>1.20111523883016</v>
      </c>
      <c r="G41" s="24"/>
    </row>
    <row r="42" spans="1:7" x14ac:dyDescent="0.2">
      <c r="A42" s="22" t="s">
        <v>744</v>
      </c>
      <c r="B42" s="22" t="s">
        <v>743</v>
      </c>
      <c r="C42" s="22" t="s">
        <v>155</v>
      </c>
      <c r="D42" s="25">
        <v>267491</v>
      </c>
      <c r="E42" s="23">
        <v>13046.07105</v>
      </c>
      <c r="F42" s="24">
        <v>1.196952886736</v>
      </c>
      <c r="G42" s="24"/>
    </row>
    <row r="43" spans="1:7" x14ac:dyDescent="0.2">
      <c r="A43" s="22" t="s">
        <v>746</v>
      </c>
      <c r="B43" s="22" t="s">
        <v>745</v>
      </c>
      <c r="C43" s="22" t="s">
        <v>437</v>
      </c>
      <c r="D43" s="25">
        <v>828517</v>
      </c>
      <c r="E43" s="23">
        <v>12759.1618</v>
      </c>
      <c r="F43" s="24">
        <v>1.17062949376178</v>
      </c>
      <c r="G43" s="24"/>
    </row>
    <row r="44" spans="1:7" x14ac:dyDescent="0.2">
      <c r="A44" s="22" t="s">
        <v>748</v>
      </c>
      <c r="B44" s="22" t="s">
        <v>747</v>
      </c>
      <c r="C44" s="22" t="s">
        <v>187</v>
      </c>
      <c r="D44" s="25">
        <v>387745</v>
      </c>
      <c r="E44" s="23">
        <v>12505.939490000001</v>
      </c>
      <c r="F44" s="24">
        <v>1.1473968152198</v>
      </c>
      <c r="G44" s="24"/>
    </row>
    <row r="45" spans="1:7" x14ac:dyDescent="0.2">
      <c r="A45" s="22" t="s">
        <v>750</v>
      </c>
      <c r="B45" s="22" t="s">
        <v>749</v>
      </c>
      <c r="C45" s="22" t="s">
        <v>378</v>
      </c>
      <c r="D45" s="25">
        <v>5751488</v>
      </c>
      <c r="E45" s="23">
        <v>12502.009470000001</v>
      </c>
      <c r="F45" s="24">
        <v>1.1470362431543999</v>
      </c>
      <c r="G45" s="24"/>
    </row>
    <row r="46" spans="1:7" x14ac:dyDescent="0.2">
      <c r="A46" s="22" t="s">
        <v>752</v>
      </c>
      <c r="B46" s="22" t="s">
        <v>751</v>
      </c>
      <c r="C46" s="22" t="s">
        <v>187</v>
      </c>
      <c r="D46" s="25">
        <v>775000</v>
      </c>
      <c r="E46" s="23">
        <v>12392.25</v>
      </c>
      <c r="F46" s="24">
        <v>1.13696601481059</v>
      </c>
      <c r="G46" s="24"/>
    </row>
    <row r="47" spans="1:7" x14ac:dyDescent="0.2">
      <c r="A47" s="22" t="s">
        <v>589</v>
      </c>
      <c r="B47" s="22" t="s">
        <v>588</v>
      </c>
      <c r="C47" s="22" t="s">
        <v>137</v>
      </c>
      <c r="D47" s="25">
        <v>23580355</v>
      </c>
      <c r="E47" s="23">
        <v>12198.11764</v>
      </c>
      <c r="F47" s="24">
        <v>1.11915472987888</v>
      </c>
      <c r="G47" s="24"/>
    </row>
    <row r="48" spans="1:7" x14ac:dyDescent="0.2">
      <c r="A48" s="22" t="s">
        <v>258</v>
      </c>
      <c r="B48" s="22" t="s">
        <v>257</v>
      </c>
      <c r="C48" s="22" t="s">
        <v>160</v>
      </c>
      <c r="D48" s="25">
        <v>3200000</v>
      </c>
      <c r="E48" s="23">
        <v>12120</v>
      </c>
      <c r="F48" s="24">
        <v>1.1119875809077699</v>
      </c>
      <c r="G48" s="24"/>
    </row>
    <row r="49" spans="1:7" x14ac:dyDescent="0.2">
      <c r="A49" s="22" t="s">
        <v>754</v>
      </c>
      <c r="B49" s="22" t="s">
        <v>753</v>
      </c>
      <c r="C49" s="22" t="s">
        <v>187</v>
      </c>
      <c r="D49" s="25">
        <v>267366</v>
      </c>
      <c r="E49" s="23">
        <v>12031.737370000001</v>
      </c>
      <c r="F49" s="24">
        <v>1.10388964786996</v>
      </c>
      <c r="G49" s="24"/>
    </row>
    <row r="50" spans="1:7" x14ac:dyDescent="0.2">
      <c r="A50" s="22" t="s">
        <v>698</v>
      </c>
      <c r="B50" s="22" t="s">
        <v>697</v>
      </c>
      <c r="C50" s="22" t="s">
        <v>145</v>
      </c>
      <c r="D50" s="25">
        <v>884291</v>
      </c>
      <c r="E50" s="23">
        <v>11919.358389999999</v>
      </c>
      <c r="F50" s="24">
        <v>1.09357908432911</v>
      </c>
      <c r="G50" s="24"/>
    </row>
    <row r="51" spans="1:7" x14ac:dyDescent="0.2">
      <c r="A51" s="22" t="s">
        <v>756</v>
      </c>
      <c r="B51" s="22" t="s">
        <v>755</v>
      </c>
      <c r="C51" s="22" t="s">
        <v>145</v>
      </c>
      <c r="D51" s="25">
        <v>787855</v>
      </c>
      <c r="E51" s="23">
        <v>11886.36839</v>
      </c>
      <c r="F51" s="24">
        <v>1.0905523128526999</v>
      </c>
      <c r="G51" s="24"/>
    </row>
    <row r="52" spans="1:7" x14ac:dyDescent="0.2">
      <c r="A52" s="22" t="s">
        <v>553</v>
      </c>
      <c r="B52" s="22" t="s">
        <v>552</v>
      </c>
      <c r="C52" s="22" t="s">
        <v>163</v>
      </c>
      <c r="D52" s="25">
        <v>4555555</v>
      </c>
      <c r="E52" s="23">
        <v>11846.72078</v>
      </c>
      <c r="F52" s="24">
        <v>1.0869147179737599</v>
      </c>
      <c r="G52" s="24"/>
    </row>
    <row r="53" spans="1:7" x14ac:dyDescent="0.2">
      <c r="A53" s="22" t="s">
        <v>508</v>
      </c>
      <c r="B53" s="22" t="s">
        <v>507</v>
      </c>
      <c r="C53" s="22" t="s">
        <v>509</v>
      </c>
      <c r="D53" s="25">
        <v>2976225</v>
      </c>
      <c r="E53" s="23">
        <v>11708.469150000001</v>
      </c>
      <c r="F53" s="24">
        <v>1.07423038665361</v>
      </c>
      <c r="G53" s="24"/>
    </row>
    <row r="54" spans="1:7" x14ac:dyDescent="0.2">
      <c r="A54" s="22" t="s">
        <v>758</v>
      </c>
      <c r="B54" s="22" t="s">
        <v>757</v>
      </c>
      <c r="C54" s="22" t="s">
        <v>378</v>
      </c>
      <c r="D54" s="25">
        <v>435482</v>
      </c>
      <c r="E54" s="23">
        <v>11172.290709999999</v>
      </c>
      <c r="F54" s="24">
        <v>1.02503700658509</v>
      </c>
      <c r="G54" s="24"/>
    </row>
    <row r="55" spans="1:7" x14ac:dyDescent="0.2">
      <c r="A55" s="22" t="s">
        <v>760</v>
      </c>
      <c r="B55" s="22" t="s">
        <v>759</v>
      </c>
      <c r="C55" s="22" t="s">
        <v>282</v>
      </c>
      <c r="D55" s="25">
        <v>577620</v>
      </c>
      <c r="E55" s="23">
        <v>11031.386759999999</v>
      </c>
      <c r="F55" s="24">
        <v>1.0121093298110899</v>
      </c>
      <c r="G55" s="24"/>
    </row>
    <row r="56" spans="1:7" x14ac:dyDescent="0.2">
      <c r="A56" s="22" t="s">
        <v>326</v>
      </c>
      <c r="B56" s="22" t="s">
        <v>325</v>
      </c>
      <c r="C56" s="22" t="s">
        <v>145</v>
      </c>
      <c r="D56" s="25">
        <v>2605137</v>
      </c>
      <c r="E56" s="23">
        <v>10893.380370000001</v>
      </c>
      <c r="F56" s="24">
        <v>0.99944749880729999</v>
      </c>
      <c r="G56" s="24"/>
    </row>
    <row r="57" spans="1:7" x14ac:dyDescent="0.2">
      <c r="A57" s="22" t="s">
        <v>342</v>
      </c>
      <c r="B57" s="22" t="s">
        <v>341</v>
      </c>
      <c r="C57" s="22" t="s">
        <v>201</v>
      </c>
      <c r="D57" s="25">
        <v>725956</v>
      </c>
      <c r="E57" s="23">
        <v>10680.99063</v>
      </c>
      <c r="F57" s="24">
        <v>0.97996113303236299</v>
      </c>
      <c r="G57" s="24"/>
    </row>
    <row r="58" spans="1:7" x14ac:dyDescent="0.2">
      <c r="A58" s="22" t="s">
        <v>559</v>
      </c>
      <c r="B58" s="22" t="s">
        <v>558</v>
      </c>
      <c r="C58" s="22" t="s">
        <v>155</v>
      </c>
      <c r="D58" s="25">
        <v>2497849</v>
      </c>
      <c r="E58" s="23">
        <v>10615.858249999999</v>
      </c>
      <c r="F58" s="24">
        <v>0.97398535764663996</v>
      </c>
      <c r="G58" s="24"/>
    </row>
    <row r="59" spans="1:7" x14ac:dyDescent="0.2">
      <c r="A59" s="22" t="s">
        <v>240</v>
      </c>
      <c r="B59" s="22" t="s">
        <v>239</v>
      </c>
      <c r="C59" s="22" t="s">
        <v>223</v>
      </c>
      <c r="D59" s="25">
        <v>1400001</v>
      </c>
      <c r="E59" s="23">
        <v>10570.707549999999</v>
      </c>
      <c r="F59" s="24">
        <v>0.96984286443960299</v>
      </c>
      <c r="G59" s="24"/>
    </row>
    <row r="60" spans="1:7" x14ac:dyDescent="0.2">
      <c r="A60" s="22" t="s">
        <v>194</v>
      </c>
      <c r="B60" s="22" t="s">
        <v>193</v>
      </c>
      <c r="C60" s="22" t="s">
        <v>195</v>
      </c>
      <c r="D60" s="25">
        <v>2617750</v>
      </c>
      <c r="E60" s="23">
        <v>10488.015380000001</v>
      </c>
      <c r="F60" s="24">
        <v>0.96225601080277801</v>
      </c>
      <c r="G60" s="24"/>
    </row>
    <row r="61" spans="1:7" x14ac:dyDescent="0.2">
      <c r="A61" s="22" t="s">
        <v>340</v>
      </c>
      <c r="B61" s="22" t="s">
        <v>339</v>
      </c>
      <c r="C61" s="22" t="s">
        <v>142</v>
      </c>
      <c r="D61" s="25">
        <v>3093002</v>
      </c>
      <c r="E61" s="23">
        <v>10373.92871</v>
      </c>
      <c r="F61" s="24">
        <v>0.95178876986324701</v>
      </c>
      <c r="G61" s="24"/>
    </row>
    <row r="62" spans="1:7" x14ac:dyDescent="0.2">
      <c r="A62" s="22" t="s">
        <v>511</v>
      </c>
      <c r="B62" s="22" t="s">
        <v>510</v>
      </c>
      <c r="C62" s="22" t="s">
        <v>223</v>
      </c>
      <c r="D62" s="25">
        <v>1825000</v>
      </c>
      <c r="E62" s="23">
        <v>10219.0875</v>
      </c>
      <c r="F62" s="24">
        <v>0.93758237526483601</v>
      </c>
      <c r="G62" s="24"/>
    </row>
    <row r="63" spans="1:7" x14ac:dyDescent="0.2">
      <c r="A63" s="22" t="s">
        <v>281</v>
      </c>
      <c r="B63" s="22" t="s">
        <v>280</v>
      </c>
      <c r="C63" s="22" t="s">
        <v>282</v>
      </c>
      <c r="D63" s="25">
        <v>374936</v>
      </c>
      <c r="E63" s="23">
        <v>10193.759969999999</v>
      </c>
      <c r="F63" s="24">
        <v>0.93525862123718995</v>
      </c>
      <c r="G63" s="24"/>
    </row>
    <row r="64" spans="1:7" x14ac:dyDescent="0.2">
      <c r="A64" s="22" t="s">
        <v>605</v>
      </c>
      <c r="B64" s="22" t="s">
        <v>604</v>
      </c>
      <c r="C64" s="22" t="s">
        <v>606</v>
      </c>
      <c r="D64" s="25">
        <v>1200000</v>
      </c>
      <c r="E64" s="23">
        <v>9953.4</v>
      </c>
      <c r="F64" s="24">
        <v>0.91320603859796901</v>
      </c>
      <c r="G64" s="24"/>
    </row>
    <row r="65" spans="1:7" x14ac:dyDescent="0.2">
      <c r="A65" s="22" t="s">
        <v>620</v>
      </c>
      <c r="B65" s="22" t="s">
        <v>619</v>
      </c>
      <c r="C65" s="22" t="s">
        <v>169</v>
      </c>
      <c r="D65" s="25">
        <v>1071904</v>
      </c>
      <c r="E65" s="23">
        <v>9862.5887039999998</v>
      </c>
      <c r="F65" s="24">
        <v>0.90487427016907995</v>
      </c>
      <c r="G65" s="24"/>
    </row>
    <row r="66" spans="1:7" x14ac:dyDescent="0.2">
      <c r="A66" s="22" t="s">
        <v>220</v>
      </c>
      <c r="B66" s="22" t="s">
        <v>219</v>
      </c>
      <c r="C66" s="22" t="s">
        <v>195</v>
      </c>
      <c r="D66" s="25">
        <v>281300</v>
      </c>
      <c r="E66" s="23">
        <v>9809.4935999999998</v>
      </c>
      <c r="F66" s="24">
        <v>0.90000289259028399</v>
      </c>
      <c r="G66" s="24"/>
    </row>
    <row r="67" spans="1:7" x14ac:dyDescent="0.2">
      <c r="A67" s="22" t="s">
        <v>263</v>
      </c>
      <c r="B67" s="22" t="s">
        <v>262</v>
      </c>
      <c r="C67" s="22" t="s">
        <v>163</v>
      </c>
      <c r="D67" s="25">
        <v>293937</v>
      </c>
      <c r="E67" s="23">
        <v>9687.5756459999993</v>
      </c>
      <c r="F67" s="24">
        <v>0.88881714582974902</v>
      </c>
      <c r="G67" s="24"/>
    </row>
    <row r="68" spans="1:7" x14ac:dyDescent="0.2">
      <c r="A68" s="22" t="s">
        <v>673</v>
      </c>
      <c r="B68" s="22" t="s">
        <v>672</v>
      </c>
      <c r="C68" s="22" t="s">
        <v>238</v>
      </c>
      <c r="D68" s="25">
        <v>26204805</v>
      </c>
      <c r="E68" s="23">
        <v>9669.5730449999992</v>
      </c>
      <c r="F68" s="24">
        <v>0.887165440488492</v>
      </c>
      <c r="G68" s="24"/>
    </row>
    <row r="69" spans="1:7" x14ac:dyDescent="0.2">
      <c r="A69" s="22" t="s">
        <v>762</v>
      </c>
      <c r="B69" s="22" t="s">
        <v>761</v>
      </c>
      <c r="C69" s="22" t="s">
        <v>509</v>
      </c>
      <c r="D69" s="25">
        <v>103662</v>
      </c>
      <c r="E69" s="23">
        <v>9664.4082600000002</v>
      </c>
      <c r="F69" s="24">
        <v>0.88669158101835499</v>
      </c>
      <c r="G69" s="24"/>
    </row>
    <row r="70" spans="1:7" x14ac:dyDescent="0.2">
      <c r="A70" s="22" t="s">
        <v>764</v>
      </c>
      <c r="B70" s="22" t="s">
        <v>763</v>
      </c>
      <c r="C70" s="22" t="s">
        <v>233</v>
      </c>
      <c r="D70" s="25">
        <v>5993530</v>
      </c>
      <c r="E70" s="23">
        <v>8263.2798110000003</v>
      </c>
      <c r="F70" s="24">
        <v>0.75814063757408401</v>
      </c>
      <c r="G70" s="24"/>
    </row>
    <row r="71" spans="1:7" x14ac:dyDescent="0.2">
      <c r="A71" s="22" t="s">
        <v>766</v>
      </c>
      <c r="B71" s="22" t="s">
        <v>765</v>
      </c>
      <c r="C71" s="22" t="s">
        <v>163</v>
      </c>
      <c r="D71" s="25">
        <v>7741030</v>
      </c>
      <c r="E71" s="23">
        <v>8151.3045899999997</v>
      </c>
      <c r="F71" s="24">
        <v>0.74786711817462803</v>
      </c>
      <c r="G71" s="24"/>
    </row>
    <row r="72" spans="1:7" x14ac:dyDescent="0.2">
      <c r="A72" s="22" t="s">
        <v>640</v>
      </c>
      <c r="B72" s="22" t="s">
        <v>639</v>
      </c>
      <c r="C72" s="22" t="s">
        <v>238</v>
      </c>
      <c r="D72" s="25">
        <v>2803019</v>
      </c>
      <c r="E72" s="23">
        <v>8069.8917009999996</v>
      </c>
      <c r="F72" s="24">
        <v>0.74039763620319099</v>
      </c>
      <c r="G72" s="24"/>
    </row>
    <row r="73" spans="1:7" x14ac:dyDescent="0.2">
      <c r="A73" s="22" t="s">
        <v>768</v>
      </c>
      <c r="B73" s="22" t="s">
        <v>767</v>
      </c>
      <c r="C73" s="22" t="s">
        <v>233</v>
      </c>
      <c r="D73" s="25">
        <v>1837180</v>
      </c>
      <c r="E73" s="23">
        <v>7975.1983799999998</v>
      </c>
      <c r="F73" s="24">
        <v>0.73170969916136597</v>
      </c>
      <c r="G73" s="24"/>
    </row>
    <row r="74" spans="1:7" x14ac:dyDescent="0.2">
      <c r="A74" s="22" t="s">
        <v>770</v>
      </c>
      <c r="B74" s="22" t="s">
        <v>769</v>
      </c>
      <c r="C74" s="22" t="s">
        <v>137</v>
      </c>
      <c r="D74" s="25">
        <v>1050000</v>
      </c>
      <c r="E74" s="23">
        <v>7900.7250000000004</v>
      </c>
      <c r="F74" s="24">
        <v>0.724876904304252</v>
      </c>
      <c r="G74" s="24"/>
    </row>
    <row r="75" spans="1:7" x14ac:dyDescent="0.2">
      <c r="A75" s="22" t="s">
        <v>497</v>
      </c>
      <c r="B75" s="22" t="s">
        <v>496</v>
      </c>
      <c r="C75" s="22" t="s">
        <v>233</v>
      </c>
      <c r="D75" s="25">
        <v>1302118</v>
      </c>
      <c r="E75" s="23">
        <v>7434.4427210000003</v>
      </c>
      <c r="F75" s="24">
        <v>0.68209636771634996</v>
      </c>
      <c r="G75" s="24"/>
    </row>
    <row r="76" spans="1:7" x14ac:dyDescent="0.2">
      <c r="A76" s="22" t="s">
        <v>772</v>
      </c>
      <c r="B76" s="22" t="s">
        <v>771</v>
      </c>
      <c r="C76" s="22" t="s">
        <v>223</v>
      </c>
      <c r="D76" s="25">
        <v>3000000</v>
      </c>
      <c r="E76" s="23">
        <v>7206</v>
      </c>
      <c r="F76" s="24">
        <v>0.66113717062882704</v>
      </c>
      <c r="G76" s="24"/>
    </row>
    <row r="77" spans="1:7" x14ac:dyDescent="0.2">
      <c r="A77" s="22" t="s">
        <v>774</v>
      </c>
      <c r="B77" s="22" t="s">
        <v>773</v>
      </c>
      <c r="C77" s="22" t="s">
        <v>211</v>
      </c>
      <c r="D77" s="25">
        <v>1512125</v>
      </c>
      <c r="E77" s="23">
        <v>6431.0676249999997</v>
      </c>
      <c r="F77" s="24">
        <v>0.59003855866155297</v>
      </c>
      <c r="G77" s="24"/>
    </row>
    <row r="78" spans="1:7" x14ac:dyDescent="0.2">
      <c r="A78" s="22" t="s">
        <v>183</v>
      </c>
      <c r="B78" s="22" t="s">
        <v>182</v>
      </c>
      <c r="C78" s="22" t="s">
        <v>184</v>
      </c>
      <c r="D78" s="25">
        <v>850000</v>
      </c>
      <c r="E78" s="23">
        <v>6255.5749999999998</v>
      </c>
      <c r="F78" s="24">
        <v>0.57393743493705596</v>
      </c>
      <c r="G78" s="24"/>
    </row>
    <row r="79" spans="1:7" x14ac:dyDescent="0.2">
      <c r="A79" s="22" t="s">
        <v>519</v>
      </c>
      <c r="B79" s="22" t="s">
        <v>518</v>
      </c>
      <c r="C79" s="22" t="s">
        <v>137</v>
      </c>
      <c r="D79" s="25">
        <v>2348208</v>
      </c>
      <c r="E79" s="23">
        <v>5632.176888</v>
      </c>
      <c r="F79" s="24">
        <v>0.51674181129800001</v>
      </c>
      <c r="G79" s="24"/>
    </row>
    <row r="80" spans="1:7" x14ac:dyDescent="0.2">
      <c r="A80" s="22" t="s">
        <v>685</v>
      </c>
      <c r="B80" s="22" t="s">
        <v>684</v>
      </c>
      <c r="C80" s="22" t="s">
        <v>233</v>
      </c>
      <c r="D80" s="25">
        <v>5217419</v>
      </c>
      <c r="E80" s="23">
        <v>4935.1566320000002</v>
      </c>
      <c r="F80" s="24">
        <v>0.452791492130248</v>
      </c>
      <c r="G80" s="24"/>
    </row>
    <row r="81" spans="1:7" x14ac:dyDescent="0.2">
      <c r="A81" s="22" t="s">
        <v>591</v>
      </c>
      <c r="B81" s="22" t="s">
        <v>590</v>
      </c>
      <c r="C81" s="22" t="s">
        <v>198</v>
      </c>
      <c r="D81" s="25">
        <v>495000</v>
      </c>
      <c r="E81" s="23">
        <v>4554.4949999999999</v>
      </c>
      <c r="F81" s="24">
        <v>0.417866491526941</v>
      </c>
      <c r="G81" s="24"/>
    </row>
    <row r="82" spans="1:7" x14ac:dyDescent="0.2">
      <c r="A82" s="22" t="s">
        <v>244</v>
      </c>
      <c r="B82" s="22" t="s">
        <v>243</v>
      </c>
      <c r="C82" s="22" t="s">
        <v>245</v>
      </c>
      <c r="D82" s="25">
        <v>2000000</v>
      </c>
      <c r="E82" s="23">
        <v>4550.6000000000004</v>
      </c>
      <c r="F82" s="24">
        <v>0.41750913248175697</v>
      </c>
      <c r="G82" s="24"/>
    </row>
    <row r="83" spans="1:7" x14ac:dyDescent="0.2">
      <c r="A83" s="22" t="s">
        <v>776</v>
      </c>
      <c r="B83" s="22" t="s">
        <v>775</v>
      </c>
      <c r="C83" s="22" t="s">
        <v>223</v>
      </c>
      <c r="D83" s="25">
        <v>694320</v>
      </c>
      <c r="E83" s="23">
        <v>4412.0564400000003</v>
      </c>
      <c r="F83" s="24">
        <v>0.40479801712410401</v>
      </c>
      <c r="G83" s="24"/>
    </row>
    <row r="84" spans="1:7" x14ac:dyDescent="0.2">
      <c r="A84" s="22" t="s">
        <v>778</v>
      </c>
      <c r="B84" s="22" t="s">
        <v>777</v>
      </c>
      <c r="C84" s="22" t="s">
        <v>378</v>
      </c>
      <c r="D84" s="25">
        <v>10000000</v>
      </c>
      <c r="E84" s="23">
        <v>3956</v>
      </c>
      <c r="F84" s="24">
        <v>0.36295568234910303</v>
      </c>
      <c r="G84" s="24"/>
    </row>
    <row r="85" spans="1:7" x14ac:dyDescent="0.2">
      <c r="A85" s="21" t="s">
        <v>33</v>
      </c>
      <c r="B85" s="21"/>
      <c r="C85" s="21"/>
      <c r="D85" s="21"/>
      <c r="E85" s="26">
        <f>SUM(E7:E84)</f>
        <v>1034780.167553</v>
      </c>
      <c r="F85" s="27">
        <f>SUM(F7:F84)</f>
        <v>94.939166277936977</v>
      </c>
      <c r="G85" s="24"/>
    </row>
    <row r="86" spans="1:7" x14ac:dyDescent="0.2">
      <c r="A86" s="22"/>
      <c r="B86" s="22"/>
      <c r="C86" s="22"/>
      <c r="D86" s="22"/>
      <c r="E86" s="23"/>
      <c r="F86" s="24"/>
      <c r="G86" s="24"/>
    </row>
    <row r="87" spans="1:7" x14ac:dyDescent="0.2">
      <c r="A87" s="21" t="s">
        <v>29</v>
      </c>
      <c r="B87" s="22"/>
      <c r="C87" s="22"/>
      <c r="D87" s="22"/>
      <c r="E87" s="23"/>
      <c r="F87" s="24"/>
      <c r="G87" s="24"/>
    </row>
    <row r="88" spans="1:7" x14ac:dyDescent="0.2">
      <c r="A88" s="21" t="s">
        <v>36</v>
      </c>
      <c r="B88" s="22"/>
      <c r="C88" s="22"/>
      <c r="D88" s="22"/>
      <c r="E88" s="23"/>
      <c r="F88" s="24"/>
      <c r="G88" s="24"/>
    </row>
    <row r="89" spans="1:7" x14ac:dyDescent="0.2">
      <c r="A89" s="22" t="s">
        <v>302</v>
      </c>
      <c r="B89" s="22" t="s">
        <v>1418</v>
      </c>
      <c r="C89" s="22" t="s">
        <v>37</v>
      </c>
      <c r="D89" s="25">
        <v>2500000</v>
      </c>
      <c r="E89" s="23">
        <v>2494.2049999999999</v>
      </c>
      <c r="F89" s="24">
        <v>0.228838695069147</v>
      </c>
      <c r="G89" s="24">
        <v>5.3002000000000002</v>
      </c>
    </row>
    <row r="90" spans="1:7" x14ac:dyDescent="0.2">
      <c r="A90" s="21" t="s">
        <v>33</v>
      </c>
      <c r="B90" s="21"/>
      <c r="C90" s="21"/>
      <c r="D90" s="21"/>
      <c r="E90" s="26">
        <f>SUM(E88:E89)</f>
        <v>2494.2049999999999</v>
      </c>
      <c r="F90" s="27">
        <f>SUM(F88:F89)</f>
        <v>0.228838695069147</v>
      </c>
      <c r="G90" s="24"/>
    </row>
    <row r="91" spans="1:7" x14ac:dyDescent="0.2">
      <c r="A91" s="22"/>
      <c r="B91" s="22"/>
      <c r="C91" s="22"/>
      <c r="D91" s="22"/>
      <c r="E91" s="23"/>
      <c r="F91" s="24"/>
      <c r="G91" s="24"/>
    </row>
    <row r="92" spans="1:7" x14ac:dyDescent="0.2">
      <c r="A92" s="21" t="s">
        <v>38</v>
      </c>
      <c r="B92" s="21"/>
      <c r="C92" s="21"/>
      <c r="D92" s="21"/>
      <c r="E92" s="26">
        <f>E85+E90</f>
        <v>1037274.372553</v>
      </c>
      <c r="F92" s="27">
        <f>F85+F90</f>
        <v>95.16800497300612</v>
      </c>
      <c r="G92" s="24"/>
    </row>
    <row r="93" spans="1:7" x14ac:dyDescent="0.2">
      <c r="A93" s="21"/>
      <c r="B93" s="21"/>
      <c r="C93" s="21"/>
      <c r="D93" s="21"/>
      <c r="E93" s="26"/>
      <c r="F93" s="27"/>
      <c r="G93" s="24"/>
    </row>
    <row r="94" spans="1:7" x14ac:dyDescent="0.2">
      <c r="A94" s="21" t="s">
        <v>40</v>
      </c>
      <c r="B94" s="21"/>
      <c r="C94" s="21"/>
      <c r="D94" s="21"/>
      <c r="E94" s="26">
        <f>E96-(E85+E90)</f>
        <v>52665.857724200003</v>
      </c>
      <c r="F94" s="27">
        <f>F96-(F85+F90)</f>
        <v>4.8319950269938801</v>
      </c>
      <c r="G94" s="24"/>
    </row>
    <row r="95" spans="1:7" x14ac:dyDescent="0.2">
      <c r="A95" s="21"/>
      <c r="B95" s="21"/>
      <c r="C95" s="21"/>
      <c r="D95" s="21"/>
      <c r="E95" s="26"/>
      <c r="F95" s="27"/>
      <c r="G95" s="24"/>
    </row>
    <row r="96" spans="1:7" x14ac:dyDescent="0.2">
      <c r="A96" s="28" t="s">
        <v>39</v>
      </c>
      <c r="B96" s="28"/>
      <c r="C96" s="28"/>
      <c r="D96" s="28"/>
      <c r="E96" s="29">
        <v>1089940.2302772</v>
      </c>
      <c r="F96" s="30">
        <v>100</v>
      </c>
      <c r="G96" s="24"/>
    </row>
    <row r="97" spans="1:7" x14ac:dyDescent="0.2">
      <c r="A97" s="6" t="s">
        <v>1522</v>
      </c>
      <c r="G97" s="58"/>
    </row>
    <row r="98" spans="1:7" x14ac:dyDescent="0.2">
      <c r="G98" s="10"/>
    </row>
    <row r="99" spans="1:7" x14ac:dyDescent="0.2">
      <c r="A99" s="12" t="s">
        <v>43</v>
      </c>
      <c r="G99" s="10"/>
    </row>
    <row r="100" spans="1:7" x14ac:dyDescent="0.2">
      <c r="A100" s="12" t="s">
        <v>44</v>
      </c>
      <c r="G100" s="10"/>
    </row>
    <row r="101" spans="1:7" x14ac:dyDescent="0.2">
      <c r="A101" s="12" t="s">
        <v>45</v>
      </c>
      <c r="B101" s="12"/>
      <c r="C101" s="31" t="s">
        <v>46</v>
      </c>
      <c r="D101" s="53" t="s">
        <v>1004</v>
      </c>
      <c r="G101" s="10"/>
    </row>
    <row r="102" spans="1:7" x14ac:dyDescent="0.2">
      <c r="A102" s="6" t="s">
        <v>59</v>
      </c>
      <c r="C102" s="32">
        <v>2672.8537999999999</v>
      </c>
      <c r="D102" s="32">
        <v>2392.2213999999999</v>
      </c>
      <c r="G102" s="10"/>
    </row>
    <row r="103" spans="1:7" x14ac:dyDescent="0.2">
      <c r="A103" s="6" t="s">
        <v>126</v>
      </c>
      <c r="C103" s="32">
        <v>90.745599999999996</v>
      </c>
      <c r="D103" s="32">
        <v>81.218000000000004</v>
      </c>
      <c r="G103" s="10"/>
    </row>
    <row r="104" spans="1:7" x14ac:dyDescent="0.2">
      <c r="A104" s="6" t="s">
        <v>60</v>
      </c>
      <c r="C104" s="32">
        <v>3009.5819000000001</v>
      </c>
      <c r="D104" s="32">
        <v>2704.1873000000001</v>
      </c>
      <c r="G104" s="10"/>
    </row>
    <row r="105" spans="1:7" x14ac:dyDescent="0.2">
      <c r="A105" s="6" t="s">
        <v>127</v>
      </c>
      <c r="C105" s="32">
        <v>109.3201</v>
      </c>
      <c r="D105" s="32">
        <v>98.223500000000001</v>
      </c>
      <c r="G105" s="12"/>
    </row>
    <row r="106" spans="1:7" x14ac:dyDescent="0.2">
      <c r="G106" s="12"/>
    </row>
    <row r="107" spans="1:7" x14ac:dyDescent="0.2">
      <c r="A107" s="6" t="s">
        <v>51</v>
      </c>
      <c r="G107" s="12"/>
    </row>
    <row r="108" spans="1:7" x14ac:dyDescent="0.2">
      <c r="A108" s="6" t="s">
        <v>1005</v>
      </c>
      <c r="G108" s="12"/>
    </row>
    <row r="110" spans="1:7" x14ac:dyDescent="0.2">
      <c r="A110" s="12" t="s">
        <v>47</v>
      </c>
      <c r="D110" s="31" t="s">
        <v>54</v>
      </c>
    </row>
    <row r="112" spans="1:7" x14ac:dyDescent="0.2">
      <c r="A112" s="12" t="s">
        <v>309</v>
      </c>
      <c r="D112" s="36">
        <v>0.20782891422910801</v>
      </c>
    </row>
    <row r="114" spans="1:9" x14ac:dyDescent="0.2">
      <c r="A114" s="12" t="s">
        <v>53</v>
      </c>
      <c r="D114" s="31" t="s">
        <v>54</v>
      </c>
    </row>
    <row r="116" spans="1:9" x14ac:dyDescent="0.2">
      <c r="A116" s="67" t="s">
        <v>1018</v>
      </c>
      <c r="B116" s="68"/>
      <c r="C116" s="68"/>
      <c r="D116" s="68"/>
      <c r="E116" s="10"/>
      <c r="G116" s="68"/>
      <c r="H116" s="68"/>
      <c r="I116" s="68"/>
    </row>
    <row r="117" spans="1:9" x14ac:dyDescent="0.2">
      <c r="A117" s="67"/>
      <c r="B117" s="68"/>
      <c r="C117" s="68"/>
      <c r="D117" s="68"/>
      <c r="E117" s="10"/>
      <c r="G117" s="68"/>
      <c r="H117" s="68"/>
      <c r="I117" s="68"/>
    </row>
    <row r="118" spans="1:9" x14ac:dyDescent="0.2">
      <c r="A118" s="67" t="s">
        <v>1009</v>
      </c>
      <c r="B118" s="68"/>
      <c r="C118" s="68"/>
      <c r="D118" s="68"/>
      <c r="E118" s="10"/>
      <c r="G118" s="68"/>
      <c r="H118" s="68"/>
      <c r="I118" s="68"/>
    </row>
    <row r="119" spans="1:9" x14ac:dyDescent="0.2">
      <c r="A119" s="69"/>
      <c r="B119" s="68"/>
      <c r="C119" s="68"/>
      <c r="D119" s="68"/>
      <c r="E119" s="10"/>
      <c r="G119" s="68"/>
      <c r="H119" s="68"/>
      <c r="I119" s="68"/>
    </row>
    <row r="120" spans="1:9" x14ac:dyDescent="0.2">
      <c r="A120" s="68"/>
      <c r="B120" s="68"/>
      <c r="C120" s="68"/>
      <c r="D120" s="68"/>
      <c r="E120" s="10"/>
      <c r="G120" s="68"/>
      <c r="H120" s="68"/>
      <c r="I120" s="68"/>
    </row>
    <row r="121" spans="1:9" x14ac:dyDescent="0.2">
      <c r="A121" s="68"/>
      <c r="B121" s="68"/>
      <c r="C121" s="68"/>
      <c r="D121" s="68"/>
      <c r="E121" s="10"/>
      <c r="G121" s="68"/>
      <c r="H121" s="68"/>
      <c r="I121" s="68"/>
    </row>
    <row r="122" spans="1:9" x14ac:dyDescent="0.2">
      <c r="A122" s="68"/>
      <c r="B122" s="68"/>
      <c r="C122" s="68"/>
      <c r="D122" s="68"/>
      <c r="E122" s="10"/>
      <c r="G122" s="68"/>
      <c r="H122" s="68"/>
      <c r="I122" s="68"/>
    </row>
    <row r="123" spans="1:9" x14ac:dyDescent="0.2">
      <c r="A123" s="68"/>
      <c r="B123" s="68"/>
      <c r="C123" s="68"/>
      <c r="D123" s="68"/>
      <c r="E123" s="10"/>
      <c r="G123" s="68"/>
      <c r="H123" s="68"/>
      <c r="I123" s="68"/>
    </row>
    <row r="124" spans="1:9" x14ac:dyDescent="0.2">
      <c r="A124" s="68"/>
      <c r="B124" s="68"/>
      <c r="C124" s="68"/>
      <c r="D124" s="68"/>
      <c r="E124" s="10"/>
      <c r="G124" s="68"/>
      <c r="H124" s="68"/>
      <c r="I124" s="68"/>
    </row>
    <row r="125" spans="1:9" x14ac:dyDescent="0.2">
      <c r="A125" s="68"/>
      <c r="B125" s="68"/>
      <c r="C125" s="68"/>
      <c r="D125" s="68"/>
      <c r="E125" s="10"/>
      <c r="G125" s="68"/>
      <c r="H125" s="68"/>
      <c r="I125" s="68"/>
    </row>
    <row r="126" spans="1:9" x14ac:dyDescent="0.2">
      <c r="A126" s="68"/>
      <c r="B126" s="68"/>
      <c r="C126" s="68"/>
      <c r="D126" s="68"/>
      <c r="E126" s="10"/>
      <c r="G126" s="68"/>
      <c r="H126" s="68"/>
      <c r="I126" s="68"/>
    </row>
    <row r="127" spans="1:9" x14ac:dyDescent="0.2">
      <c r="A127" s="68"/>
      <c r="B127" s="68"/>
      <c r="C127" s="68"/>
      <c r="D127" s="68"/>
      <c r="E127" s="10"/>
      <c r="G127" s="68"/>
      <c r="H127" s="68"/>
      <c r="I127" s="68"/>
    </row>
    <row r="128" spans="1:9" x14ac:dyDescent="0.2">
      <c r="A128" s="68"/>
      <c r="B128" s="68"/>
      <c r="C128" s="68"/>
      <c r="D128" s="68"/>
      <c r="E128" s="10"/>
      <c r="G128" s="68"/>
      <c r="H128" s="68"/>
      <c r="I128" s="68"/>
    </row>
    <row r="129" spans="1:9" x14ac:dyDescent="0.2">
      <c r="A129" s="68"/>
      <c r="B129" s="68"/>
      <c r="C129" s="68"/>
      <c r="D129" s="68"/>
      <c r="E129" s="10"/>
      <c r="G129" s="68"/>
      <c r="H129" s="68"/>
      <c r="I129" s="68"/>
    </row>
    <row r="130" spans="1:9" x14ac:dyDescent="0.2">
      <c r="A130" s="68"/>
      <c r="B130" s="68"/>
      <c r="C130" s="68"/>
      <c r="D130" s="68"/>
      <c r="E130" s="10"/>
      <c r="G130" s="68"/>
      <c r="H130" s="68"/>
      <c r="I130" s="68"/>
    </row>
    <row r="131" spans="1:9" x14ac:dyDescent="0.2">
      <c r="A131" s="68"/>
      <c r="B131" s="68"/>
      <c r="C131" s="68"/>
      <c r="D131" s="68"/>
      <c r="E131" s="10"/>
      <c r="G131" s="68"/>
      <c r="H131" s="68"/>
      <c r="I131" s="68"/>
    </row>
    <row r="132" spans="1:9" x14ac:dyDescent="0.2">
      <c r="A132" s="68"/>
      <c r="B132" s="68"/>
      <c r="C132" s="68"/>
      <c r="D132" s="68"/>
      <c r="E132" s="10"/>
      <c r="G132" s="68"/>
      <c r="H132" s="68"/>
      <c r="I132" s="68"/>
    </row>
    <row r="133" spans="1:9" x14ac:dyDescent="0.2">
      <c r="A133" s="68"/>
      <c r="B133" s="68"/>
      <c r="C133" s="68"/>
      <c r="D133" s="68"/>
      <c r="E133" s="10"/>
      <c r="G133" s="68"/>
      <c r="H133" s="68"/>
      <c r="I133" s="68"/>
    </row>
    <row r="134" spans="1:9" x14ac:dyDescent="0.2">
      <c r="A134" s="68"/>
      <c r="B134" s="68"/>
      <c r="C134" s="68"/>
      <c r="D134" s="68"/>
      <c r="E134" s="10"/>
      <c r="G134" s="68"/>
      <c r="H134" s="68"/>
      <c r="I134" s="68"/>
    </row>
    <row r="135" spans="1:9" x14ac:dyDescent="0.2">
      <c r="A135" s="68"/>
      <c r="B135" s="68"/>
      <c r="C135" s="68"/>
      <c r="D135" s="68"/>
      <c r="E135" s="10"/>
      <c r="G135" s="68"/>
      <c r="H135" s="68"/>
      <c r="I135" s="68"/>
    </row>
    <row r="136" spans="1:9" x14ac:dyDescent="0.2">
      <c r="A136" s="67" t="s">
        <v>1025</v>
      </c>
      <c r="B136" s="68"/>
      <c r="C136" s="68"/>
      <c r="D136" s="68"/>
      <c r="E136" s="10"/>
      <c r="G136" s="68"/>
      <c r="H136" s="68"/>
      <c r="I136" s="68"/>
    </row>
    <row r="137" spans="1:9" x14ac:dyDescent="0.2">
      <c r="A137" s="68"/>
      <c r="B137" s="68"/>
      <c r="C137" s="68"/>
      <c r="D137" s="68"/>
      <c r="E137" s="10"/>
      <c r="G137" s="68"/>
      <c r="H137" s="68"/>
      <c r="I137" s="68"/>
    </row>
    <row r="138" spans="1:9" x14ac:dyDescent="0.2">
      <c r="A138" s="67" t="s">
        <v>1525</v>
      </c>
      <c r="B138" s="68"/>
      <c r="C138" s="68"/>
      <c r="D138" s="68"/>
      <c r="E138" s="10"/>
      <c r="G138" s="68"/>
      <c r="H138" s="68"/>
      <c r="I138" s="68"/>
    </row>
    <row r="139" spans="1:9" x14ac:dyDescent="0.2">
      <c r="A139" s="68"/>
      <c r="B139" s="68"/>
      <c r="C139" s="68"/>
      <c r="D139" s="68"/>
      <c r="E139" s="10"/>
      <c r="G139" s="68"/>
      <c r="H139" s="68"/>
      <c r="I139" s="68"/>
    </row>
    <row r="140" spans="1:9" x14ac:dyDescent="0.2">
      <c r="A140" s="68"/>
      <c r="B140" s="68"/>
      <c r="C140" s="68"/>
      <c r="D140" s="68"/>
      <c r="E140" s="10"/>
      <c r="G140" s="68"/>
      <c r="H140" s="68"/>
      <c r="I140" s="68"/>
    </row>
    <row r="141" spans="1:9" x14ac:dyDescent="0.2">
      <c r="A141" s="68"/>
      <c r="B141" s="68"/>
      <c r="C141" s="68"/>
      <c r="D141" s="68"/>
      <c r="E141" s="10"/>
      <c r="G141" s="68"/>
      <c r="H141" s="68"/>
      <c r="I141" s="68"/>
    </row>
    <row r="142" spans="1:9" x14ac:dyDescent="0.2">
      <c r="A142" s="68"/>
      <c r="B142" s="68"/>
      <c r="C142" s="68"/>
      <c r="D142" s="68"/>
      <c r="E142" s="10"/>
      <c r="G142" s="68"/>
      <c r="H142" s="68"/>
      <c r="I142" s="68"/>
    </row>
    <row r="143" spans="1:9" x14ac:dyDescent="0.2">
      <c r="A143" s="68"/>
      <c r="B143" s="68"/>
      <c r="C143" s="68"/>
      <c r="D143" s="68"/>
      <c r="E143" s="10"/>
      <c r="G143" s="68"/>
      <c r="H143" s="68"/>
      <c r="I143" s="68"/>
    </row>
    <row r="144" spans="1:9" x14ac:dyDescent="0.2">
      <c r="A144" s="68"/>
      <c r="B144" s="68"/>
      <c r="C144" s="68"/>
      <c r="D144" s="68"/>
      <c r="E144" s="10"/>
      <c r="G144" s="68"/>
      <c r="H144" s="68"/>
      <c r="I144" s="68"/>
    </row>
    <row r="145" spans="1:9" x14ac:dyDescent="0.2">
      <c r="A145" s="68"/>
      <c r="B145" s="68"/>
      <c r="C145" s="68"/>
      <c r="D145" s="68"/>
      <c r="E145" s="10"/>
      <c r="G145" s="68"/>
      <c r="H145" s="68"/>
      <c r="I145" s="68"/>
    </row>
    <row r="146" spans="1:9" x14ac:dyDescent="0.2">
      <c r="A146" s="68"/>
      <c r="B146" s="68"/>
      <c r="C146" s="68"/>
      <c r="D146" s="68"/>
      <c r="E146" s="10"/>
      <c r="G146" s="68"/>
      <c r="H146" s="68"/>
      <c r="I146" s="68"/>
    </row>
    <row r="147" spans="1:9" x14ac:dyDescent="0.2">
      <c r="A147" s="68"/>
      <c r="B147" s="68"/>
      <c r="C147" s="68"/>
      <c r="D147" s="68"/>
      <c r="E147" s="10"/>
      <c r="G147" s="68"/>
      <c r="H147" s="68"/>
      <c r="I147" s="68"/>
    </row>
    <row r="148" spans="1:9" x14ac:dyDescent="0.2">
      <c r="A148" s="68"/>
      <c r="B148" s="68"/>
      <c r="C148" s="68"/>
      <c r="D148" s="68"/>
      <c r="E148" s="10"/>
      <c r="G148" s="68"/>
      <c r="H148" s="68"/>
      <c r="I148" s="68"/>
    </row>
    <row r="149" spans="1:9" x14ac:dyDescent="0.2">
      <c r="A149" s="68"/>
      <c r="B149" s="68"/>
      <c r="C149" s="68"/>
      <c r="D149" s="68"/>
      <c r="E149" s="10"/>
      <c r="G149" s="68"/>
      <c r="H149" s="68"/>
      <c r="I149" s="68"/>
    </row>
    <row r="150" spans="1:9" x14ac:dyDescent="0.2">
      <c r="A150" s="68"/>
      <c r="B150" s="68"/>
      <c r="C150" s="68"/>
      <c r="D150" s="68"/>
      <c r="E150" s="10"/>
      <c r="G150" s="68"/>
      <c r="H150" s="68"/>
      <c r="I150" s="68"/>
    </row>
    <row r="151" spans="1:9" x14ac:dyDescent="0.2">
      <c r="A151" s="68"/>
      <c r="B151" s="68"/>
      <c r="C151" s="68"/>
      <c r="D151" s="68"/>
      <c r="E151" s="10"/>
      <c r="G151" s="68"/>
      <c r="H151" s="68"/>
      <c r="I151" s="68"/>
    </row>
    <row r="152" spans="1:9" x14ac:dyDescent="0.2">
      <c r="A152" s="68"/>
      <c r="B152" s="68"/>
      <c r="C152" s="68"/>
      <c r="D152" s="68"/>
      <c r="E152" s="10"/>
      <c r="G152" s="68"/>
      <c r="H152" s="68"/>
      <c r="I152" s="68"/>
    </row>
    <row r="153" spans="1:9" x14ac:dyDescent="0.2">
      <c r="A153" s="68"/>
      <c r="B153" s="68"/>
      <c r="C153" s="68"/>
      <c r="D153" s="68"/>
      <c r="E153" s="10"/>
      <c r="G153" s="68"/>
      <c r="H153" s="68"/>
      <c r="I153" s="68"/>
    </row>
    <row r="154" spans="1:9" x14ac:dyDescent="0.2">
      <c r="A154" s="68"/>
      <c r="B154" s="68"/>
      <c r="C154" s="68"/>
      <c r="D154" s="68"/>
      <c r="E154" s="10"/>
      <c r="G154" s="68"/>
      <c r="H154" s="68"/>
      <c r="I154" s="68"/>
    </row>
    <row r="155" spans="1:9" x14ac:dyDescent="0.2">
      <c r="A155" s="68" t="s">
        <v>1026</v>
      </c>
      <c r="B155" s="68"/>
      <c r="C155" s="68"/>
      <c r="D155" s="68"/>
      <c r="E155" s="10"/>
      <c r="G155" s="68"/>
      <c r="H155" s="68"/>
      <c r="I155" s="68"/>
    </row>
    <row r="156" spans="1:9" x14ac:dyDescent="0.2">
      <c r="B156" s="68"/>
      <c r="C156" s="68"/>
      <c r="D156" s="68"/>
      <c r="E156" s="10"/>
      <c r="G156" s="68"/>
      <c r="H156" s="68"/>
      <c r="I156" s="68"/>
    </row>
    <row r="157" spans="1:9" x14ac:dyDescent="0.2">
      <c r="A157" s="68" t="s">
        <v>1008</v>
      </c>
      <c r="G157" s="68"/>
    </row>
    <row r="158" spans="1:9" x14ac:dyDescent="0.2">
      <c r="G158" s="68"/>
    </row>
    <row r="159" spans="1:9" x14ac:dyDescent="0.2">
      <c r="G159" s="68"/>
    </row>
    <row r="160" spans="1:9" x14ac:dyDescent="0.2">
      <c r="G160" s="68"/>
    </row>
    <row r="161" spans="7:7" x14ac:dyDescent="0.2">
      <c r="G161" s="68"/>
    </row>
    <row r="162" spans="7:7" x14ac:dyDescent="0.2">
      <c r="G162" s="68"/>
    </row>
    <row r="163" spans="7:7" x14ac:dyDescent="0.2">
      <c r="G163" s="68"/>
    </row>
    <row r="164" spans="7:7" x14ac:dyDescent="0.2">
      <c r="G164" s="68"/>
    </row>
    <row r="165" spans="7:7" x14ac:dyDescent="0.2">
      <c r="G165" s="68"/>
    </row>
    <row r="166" spans="7:7" x14ac:dyDescent="0.2">
      <c r="G166" s="68"/>
    </row>
    <row r="167" spans="7:7" x14ac:dyDescent="0.2">
      <c r="G167" s="68"/>
    </row>
    <row r="168" spans="7:7" x14ac:dyDescent="0.2">
      <c r="G168" s="68"/>
    </row>
    <row r="169" spans="7:7" x14ac:dyDescent="0.2">
      <c r="G169" s="68"/>
    </row>
    <row r="170" spans="7:7" x14ac:dyDescent="0.2">
      <c r="G170" s="68"/>
    </row>
    <row r="171" spans="7:7" x14ac:dyDescent="0.2">
      <c r="G171" s="68"/>
    </row>
    <row r="172" spans="7:7" x14ac:dyDescent="0.2">
      <c r="G172" s="68"/>
    </row>
    <row r="173" spans="7:7" x14ac:dyDescent="0.2">
      <c r="G173" s="68"/>
    </row>
    <row r="174" spans="7:7" x14ac:dyDescent="0.2">
      <c r="G174" s="68"/>
    </row>
    <row r="175" spans="7:7" x14ac:dyDescent="0.2">
      <c r="G175" s="68"/>
    </row>
    <row r="176" spans="7:7" x14ac:dyDescent="0.2">
      <c r="G176" s="68"/>
    </row>
    <row r="177" spans="7:7" x14ac:dyDescent="0.2">
      <c r="G177" s="68"/>
    </row>
    <row r="178" spans="7:7" x14ac:dyDescent="0.2">
      <c r="G178" s="68"/>
    </row>
    <row r="179" spans="7:7" x14ac:dyDescent="0.2">
      <c r="G179" s="68"/>
    </row>
    <row r="180" spans="7:7" x14ac:dyDescent="0.2">
      <c r="G180" s="68"/>
    </row>
    <row r="181" spans="7:7" x14ac:dyDescent="0.2">
      <c r="G181" s="68"/>
    </row>
    <row r="182" spans="7:7" x14ac:dyDescent="0.2">
      <c r="G182" s="68"/>
    </row>
    <row r="183" spans="7:7" x14ac:dyDescent="0.2">
      <c r="G183" s="68"/>
    </row>
    <row r="184" spans="7:7" x14ac:dyDescent="0.2">
      <c r="G184" s="68"/>
    </row>
    <row r="185" spans="7:7" x14ac:dyDescent="0.2">
      <c r="G185" s="68"/>
    </row>
    <row r="186" spans="7:7" x14ac:dyDescent="0.2">
      <c r="G186" s="68"/>
    </row>
    <row r="187" spans="7:7" x14ac:dyDescent="0.2">
      <c r="G187" s="68"/>
    </row>
    <row r="188" spans="7:7" x14ac:dyDescent="0.2">
      <c r="G188" s="68"/>
    </row>
    <row r="189" spans="7:7" x14ac:dyDescent="0.2">
      <c r="G189" s="68"/>
    </row>
    <row r="190" spans="7:7" x14ac:dyDescent="0.2">
      <c r="G190" s="68"/>
    </row>
    <row r="191" spans="7:7" x14ac:dyDescent="0.2">
      <c r="G191" s="68"/>
    </row>
    <row r="192" spans="7:7" x14ac:dyDescent="0.2">
      <c r="G192" s="68"/>
    </row>
    <row r="193" spans="7:7" x14ac:dyDescent="0.2">
      <c r="G193" s="68"/>
    </row>
    <row r="194" spans="7:7" x14ac:dyDescent="0.2">
      <c r="G194" s="68"/>
    </row>
    <row r="195" spans="7:7" x14ac:dyDescent="0.2">
      <c r="G195" s="68"/>
    </row>
    <row r="196" spans="7:7" x14ac:dyDescent="0.2">
      <c r="G196" s="68"/>
    </row>
    <row r="197" spans="7:7" x14ac:dyDescent="0.2">
      <c r="G197" s="68"/>
    </row>
    <row r="198" spans="7:7" x14ac:dyDescent="0.2">
      <c r="G198" s="68"/>
    </row>
    <row r="199" spans="7:7" x14ac:dyDescent="0.2">
      <c r="G199" s="68"/>
    </row>
    <row r="200" spans="7:7" x14ac:dyDescent="0.2">
      <c r="G200" s="68"/>
    </row>
    <row r="201" spans="7:7" x14ac:dyDescent="0.2">
      <c r="G201" s="68"/>
    </row>
    <row r="202" spans="7:7" x14ac:dyDescent="0.2">
      <c r="G202" s="68"/>
    </row>
    <row r="203" spans="7:7" x14ac:dyDescent="0.2">
      <c r="G203" s="68"/>
    </row>
    <row r="204" spans="7:7" x14ac:dyDescent="0.2">
      <c r="G204" s="68"/>
    </row>
    <row r="205" spans="7:7" x14ac:dyDescent="0.2">
      <c r="G205" s="68"/>
    </row>
    <row r="206" spans="7:7" x14ac:dyDescent="0.2">
      <c r="G206" s="68"/>
    </row>
    <row r="207" spans="7:7" x14ac:dyDescent="0.2">
      <c r="G207" s="68"/>
    </row>
    <row r="208" spans="7:7" x14ac:dyDescent="0.2">
      <c r="G208" s="68"/>
    </row>
    <row r="209" spans="7:7" x14ac:dyDescent="0.2">
      <c r="G209" s="68"/>
    </row>
    <row r="210" spans="7:7" x14ac:dyDescent="0.2">
      <c r="G210" s="68"/>
    </row>
    <row r="211" spans="7:7" x14ac:dyDescent="0.2">
      <c r="G211" s="68"/>
    </row>
    <row r="212" spans="7:7" x14ac:dyDescent="0.2">
      <c r="G212" s="68"/>
    </row>
    <row r="213" spans="7:7" x14ac:dyDescent="0.2">
      <c r="G213" s="68"/>
    </row>
    <row r="214" spans="7:7" x14ac:dyDescent="0.2">
      <c r="G214" s="68"/>
    </row>
    <row r="215" spans="7:7" x14ac:dyDescent="0.2">
      <c r="G215" s="68"/>
    </row>
    <row r="216" spans="7:7" x14ac:dyDescent="0.2">
      <c r="G216" s="68"/>
    </row>
    <row r="217" spans="7:7" x14ac:dyDescent="0.2">
      <c r="G217" s="68"/>
    </row>
    <row r="218" spans="7:7" x14ac:dyDescent="0.2">
      <c r="G218" s="68"/>
    </row>
    <row r="219" spans="7:7" x14ac:dyDescent="0.2">
      <c r="G219" s="68"/>
    </row>
    <row r="220" spans="7:7" x14ac:dyDescent="0.2">
      <c r="G220" s="68"/>
    </row>
    <row r="221" spans="7:7" x14ac:dyDescent="0.2">
      <c r="G221" s="68"/>
    </row>
    <row r="222" spans="7:7" x14ac:dyDescent="0.2">
      <c r="G222" s="68"/>
    </row>
    <row r="223" spans="7:7" x14ac:dyDescent="0.2">
      <c r="G223" s="68"/>
    </row>
    <row r="224" spans="7:7" x14ac:dyDescent="0.2">
      <c r="G224" s="68"/>
    </row>
    <row r="225" spans="7:7" x14ac:dyDescent="0.2">
      <c r="G225" s="68"/>
    </row>
    <row r="226" spans="7:7" x14ac:dyDescent="0.2">
      <c r="G226" s="68"/>
    </row>
    <row r="227" spans="7:7" x14ac:dyDescent="0.2">
      <c r="G227" s="68"/>
    </row>
    <row r="228" spans="7:7" x14ac:dyDescent="0.2">
      <c r="G228" s="68"/>
    </row>
    <row r="229" spans="7:7" x14ac:dyDescent="0.2">
      <c r="G229" s="68"/>
    </row>
    <row r="230" spans="7:7" x14ac:dyDescent="0.2">
      <c r="G230" s="68"/>
    </row>
    <row r="231" spans="7:7" x14ac:dyDescent="0.2">
      <c r="G231" s="68"/>
    </row>
    <row r="232" spans="7:7" x14ac:dyDescent="0.2">
      <c r="G232" s="68"/>
    </row>
    <row r="233" spans="7:7" x14ac:dyDescent="0.2">
      <c r="G233" s="68"/>
    </row>
    <row r="234" spans="7:7" x14ac:dyDescent="0.2">
      <c r="G234" s="68"/>
    </row>
    <row r="235" spans="7:7" x14ac:dyDescent="0.2">
      <c r="G235" s="68"/>
    </row>
    <row r="236" spans="7:7" x14ac:dyDescent="0.2">
      <c r="G236" s="68"/>
    </row>
    <row r="237" spans="7:7" x14ac:dyDescent="0.2">
      <c r="G237" s="68"/>
    </row>
    <row r="238" spans="7:7" x14ac:dyDescent="0.2">
      <c r="G238" s="68"/>
    </row>
    <row r="239" spans="7:7" x14ac:dyDescent="0.2">
      <c r="G239" s="68"/>
    </row>
    <row r="240" spans="7:7" x14ac:dyDescent="0.2">
      <c r="G240" s="68"/>
    </row>
    <row r="241" spans="7:7" x14ac:dyDescent="0.2">
      <c r="G241" s="68"/>
    </row>
    <row r="242" spans="7:7" x14ac:dyDescent="0.2">
      <c r="G242" s="68"/>
    </row>
    <row r="243" spans="7:7" x14ac:dyDescent="0.2">
      <c r="G243" s="68"/>
    </row>
    <row r="244" spans="7:7" x14ac:dyDescent="0.2">
      <c r="G244" s="68"/>
    </row>
    <row r="245" spans="7:7" x14ac:dyDescent="0.2">
      <c r="G245" s="68"/>
    </row>
    <row r="246" spans="7:7" x14ac:dyDescent="0.2">
      <c r="G246" s="68"/>
    </row>
    <row r="247" spans="7:7" x14ac:dyDescent="0.2">
      <c r="G247" s="68"/>
    </row>
    <row r="248" spans="7:7" x14ac:dyDescent="0.2">
      <c r="G248" s="68"/>
    </row>
    <row r="249" spans="7:7" x14ac:dyDescent="0.2">
      <c r="G249" s="68"/>
    </row>
    <row r="250" spans="7:7" x14ac:dyDescent="0.2">
      <c r="G250" s="68"/>
    </row>
    <row r="251" spans="7:7" x14ac:dyDescent="0.2">
      <c r="G251" s="68"/>
    </row>
    <row r="252" spans="7:7" x14ac:dyDescent="0.2">
      <c r="G252" s="68"/>
    </row>
    <row r="253" spans="7:7" x14ac:dyDescent="0.2">
      <c r="G253" s="68"/>
    </row>
    <row r="254" spans="7:7" x14ac:dyDescent="0.2">
      <c r="G254" s="68"/>
    </row>
    <row r="255" spans="7:7" x14ac:dyDescent="0.2">
      <c r="G255" s="68"/>
    </row>
    <row r="256" spans="7:7" x14ac:dyDescent="0.2">
      <c r="G256" s="68"/>
    </row>
    <row r="257" spans="7:7" x14ac:dyDescent="0.2">
      <c r="G257" s="68"/>
    </row>
  </sheetData>
  <mergeCells count="1">
    <mergeCell ref="A1:G1"/>
  </mergeCells>
  <conditionalFormatting sqref="F2:F3">
    <cfRule type="cellIs" dxfId="57" priority="3" stopIfTrue="1" operator="between">
      <formula>0.009</formula>
      <formula>-0.009</formula>
    </cfRule>
  </conditionalFormatting>
  <conditionalFormatting sqref="F5:F149">
    <cfRule type="cellIs" dxfId="56" priority="1" stopIfTrue="1" operator="between">
      <formula>0.009</formula>
      <formula>-0.009</formula>
    </cfRule>
  </conditionalFormatting>
  <conditionalFormatting sqref="F157:F65537">
    <cfRule type="cellIs" dxfId="55"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157"/>
  <sheetViews>
    <sheetView workbookViewId="0">
      <selection sqref="A1:F1"/>
    </sheetView>
  </sheetViews>
  <sheetFormatPr defaultColWidth="9.21875" defaultRowHeight="10.199999999999999" x14ac:dyDescent="0.2"/>
  <cols>
    <col min="1" max="1" width="38.77734375" style="6" bestFit="1" customWidth="1"/>
    <col min="2" max="2" width="28.44140625" style="6" bestFit="1" customWidth="1"/>
    <col min="3" max="3" width="35.44140625" style="6" bestFit="1" customWidth="1"/>
    <col min="4" max="4" width="15.77734375" style="6" customWidth="1"/>
    <col min="5" max="5" width="26.21875" style="9" customWidth="1"/>
    <col min="6" max="6" width="13.5546875" style="10" bestFit="1" customWidth="1"/>
    <col min="7" max="16384" width="9.21875" style="6"/>
  </cols>
  <sheetData>
    <row r="1" spans="1:13" s="1" customFormat="1" ht="13.8" x14ac:dyDescent="0.2">
      <c r="A1" s="98" t="s">
        <v>18</v>
      </c>
      <c r="B1" s="99"/>
      <c r="C1" s="99"/>
      <c r="D1" s="99"/>
      <c r="E1" s="99"/>
      <c r="F1" s="99"/>
    </row>
    <row r="2" spans="1:13" s="1" customFormat="1" ht="11.4" x14ac:dyDescent="0.2">
      <c r="E2" s="5"/>
      <c r="F2" s="8"/>
      <c r="M2" s="11"/>
    </row>
    <row r="3" spans="1:13" s="1" customFormat="1" ht="12" x14ac:dyDescent="0.2">
      <c r="A3" s="7" t="s">
        <v>7</v>
      </c>
      <c r="B3" s="2"/>
      <c r="C3" s="3"/>
      <c r="D3" s="3"/>
      <c r="E3" s="4"/>
      <c r="F3" s="8"/>
    </row>
    <row r="4" spans="1:13" s="1" customFormat="1" ht="24.75" customHeight="1" x14ac:dyDescent="0.2">
      <c r="A4" s="14" t="s">
        <v>2</v>
      </c>
      <c r="B4" s="14" t="s">
        <v>0</v>
      </c>
      <c r="C4" s="15" t="s">
        <v>546</v>
      </c>
      <c r="D4" s="15" t="s">
        <v>1</v>
      </c>
      <c r="E4" s="54" t="s">
        <v>6</v>
      </c>
      <c r="F4" s="16" t="s">
        <v>3</v>
      </c>
    </row>
    <row r="5" spans="1:13" x14ac:dyDescent="0.2">
      <c r="A5" s="17" t="s">
        <v>134</v>
      </c>
      <c r="B5" s="18"/>
      <c r="C5" s="18"/>
      <c r="D5" s="18"/>
      <c r="E5" s="19"/>
      <c r="F5" s="20"/>
    </row>
    <row r="6" spans="1:13" x14ac:dyDescent="0.2">
      <c r="A6" s="21" t="s">
        <v>67</v>
      </c>
      <c r="B6" s="22"/>
      <c r="C6" s="22"/>
      <c r="D6" s="22"/>
      <c r="E6" s="23"/>
      <c r="F6" s="24"/>
    </row>
    <row r="7" spans="1:13" x14ac:dyDescent="0.2">
      <c r="A7" s="22" t="s">
        <v>136</v>
      </c>
      <c r="B7" s="22" t="s">
        <v>135</v>
      </c>
      <c r="C7" s="22" t="s">
        <v>137</v>
      </c>
      <c r="D7" s="25">
        <v>458582</v>
      </c>
      <c r="E7" s="23">
        <v>3354.756621</v>
      </c>
      <c r="F7" s="24">
        <v>7.0856945021767404</v>
      </c>
    </row>
    <row r="8" spans="1:13" x14ac:dyDescent="0.2">
      <c r="A8" s="22" t="s">
        <v>141</v>
      </c>
      <c r="B8" s="22" t="s">
        <v>140</v>
      </c>
      <c r="C8" s="22" t="s">
        <v>142</v>
      </c>
      <c r="D8" s="25">
        <v>182600</v>
      </c>
      <c r="E8" s="23">
        <v>2453.9614000000001</v>
      </c>
      <c r="F8" s="24">
        <v>5.1830945624159304</v>
      </c>
    </row>
    <row r="9" spans="1:13" x14ac:dyDescent="0.2">
      <c r="A9" s="22" t="s">
        <v>139</v>
      </c>
      <c r="B9" s="22" t="s">
        <v>138</v>
      </c>
      <c r="C9" s="22" t="s">
        <v>137</v>
      </c>
      <c r="D9" s="25">
        <v>190182</v>
      </c>
      <c r="E9" s="23">
        <v>2293.4047380000002</v>
      </c>
      <c r="F9" s="24">
        <v>4.8439774264365898</v>
      </c>
    </row>
    <row r="10" spans="1:13" x14ac:dyDescent="0.2">
      <c r="A10" s="22" t="s">
        <v>144</v>
      </c>
      <c r="B10" s="22" t="s">
        <v>143</v>
      </c>
      <c r="C10" s="22" t="s">
        <v>145</v>
      </c>
      <c r="D10" s="25">
        <v>105676</v>
      </c>
      <c r="E10" s="23">
        <v>1883.5690239999999</v>
      </c>
      <c r="F10" s="24">
        <v>3.9783496049406</v>
      </c>
    </row>
    <row r="11" spans="1:13" x14ac:dyDescent="0.2">
      <c r="A11" s="22" t="s">
        <v>154</v>
      </c>
      <c r="B11" s="22" t="s">
        <v>153</v>
      </c>
      <c r="C11" s="22" t="s">
        <v>155</v>
      </c>
      <c r="D11" s="25">
        <v>138245</v>
      </c>
      <c r="E11" s="23">
        <v>1728.8919699999999</v>
      </c>
      <c r="F11" s="24">
        <v>3.65165098713923</v>
      </c>
    </row>
    <row r="12" spans="1:13" x14ac:dyDescent="0.2">
      <c r="A12" s="22" t="s">
        <v>151</v>
      </c>
      <c r="B12" s="22" t="s">
        <v>150</v>
      </c>
      <c r="C12" s="22" t="s">
        <v>152</v>
      </c>
      <c r="D12" s="25">
        <v>41077</v>
      </c>
      <c r="E12" s="23">
        <v>1439.3791570000001</v>
      </c>
      <c r="F12" s="24">
        <v>3.0401612192846699</v>
      </c>
    </row>
    <row r="13" spans="1:13" x14ac:dyDescent="0.2">
      <c r="A13" s="22" t="s">
        <v>147</v>
      </c>
      <c r="B13" s="22" t="s">
        <v>146</v>
      </c>
      <c r="C13" s="22" t="s">
        <v>137</v>
      </c>
      <c r="D13" s="25">
        <v>118439</v>
      </c>
      <c r="E13" s="23">
        <v>1159.9915659999999</v>
      </c>
      <c r="F13" s="24">
        <v>2.4500572739990698</v>
      </c>
    </row>
    <row r="14" spans="1:13" x14ac:dyDescent="0.2">
      <c r="A14" s="22" t="s">
        <v>159</v>
      </c>
      <c r="B14" s="22" t="s">
        <v>158</v>
      </c>
      <c r="C14" s="22" t="s">
        <v>160</v>
      </c>
      <c r="D14" s="25">
        <v>271612</v>
      </c>
      <c r="E14" s="23">
        <v>1006.729878</v>
      </c>
      <c r="F14" s="24">
        <v>2.12634809841893</v>
      </c>
    </row>
    <row r="15" spans="1:13" x14ac:dyDescent="0.2">
      <c r="A15" s="22" t="s">
        <v>334</v>
      </c>
      <c r="B15" s="22" t="s">
        <v>333</v>
      </c>
      <c r="C15" s="22" t="s">
        <v>218</v>
      </c>
      <c r="D15" s="25">
        <v>336924</v>
      </c>
      <c r="E15" s="23">
        <v>969.33034799999996</v>
      </c>
      <c r="F15" s="24">
        <v>2.0473552908792798</v>
      </c>
    </row>
    <row r="16" spans="1:13" x14ac:dyDescent="0.2">
      <c r="A16" s="22" t="s">
        <v>256</v>
      </c>
      <c r="B16" s="22" t="s">
        <v>255</v>
      </c>
      <c r="C16" s="22" t="s">
        <v>198</v>
      </c>
      <c r="D16" s="25">
        <v>24487</v>
      </c>
      <c r="E16" s="23">
        <v>967.57931799999994</v>
      </c>
      <c r="F16" s="24">
        <v>2.0436568814130101</v>
      </c>
    </row>
    <row r="17" spans="1:6" x14ac:dyDescent="0.2">
      <c r="A17" s="22" t="s">
        <v>213</v>
      </c>
      <c r="B17" s="22" t="s">
        <v>212</v>
      </c>
      <c r="C17" s="22" t="s">
        <v>172</v>
      </c>
      <c r="D17" s="25">
        <v>7133</v>
      </c>
      <c r="E17" s="23">
        <v>877.78697999999997</v>
      </c>
      <c r="F17" s="24">
        <v>1.8540034586515901</v>
      </c>
    </row>
    <row r="18" spans="1:6" x14ac:dyDescent="0.2">
      <c r="A18" s="22" t="s">
        <v>490</v>
      </c>
      <c r="B18" s="22" t="s">
        <v>489</v>
      </c>
      <c r="C18" s="22" t="s">
        <v>491</v>
      </c>
      <c r="D18" s="25">
        <v>124212</v>
      </c>
      <c r="E18" s="23">
        <v>813.34017600000004</v>
      </c>
      <c r="F18" s="24">
        <v>1.7178831923028699</v>
      </c>
    </row>
    <row r="19" spans="1:6" x14ac:dyDescent="0.2">
      <c r="A19" s="22" t="s">
        <v>157</v>
      </c>
      <c r="B19" s="22" t="s">
        <v>156</v>
      </c>
      <c r="C19" s="22" t="s">
        <v>155</v>
      </c>
      <c r="D19" s="25">
        <v>59574</v>
      </c>
      <c r="E19" s="23">
        <v>799.24478399999998</v>
      </c>
      <c r="F19" s="24">
        <v>1.68811183989679</v>
      </c>
    </row>
    <row r="20" spans="1:6" x14ac:dyDescent="0.2">
      <c r="A20" s="22" t="s">
        <v>416</v>
      </c>
      <c r="B20" s="22" t="s">
        <v>415</v>
      </c>
      <c r="C20" s="22" t="s">
        <v>155</v>
      </c>
      <c r="D20" s="25">
        <v>32699</v>
      </c>
      <c r="E20" s="23">
        <v>771.33671100000004</v>
      </c>
      <c r="F20" s="24">
        <v>1.6291662585140401</v>
      </c>
    </row>
    <row r="21" spans="1:6" x14ac:dyDescent="0.2">
      <c r="A21" s="22" t="s">
        <v>780</v>
      </c>
      <c r="B21" s="22" t="s">
        <v>779</v>
      </c>
      <c r="C21" s="22" t="s">
        <v>172</v>
      </c>
      <c r="D21" s="25">
        <v>11525</v>
      </c>
      <c r="E21" s="23">
        <v>759.03650000000005</v>
      </c>
      <c r="F21" s="24">
        <v>1.60318656838906</v>
      </c>
    </row>
    <row r="22" spans="1:6" x14ac:dyDescent="0.2">
      <c r="A22" s="22" t="s">
        <v>177</v>
      </c>
      <c r="B22" s="22" t="s">
        <v>176</v>
      </c>
      <c r="C22" s="22" t="s">
        <v>178</v>
      </c>
      <c r="D22" s="25">
        <v>42090</v>
      </c>
      <c r="E22" s="23">
        <v>739.60547999999994</v>
      </c>
      <c r="F22" s="24">
        <v>1.56214565629314</v>
      </c>
    </row>
    <row r="23" spans="1:6" x14ac:dyDescent="0.2">
      <c r="A23" s="22" t="s">
        <v>149</v>
      </c>
      <c r="B23" s="22" t="s">
        <v>148</v>
      </c>
      <c r="C23" s="22" t="s">
        <v>137</v>
      </c>
      <c r="D23" s="25">
        <v>59338</v>
      </c>
      <c r="E23" s="23">
        <v>689.09219399999995</v>
      </c>
      <c r="F23" s="24">
        <v>1.4554548428205401</v>
      </c>
    </row>
    <row r="24" spans="1:6" x14ac:dyDescent="0.2">
      <c r="A24" s="22" t="s">
        <v>782</v>
      </c>
      <c r="B24" s="22" t="s">
        <v>781</v>
      </c>
      <c r="C24" s="22" t="s">
        <v>172</v>
      </c>
      <c r="D24" s="25">
        <v>13514</v>
      </c>
      <c r="E24" s="23">
        <v>684.21382000000006</v>
      </c>
      <c r="F24" s="24">
        <v>1.4451510647118699</v>
      </c>
    </row>
    <row r="25" spans="1:6" x14ac:dyDescent="0.2">
      <c r="A25" s="22" t="s">
        <v>754</v>
      </c>
      <c r="B25" s="22" t="s">
        <v>753</v>
      </c>
      <c r="C25" s="22" t="s">
        <v>187</v>
      </c>
      <c r="D25" s="25">
        <v>14806</v>
      </c>
      <c r="E25" s="23">
        <v>666.284806</v>
      </c>
      <c r="F25" s="24">
        <v>1.4072825901006201</v>
      </c>
    </row>
    <row r="26" spans="1:6" x14ac:dyDescent="0.2">
      <c r="A26" s="22" t="s">
        <v>174</v>
      </c>
      <c r="B26" s="22" t="s">
        <v>173</v>
      </c>
      <c r="C26" s="22" t="s">
        <v>175</v>
      </c>
      <c r="D26" s="25">
        <v>12106</v>
      </c>
      <c r="E26" s="23">
        <v>656.50837999999999</v>
      </c>
      <c r="F26" s="24">
        <v>1.3866334713164099</v>
      </c>
    </row>
    <row r="27" spans="1:6" x14ac:dyDescent="0.2">
      <c r="A27" s="22" t="s">
        <v>784</v>
      </c>
      <c r="B27" s="22" t="s">
        <v>783</v>
      </c>
      <c r="C27" s="22" t="s">
        <v>178</v>
      </c>
      <c r="D27" s="25">
        <v>28352</v>
      </c>
      <c r="E27" s="23">
        <v>656.03692799999999</v>
      </c>
      <c r="F27" s="24">
        <v>1.38563770166102</v>
      </c>
    </row>
    <row r="28" spans="1:6" x14ac:dyDescent="0.2">
      <c r="A28" s="22" t="s">
        <v>326</v>
      </c>
      <c r="B28" s="22" t="s">
        <v>325</v>
      </c>
      <c r="C28" s="22" t="s">
        <v>145</v>
      </c>
      <c r="D28" s="25">
        <v>152647</v>
      </c>
      <c r="E28" s="23">
        <v>638.2934305</v>
      </c>
      <c r="F28" s="24">
        <v>1.34816106270064</v>
      </c>
    </row>
    <row r="29" spans="1:6" x14ac:dyDescent="0.2">
      <c r="A29" s="22" t="s">
        <v>432</v>
      </c>
      <c r="B29" s="22" t="s">
        <v>431</v>
      </c>
      <c r="C29" s="22" t="s">
        <v>175</v>
      </c>
      <c r="D29" s="25">
        <v>54200</v>
      </c>
      <c r="E29" s="23">
        <v>636.74159999999995</v>
      </c>
      <c r="F29" s="24">
        <v>1.34488338921061</v>
      </c>
    </row>
    <row r="30" spans="1:6" x14ac:dyDescent="0.2">
      <c r="A30" s="22" t="s">
        <v>260</v>
      </c>
      <c r="B30" s="22" t="s">
        <v>259</v>
      </c>
      <c r="C30" s="22" t="s">
        <v>261</v>
      </c>
      <c r="D30" s="25">
        <v>71267</v>
      </c>
      <c r="E30" s="23">
        <v>630.32098150000002</v>
      </c>
      <c r="F30" s="24">
        <v>1.3313221845255301</v>
      </c>
    </row>
    <row r="31" spans="1:6" x14ac:dyDescent="0.2">
      <c r="A31" s="22" t="s">
        <v>324</v>
      </c>
      <c r="B31" s="22" t="s">
        <v>323</v>
      </c>
      <c r="C31" s="22" t="s">
        <v>137</v>
      </c>
      <c r="D31" s="25">
        <v>240204</v>
      </c>
      <c r="E31" s="23">
        <v>594.74510399999997</v>
      </c>
      <c r="F31" s="24">
        <v>1.2561811748815199</v>
      </c>
    </row>
    <row r="32" spans="1:6" x14ac:dyDescent="0.2">
      <c r="A32" s="22" t="s">
        <v>786</v>
      </c>
      <c r="B32" s="22" t="s">
        <v>785</v>
      </c>
      <c r="C32" s="22" t="s">
        <v>160</v>
      </c>
      <c r="D32" s="25">
        <v>394841</v>
      </c>
      <c r="E32" s="23">
        <v>593.95931629999995</v>
      </c>
      <c r="F32" s="24">
        <v>1.2545214862021901</v>
      </c>
    </row>
    <row r="33" spans="1:6" x14ac:dyDescent="0.2">
      <c r="A33" s="22" t="s">
        <v>426</v>
      </c>
      <c r="B33" s="22" t="s">
        <v>425</v>
      </c>
      <c r="C33" s="22" t="s">
        <v>223</v>
      </c>
      <c r="D33" s="25">
        <v>68091</v>
      </c>
      <c r="E33" s="23">
        <v>593.82161099999996</v>
      </c>
      <c r="F33" s="24">
        <v>1.2542306341978999</v>
      </c>
    </row>
    <row r="34" spans="1:6" x14ac:dyDescent="0.2">
      <c r="A34" s="22" t="s">
        <v>788</v>
      </c>
      <c r="B34" s="22" t="s">
        <v>787</v>
      </c>
      <c r="C34" s="22" t="s">
        <v>223</v>
      </c>
      <c r="D34" s="25">
        <v>18345</v>
      </c>
      <c r="E34" s="23">
        <v>579.72034499999995</v>
      </c>
      <c r="F34" s="24">
        <v>1.22444687511849</v>
      </c>
    </row>
    <row r="35" spans="1:6" x14ac:dyDescent="0.2">
      <c r="A35" s="22" t="s">
        <v>790</v>
      </c>
      <c r="B35" s="22" t="s">
        <v>789</v>
      </c>
      <c r="C35" s="22" t="s">
        <v>187</v>
      </c>
      <c r="D35" s="25">
        <v>8318</v>
      </c>
      <c r="E35" s="23">
        <v>569.24233000000004</v>
      </c>
      <c r="F35" s="24">
        <v>1.20231590656641</v>
      </c>
    </row>
    <row r="36" spans="1:6" x14ac:dyDescent="0.2">
      <c r="A36" s="22" t="s">
        <v>466</v>
      </c>
      <c r="B36" s="22" t="s">
        <v>465</v>
      </c>
      <c r="C36" s="22" t="s">
        <v>137</v>
      </c>
      <c r="D36" s="25">
        <v>460710</v>
      </c>
      <c r="E36" s="23">
        <v>568.74649499999998</v>
      </c>
      <c r="F36" s="24">
        <v>1.20126863675509</v>
      </c>
    </row>
    <row r="37" spans="1:6" x14ac:dyDescent="0.2">
      <c r="A37" s="22" t="s">
        <v>430</v>
      </c>
      <c r="B37" s="22" t="s">
        <v>429</v>
      </c>
      <c r="C37" s="22" t="s">
        <v>163</v>
      </c>
      <c r="D37" s="25">
        <v>239467</v>
      </c>
      <c r="E37" s="23">
        <v>562.74744999999996</v>
      </c>
      <c r="F37" s="24">
        <v>1.1885978516648299</v>
      </c>
    </row>
    <row r="38" spans="1:6" x14ac:dyDescent="0.2">
      <c r="A38" s="22" t="s">
        <v>792</v>
      </c>
      <c r="B38" s="22" t="s">
        <v>791</v>
      </c>
      <c r="C38" s="22" t="s">
        <v>137</v>
      </c>
      <c r="D38" s="25">
        <v>332589</v>
      </c>
      <c r="E38" s="23">
        <v>546.11113799999998</v>
      </c>
      <c r="F38" s="24">
        <v>1.15345973650709</v>
      </c>
    </row>
    <row r="39" spans="1:6" x14ac:dyDescent="0.2">
      <c r="A39" s="22" t="s">
        <v>314</v>
      </c>
      <c r="B39" s="22" t="s">
        <v>313</v>
      </c>
      <c r="C39" s="22" t="s">
        <v>137</v>
      </c>
      <c r="D39" s="25">
        <v>154047</v>
      </c>
      <c r="E39" s="23">
        <v>544.40209800000002</v>
      </c>
      <c r="F39" s="24">
        <v>1.14985001553473</v>
      </c>
    </row>
    <row r="40" spans="1:6" x14ac:dyDescent="0.2">
      <c r="A40" s="22" t="s">
        <v>420</v>
      </c>
      <c r="B40" s="22" t="s">
        <v>419</v>
      </c>
      <c r="C40" s="22" t="s">
        <v>137</v>
      </c>
      <c r="D40" s="25">
        <v>529646</v>
      </c>
      <c r="E40" s="23">
        <v>532.61201759999994</v>
      </c>
      <c r="F40" s="24">
        <v>1.1249477894395301</v>
      </c>
    </row>
    <row r="41" spans="1:6" x14ac:dyDescent="0.2">
      <c r="A41" s="22" t="s">
        <v>422</v>
      </c>
      <c r="B41" s="22" t="s">
        <v>421</v>
      </c>
      <c r="C41" s="22" t="s">
        <v>181</v>
      </c>
      <c r="D41" s="25">
        <v>348222</v>
      </c>
      <c r="E41" s="23">
        <v>527.27775240000005</v>
      </c>
      <c r="F41" s="24">
        <v>1.11368110816549</v>
      </c>
    </row>
    <row r="42" spans="1:6" x14ac:dyDescent="0.2">
      <c r="A42" s="22" t="s">
        <v>480</v>
      </c>
      <c r="B42" s="22" t="s">
        <v>479</v>
      </c>
      <c r="C42" s="22" t="s">
        <v>137</v>
      </c>
      <c r="D42" s="25">
        <v>379357</v>
      </c>
      <c r="E42" s="23">
        <v>519.6811543</v>
      </c>
      <c r="F42" s="24">
        <v>1.0976360773410501</v>
      </c>
    </row>
    <row r="43" spans="1:6" x14ac:dyDescent="0.2">
      <c r="A43" s="22" t="s">
        <v>794</v>
      </c>
      <c r="B43" s="22" t="s">
        <v>793</v>
      </c>
      <c r="C43" s="22" t="s">
        <v>223</v>
      </c>
      <c r="D43" s="25">
        <v>5895</v>
      </c>
      <c r="E43" s="23">
        <v>515.57669999999996</v>
      </c>
      <c r="F43" s="24">
        <v>1.0889669211090101</v>
      </c>
    </row>
    <row r="44" spans="1:6" x14ac:dyDescent="0.2">
      <c r="A44" s="22" t="s">
        <v>499</v>
      </c>
      <c r="B44" s="22" t="s">
        <v>498</v>
      </c>
      <c r="C44" s="22" t="s">
        <v>142</v>
      </c>
      <c r="D44" s="25">
        <v>183064</v>
      </c>
      <c r="E44" s="23">
        <v>514.40984000000003</v>
      </c>
      <c r="F44" s="24">
        <v>1.0865023567841201</v>
      </c>
    </row>
    <row r="45" spans="1:6" x14ac:dyDescent="0.2">
      <c r="A45" s="22" t="s">
        <v>354</v>
      </c>
      <c r="B45" s="22" t="s">
        <v>353</v>
      </c>
      <c r="C45" s="22" t="s">
        <v>178</v>
      </c>
      <c r="D45" s="25">
        <v>39840</v>
      </c>
      <c r="E45" s="23">
        <v>499.95215999999999</v>
      </c>
      <c r="F45" s="24">
        <v>1.05596580368546</v>
      </c>
    </row>
    <row r="46" spans="1:6" x14ac:dyDescent="0.2">
      <c r="A46" s="22" t="s">
        <v>451</v>
      </c>
      <c r="B46" s="22" t="s">
        <v>450</v>
      </c>
      <c r="C46" s="22" t="s">
        <v>452</v>
      </c>
      <c r="D46" s="25">
        <v>36696</v>
      </c>
      <c r="E46" s="23">
        <v>471.54360000000003</v>
      </c>
      <c r="F46" s="24">
        <v>0.99596312684544697</v>
      </c>
    </row>
    <row r="47" spans="1:6" x14ac:dyDescent="0.2">
      <c r="A47" s="22" t="s">
        <v>171</v>
      </c>
      <c r="B47" s="22" t="s">
        <v>170</v>
      </c>
      <c r="C47" s="22" t="s">
        <v>172</v>
      </c>
      <c r="D47" s="25">
        <v>15850</v>
      </c>
      <c r="E47" s="23">
        <v>468.31995000000001</v>
      </c>
      <c r="F47" s="24">
        <v>0.98915434705529504</v>
      </c>
    </row>
    <row r="48" spans="1:6" x14ac:dyDescent="0.2">
      <c r="A48" s="22" t="s">
        <v>796</v>
      </c>
      <c r="B48" s="22" t="s">
        <v>795</v>
      </c>
      <c r="C48" s="22" t="s">
        <v>378</v>
      </c>
      <c r="D48" s="25">
        <v>12694</v>
      </c>
      <c r="E48" s="23">
        <v>462.11237599999998</v>
      </c>
      <c r="F48" s="24">
        <v>0.97604312083747702</v>
      </c>
    </row>
    <row r="49" spans="1:6" x14ac:dyDescent="0.2">
      <c r="A49" s="22" t="s">
        <v>798</v>
      </c>
      <c r="B49" s="22" t="s">
        <v>797</v>
      </c>
      <c r="C49" s="22" t="s">
        <v>204</v>
      </c>
      <c r="D49" s="25">
        <v>125946</v>
      </c>
      <c r="E49" s="23">
        <v>457.12100700000002</v>
      </c>
      <c r="F49" s="24">
        <v>0.96550068218179497</v>
      </c>
    </row>
    <row r="50" spans="1:6" x14ac:dyDescent="0.2">
      <c r="A50" s="22" t="s">
        <v>800</v>
      </c>
      <c r="B50" s="22" t="s">
        <v>799</v>
      </c>
      <c r="C50" s="22" t="s">
        <v>204</v>
      </c>
      <c r="D50" s="25">
        <v>60349</v>
      </c>
      <c r="E50" s="23">
        <v>437.92251850000002</v>
      </c>
      <c r="F50" s="24">
        <v>0.92495090770247601</v>
      </c>
    </row>
    <row r="51" spans="1:6" x14ac:dyDescent="0.2">
      <c r="A51" s="22" t="s">
        <v>760</v>
      </c>
      <c r="B51" s="22" t="s">
        <v>759</v>
      </c>
      <c r="C51" s="22" t="s">
        <v>282</v>
      </c>
      <c r="D51" s="25">
        <v>22668</v>
      </c>
      <c r="E51" s="23">
        <v>432.91346399999998</v>
      </c>
      <c r="F51" s="24">
        <v>0.91437111490630696</v>
      </c>
    </row>
    <row r="52" spans="1:6" x14ac:dyDescent="0.2">
      <c r="A52" s="22" t="s">
        <v>330</v>
      </c>
      <c r="B52" s="22" t="s">
        <v>329</v>
      </c>
      <c r="C52" s="22" t="s">
        <v>223</v>
      </c>
      <c r="D52" s="25">
        <v>111410</v>
      </c>
      <c r="E52" s="23">
        <v>422.80095</v>
      </c>
      <c r="F52" s="24">
        <v>0.89301213333236895</v>
      </c>
    </row>
    <row r="53" spans="1:6" x14ac:dyDescent="0.2">
      <c r="A53" s="22" t="s">
        <v>340</v>
      </c>
      <c r="B53" s="22" t="s">
        <v>339</v>
      </c>
      <c r="C53" s="22" t="s">
        <v>142</v>
      </c>
      <c r="D53" s="25">
        <v>121271</v>
      </c>
      <c r="E53" s="23">
        <v>406.74293399999999</v>
      </c>
      <c r="F53" s="24">
        <v>0.85909545664267595</v>
      </c>
    </row>
    <row r="54" spans="1:6" x14ac:dyDescent="0.2">
      <c r="A54" s="22" t="s">
        <v>802</v>
      </c>
      <c r="B54" s="22" t="s">
        <v>801</v>
      </c>
      <c r="C54" s="22" t="s">
        <v>261</v>
      </c>
      <c r="D54" s="25">
        <v>102100</v>
      </c>
      <c r="E54" s="23">
        <v>394.2081</v>
      </c>
      <c r="F54" s="24">
        <v>0.83262021137346098</v>
      </c>
    </row>
    <row r="55" spans="1:6" x14ac:dyDescent="0.2">
      <c r="A55" s="22" t="s">
        <v>456</v>
      </c>
      <c r="B55" s="22" t="s">
        <v>455</v>
      </c>
      <c r="C55" s="22" t="s">
        <v>178</v>
      </c>
      <c r="D55" s="25">
        <v>29446</v>
      </c>
      <c r="E55" s="23">
        <v>384.09362399999998</v>
      </c>
      <c r="F55" s="24">
        <v>0.81125708579321099</v>
      </c>
    </row>
    <row r="56" spans="1:6" x14ac:dyDescent="0.2">
      <c r="A56" s="22" t="s">
        <v>804</v>
      </c>
      <c r="B56" s="22" t="s">
        <v>803</v>
      </c>
      <c r="C56" s="22" t="s">
        <v>238</v>
      </c>
      <c r="D56" s="25">
        <v>281</v>
      </c>
      <c r="E56" s="23">
        <v>361.07094999999998</v>
      </c>
      <c r="F56" s="24">
        <v>0.76263012025835197</v>
      </c>
    </row>
    <row r="57" spans="1:6" x14ac:dyDescent="0.2">
      <c r="A57" s="22" t="s">
        <v>478</v>
      </c>
      <c r="B57" s="22" t="s">
        <v>477</v>
      </c>
      <c r="C57" s="22" t="s">
        <v>223</v>
      </c>
      <c r="D57" s="25">
        <v>71404</v>
      </c>
      <c r="E57" s="23">
        <v>353.62831</v>
      </c>
      <c r="F57" s="24">
        <v>0.74691026952475004</v>
      </c>
    </row>
    <row r="58" spans="1:6" x14ac:dyDescent="0.2">
      <c r="A58" s="22" t="s">
        <v>806</v>
      </c>
      <c r="B58" s="22" t="s">
        <v>805</v>
      </c>
      <c r="C58" s="22" t="s">
        <v>137</v>
      </c>
      <c r="D58" s="25">
        <v>562759</v>
      </c>
      <c r="E58" s="23">
        <v>345.14009470000002</v>
      </c>
      <c r="F58" s="24">
        <v>0.72898202396797596</v>
      </c>
    </row>
    <row r="59" spans="1:6" x14ac:dyDescent="0.2">
      <c r="A59" s="22" t="s">
        <v>424</v>
      </c>
      <c r="B59" s="22" t="s">
        <v>423</v>
      </c>
      <c r="C59" s="22" t="s">
        <v>261</v>
      </c>
      <c r="D59" s="25">
        <v>61862</v>
      </c>
      <c r="E59" s="23">
        <v>310.64003300000002</v>
      </c>
      <c r="F59" s="24">
        <v>0.65611328112618394</v>
      </c>
    </row>
    <row r="60" spans="1:6" x14ac:dyDescent="0.2">
      <c r="A60" s="22" t="s">
        <v>736</v>
      </c>
      <c r="B60" s="22" t="s">
        <v>735</v>
      </c>
      <c r="C60" s="22" t="s">
        <v>228</v>
      </c>
      <c r="D60" s="25">
        <v>11111</v>
      </c>
      <c r="E60" s="23">
        <v>304.47473300000001</v>
      </c>
      <c r="F60" s="24">
        <v>0.64309134324824402</v>
      </c>
    </row>
    <row r="61" spans="1:6" x14ac:dyDescent="0.2">
      <c r="A61" s="22" t="s">
        <v>808</v>
      </c>
      <c r="B61" s="22" t="s">
        <v>807</v>
      </c>
      <c r="C61" s="22" t="s">
        <v>400</v>
      </c>
      <c r="D61" s="25">
        <v>150431</v>
      </c>
      <c r="E61" s="23">
        <v>300.78678450000001</v>
      </c>
      <c r="F61" s="24">
        <v>0.63530190295109001</v>
      </c>
    </row>
    <row r="62" spans="1:6" x14ac:dyDescent="0.2">
      <c r="A62" s="22" t="s">
        <v>810</v>
      </c>
      <c r="B62" s="22" t="s">
        <v>809</v>
      </c>
      <c r="C62" s="22" t="s">
        <v>437</v>
      </c>
      <c r="D62" s="25">
        <v>11406</v>
      </c>
      <c r="E62" s="23">
        <v>299.89795800000002</v>
      </c>
      <c r="F62" s="24">
        <v>0.63342458255025502</v>
      </c>
    </row>
    <row r="63" spans="1:6" x14ac:dyDescent="0.2">
      <c r="A63" s="22" t="s">
        <v>346</v>
      </c>
      <c r="B63" s="22" t="s">
        <v>345</v>
      </c>
      <c r="C63" s="22" t="s">
        <v>223</v>
      </c>
      <c r="D63" s="25">
        <v>37168</v>
      </c>
      <c r="E63" s="23">
        <v>297.92010399999998</v>
      </c>
      <c r="F63" s="24">
        <v>0.62924709047044802</v>
      </c>
    </row>
    <row r="64" spans="1:6" x14ac:dyDescent="0.2">
      <c r="A64" s="22" t="s">
        <v>408</v>
      </c>
      <c r="B64" s="22" t="s">
        <v>407</v>
      </c>
      <c r="C64" s="22" t="s">
        <v>198</v>
      </c>
      <c r="D64" s="25">
        <v>12221</v>
      </c>
      <c r="E64" s="23">
        <v>264.60909199999998</v>
      </c>
      <c r="F64" s="24">
        <v>0.558889779566629</v>
      </c>
    </row>
    <row r="65" spans="1:6" x14ac:dyDescent="0.2">
      <c r="A65" s="22" t="s">
        <v>332</v>
      </c>
      <c r="B65" s="22" t="s">
        <v>331</v>
      </c>
      <c r="C65" s="22" t="s">
        <v>160</v>
      </c>
      <c r="D65" s="25">
        <v>83894</v>
      </c>
      <c r="E65" s="23">
        <v>248.410134</v>
      </c>
      <c r="F65" s="24">
        <v>0.52467541452950806</v>
      </c>
    </row>
    <row r="66" spans="1:6" x14ac:dyDescent="0.2">
      <c r="A66" s="22" t="s">
        <v>812</v>
      </c>
      <c r="B66" s="22" t="s">
        <v>811</v>
      </c>
      <c r="C66" s="22" t="s">
        <v>178</v>
      </c>
      <c r="D66" s="25">
        <v>22357</v>
      </c>
      <c r="E66" s="23">
        <v>217.801894</v>
      </c>
      <c r="F66" s="24">
        <v>0.46002671944036699</v>
      </c>
    </row>
    <row r="67" spans="1:6" x14ac:dyDescent="0.2">
      <c r="A67" s="22" t="s">
        <v>462</v>
      </c>
      <c r="B67" s="22" t="s">
        <v>461</v>
      </c>
      <c r="C67" s="22" t="s">
        <v>178</v>
      </c>
      <c r="D67" s="25">
        <v>9981</v>
      </c>
      <c r="E67" s="23">
        <v>212.76497699999999</v>
      </c>
      <c r="F67" s="24">
        <v>0.44938807731908498</v>
      </c>
    </row>
    <row r="68" spans="1:6" x14ac:dyDescent="0.2">
      <c r="A68" s="22" t="s">
        <v>593</v>
      </c>
      <c r="B68" s="22" t="s">
        <v>592</v>
      </c>
      <c r="C68" s="22" t="s">
        <v>184</v>
      </c>
      <c r="D68" s="25">
        <v>19296</v>
      </c>
      <c r="E68" s="23">
        <v>200.909952</v>
      </c>
      <c r="F68" s="24">
        <v>0.424348679545833</v>
      </c>
    </row>
    <row r="69" spans="1:6" x14ac:dyDescent="0.2">
      <c r="A69" s="22" t="s">
        <v>814</v>
      </c>
      <c r="B69" s="22" t="s">
        <v>813</v>
      </c>
      <c r="C69" s="22" t="s">
        <v>175</v>
      </c>
      <c r="D69" s="25">
        <v>25794</v>
      </c>
      <c r="E69" s="23">
        <v>200.03246999999999</v>
      </c>
      <c r="F69" s="24">
        <v>0.42249532024571601</v>
      </c>
    </row>
    <row r="70" spans="1:6" x14ac:dyDescent="0.2">
      <c r="A70" s="22" t="s">
        <v>162</v>
      </c>
      <c r="B70" s="22" t="s">
        <v>161</v>
      </c>
      <c r="C70" s="22" t="s">
        <v>163</v>
      </c>
      <c r="D70" s="25">
        <v>85926</v>
      </c>
      <c r="E70" s="23">
        <v>196.75335480000001</v>
      </c>
      <c r="F70" s="24">
        <v>0.415569390537672</v>
      </c>
    </row>
    <row r="71" spans="1:6" x14ac:dyDescent="0.2">
      <c r="A71" s="22" t="s">
        <v>217</v>
      </c>
      <c r="B71" s="22" t="s">
        <v>216</v>
      </c>
      <c r="C71" s="22" t="s">
        <v>218</v>
      </c>
      <c r="D71" s="25">
        <v>9499</v>
      </c>
      <c r="E71" s="23">
        <v>195.22344799999999</v>
      </c>
      <c r="F71" s="24">
        <v>0.41233802283315801</v>
      </c>
    </row>
    <row r="72" spans="1:6" x14ac:dyDescent="0.2">
      <c r="A72" s="22" t="s">
        <v>460</v>
      </c>
      <c r="B72" s="22" t="s">
        <v>459</v>
      </c>
      <c r="C72" s="22" t="s">
        <v>142</v>
      </c>
      <c r="D72" s="25">
        <v>144170</v>
      </c>
      <c r="E72" s="23">
        <v>195.20617999999999</v>
      </c>
      <c r="F72" s="24">
        <v>0.41230155050848999</v>
      </c>
    </row>
    <row r="73" spans="1:6" x14ac:dyDescent="0.2">
      <c r="A73" s="22" t="s">
        <v>816</v>
      </c>
      <c r="B73" s="22" t="s">
        <v>815</v>
      </c>
      <c r="C73" s="22" t="s">
        <v>155</v>
      </c>
      <c r="D73" s="25">
        <v>93658</v>
      </c>
      <c r="E73" s="23">
        <v>175.73987120000001</v>
      </c>
      <c r="F73" s="24">
        <v>0.37118610374898098</v>
      </c>
    </row>
    <row r="74" spans="1:6" x14ac:dyDescent="0.2">
      <c r="A74" s="22" t="s">
        <v>818</v>
      </c>
      <c r="B74" s="22" t="s">
        <v>817</v>
      </c>
      <c r="C74" s="22" t="s">
        <v>245</v>
      </c>
      <c r="D74" s="25">
        <v>19024</v>
      </c>
      <c r="E74" s="23">
        <v>167.08779200000001</v>
      </c>
      <c r="F74" s="24">
        <v>0.35291175572740602</v>
      </c>
    </row>
    <row r="75" spans="1:6" x14ac:dyDescent="0.2">
      <c r="A75" s="22" t="s">
        <v>820</v>
      </c>
      <c r="B75" s="22" t="s">
        <v>819</v>
      </c>
      <c r="C75" s="22" t="s">
        <v>452</v>
      </c>
      <c r="D75" s="25">
        <v>2470</v>
      </c>
      <c r="E75" s="23">
        <v>152.21375</v>
      </c>
      <c r="F75" s="24">
        <v>0.32149579041868298</v>
      </c>
    </row>
    <row r="76" spans="1:6" x14ac:dyDescent="0.2">
      <c r="A76" s="22" t="s">
        <v>232</v>
      </c>
      <c r="B76" s="22" t="s">
        <v>231</v>
      </c>
      <c r="C76" s="22" t="s">
        <v>233</v>
      </c>
      <c r="D76" s="25">
        <v>150762</v>
      </c>
      <c r="E76" s="23">
        <v>151.39520039999999</v>
      </c>
      <c r="F76" s="24">
        <v>0.31976690422641102</v>
      </c>
    </row>
    <row r="77" spans="1:6" x14ac:dyDescent="0.2">
      <c r="A77" s="22" t="s">
        <v>822</v>
      </c>
      <c r="B77" s="22" t="s">
        <v>821</v>
      </c>
      <c r="C77" s="22" t="s">
        <v>172</v>
      </c>
      <c r="D77" s="25">
        <v>721</v>
      </c>
      <c r="E77" s="23">
        <v>139.91005000000001</v>
      </c>
      <c r="F77" s="24">
        <v>0.29550873105923398</v>
      </c>
    </row>
    <row r="78" spans="1:6" x14ac:dyDescent="0.2">
      <c r="A78" s="22" t="s">
        <v>253</v>
      </c>
      <c r="B78" s="22" t="s">
        <v>252</v>
      </c>
      <c r="C78" s="22" t="s">
        <v>254</v>
      </c>
      <c r="D78" s="25">
        <v>47069</v>
      </c>
      <c r="E78" s="23">
        <v>133.9819085</v>
      </c>
      <c r="F78" s="24">
        <v>0.28298770364051301</v>
      </c>
    </row>
    <row r="79" spans="1:6" x14ac:dyDescent="0.2">
      <c r="A79" s="22" t="s">
        <v>168</v>
      </c>
      <c r="B79" s="22" t="s">
        <v>167</v>
      </c>
      <c r="C79" s="22" t="s">
        <v>169</v>
      </c>
      <c r="D79" s="25">
        <v>1225</v>
      </c>
      <c r="E79" s="23">
        <v>131.62625</v>
      </c>
      <c r="F79" s="24">
        <v>0.27801223794563301</v>
      </c>
    </row>
    <row r="80" spans="1:6" x14ac:dyDescent="0.2">
      <c r="A80" s="22" t="s">
        <v>824</v>
      </c>
      <c r="B80" s="22" t="s">
        <v>823</v>
      </c>
      <c r="C80" s="22" t="s">
        <v>142</v>
      </c>
      <c r="D80" s="25">
        <v>11914</v>
      </c>
      <c r="E80" s="23">
        <v>115.250079</v>
      </c>
      <c r="F80" s="24">
        <v>0.24342357535978601</v>
      </c>
    </row>
    <row r="81" spans="1:7" x14ac:dyDescent="0.2">
      <c r="A81" s="22" t="s">
        <v>826</v>
      </c>
      <c r="B81" s="22" t="s">
        <v>825</v>
      </c>
      <c r="C81" s="22" t="s">
        <v>245</v>
      </c>
      <c r="D81" s="25">
        <v>3725</v>
      </c>
      <c r="E81" s="23">
        <v>113.06865000000001</v>
      </c>
      <c r="F81" s="24">
        <v>0.23881610566274999</v>
      </c>
    </row>
    <row r="82" spans="1:7" x14ac:dyDescent="0.2">
      <c r="A82" s="22" t="s">
        <v>360</v>
      </c>
      <c r="B82" s="22" t="s">
        <v>359</v>
      </c>
      <c r="C82" s="22" t="s">
        <v>172</v>
      </c>
      <c r="D82" s="25">
        <v>33158</v>
      </c>
      <c r="E82" s="23">
        <v>98.213995999999995</v>
      </c>
      <c r="F82" s="24">
        <v>0.20744109040213099</v>
      </c>
    </row>
    <row r="83" spans="1:7" x14ac:dyDescent="0.2">
      <c r="A83" s="22" t="s">
        <v>180</v>
      </c>
      <c r="B83" s="22" t="s">
        <v>179</v>
      </c>
      <c r="C83" s="22" t="s">
        <v>181</v>
      </c>
      <c r="D83" s="25">
        <v>50644</v>
      </c>
      <c r="E83" s="23">
        <v>97.165578400000001</v>
      </c>
      <c r="F83" s="24">
        <v>0.20522669226135301</v>
      </c>
    </row>
    <row r="84" spans="1:7" x14ac:dyDescent="0.2">
      <c r="A84" s="22" t="s">
        <v>638</v>
      </c>
      <c r="B84" s="22" t="s">
        <v>637</v>
      </c>
      <c r="C84" s="22" t="s">
        <v>211</v>
      </c>
      <c r="D84" s="25">
        <v>23001</v>
      </c>
      <c r="E84" s="23">
        <v>95.845167000000004</v>
      </c>
      <c r="F84" s="24">
        <v>0.202437806850404</v>
      </c>
    </row>
    <row r="85" spans="1:7" x14ac:dyDescent="0.2">
      <c r="A85" s="22" t="s">
        <v>828</v>
      </c>
      <c r="B85" s="22" t="s">
        <v>827</v>
      </c>
      <c r="C85" s="22" t="s">
        <v>437</v>
      </c>
      <c r="D85" s="25">
        <v>7839</v>
      </c>
      <c r="E85" s="23">
        <v>95.541731999999996</v>
      </c>
      <c r="F85" s="24">
        <v>0.20179691156226001</v>
      </c>
    </row>
    <row r="86" spans="1:7" x14ac:dyDescent="0.2">
      <c r="A86" s="22" t="s">
        <v>830</v>
      </c>
      <c r="B86" s="22" t="s">
        <v>829</v>
      </c>
      <c r="C86" s="22" t="s">
        <v>400</v>
      </c>
      <c r="D86" s="25">
        <v>5836</v>
      </c>
      <c r="E86" s="23">
        <v>80.956992</v>
      </c>
      <c r="F86" s="24">
        <v>0.17099199075614999</v>
      </c>
    </row>
    <row r="87" spans="1:7" x14ac:dyDescent="0.2">
      <c r="A87" s="22" t="s">
        <v>832</v>
      </c>
      <c r="B87" s="22" t="s">
        <v>831</v>
      </c>
      <c r="C87" s="22" t="s">
        <v>187</v>
      </c>
      <c r="D87" s="25">
        <v>3455</v>
      </c>
      <c r="E87" s="23">
        <v>44.686970000000002</v>
      </c>
      <c r="F87" s="24">
        <v>9.4384855123574293E-2</v>
      </c>
    </row>
    <row r="88" spans="1:7" x14ac:dyDescent="0.2">
      <c r="A88" s="22" t="s">
        <v>513</v>
      </c>
      <c r="B88" s="22" t="s">
        <v>512</v>
      </c>
      <c r="C88" s="22" t="s">
        <v>178</v>
      </c>
      <c r="D88" s="25">
        <v>8102</v>
      </c>
      <c r="E88" s="23">
        <v>37.763421999999998</v>
      </c>
      <c r="F88" s="24">
        <v>7.9761396094664705E-2</v>
      </c>
    </row>
    <row r="89" spans="1:7" x14ac:dyDescent="0.2">
      <c r="A89" s="21" t="s">
        <v>33</v>
      </c>
      <c r="B89" s="21"/>
      <c r="C89" s="21"/>
      <c r="D89" s="21"/>
      <c r="E89" s="26">
        <f>SUM(E7:E88)</f>
        <v>46211.938703599997</v>
      </c>
      <c r="F89" s="27">
        <f>SUM(F7:F88)</f>
        <v>97.605792908285849</v>
      </c>
      <c r="G89" s="12"/>
    </row>
    <row r="90" spans="1:7" x14ac:dyDescent="0.2">
      <c r="A90" s="22"/>
      <c r="B90" s="22"/>
      <c r="C90" s="22"/>
      <c r="D90" s="22"/>
      <c r="E90" s="23"/>
      <c r="F90" s="24"/>
    </row>
    <row r="91" spans="1:7" x14ac:dyDescent="0.2">
      <c r="A91" s="21" t="s">
        <v>38</v>
      </c>
      <c r="B91" s="21"/>
      <c r="C91" s="21"/>
      <c r="D91" s="21"/>
      <c r="E91" s="26">
        <f>E89</f>
        <v>46211.938703599997</v>
      </c>
      <c r="F91" s="27">
        <f>F89</f>
        <v>97.605792908285849</v>
      </c>
      <c r="G91" s="12"/>
    </row>
    <row r="92" spans="1:7" x14ac:dyDescent="0.2">
      <c r="A92" s="21"/>
      <c r="B92" s="21"/>
      <c r="C92" s="21"/>
      <c r="D92" s="21"/>
      <c r="E92" s="26"/>
      <c r="F92" s="27"/>
      <c r="G92" s="12"/>
    </row>
    <row r="93" spans="1:7" x14ac:dyDescent="0.2">
      <c r="A93" s="21" t="s">
        <v>40</v>
      </c>
      <c r="B93" s="21"/>
      <c r="C93" s="21"/>
      <c r="D93" s="21"/>
      <c r="E93" s="26">
        <f>E95-(E89)</f>
        <v>1133.549024800006</v>
      </c>
      <c r="F93" s="27">
        <f>F95-(F89)</f>
        <v>2.3942070917141507</v>
      </c>
      <c r="G93" s="12"/>
    </row>
    <row r="94" spans="1:7" x14ac:dyDescent="0.2">
      <c r="A94" s="21"/>
      <c r="B94" s="21"/>
      <c r="C94" s="21"/>
      <c r="D94" s="21"/>
      <c r="E94" s="26"/>
      <c r="F94" s="27"/>
      <c r="G94" s="12"/>
    </row>
    <row r="95" spans="1:7" x14ac:dyDescent="0.2">
      <c r="A95" s="28" t="s">
        <v>39</v>
      </c>
      <c r="B95" s="28"/>
      <c r="C95" s="28"/>
      <c r="D95" s="28"/>
      <c r="E95" s="29">
        <v>47345.487728400003</v>
      </c>
      <c r="F95" s="30">
        <v>100</v>
      </c>
      <c r="G95" s="12"/>
    </row>
    <row r="97" spans="1:4" x14ac:dyDescent="0.2">
      <c r="A97" s="12" t="s">
        <v>43</v>
      </c>
    </row>
    <row r="98" spans="1:4" x14ac:dyDescent="0.2">
      <c r="A98" s="12" t="s">
        <v>44</v>
      </c>
    </row>
    <row r="99" spans="1:4" x14ac:dyDescent="0.2">
      <c r="A99" s="12" t="s">
        <v>45</v>
      </c>
      <c r="B99" s="12"/>
      <c r="C99" s="31" t="s">
        <v>833</v>
      </c>
      <c r="D99" s="53" t="s">
        <v>1004</v>
      </c>
    </row>
    <row r="100" spans="1:4" x14ac:dyDescent="0.2">
      <c r="A100" s="6" t="s">
        <v>59</v>
      </c>
      <c r="C100" s="52" t="s">
        <v>834</v>
      </c>
      <c r="D100" s="32">
        <v>8.7136999999999993</v>
      </c>
    </row>
    <row r="101" spans="1:4" x14ac:dyDescent="0.2">
      <c r="A101" s="6" t="s">
        <v>126</v>
      </c>
      <c r="C101" s="52" t="s">
        <v>834</v>
      </c>
      <c r="D101" s="32">
        <v>8.7136999999999993</v>
      </c>
    </row>
    <row r="102" spans="1:4" x14ac:dyDescent="0.2">
      <c r="A102" s="6" t="s">
        <v>60</v>
      </c>
      <c r="C102" s="52" t="s">
        <v>834</v>
      </c>
      <c r="D102" s="32">
        <v>8.7628000000000004</v>
      </c>
    </row>
    <row r="103" spans="1:4" x14ac:dyDescent="0.2">
      <c r="A103" s="6" t="s">
        <v>127</v>
      </c>
      <c r="C103" s="52" t="s">
        <v>834</v>
      </c>
      <c r="D103" s="32">
        <v>8.7628000000000004</v>
      </c>
    </row>
    <row r="105" spans="1:4" x14ac:dyDescent="0.2">
      <c r="A105" s="6" t="s">
        <v>51</v>
      </c>
    </row>
    <row r="106" spans="1:4" x14ac:dyDescent="0.2">
      <c r="A106" s="6" t="s">
        <v>1006</v>
      </c>
    </row>
    <row r="107" spans="1:4" x14ac:dyDescent="0.2">
      <c r="A107" s="6" t="s">
        <v>1005</v>
      </c>
    </row>
    <row r="109" spans="1:4" x14ac:dyDescent="0.2">
      <c r="A109" s="12" t="s">
        <v>47</v>
      </c>
      <c r="D109" s="31" t="s">
        <v>54</v>
      </c>
    </row>
    <row r="111" spans="1:4" x14ac:dyDescent="0.2">
      <c r="A111" s="12" t="s">
        <v>309</v>
      </c>
      <c r="D111" s="36">
        <v>0.16810573222521399</v>
      </c>
    </row>
    <row r="113" spans="1:4" x14ac:dyDescent="0.2">
      <c r="A113" s="12" t="s">
        <v>53</v>
      </c>
      <c r="D113" s="31" t="s">
        <v>54</v>
      </c>
    </row>
    <row r="115" spans="1:4" x14ac:dyDescent="0.2">
      <c r="A115" s="67" t="s">
        <v>1018</v>
      </c>
    </row>
    <row r="118" spans="1:4" x14ac:dyDescent="0.2">
      <c r="A118" s="67" t="s">
        <v>1009</v>
      </c>
    </row>
    <row r="119" spans="1:4" x14ac:dyDescent="0.2">
      <c r="A119" s="69"/>
    </row>
    <row r="120" spans="1:4" x14ac:dyDescent="0.2">
      <c r="A120" s="68"/>
    </row>
    <row r="121" spans="1:4" x14ac:dyDescent="0.2">
      <c r="A121" s="68"/>
    </row>
    <row r="122" spans="1:4" x14ac:dyDescent="0.2">
      <c r="A122" s="68"/>
    </row>
    <row r="123" spans="1:4" x14ac:dyDescent="0.2">
      <c r="A123" s="68"/>
    </row>
    <row r="124" spans="1:4" x14ac:dyDescent="0.2">
      <c r="A124" s="68"/>
    </row>
    <row r="125" spans="1:4" x14ac:dyDescent="0.2">
      <c r="A125" s="68"/>
    </row>
    <row r="126" spans="1:4" x14ac:dyDescent="0.2">
      <c r="A126" s="68"/>
    </row>
    <row r="127" spans="1:4" x14ac:dyDescent="0.2">
      <c r="A127" s="68"/>
    </row>
    <row r="128" spans="1:4" x14ac:dyDescent="0.2">
      <c r="A128" s="68"/>
    </row>
    <row r="129" spans="1:1" x14ac:dyDescent="0.2">
      <c r="A129" s="68"/>
    </row>
    <row r="130" spans="1:1" x14ac:dyDescent="0.2">
      <c r="A130" s="68"/>
    </row>
    <row r="131" spans="1:1" x14ac:dyDescent="0.2">
      <c r="A131" s="68"/>
    </row>
    <row r="132" spans="1:1" x14ac:dyDescent="0.2">
      <c r="A132" s="68"/>
    </row>
    <row r="133" spans="1:1" x14ac:dyDescent="0.2">
      <c r="A133" s="68"/>
    </row>
    <row r="134" spans="1:1" x14ac:dyDescent="0.2">
      <c r="A134" s="68"/>
    </row>
    <row r="135" spans="1:1" x14ac:dyDescent="0.2">
      <c r="A135" s="68"/>
    </row>
    <row r="136" spans="1:1" x14ac:dyDescent="0.2">
      <c r="A136" s="67" t="s">
        <v>1027</v>
      </c>
    </row>
    <row r="137" spans="1:1" x14ac:dyDescent="0.2">
      <c r="A137" s="68"/>
    </row>
    <row r="138" spans="1:1" x14ac:dyDescent="0.2">
      <c r="A138" s="67" t="s">
        <v>1525</v>
      </c>
    </row>
    <row r="157" spans="1:1" x14ac:dyDescent="0.2">
      <c r="A157" s="68" t="s">
        <v>1008</v>
      </c>
    </row>
  </sheetData>
  <mergeCells count="1">
    <mergeCell ref="A1:F1"/>
  </mergeCells>
  <conditionalFormatting sqref="F2:F3">
    <cfRule type="cellIs" dxfId="54" priority="2" stopIfTrue="1" operator="between">
      <formula>0.009</formula>
      <formula>-0.009</formula>
    </cfRule>
  </conditionalFormatting>
  <conditionalFormatting sqref="F5:F65536">
    <cfRule type="cellIs" dxfId="53"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232"/>
  <sheetViews>
    <sheetView workbookViewId="0">
      <selection sqref="A1:F1"/>
    </sheetView>
  </sheetViews>
  <sheetFormatPr defaultColWidth="9.21875" defaultRowHeight="10.199999999999999" x14ac:dyDescent="0.2"/>
  <cols>
    <col min="1" max="1" width="38.77734375" style="6" bestFit="1" customWidth="1"/>
    <col min="2" max="2" width="31.77734375" style="6" bestFit="1" customWidth="1"/>
    <col min="3" max="3" width="35.44140625" style="6" bestFit="1" customWidth="1"/>
    <col min="4" max="4" width="15.77734375" style="6" customWidth="1"/>
    <col min="5" max="5" width="26.21875" style="9" customWidth="1"/>
    <col min="6" max="6" width="13.5546875" style="10" bestFit="1" customWidth="1"/>
    <col min="7" max="16384" width="9.21875" style="6"/>
  </cols>
  <sheetData>
    <row r="1" spans="1:12" s="1" customFormat="1" ht="13.8" x14ac:dyDescent="0.2">
      <c r="A1" s="98" t="s">
        <v>19</v>
      </c>
      <c r="B1" s="99"/>
      <c r="C1" s="99"/>
      <c r="D1" s="99"/>
      <c r="E1" s="99"/>
      <c r="F1" s="99"/>
    </row>
    <row r="2" spans="1:12" s="1" customFormat="1" ht="11.4" x14ac:dyDescent="0.2">
      <c r="E2" s="5"/>
      <c r="F2" s="8"/>
      <c r="L2" s="11"/>
    </row>
    <row r="3" spans="1:12" s="1" customFormat="1" ht="12" x14ac:dyDescent="0.2">
      <c r="A3" s="7" t="s">
        <v>7</v>
      </c>
      <c r="B3" s="2"/>
      <c r="C3" s="3"/>
      <c r="D3" s="3"/>
      <c r="E3" s="4"/>
      <c r="F3" s="8"/>
    </row>
    <row r="4" spans="1:12" s="1" customFormat="1" ht="24.75" customHeight="1" x14ac:dyDescent="0.2">
      <c r="A4" s="14" t="s">
        <v>2</v>
      </c>
      <c r="B4" s="14" t="s">
        <v>0</v>
      </c>
      <c r="C4" s="15" t="s">
        <v>546</v>
      </c>
      <c r="D4" s="15" t="s">
        <v>1</v>
      </c>
      <c r="E4" s="54" t="s">
        <v>6</v>
      </c>
      <c r="F4" s="16" t="s">
        <v>3</v>
      </c>
    </row>
    <row r="5" spans="1:12" x14ac:dyDescent="0.2">
      <c r="A5" s="17" t="s">
        <v>134</v>
      </c>
      <c r="B5" s="18"/>
      <c r="C5" s="18"/>
      <c r="D5" s="18"/>
      <c r="E5" s="19"/>
      <c r="F5" s="20"/>
    </row>
    <row r="6" spans="1:12" x14ac:dyDescent="0.2">
      <c r="A6" s="21" t="s">
        <v>67</v>
      </c>
      <c r="B6" s="22"/>
      <c r="C6" s="22"/>
      <c r="D6" s="22"/>
      <c r="E6" s="23"/>
      <c r="F6" s="24"/>
    </row>
    <row r="7" spans="1:12" x14ac:dyDescent="0.2">
      <c r="A7" s="22" t="s">
        <v>314</v>
      </c>
      <c r="B7" s="22" t="s">
        <v>313</v>
      </c>
      <c r="C7" s="22" t="s">
        <v>137</v>
      </c>
      <c r="D7" s="25">
        <v>5279353</v>
      </c>
      <c r="E7" s="23">
        <v>18657.233499999998</v>
      </c>
      <c r="F7" s="24">
        <v>4.3661887360351503</v>
      </c>
    </row>
    <row r="8" spans="1:12" x14ac:dyDescent="0.2">
      <c r="A8" s="22" t="s">
        <v>159</v>
      </c>
      <c r="B8" s="22" t="s">
        <v>158</v>
      </c>
      <c r="C8" s="22" t="s">
        <v>160</v>
      </c>
      <c r="D8" s="25">
        <v>4627140</v>
      </c>
      <c r="E8" s="23">
        <v>17150.494409999999</v>
      </c>
      <c r="F8" s="24">
        <v>4.0135798005838197</v>
      </c>
    </row>
    <row r="9" spans="1:12" x14ac:dyDescent="0.2">
      <c r="A9" s="22" t="s">
        <v>149</v>
      </c>
      <c r="B9" s="22" t="s">
        <v>148</v>
      </c>
      <c r="C9" s="22" t="s">
        <v>137</v>
      </c>
      <c r="D9" s="25">
        <v>1430962</v>
      </c>
      <c r="E9" s="23">
        <v>16617.761709999999</v>
      </c>
      <c r="F9" s="24">
        <v>3.8889090387552998</v>
      </c>
    </row>
    <row r="10" spans="1:12" x14ac:dyDescent="0.2">
      <c r="A10" s="22" t="s">
        <v>147</v>
      </c>
      <c r="B10" s="22" t="s">
        <v>146</v>
      </c>
      <c r="C10" s="22" t="s">
        <v>137</v>
      </c>
      <c r="D10" s="25">
        <v>1608306</v>
      </c>
      <c r="E10" s="23">
        <v>15751.748960000001</v>
      </c>
      <c r="F10" s="24">
        <v>3.6862436696204401</v>
      </c>
    </row>
    <row r="11" spans="1:12" x14ac:dyDescent="0.2">
      <c r="A11" s="22" t="s">
        <v>442</v>
      </c>
      <c r="B11" s="22" t="s">
        <v>441</v>
      </c>
      <c r="C11" s="22" t="s">
        <v>155</v>
      </c>
      <c r="D11" s="25">
        <v>592637</v>
      </c>
      <c r="E11" s="23">
        <v>12166.83761</v>
      </c>
      <c r="F11" s="24">
        <v>2.84729830529005</v>
      </c>
    </row>
    <row r="12" spans="1:12" x14ac:dyDescent="0.2">
      <c r="A12" s="22" t="s">
        <v>690</v>
      </c>
      <c r="B12" s="22" t="s">
        <v>689</v>
      </c>
      <c r="C12" s="22" t="s">
        <v>187</v>
      </c>
      <c r="D12" s="25">
        <v>623374</v>
      </c>
      <c r="E12" s="23">
        <v>12074.75438</v>
      </c>
      <c r="F12" s="24">
        <v>2.82574887452349</v>
      </c>
    </row>
    <row r="13" spans="1:12" x14ac:dyDescent="0.2">
      <c r="A13" s="22" t="s">
        <v>136</v>
      </c>
      <c r="B13" s="22" t="s">
        <v>135</v>
      </c>
      <c r="C13" s="22" t="s">
        <v>137</v>
      </c>
      <c r="D13" s="25">
        <v>1621717</v>
      </c>
      <c r="E13" s="23">
        <v>11863.67071</v>
      </c>
      <c r="F13" s="24">
        <v>2.7763508143922899</v>
      </c>
    </row>
    <row r="14" spans="1:12" x14ac:dyDescent="0.2">
      <c r="A14" s="22" t="s">
        <v>220</v>
      </c>
      <c r="B14" s="22" t="s">
        <v>219</v>
      </c>
      <c r="C14" s="22" t="s">
        <v>195</v>
      </c>
      <c r="D14" s="25">
        <v>336288</v>
      </c>
      <c r="E14" s="23">
        <v>11727.03514</v>
      </c>
      <c r="F14" s="24">
        <v>2.7443751902100799</v>
      </c>
    </row>
    <row r="15" spans="1:12" x14ac:dyDescent="0.2">
      <c r="A15" s="22" t="s">
        <v>836</v>
      </c>
      <c r="B15" s="22" t="s">
        <v>835</v>
      </c>
      <c r="C15" s="22" t="s">
        <v>509</v>
      </c>
      <c r="D15" s="25">
        <v>2771964</v>
      </c>
      <c r="E15" s="23">
        <v>11377.526239999999</v>
      </c>
      <c r="F15" s="24">
        <v>2.6625826874617999</v>
      </c>
    </row>
    <row r="16" spans="1:12" x14ac:dyDescent="0.2">
      <c r="A16" s="22" t="s">
        <v>141</v>
      </c>
      <c r="B16" s="22" t="s">
        <v>140</v>
      </c>
      <c r="C16" s="22" t="s">
        <v>142</v>
      </c>
      <c r="D16" s="25">
        <v>841491</v>
      </c>
      <c r="E16" s="23">
        <v>11308.797549999999</v>
      </c>
      <c r="F16" s="24">
        <v>2.6464987148770902</v>
      </c>
    </row>
    <row r="17" spans="1:6" x14ac:dyDescent="0.2">
      <c r="A17" s="22" t="s">
        <v>144</v>
      </c>
      <c r="B17" s="22" t="s">
        <v>143</v>
      </c>
      <c r="C17" s="22" t="s">
        <v>145</v>
      </c>
      <c r="D17" s="25">
        <v>631637</v>
      </c>
      <c r="E17" s="23">
        <v>11258.29789</v>
      </c>
      <c r="F17" s="24">
        <v>2.6346807223185702</v>
      </c>
    </row>
    <row r="18" spans="1:6" x14ac:dyDescent="0.2">
      <c r="A18" s="22" t="s">
        <v>168</v>
      </c>
      <c r="B18" s="22" t="s">
        <v>167</v>
      </c>
      <c r="C18" s="22" t="s">
        <v>169</v>
      </c>
      <c r="D18" s="25">
        <v>102375</v>
      </c>
      <c r="E18" s="23">
        <v>11000.19375</v>
      </c>
      <c r="F18" s="24">
        <v>2.5742788739527902</v>
      </c>
    </row>
    <row r="19" spans="1:6" x14ac:dyDescent="0.2">
      <c r="A19" s="22" t="s">
        <v>358</v>
      </c>
      <c r="B19" s="22" t="s">
        <v>357</v>
      </c>
      <c r="C19" s="22" t="s">
        <v>155</v>
      </c>
      <c r="D19" s="25">
        <v>914445</v>
      </c>
      <c r="E19" s="23">
        <v>10193.31842</v>
      </c>
      <c r="F19" s="24">
        <v>2.3854529165979299</v>
      </c>
    </row>
    <row r="20" spans="1:6" x14ac:dyDescent="0.2">
      <c r="A20" s="22" t="s">
        <v>754</v>
      </c>
      <c r="B20" s="22" t="s">
        <v>753</v>
      </c>
      <c r="C20" s="22" t="s">
        <v>187</v>
      </c>
      <c r="D20" s="25">
        <v>221337</v>
      </c>
      <c r="E20" s="23">
        <v>9960.3863369999999</v>
      </c>
      <c r="F20" s="24">
        <v>2.33094186397827</v>
      </c>
    </row>
    <row r="21" spans="1:6" x14ac:dyDescent="0.2">
      <c r="A21" s="22" t="s">
        <v>271</v>
      </c>
      <c r="B21" s="22" t="s">
        <v>270</v>
      </c>
      <c r="C21" s="22" t="s">
        <v>272</v>
      </c>
      <c r="D21" s="25">
        <v>1237045</v>
      </c>
      <c r="E21" s="23">
        <v>9563.5948950000002</v>
      </c>
      <c r="F21" s="24">
        <v>2.2380842425835699</v>
      </c>
    </row>
    <row r="22" spans="1:6" x14ac:dyDescent="0.2">
      <c r="A22" s="22" t="s">
        <v>189</v>
      </c>
      <c r="B22" s="22" t="s">
        <v>188</v>
      </c>
      <c r="C22" s="22" t="s">
        <v>160</v>
      </c>
      <c r="D22" s="25">
        <v>6358735</v>
      </c>
      <c r="E22" s="23">
        <v>9548.9123500000005</v>
      </c>
      <c r="F22" s="24">
        <v>2.2346482153400098</v>
      </c>
    </row>
    <row r="23" spans="1:6" x14ac:dyDescent="0.2">
      <c r="A23" s="22" t="s">
        <v>240</v>
      </c>
      <c r="B23" s="22" t="s">
        <v>239</v>
      </c>
      <c r="C23" s="22" t="s">
        <v>223</v>
      </c>
      <c r="D23" s="25">
        <v>1246410</v>
      </c>
      <c r="E23" s="23">
        <v>9411.0187050000004</v>
      </c>
      <c r="F23" s="24">
        <v>2.2023781748986</v>
      </c>
    </row>
    <row r="24" spans="1:6" x14ac:dyDescent="0.2">
      <c r="A24" s="22" t="s">
        <v>724</v>
      </c>
      <c r="B24" s="22" t="s">
        <v>723</v>
      </c>
      <c r="C24" s="22" t="s">
        <v>169</v>
      </c>
      <c r="D24" s="25">
        <v>173798</v>
      </c>
      <c r="E24" s="23">
        <v>8828.9383999999991</v>
      </c>
      <c r="F24" s="24">
        <v>2.0661590258399301</v>
      </c>
    </row>
    <row r="25" spans="1:6" x14ac:dyDescent="0.2">
      <c r="A25" s="22" t="s">
        <v>597</v>
      </c>
      <c r="B25" s="22" t="s">
        <v>596</v>
      </c>
      <c r="C25" s="22" t="s">
        <v>137</v>
      </c>
      <c r="D25" s="25">
        <v>17431926</v>
      </c>
      <c r="E25" s="23">
        <v>8804.8658230000001</v>
      </c>
      <c r="F25" s="24">
        <v>2.0605255317559998</v>
      </c>
    </row>
    <row r="26" spans="1:6" x14ac:dyDescent="0.2">
      <c r="A26" s="22" t="s">
        <v>340</v>
      </c>
      <c r="B26" s="22" t="s">
        <v>339</v>
      </c>
      <c r="C26" s="22" t="s">
        <v>142</v>
      </c>
      <c r="D26" s="25">
        <v>2560392</v>
      </c>
      <c r="E26" s="23">
        <v>8587.554768</v>
      </c>
      <c r="F26" s="24">
        <v>2.0096701313260898</v>
      </c>
    </row>
    <row r="27" spans="1:6" x14ac:dyDescent="0.2">
      <c r="A27" s="22" t="s">
        <v>186</v>
      </c>
      <c r="B27" s="22" t="s">
        <v>185</v>
      </c>
      <c r="C27" s="22" t="s">
        <v>187</v>
      </c>
      <c r="D27" s="25">
        <v>638118</v>
      </c>
      <c r="E27" s="23">
        <v>8479.9501020000007</v>
      </c>
      <c r="F27" s="24">
        <v>1.9844883550121499</v>
      </c>
    </row>
    <row r="28" spans="1:6" x14ac:dyDescent="0.2">
      <c r="A28" s="22" t="s">
        <v>418</v>
      </c>
      <c r="B28" s="22" t="s">
        <v>417</v>
      </c>
      <c r="C28" s="22" t="s">
        <v>137</v>
      </c>
      <c r="D28" s="25">
        <v>13920979</v>
      </c>
      <c r="E28" s="23">
        <v>8192.496142</v>
      </c>
      <c r="F28" s="24">
        <v>1.9172180256634399</v>
      </c>
    </row>
    <row r="29" spans="1:6" x14ac:dyDescent="0.2">
      <c r="A29" s="22" t="s">
        <v>698</v>
      </c>
      <c r="B29" s="22" t="s">
        <v>697</v>
      </c>
      <c r="C29" s="22" t="s">
        <v>145</v>
      </c>
      <c r="D29" s="25">
        <v>605496</v>
      </c>
      <c r="E29" s="23">
        <v>8161.4805839999999</v>
      </c>
      <c r="F29" s="24">
        <v>1.90995972662455</v>
      </c>
    </row>
    <row r="30" spans="1:6" x14ac:dyDescent="0.2">
      <c r="A30" s="22" t="s">
        <v>585</v>
      </c>
      <c r="B30" s="22" t="s">
        <v>584</v>
      </c>
      <c r="C30" s="22" t="s">
        <v>166</v>
      </c>
      <c r="D30" s="25">
        <v>1211528</v>
      </c>
      <c r="E30" s="23">
        <v>8117.2376000000004</v>
      </c>
      <c r="F30" s="24">
        <v>1.89960592908059</v>
      </c>
    </row>
    <row r="31" spans="1:6" x14ac:dyDescent="0.2">
      <c r="A31" s="22" t="s">
        <v>213</v>
      </c>
      <c r="B31" s="22" t="s">
        <v>212</v>
      </c>
      <c r="C31" s="22" t="s">
        <v>172</v>
      </c>
      <c r="D31" s="25">
        <v>65942</v>
      </c>
      <c r="E31" s="23">
        <v>8114.8225199999997</v>
      </c>
      <c r="F31" s="24">
        <v>1.89904074908793</v>
      </c>
    </row>
    <row r="32" spans="1:6" x14ac:dyDescent="0.2">
      <c r="A32" s="22" t="s">
        <v>519</v>
      </c>
      <c r="B32" s="22" t="s">
        <v>518</v>
      </c>
      <c r="C32" s="22" t="s">
        <v>137</v>
      </c>
      <c r="D32" s="25">
        <v>3279290</v>
      </c>
      <c r="E32" s="23">
        <v>7865.3770649999997</v>
      </c>
      <c r="F32" s="24">
        <v>1.8406652168378601</v>
      </c>
    </row>
    <row r="33" spans="1:6" x14ac:dyDescent="0.2">
      <c r="A33" s="22" t="s">
        <v>171</v>
      </c>
      <c r="B33" s="22" t="s">
        <v>170</v>
      </c>
      <c r="C33" s="22" t="s">
        <v>172</v>
      </c>
      <c r="D33" s="25">
        <v>255630</v>
      </c>
      <c r="E33" s="23">
        <v>7553.0996100000002</v>
      </c>
      <c r="F33" s="24">
        <v>1.76758566265108</v>
      </c>
    </row>
    <row r="34" spans="1:6" x14ac:dyDescent="0.2">
      <c r="A34" s="22" t="s">
        <v>232</v>
      </c>
      <c r="B34" s="22" t="s">
        <v>231</v>
      </c>
      <c r="C34" s="22" t="s">
        <v>233</v>
      </c>
      <c r="D34" s="25">
        <v>7277439</v>
      </c>
      <c r="E34" s="23">
        <v>7308.0042439999997</v>
      </c>
      <c r="F34" s="24">
        <v>1.7102281435803399</v>
      </c>
    </row>
    <row r="35" spans="1:6" x14ac:dyDescent="0.2">
      <c r="A35" s="22" t="s">
        <v>162</v>
      </c>
      <c r="B35" s="22" t="s">
        <v>161</v>
      </c>
      <c r="C35" s="22" t="s">
        <v>163</v>
      </c>
      <c r="D35" s="25">
        <v>3176713</v>
      </c>
      <c r="E35" s="23">
        <v>7274.0374270000002</v>
      </c>
      <c r="F35" s="24">
        <v>1.7022791872795899</v>
      </c>
    </row>
    <row r="36" spans="1:6" x14ac:dyDescent="0.2">
      <c r="A36" s="22" t="s">
        <v>694</v>
      </c>
      <c r="B36" s="22" t="s">
        <v>693</v>
      </c>
      <c r="C36" s="22" t="s">
        <v>228</v>
      </c>
      <c r="D36" s="25">
        <v>1809952</v>
      </c>
      <c r="E36" s="23">
        <v>7145.6904960000002</v>
      </c>
      <c r="F36" s="24">
        <v>1.6722432805929499</v>
      </c>
    </row>
    <row r="37" spans="1:6" x14ac:dyDescent="0.2">
      <c r="A37" s="22" t="s">
        <v>210</v>
      </c>
      <c r="B37" s="22" t="s">
        <v>209</v>
      </c>
      <c r="C37" s="22" t="s">
        <v>211</v>
      </c>
      <c r="D37" s="25">
        <v>170988</v>
      </c>
      <c r="E37" s="23">
        <v>6742.9117800000004</v>
      </c>
      <c r="F37" s="24">
        <v>1.57798450997114</v>
      </c>
    </row>
    <row r="38" spans="1:6" x14ac:dyDescent="0.2">
      <c r="A38" s="22" t="s">
        <v>208</v>
      </c>
      <c r="B38" s="22" t="s">
        <v>207</v>
      </c>
      <c r="C38" s="22" t="s">
        <v>178</v>
      </c>
      <c r="D38" s="25">
        <v>519474</v>
      </c>
      <c r="E38" s="23">
        <v>6738.616728</v>
      </c>
      <c r="F38" s="24">
        <v>1.57697937661828</v>
      </c>
    </row>
    <row r="39" spans="1:6" x14ac:dyDescent="0.2">
      <c r="A39" s="22" t="s">
        <v>732</v>
      </c>
      <c r="B39" s="22" t="s">
        <v>731</v>
      </c>
      <c r="C39" s="22" t="s">
        <v>606</v>
      </c>
      <c r="D39" s="25">
        <v>21145</v>
      </c>
      <c r="E39" s="23">
        <v>6718.8237499999996</v>
      </c>
      <c r="F39" s="24">
        <v>1.57234739955714</v>
      </c>
    </row>
    <row r="40" spans="1:6" x14ac:dyDescent="0.2">
      <c r="A40" s="22" t="s">
        <v>274</v>
      </c>
      <c r="B40" s="22" t="s">
        <v>273</v>
      </c>
      <c r="C40" s="22" t="s">
        <v>195</v>
      </c>
      <c r="D40" s="25">
        <v>210576</v>
      </c>
      <c r="E40" s="23">
        <v>6391.6133280000004</v>
      </c>
      <c r="F40" s="24">
        <v>1.4957732140622899</v>
      </c>
    </row>
    <row r="41" spans="1:6" x14ac:dyDescent="0.2">
      <c r="A41" s="22" t="s">
        <v>742</v>
      </c>
      <c r="B41" s="22" t="s">
        <v>741</v>
      </c>
      <c r="C41" s="22" t="s">
        <v>198</v>
      </c>
      <c r="D41" s="25">
        <v>65610</v>
      </c>
      <c r="E41" s="23">
        <v>6346.4552999999996</v>
      </c>
      <c r="F41" s="24">
        <v>1.48520527679576</v>
      </c>
    </row>
    <row r="42" spans="1:6" x14ac:dyDescent="0.2">
      <c r="A42" s="22" t="s">
        <v>344</v>
      </c>
      <c r="B42" s="22" t="s">
        <v>343</v>
      </c>
      <c r="C42" s="22" t="s">
        <v>178</v>
      </c>
      <c r="D42" s="25">
        <v>312803</v>
      </c>
      <c r="E42" s="23">
        <v>6274.2025739999999</v>
      </c>
      <c r="F42" s="24">
        <v>1.46829660497102</v>
      </c>
    </row>
    <row r="43" spans="1:6" x14ac:dyDescent="0.2">
      <c r="A43" s="22" t="s">
        <v>165</v>
      </c>
      <c r="B43" s="22" t="s">
        <v>164</v>
      </c>
      <c r="C43" s="22" t="s">
        <v>166</v>
      </c>
      <c r="D43" s="25">
        <v>76398</v>
      </c>
      <c r="E43" s="23">
        <v>5667.9676200000004</v>
      </c>
      <c r="F43" s="24">
        <v>1.32642475523801</v>
      </c>
    </row>
    <row r="44" spans="1:6" x14ac:dyDescent="0.2">
      <c r="A44" s="22" t="s">
        <v>513</v>
      </c>
      <c r="B44" s="22" t="s">
        <v>512</v>
      </c>
      <c r="C44" s="22" t="s">
        <v>178</v>
      </c>
      <c r="D44" s="25">
        <v>1210258</v>
      </c>
      <c r="E44" s="23">
        <v>5641.0125379999999</v>
      </c>
      <c r="F44" s="24">
        <v>1.3201166937878901</v>
      </c>
    </row>
    <row r="45" spans="1:6" x14ac:dyDescent="0.2">
      <c r="A45" s="22" t="s">
        <v>197</v>
      </c>
      <c r="B45" s="22" t="s">
        <v>196</v>
      </c>
      <c r="C45" s="22" t="s">
        <v>198</v>
      </c>
      <c r="D45" s="25">
        <v>76909</v>
      </c>
      <c r="E45" s="23">
        <v>5036.7704100000001</v>
      </c>
      <c r="F45" s="24">
        <v>1.1787112076470001</v>
      </c>
    </row>
    <row r="46" spans="1:6" x14ac:dyDescent="0.2">
      <c r="A46" s="22" t="s">
        <v>703</v>
      </c>
      <c r="B46" s="22" t="s">
        <v>702</v>
      </c>
      <c r="C46" s="22" t="s">
        <v>178</v>
      </c>
      <c r="D46" s="25">
        <v>1347450</v>
      </c>
      <c r="E46" s="23">
        <v>4862.9470499999998</v>
      </c>
      <c r="F46" s="24">
        <v>1.1380328511001001</v>
      </c>
    </row>
    <row r="47" spans="1:6" x14ac:dyDescent="0.2">
      <c r="A47" s="22" t="s">
        <v>191</v>
      </c>
      <c r="B47" s="22" t="s">
        <v>190</v>
      </c>
      <c r="C47" s="22" t="s">
        <v>192</v>
      </c>
      <c r="D47" s="25">
        <v>332201</v>
      </c>
      <c r="E47" s="23">
        <v>4743.1658779999998</v>
      </c>
      <c r="F47" s="24">
        <v>1.11000151387235</v>
      </c>
    </row>
    <row r="48" spans="1:6" x14ac:dyDescent="0.2">
      <c r="A48" s="22" t="s">
        <v>610</v>
      </c>
      <c r="B48" s="22" t="s">
        <v>609</v>
      </c>
      <c r="C48" s="22" t="s">
        <v>238</v>
      </c>
      <c r="D48" s="25">
        <v>966275</v>
      </c>
      <c r="E48" s="23">
        <v>4652.6141250000001</v>
      </c>
      <c r="F48" s="24">
        <v>1.08881048123737</v>
      </c>
    </row>
    <row r="49" spans="1:7" x14ac:dyDescent="0.2">
      <c r="A49" s="22" t="s">
        <v>203</v>
      </c>
      <c r="B49" s="22" t="s">
        <v>202</v>
      </c>
      <c r="C49" s="22" t="s">
        <v>204</v>
      </c>
      <c r="D49" s="25">
        <v>260889</v>
      </c>
      <c r="E49" s="23">
        <v>4462.7672339999999</v>
      </c>
      <c r="F49" s="24">
        <v>1.0443822782534999</v>
      </c>
    </row>
    <row r="50" spans="1:7" x14ac:dyDescent="0.2">
      <c r="A50" s="22" t="s">
        <v>696</v>
      </c>
      <c r="B50" s="22" t="s">
        <v>695</v>
      </c>
      <c r="C50" s="22" t="s">
        <v>452</v>
      </c>
      <c r="D50" s="25">
        <v>592084</v>
      </c>
      <c r="E50" s="23">
        <v>4426.4199840000001</v>
      </c>
      <c r="F50" s="24">
        <v>1.03587625009365</v>
      </c>
    </row>
    <row r="51" spans="1:7" x14ac:dyDescent="0.2">
      <c r="A51" s="22" t="s">
        <v>748</v>
      </c>
      <c r="B51" s="22" t="s">
        <v>747</v>
      </c>
      <c r="C51" s="22" t="s">
        <v>187</v>
      </c>
      <c r="D51" s="25">
        <v>133200</v>
      </c>
      <c r="E51" s="23">
        <v>4296.0995999999996</v>
      </c>
      <c r="F51" s="24">
        <v>1.0053785135081801</v>
      </c>
    </row>
    <row r="52" spans="1:7" x14ac:dyDescent="0.2">
      <c r="A52" s="22" t="s">
        <v>838</v>
      </c>
      <c r="B52" s="22" t="s">
        <v>837</v>
      </c>
      <c r="C52" s="22" t="s">
        <v>195</v>
      </c>
      <c r="D52" s="25">
        <v>1551527</v>
      </c>
      <c r="E52" s="23">
        <v>4224.8080209999998</v>
      </c>
      <c r="F52" s="24">
        <v>0.98869477048679999</v>
      </c>
    </row>
    <row r="53" spans="1:7" x14ac:dyDescent="0.2">
      <c r="A53" s="22" t="s">
        <v>360</v>
      </c>
      <c r="B53" s="22" t="s">
        <v>359</v>
      </c>
      <c r="C53" s="22" t="s">
        <v>172</v>
      </c>
      <c r="D53" s="25">
        <v>1377511</v>
      </c>
      <c r="E53" s="23">
        <v>4080.187582</v>
      </c>
      <c r="F53" s="24">
        <v>0.95485051743812299</v>
      </c>
    </row>
    <row r="54" spans="1:7" x14ac:dyDescent="0.2">
      <c r="A54" s="22" t="s">
        <v>718</v>
      </c>
      <c r="B54" s="22" t="s">
        <v>717</v>
      </c>
      <c r="C54" s="22" t="s">
        <v>223</v>
      </c>
      <c r="D54" s="25">
        <v>1305717</v>
      </c>
      <c r="E54" s="23">
        <v>3735.6563369999999</v>
      </c>
      <c r="F54" s="24">
        <v>0.87422289163651801</v>
      </c>
    </row>
    <row r="55" spans="1:7" x14ac:dyDescent="0.2">
      <c r="A55" s="22" t="s">
        <v>622</v>
      </c>
      <c r="B55" s="22" t="s">
        <v>621</v>
      </c>
      <c r="C55" s="22" t="s">
        <v>238</v>
      </c>
      <c r="D55" s="25">
        <v>508403</v>
      </c>
      <c r="E55" s="23">
        <v>2618.7838529999999</v>
      </c>
      <c r="F55" s="24">
        <v>0.61285101894015104</v>
      </c>
    </row>
    <row r="56" spans="1:7" x14ac:dyDescent="0.2">
      <c r="A56" s="22" t="s">
        <v>701</v>
      </c>
      <c r="B56" s="22" t="s">
        <v>700</v>
      </c>
      <c r="C56" s="22" t="s">
        <v>178</v>
      </c>
      <c r="D56" s="25">
        <v>1633949</v>
      </c>
      <c r="E56" s="23">
        <v>2230.9939650000001</v>
      </c>
      <c r="F56" s="24">
        <v>0.52209995228635497</v>
      </c>
    </row>
    <row r="57" spans="1:7" x14ac:dyDescent="0.2">
      <c r="A57" s="22" t="s">
        <v>840</v>
      </c>
      <c r="B57" s="22" t="s">
        <v>839</v>
      </c>
      <c r="C57" s="22" t="s">
        <v>272</v>
      </c>
      <c r="D57" s="25">
        <v>113386</v>
      </c>
      <c r="E57" s="23">
        <v>2039.020438</v>
      </c>
      <c r="F57" s="24">
        <v>0.47717407132954898</v>
      </c>
    </row>
    <row r="58" spans="1:7" x14ac:dyDescent="0.2">
      <c r="A58" s="22" t="s">
        <v>531</v>
      </c>
      <c r="B58" s="22" t="s">
        <v>530</v>
      </c>
      <c r="C58" s="22" t="s">
        <v>155</v>
      </c>
      <c r="D58" s="25">
        <v>382921</v>
      </c>
      <c r="E58" s="23">
        <v>1970.3200059999999</v>
      </c>
      <c r="F58" s="24">
        <v>0.46109671171676703</v>
      </c>
    </row>
    <row r="59" spans="1:7" x14ac:dyDescent="0.2">
      <c r="A59" s="22" t="s">
        <v>563</v>
      </c>
      <c r="B59" s="22" t="s">
        <v>562</v>
      </c>
      <c r="C59" s="22" t="s">
        <v>155</v>
      </c>
      <c r="D59" s="25">
        <v>235860</v>
      </c>
      <c r="E59" s="23">
        <v>1889.4744599999999</v>
      </c>
      <c r="F59" s="24">
        <v>0.44217713758463101</v>
      </c>
    </row>
    <row r="60" spans="1:7" x14ac:dyDescent="0.2">
      <c r="A60" s="22" t="s">
        <v>683</v>
      </c>
      <c r="B60" s="22" t="s">
        <v>682</v>
      </c>
      <c r="C60" s="22" t="s">
        <v>187</v>
      </c>
      <c r="D60" s="25">
        <v>418654</v>
      </c>
      <c r="E60" s="23">
        <v>1623.7495389999999</v>
      </c>
      <c r="F60" s="24">
        <v>0.379991864674045</v>
      </c>
    </row>
    <row r="61" spans="1:7" x14ac:dyDescent="0.2">
      <c r="A61" s="22" t="s">
        <v>842</v>
      </c>
      <c r="B61" s="22" t="s">
        <v>841</v>
      </c>
      <c r="C61" s="22" t="s">
        <v>192</v>
      </c>
      <c r="D61" s="25">
        <v>629802</v>
      </c>
      <c r="E61" s="23">
        <v>1342.2970029999999</v>
      </c>
      <c r="F61" s="24">
        <v>0.31412599595284801</v>
      </c>
    </row>
    <row r="62" spans="1:7" x14ac:dyDescent="0.2">
      <c r="A62" s="22" t="s">
        <v>707</v>
      </c>
      <c r="B62" s="22" t="s">
        <v>706</v>
      </c>
      <c r="C62" s="22" t="s">
        <v>452</v>
      </c>
      <c r="D62" s="25">
        <v>113057</v>
      </c>
      <c r="E62" s="23">
        <v>109.5861501</v>
      </c>
      <c r="F62" s="24">
        <v>2.5645485660672901E-2</v>
      </c>
    </row>
    <row r="63" spans="1:7" x14ac:dyDescent="0.2">
      <c r="A63" s="21" t="s">
        <v>33</v>
      </c>
      <c r="B63" s="21"/>
      <c r="C63" s="21"/>
      <c r="D63" s="21"/>
      <c r="E63" s="26">
        <f>SUM(E7:E62)</f>
        <v>422932.4025910999</v>
      </c>
      <c r="F63" s="27">
        <f>SUM(F7:F62)</f>
        <v>98.975161151171889</v>
      </c>
      <c r="G63" s="12"/>
    </row>
    <row r="64" spans="1:7" x14ac:dyDescent="0.2">
      <c r="A64" s="22"/>
      <c r="B64" s="22"/>
      <c r="C64" s="22"/>
      <c r="D64" s="22"/>
      <c r="E64" s="23"/>
      <c r="F64" s="24"/>
    </row>
    <row r="65" spans="1:7" x14ac:dyDescent="0.2">
      <c r="A65" s="21" t="s">
        <v>38</v>
      </c>
      <c r="B65" s="21"/>
      <c r="C65" s="21"/>
      <c r="D65" s="21"/>
      <c r="E65" s="26">
        <f>E63</f>
        <v>422932.4025910999</v>
      </c>
      <c r="F65" s="27">
        <f>F63</f>
        <v>98.975161151171889</v>
      </c>
      <c r="G65" s="12"/>
    </row>
    <row r="66" spans="1:7" x14ac:dyDescent="0.2">
      <c r="A66" s="21"/>
      <c r="B66" s="21"/>
      <c r="C66" s="21"/>
      <c r="D66" s="21"/>
      <c r="E66" s="26"/>
      <c r="F66" s="27"/>
      <c r="G66" s="12"/>
    </row>
    <row r="67" spans="1:7" x14ac:dyDescent="0.2">
      <c r="A67" s="21" t="s">
        <v>40</v>
      </c>
      <c r="B67" s="21"/>
      <c r="C67" s="21"/>
      <c r="D67" s="21"/>
      <c r="E67" s="26">
        <f>E69-(E63)</f>
        <v>4379.2558816000819</v>
      </c>
      <c r="F67" s="27">
        <f>F69-(F63)</f>
        <v>1.0248388488281108</v>
      </c>
      <c r="G67" s="12"/>
    </row>
    <row r="68" spans="1:7" x14ac:dyDescent="0.2">
      <c r="A68" s="21"/>
      <c r="B68" s="21"/>
      <c r="C68" s="21"/>
      <c r="D68" s="21"/>
      <c r="E68" s="26"/>
      <c r="F68" s="27"/>
      <c r="G68" s="12"/>
    </row>
    <row r="69" spans="1:7" x14ac:dyDescent="0.2">
      <c r="A69" s="28" t="s">
        <v>39</v>
      </c>
      <c r="B69" s="28"/>
      <c r="C69" s="28"/>
      <c r="D69" s="28"/>
      <c r="E69" s="29">
        <v>427311.65847269999</v>
      </c>
      <c r="F69" s="30">
        <v>100</v>
      </c>
      <c r="G69" s="12"/>
    </row>
    <row r="71" spans="1:7" x14ac:dyDescent="0.2">
      <c r="A71" s="12" t="s">
        <v>43</v>
      </c>
    </row>
    <row r="72" spans="1:7" x14ac:dyDescent="0.2">
      <c r="A72" s="12" t="s">
        <v>44</v>
      </c>
    </row>
    <row r="73" spans="1:7" x14ac:dyDescent="0.2">
      <c r="A73" s="12" t="s">
        <v>45</v>
      </c>
      <c r="B73" s="12"/>
      <c r="C73" s="31" t="s">
        <v>46</v>
      </c>
      <c r="D73" s="53" t="s">
        <v>1004</v>
      </c>
    </row>
    <row r="74" spans="1:7" x14ac:dyDescent="0.2">
      <c r="A74" s="6" t="s">
        <v>59</v>
      </c>
      <c r="C74" s="32">
        <v>10.180400000000001</v>
      </c>
      <c r="D74" s="32">
        <v>9.0298999999999996</v>
      </c>
    </row>
    <row r="75" spans="1:7" x14ac:dyDescent="0.2">
      <c r="A75" s="6" t="s">
        <v>126</v>
      </c>
      <c r="C75" s="32">
        <v>10.180400000000001</v>
      </c>
      <c r="D75" s="32">
        <v>9.0298999999999996</v>
      </c>
    </row>
    <row r="76" spans="1:7" x14ac:dyDescent="0.2">
      <c r="A76" s="6" t="s">
        <v>60</v>
      </c>
      <c r="C76" s="32">
        <v>10.361700000000001</v>
      </c>
      <c r="D76" s="32">
        <v>9.2530000000000001</v>
      </c>
    </row>
    <row r="77" spans="1:7" x14ac:dyDescent="0.2">
      <c r="A77" s="6" t="s">
        <v>127</v>
      </c>
      <c r="C77" s="32">
        <v>10.361700000000001</v>
      </c>
      <c r="D77" s="32">
        <v>9.2530000000000001</v>
      </c>
    </row>
    <row r="79" spans="1:7" x14ac:dyDescent="0.2">
      <c r="A79" s="6" t="s">
        <v>51</v>
      </c>
    </row>
    <row r="80" spans="1:7" x14ac:dyDescent="0.2">
      <c r="A80" s="6" t="s">
        <v>1005</v>
      </c>
    </row>
    <row r="82" spans="1:9" x14ac:dyDescent="0.2">
      <c r="A82" s="12" t="s">
        <v>47</v>
      </c>
      <c r="D82" s="31" t="s">
        <v>54</v>
      </c>
    </row>
    <row r="84" spans="1:9" x14ac:dyDescent="0.2">
      <c r="A84" s="12" t="s">
        <v>309</v>
      </c>
      <c r="D84" s="36">
        <v>0.29484541330988001</v>
      </c>
    </row>
    <row r="86" spans="1:9" x14ac:dyDescent="0.2">
      <c r="A86" s="12" t="s">
        <v>53</v>
      </c>
      <c r="D86" s="31" t="s">
        <v>54</v>
      </c>
    </row>
    <row r="88" spans="1:9" x14ac:dyDescent="0.2">
      <c r="A88" s="67" t="s">
        <v>1018</v>
      </c>
      <c r="B88" s="68"/>
      <c r="C88" s="68"/>
      <c r="D88" s="68"/>
      <c r="E88" s="10"/>
      <c r="F88" s="68"/>
      <c r="G88" s="68"/>
      <c r="H88" s="68"/>
      <c r="I88" s="68"/>
    </row>
    <row r="89" spans="1:9" x14ac:dyDescent="0.2">
      <c r="A89" s="68"/>
      <c r="B89" s="68"/>
      <c r="C89" s="68"/>
      <c r="D89" s="68"/>
      <c r="E89" s="10"/>
      <c r="F89" s="68"/>
      <c r="G89" s="68"/>
      <c r="H89" s="68"/>
      <c r="I89" s="68"/>
    </row>
    <row r="90" spans="1:9" x14ac:dyDescent="0.2">
      <c r="A90" s="67" t="s">
        <v>1009</v>
      </c>
      <c r="B90" s="68"/>
      <c r="C90" s="68"/>
      <c r="D90" s="68"/>
      <c r="E90" s="10"/>
      <c r="F90" s="68"/>
      <c r="G90" s="68"/>
      <c r="H90" s="68"/>
      <c r="I90" s="68"/>
    </row>
    <row r="91" spans="1:9" x14ac:dyDescent="0.2">
      <c r="A91" s="69"/>
      <c r="B91" s="68"/>
      <c r="C91" s="68"/>
      <c r="D91" s="68"/>
      <c r="E91" s="10"/>
      <c r="F91" s="68"/>
      <c r="G91" s="68"/>
      <c r="H91" s="68"/>
      <c r="I91" s="68"/>
    </row>
    <row r="92" spans="1:9" x14ac:dyDescent="0.2">
      <c r="A92" s="68"/>
      <c r="B92" s="68"/>
      <c r="C92" s="68"/>
      <c r="D92" s="68"/>
      <c r="E92" s="10"/>
      <c r="F92" s="68"/>
      <c r="G92" s="68"/>
      <c r="H92" s="68"/>
      <c r="I92" s="68"/>
    </row>
    <row r="93" spans="1:9" x14ac:dyDescent="0.2">
      <c r="A93" s="68"/>
      <c r="B93" s="68"/>
      <c r="C93" s="68"/>
      <c r="D93" s="68"/>
      <c r="E93" s="10"/>
      <c r="F93" s="68"/>
      <c r="G93" s="68"/>
      <c r="H93" s="68"/>
      <c r="I93" s="68"/>
    </row>
    <row r="94" spans="1:9" x14ac:dyDescent="0.2">
      <c r="A94" s="68"/>
      <c r="B94" s="68"/>
      <c r="C94" s="68"/>
      <c r="D94" s="68"/>
      <c r="E94" s="10"/>
      <c r="F94" s="68"/>
      <c r="G94" s="68"/>
      <c r="H94" s="68"/>
      <c r="I94" s="68"/>
    </row>
    <row r="95" spans="1:9" x14ac:dyDescent="0.2">
      <c r="A95" s="68"/>
      <c r="B95" s="68"/>
      <c r="C95" s="68"/>
      <c r="D95" s="68"/>
      <c r="E95" s="10"/>
      <c r="F95" s="68"/>
      <c r="G95" s="68"/>
      <c r="H95" s="68"/>
      <c r="I95" s="68"/>
    </row>
    <row r="96" spans="1:9" x14ac:dyDescent="0.2">
      <c r="A96" s="68"/>
      <c r="B96" s="68"/>
      <c r="C96" s="68"/>
      <c r="D96" s="68"/>
      <c r="E96" s="10"/>
      <c r="F96" s="68"/>
      <c r="G96" s="68"/>
      <c r="H96" s="68"/>
      <c r="I96" s="68"/>
    </row>
    <row r="97" spans="1:9" x14ac:dyDescent="0.2">
      <c r="A97" s="68"/>
      <c r="B97" s="68"/>
      <c r="C97" s="68"/>
      <c r="D97" s="68"/>
      <c r="E97" s="10"/>
      <c r="F97" s="68"/>
      <c r="G97" s="68"/>
      <c r="H97" s="68"/>
      <c r="I97" s="68"/>
    </row>
    <row r="98" spans="1:9" x14ac:dyDescent="0.2">
      <c r="A98" s="68"/>
      <c r="B98" s="68"/>
      <c r="C98" s="68"/>
      <c r="D98" s="68"/>
      <c r="E98" s="10"/>
      <c r="F98" s="68"/>
      <c r="G98" s="68"/>
      <c r="H98" s="68"/>
      <c r="I98" s="68"/>
    </row>
    <row r="99" spans="1:9" x14ac:dyDescent="0.2">
      <c r="A99" s="68"/>
      <c r="B99" s="68"/>
      <c r="C99" s="68"/>
      <c r="D99" s="68"/>
      <c r="E99" s="10"/>
      <c r="F99" s="68"/>
      <c r="G99" s="68"/>
      <c r="H99" s="68"/>
      <c r="I99" s="68"/>
    </row>
    <row r="100" spans="1:9" x14ac:dyDescent="0.2">
      <c r="A100" s="68"/>
      <c r="B100" s="68"/>
      <c r="C100" s="68"/>
      <c r="D100" s="68"/>
      <c r="E100" s="10"/>
      <c r="F100" s="68"/>
      <c r="G100" s="68"/>
      <c r="H100" s="68"/>
      <c r="I100" s="68"/>
    </row>
    <row r="101" spans="1:9" x14ac:dyDescent="0.2">
      <c r="A101" s="68"/>
      <c r="B101" s="68"/>
      <c r="C101" s="68"/>
      <c r="D101" s="68"/>
      <c r="E101" s="10"/>
      <c r="F101" s="68"/>
      <c r="G101" s="68"/>
      <c r="H101" s="68"/>
      <c r="I101" s="68"/>
    </row>
    <row r="102" spans="1:9" x14ac:dyDescent="0.2">
      <c r="A102" s="68"/>
      <c r="B102" s="68"/>
      <c r="C102" s="68"/>
      <c r="D102" s="68"/>
      <c r="E102" s="10"/>
      <c r="G102" s="68"/>
      <c r="H102" s="68"/>
      <c r="I102" s="68"/>
    </row>
    <row r="103" spans="1:9" x14ac:dyDescent="0.2">
      <c r="A103" s="68"/>
      <c r="B103" s="68"/>
      <c r="C103" s="68"/>
      <c r="D103" s="68"/>
      <c r="E103" s="10"/>
      <c r="G103" s="68"/>
      <c r="H103" s="68"/>
      <c r="I103" s="68"/>
    </row>
    <row r="104" spans="1:9" x14ac:dyDescent="0.2">
      <c r="A104" s="68"/>
      <c r="B104" s="68"/>
      <c r="C104" s="68"/>
      <c r="D104" s="68"/>
      <c r="E104" s="10"/>
      <c r="G104" s="68"/>
      <c r="H104" s="68"/>
      <c r="I104" s="68"/>
    </row>
    <row r="105" spans="1:9" x14ac:dyDescent="0.2">
      <c r="A105" s="68"/>
      <c r="B105" s="68"/>
      <c r="C105" s="68"/>
      <c r="D105" s="68"/>
      <c r="E105" s="10"/>
      <c r="G105" s="68"/>
      <c r="H105" s="68"/>
      <c r="I105" s="68"/>
    </row>
    <row r="106" spans="1:9" x14ac:dyDescent="0.2">
      <c r="A106" s="68"/>
      <c r="B106" s="68"/>
      <c r="C106" s="68"/>
      <c r="D106" s="68"/>
      <c r="E106" s="10"/>
      <c r="G106" s="68"/>
      <c r="H106" s="68"/>
      <c r="I106" s="68"/>
    </row>
    <row r="107" spans="1:9" x14ac:dyDescent="0.2">
      <c r="A107" s="68"/>
      <c r="B107" s="68"/>
      <c r="C107" s="68"/>
      <c r="D107" s="68"/>
      <c r="E107" s="10"/>
      <c r="G107" s="68"/>
      <c r="H107" s="68"/>
      <c r="I107" s="68"/>
    </row>
    <row r="108" spans="1:9" x14ac:dyDescent="0.2">
      <c r="A108" s="68"/>
      <c r="B108" s="68"/>
      <c r="C108" s="68"/>
      <c r="D108" s="68"/>
      <c r="E108" s="10"/>
      <c r="G108" s="68"/>
      <c r="H108" s="68"/>
      <c r="I108" s="68"/>
    </row>
    <row r="109" spans="1:9" x14ac:dyDescent="0.2">
      <c r="A109" s="67" t="s">
        <v>1028</v>
      </c>
      <c r="B109" s="68"/>
      <c r="C109" s="68"/>
      <c r="D109" s="68"/>
      <c r="E109" s="10"/>
      <c r="G109" s="68"/>
      <c r="H109" s="68"/>
      <c r="I109" s="68"/>
    </row>
    <row r="110" spans="1:9" x14ac:dyDescent="0.2">
      <c r="A110" s="68"/>
      <c r="B110" s="68"/>
      <c r="C110" s="68"/>
      <c r="D110" s="68"/>
      <c r="E110" s="10"/>
      <c r="G110" s="68"/>
      <c r="H110" s="68"/>
      <c r="I110" s="68"/>
    </row>
    <row r="111" spans="1:9" x14ac:dyDescent="0.2">
      <c r="A111" s="67" t="s">
        <v>1525</v>
      </c>
      <c r="B111" s="68"/>
      <c r="C111" s="68"/>
      <c r="D111" s="68"/>
      <c r="E111" s="10"/>
      <c r="G111" s="68"/>
      <c r="H111" s="68"/>
      <c r="I111" s="68"/>
    </row>
    <row r="112" spans="1:9" x14ac:dyDescent="0.2">
      <c r="A112" s="68"/>
      <c r="B112" s="68"/>
      <c r="C112" s="68"/>
      <c r="D112" s="68"/>
      <c r="E112" s="10"/>
      <c r="G112" s="68"/>
      <c r="H112" s="68"/>
      <c r="I112" s="68"/>
    </row>
    <row r="113" spans="1:9" x14ac:dyDescent="0.2">
      <c r="A113" s="68"/>
      <c r="B113" s="68"/>
      <c r="C113" s="68"/>
      <c r="D113" s="68"/>
      <c r="E113" s="10"/>
      <c r="G113" s="68"/>
      <c r="H113" s="68"/>
      <c r="I113" s="68"/>
    </row>
    <row r="114" spans="1:9" x14ac:dyDescent="0.2">
      <c r="A114" s="68"/>
      <c r="B114" s="68"/>
      <c r="C114" s="68"/>
      <c r="D114" s="68"/>
      <c r="E114" s="10"/>
      <c r="G114" s="68"/>
      <c r="H114" s="68"/>
      <c r="I114" s="68"/>
    </row>
    <row r="115" spans="1:9" x14ac:dyDescent="0.2">
      <c r="A115" s="68"/>
      <c r="B115" s="68"/>
      <c r="C115" s="68"/>
      <c r="D115" s="68"/>
      <c r="E115" s="10"/>
      <c r="G115" s="68"/>
      <c r="H115" s="68"/>
      <c r="I115" s="68"/>
    </row>
    <row r="116" spans="1:9" x14ac:dyDescent="0.2">
      <c r="A116" s="68"/>
      <c r="B116" s="68"/>
      <c r="C116" s="68"/>
      <c r="D116" s="68"/>
      <c r="E116" s="10"/>
      <c r="G116" s="68"/>
      <c r="H116" s="68"/>
      <c r="I116" s="68"/>
    </row>
    <row r="117" spans="1:9" x14ac:dyDescent="0.2">
      <c r="A117" s="68"/>
      <c r="B117" s="68"/>
      <c r="C117" s="68"/>
      <c r="D117" s="68"/>
      <c r="E117" s="10"/>
      <c r="G117" s="68"/>
      <c r="H117" s="68"/>
      <c r="I117" s="68"/>
    </row>
    <row r="118" spans="1:9" x14ac:dyDescent="0.2">
      <c r="A118" s="68"/>
      <c r="B118" s="68"/>
      <c r="C118" s="68"/>
      <c r="D118" s="68"/>
      <c r="E118" s="10"/>
      <c r="G118" s="68"/>
      <c r="H118" s="68"/>
      <c r="I118" s="68"/>
    </row>
    <row r="119" spans="1:9" x14ac:dyDescent="0.2">
      <c r="A119" s="68"/>
      <c r="B119" s="68"/>
      <c r="C119" s="68"/>
      <c r="D119" s="68"/>
      <c r="E119" s="10"/>
      <c r="G119" s="68"/>
      <c r="H119" s="68"/>
      <c r="I119" s="68"/>
    </row>
    <row r="120" spans="1:9" x14ac:dyDescent="0.2">
      <c r="A120" s="68"/>
      <c r="B120" s="68"/>
      <c r="C120" s="68"/>
      <c r="D120" s="68"/>
      <c r="E120" s="10"/>
      <c r="G120" s="68"/>
      <c r="H120" s="68"/>
      <c r="I120" s="68"/>
    </row>
    <row r="121" spans="1:9" x14ac:dyDescent="0.2">
      <c r="A121" s="68"/>
      <c r="B121" s="68"/>
      <c r="C121" s="68"/>
      <c r="D121" s="68"/>
      <c r="E121" s="10"/>
      <c r="G121" s="68"/>
      <c r="H121" s="68"/>
      <c r="I121" s="68"/>
    </row>
    <row r="122" spans="1:9" x14ac:dyDescent="0.2">
      <c r="A122" s="68"/>
      <c r="B122" s="68"/>
      <c r="C122" s="68"/>
      <c r="D122" s="68"/>
      <c r="E122" s="10"/>
      <c r="G122" s="68"/>
      <c r="H122" s="68"/>
      <c r="I122" s="68"/>
    </row>
    <row r="123" spans="1:9" x14ac:dyDescent="0.2">
      <c r="A123" s="68"/>
      <c r="B123" s="68"/>
      <c r="C123" s="68"/>
      <c r="D123" s="68"/>
      <c r="E123" s="10"/>
      <c r="G123" s="68"/>
      <c r="H123" s="68"/>
      <c r="I123" s="68"/>
    </row>
    <row r="124" spans="1:9" x14ac:dyDescent="0.2">
      <c r="A124" s="68"/>
      <c r="B124" s="68"/>
      <c r="C124" s="68"/>
      <c r="D124" s="68"/>
      <c r="E124" s="10"/>
      <c r="G124" s="68"/>
      <c r="H124" s="68"/>
      <c r="I124" s="68"/>
    </row>
    <row r="125" spans="1:9" x14ac:dyDescent="0.2">
      <c r="A125" s="68"/>
      <c r="B125" s="68"/>
      <c r="C125" s="68"/>
      <c r="D125" s="68"/>
      <c r="E125" s="10"/>
      <c r="G125" s="68"/>
      <c r="H125" s="68"/>
      <c r="I125" s="68"/>
    </row>
    <row r="126" spans="1:9" x14ac:dyDescent="0.2">
      <c r="A126" s="68"/>
      <c r="B126" s="68"/>
      <c r="C126" s="68"/>
      <c r="D126" s="68"/>
      <c r="E126" s="10"/>
      <c r="G126" s="68"/>
      <c r="H126" s="68"/>
      <c r="I126" s="68"/>
    </row>
    <row r="127" spans="1:9" x14ac:dyDescent="0.2">
      <c r="A127" s="68"/>
      <c r="B127" s="68"/>
      <c r="C127" s="68"/>
      <c r="D127" s="68"/>
      <c r="E127" s="10"/>
      <c r="G127" s="68"/>
      <c r="H127" s="68"/>
      <c r="I127" s="68"/>
    </row>
    <row r="128" spans="1:9" x14ac:dyDescent="0.2">
      <c r="A128" s="68"/>
      <c r="B128" s="68"/>
      <c r="C128" s="68"/>
      <c r="D128" s="68"/>
      <c r="E128" s="10"/>
      <c r="G128" s="68"/>
      <c r="H128" s="68"/>
      <c r="I128" s="68"/>
    </row>
    <row r="129" spans="1:9" x14ac:dyDescent="0.2">
      <c r="A129" s="68"/>
      <c r="B129" s="68"/>
      <c r="C129" s="68"/>
      <c r="D129" s="68"/>
      <c r="E129" s="10"/>
      <c r="G129" s="68"/>
      <c r="H129" s="68"/>
      <c r="I129" s="68"/>
    </row>
    <row r="130" spans="1:9" x14ac:dyDescent="0.2">
      <c r="A130" s="68" t="s">
        <v>1008</v>
      </c>
      <c r="B130" s="68"/>
      <c r="C130" s="68"/>
      <c r="D130" s="68"/>
      <c r="E130" s="10"/>
      <c r="G130" s="68"/>
      <c r="H130" s="68"/>
      <c r="I130" s="68"/>
    </row>
    <row r="131" spans="1:9" x14ac:dyDescent="0.2">
      <c r="A131" s="68"/>
      <c r="B131" s="68"/>
      <c r="C131" s="68"/>
      <c r="D131" s="68"/>
      <c r="E131" s="10"/>
      <c r="G131" s="68"/>
      <c r="H131" s="68"/>
      <c r="I131" s="68"/>
    </row>
    <row r="132" spans="1:9" x14ac:dyDescent="0.2">
      <c r="A132" s="68"/>
      <c r="B132" s="68"/>
      <c r="C132" s="68"/>
      <c r="D132" s="68"/>
      <c r="E132" s="10"/>
      <c r="G132" s="68"/>
      <c r="H132" s="68"/>
      <c r="I132" s="68"/>
    </row>
    <row r="133" spans="1:9" x14ac:dyDescent="0.2">
      <c r="A133" s="68"/>
      <c r="B133" s="68"/>
      <c r="C133" s="68"/>
      <c r="D133" s="68"/>
      <c r="E133" s="10"/>
      <c r="G133" s="68"/>
      <c r="H133" s="68"/>
      <c r="I133" s="68"/>
    </row>
    <row r="134" spans="1:9" x14ac:dyDescent="0.2">
      <c r="A134" s="68"/>
      <c r="B134" s="68"/>
      <c r="C134" s="68"/>
      <c r="D134" s="68"/>
      <c r="E134" s="10"/>
      <c r="G134" s="68"/>
      <c r="H134" s="68"/>
      <c r="I134" s="68"/>
    </row>
    <row r="135" spans="1:9" x14ac:dyDescent="0.2">
      <c r="A135" s="68"/>
      <c r="B135" s="68"/>
      <c r="C135" s="68"/>
      <c r="D135" s="68"/>
      <c r="E135" s="10"/>
      <c r="G135" s="68"/>
      <c r="H135" s="68"/>
      <c r="I135" s="68"/>
    </row>
    <row r="136" spans="1:9" x14ac:dyDescent="0.2">
      <c r="A136" s="68"/>
      <c r="B136" s="68"/>
      <c r="C136" s="68"/>
      <c r="D136" s="68"/>
      <c r="E136" s="10"/>
      <c r="G136" s="68"/>
      <c r="H136" s="68"/>
      <c r="I136" s="68"/>
    </row>
    <row r="137" spans="1:9" x14ac:dyDescent="0.2">
      <c r="A137" s="68"/>
      <c r="B137" s="68"/>
      <c r="C137" s="68"/>
      <c r="D137" s="68"/>
      <c r="E137" s="10"/>
      <c r="G137" s="68"/>
      <c r="H137" s="68"/>
      <c r="I137" s="68"/>
    </row>
    <row r="138" spans="1:9" x14ac:dyDescent="0.2">
      <c r="A138" s="68"/>
      <c r="B138" s="68"/>
      <c r="C138" s="68"/>
      <c r="D138" s="68"/>
      <c r="E138" s="10"/>
      <c r="G138" s="68"/>
      <c r="H138" s="68"/>
      <c r="I138" s="68"/>
    </row>
    <row r="139" spans="1:9" x14ac:dyDescent="0.2">
      <c r="A139" s="68"/>
      <c r="B139" s="68"/>
      <c r="C139" s="68"/>
      <c r="D139" s="68"/>
      <c r="E139" s="10"/>
      <c r="G139" s="68"/>
      <c r="H139" s="68"/>
      <c r="I139" s="68"/>
    </row>
    <row r="140" spans="1:9" x14ac:dyDescent="0.2">
      <c r="A140" s="68"/>
      <c r="B140" s="68"/>
      <c r="C140" s="68"/>
      <c r="D140" s="68"/>
      <c r="E140" s="10"/>
      <c r="G140" s="68"/>
      <c r="H140" s="68"/>
      <c r="I140" s="68"/>
    </row>
    <row r="141" spans="1:9" x14ac:dyDescent="0.2">
      <c r="A141" s="68"/>
      <c r="B141" s="68"/>
      <c r="C141" s="68"/>
      <c r="D141" s="68"/>
      <c r="E141" s="10"/>
      <c r="G141" s="68"/>
      <c r="H141" s="68"/>
      <c r="I141" s="68"/>
    </row>
    <row r="142" spans="1:9" x14ac:dyDescent="0.2">
      <c r="A142" s="68"/>
      <c r="B142" s="68"/>
      <c r="C142" s="68"/>
      <c r="D142" s="68"/>
      <c r="E142" s="10"/>
      <c r="G142" s="68"/>
      <c r="H142" s="68"/>
      <c r="I142" s="68"/>
    </row>
    <row r="143" spans="1:9" x14ac:dyDescent="0.2">
      <c r="A143" s="68"/>
      <c r="B143" s="68"/>
      <c r="C143" s="68"/>
      <c r="D143" s="68"/>
      <c r="E143" s="10"/>
      <c r="G143" s="68"/>
      <c r="H143" s="68"/>
      <c r="I143" s="68"/>
    </row>
    <row r="144" spans="1:9" x14ac:dyDescent="0.2">
      <c r="A144" s="68"/>
      <c r="B144" s="68"/>
      <c r="C144" s="68"/>
      <c r="D144" s="68"/>
      <c r="E144" s="10"/>
      <c r="G144" s="68"/>
      <c r="H144" s="68"/>
      <c r="I144" s="68"/>
    </row>
    <row r="145" spans="1:9" x14ac:dyDescent="0.2">
      <c r="A145" s="68"/>
      <c r="B145" s="68"/>
      <c r="C145" s="68"/>
      <c r="D145" s="68"/>
      <c r="E145" s="10"/>
      <c r="G145" s="68"/>
      <c r="H145" s="68"/>
      <c r="I145" s="68"/>
    </row>
    <row r="146" spans="1:9" x14ac:dyDescent="0.2">
      <c r="A146" s="68"/>
      <c r="B146" s="68"/>
      <c r="C146" s="68"/>
      <c r="D146" s="68"/>
      <c r="E146" s="10"/>
      <c r="G146" s="68"/>
      <c r="H146" s="68"/>
      <c r="I146" s="68"/>
    </row>
    <row r="147" spans="1:9" x14ac:dyDescent="0.2">
      <c r="A147" s="68"/>
      <c r="B147" s="68"/>
      <c r="C147" s="68"/>
      <c r="D147" s="68"/>
      <c r="E147" s="10"/>
      <c r="G147" s="68"/>
      <c r="H147" s="68"/>
      <c r="I147" s="68"/>
    </row>
    <row r="148" spans="1:9" x14ac:dyDescent="0.2">
      <c r="A148" s="68"/>
      <c r="B148" s="68"/>
      <c r="C148" s="68"/>
      <c r="D148" s="68"/>
      <c r="E148" s="10"/>
      <c r="G148" s="68"/>
      <c r="H148" s="68"/>
      <c r="I148" s="68"/>
    </row>
    <row r="149" spans="1:9" x14ac:dyDescent="0.2">
      <c r="A149" s="68"/>
      <c r="B149" s="68"/>
      <c r="C149" s="68"/>
      <c r="D149" s="68"/>
      <c r="E149" s="10"/>
      <c r="G149" s="68"/>
      <c r="H149" s="68"/>
      <c r="I149" s="68"/>
    </row>
    <row r="150" spans="1:9" x14ac:dyDescent="0.2">
      <c r="A150" s="68"/>
      <c r="B150" s="68"/>
      <c r="C150" s="68"/>
      <c r="D150" s="68"/>
      <c r="E150" s="10"/>
      <c r="G150" s="68"/>
      <c r="H150" s="68"/>
      <c r="I150" s="68"/>
    </row>
    <row r="151" spans="1:9" x14ac:dyDescent="0.2">
      <c r="A151" s="68"/>
      <c r="B151" s="68"/>
      <c r="C151" s="68"/>
      <c r="D151" s="68"/>
      <c r="E151" s="10"/>
      <c r="G151" s="68"/>
      <c r="H151" s="68"/>
      <c r="I151" s="68"/>
    </row>
    <row r="152" spans="1:9" x14ac:dyDescent="0.2">
      <c r="A152" s="68"/>
      <c r="B152" s="68"/>
      <c r="C152" s="68"/>
      <c r="D152" s="68"/>
      <c r="E152" s="10"/>
      <c r="G152" s="68"/>
      <c r="H152" s="68"/>
      <c r="I152" s="68"/>
    </row>
    <row r="153" spans="1:9" x14ac:dyDescent="0.2">
      <c r="A153" s="68"/>
      <c r="B153" s="68"/>
      <c r="C153" s="68"/>
      <c r="D153" s="68"/>
      <c r="E153" s="10"/>
      <c r="G153" s="68"/>
      <c r="H153" s="68"/>
      <c r="I153" s="68"/>
    </row>
    <row r="154" spans="1:9" x14ac:dyDescent="0.2">
      <c r="A154" s="68"/>
      <c r="B154" s="68"/>
      <c r="C154" s="68"/>
      <c r="D154" s="68"/>
      <c r="E154" s="10"/>
      <c r="G154" s="68"/>
      <c r="H154" s="68"/>
      <c r="I154" s="68"/>
    </row>
    <row r="155" spans="1:9" x14ac:dyDescent="0.2">
      <c r="A155" s="68"/>
      <c r="B155" s="68"/>
      <c r="C155" s="68"/>
      <c r="D155" s="68"/>
      <c r="E155" s="10"/>
      <c r="G155" s="68"/>
      <c r="H155" s="68"/>
      <c r="I155" s="68"/>
    </row>
    <row r="156" spans="1:9" x14ac:dyDescent="0.2">
      <c r="A156" s="68"/>
      <c r="B156" s="68"/>
      <c r="C156" s="68"/>
      <c r="D156" s="68"/>
      <c r="E156" s="10"/>
      <c r="G156" s="68"/>
      <c r="H156" s="68"/>
      <c r="I156" s="68"/>
    </row>
    <row r="157" spans="1:9" x14ac:dyDescent="0.2">
      <c r="A157" s="68"/>
      <c r="B157" s="68"/>
      <c r="C157" s="68"/>
      <c r="D157" s="68"/>
      <c r="E157" s="10"/>
      <c r="G157" s="68"/>
      <c r="H157" s="68"/>
      <c r="I157" s="68"/>
    </row>
    <row r="158" spans="1:9" x14ac:dyDescent="0.2">
      <c r="A158" s="68"/>
      <c r="B158" s="68"/>
      <c r="C158" s="68"/>
      <c r="D158" s="68"/>
      <c r="E158" s="10"/>
      <c r="G158" s="68"/>
      <c r="H158" s="68"/>
      <c r="I158" s="68"/>
    </row>
    <row r="159" spans="1:9" x14ac:dyDescent="0.2">
      <c r="A159" s="68"/>
      <c r="B159" s="68"/>
      <c r="C159" s="68"/>
      <c r="D159" s="68"/>
      <c r="E159" s="10"/>
      <c r="G159" s="68"/>
      <c r="H159" s="68"/>
      <c r="I159" s="68"/>
    </row>
    <row r="160" spans="1:9" x14ac:dyDescent="0.2">
      <c r="A160" s="68"/>
      <c r="B160" s="68"/>
      <c r="C160" s="68"/>
      <c r="D160" s="68"/>
      <c r="E160" s="10"/>
      <c r="G160" s="68"/>
      <c r="H160" s="68"/>
      <c r="I160" s="68"/>
    </row>
    <row r="161" spans="1:9" x14ac:dyDescent="0.2">
      <c r="A161" s="68"/>
      <c r="B161" s="68"/>
      <c r="C161" s="68"/>
      <c r="D161" s="68"/>
      <c r="E161" s="10"/>
      <c r="G161" s="68"/>
      <c r="H161" s="68"/>
      <c r="I161" s="68"/>
    </row>
    <row r="162" spans="1:9" x14ac:dyDescent="0.2">
      <c r="A162" s="68"/>
      <c r="B162" s="68"/>
      <c r="C162" s="68"/>
      <c r="D162" s="68"/>
      <c r="E162" s="10"/>
      <c r="G162" s="68"/>
      <c r="H162" s="68"/>
      <c r="I162" s="68"/>
    </row>
    <row r="163" spans="1:9" x14ac:dyDescent="0.2">
      <c r="A163" s="68"/>
      <c r="B163" s="68"/>
      <c r="C163" s="68"/>
      <c r="D163" s="68"/>
      <c r="E163" s="10"/>
      <c r="G163" s="68"/>
      <c r="H163" s="68"/>
      <c r="I163" s="68"/>
    </row>
    <row r="164" spans="1:9" x14ac:dyDescent="0.2">
      <c r="A164" s="68"/>
      <c r="B164" s="68"/>
      <c r="C164" s="68"/>
      <c r="D164" s="68"/>
      <c r="E164" s="10"/>
      <c r="G164" s="68"/>
      <c r="H164" s="68"/>
      <c r="I164" s="68"/>
    </row>
    <row r="165" spans="1:9" x14ac:dyDescent="0.2">
      <c r="A165" s="68"/>
      <c r="B165" s="68"/>
      <c r="C165" s="68"/>
      <c r="D165" s="68"/>
      <c r="E165" s="10"/>
      <c r="G165" s="68"/>
      <c r="H165" s="68"/>
      <c r="I165" s="68"/>
    </row>
    <row r="166" spans="1:9" x14ac:dyDescent="0.2">
      <c r="A166" s="68"/>
      <c r="B166" s="68"/>
      <c r="C166" s="68"/>
      <c r="D166" s="68"/>
      <c r="E166" s="10"/>
      <c r="G166" s="68"/>
      <c r="H166" s="68"/>
      <c r="I166" s="68"/>
    </row>
    <row r="167" spans="1:9" x14ac:dyDescent="0.2">
      <c r="A167" s="68"/>
      <c r="B167" s="68"/>
      <c r="C167" s="68"/>
      <c r="D167" s="68"/>
      <c r="E167" s="10"/>
      <c r="G167" s="68"/>
      <c r="H167" s="68"/>
      <c r="I167" s="68"/>
    </row>
    <row r="168" spans="1:9" x14ac:dyDescent="0.2">
      <c r="A168" s="68"/>
      <c r="B168" s="68"/>
      <c r="C168" s="68"/>
      <c r="D168" s="68"/>
      <c r="E168" s="10"/>
      <c r="G168" s="68"/>
      <c r="H168" s="68"/>
      <c r="I168" s="68"/>
    </row>
    <row r="169" spans="1:9" x14ac:dyDescent="0.2">
      <c r="A169" s="68"/>
      <c r="B169" s="68"/>
      <c r="C169" s="68"/>
      <c r="D169" s="68"/>
      <c r="E169" s="10"/>
      <c r="G169" s="68"/>
      <c r="H169" s="68"/>
      <c r="I169" s="68"/>
    </row>
    <row r="170" spans="1:9" x14ac:dyDescent="0.2">
      <c r="A170" s="68"/>
      <c r="B170" s="68"/>
      <c r="C170" s="68"/>
      <c r="D170" s="68"/>
      <c r="E170" s="10"/>
      <c r="G170" s="68"/>
      <c r="H170" s="68"/>
      <c r="I170" s="68"/>
    </row>
    <row r="171" spans="1:9" x14ac:dyDescent="0.2">
      <c r="A171" s="68"/>
      <c r="B171" s="68"/>
      <c r="C171" s="68"/>
      <c r="D171" s="68"/>
      <c r="E171" s="10"/>
      <c r="G171" s="68"/>
      <c r="H171" s="68"/>
      <c r="I171" s="68"/>
    </row>
    <row r="172" spans="1:9" x14ac:dyDescent="0.2">
      <c r="A172" s="68"/>
      <c r="B172" s="68"/>
      <c r="C172" s="68"/>
      <c r="D172" s="68"/>
      <c r="E172" s="10"/>
      <c r="G172" s="68"/>
      <c r="H172" s="68"/>
      <c r="I172" s="68"/>
    </row>
    <row r="173" spans="1:9" x14ac:dyDescent="0.2">
      <c r="A173" s="68"/>
      <c r="B173" s="68"/>
      <c r="C173" s="68"/>
      <c r="D173" s="68"/>
      <c r="E173" s="10"/>
      <c r="G173" s="68"/>
      <c r="H173" s="68"/>
      <c r="I173" s="68"/>
    </row>
    <row r="174" spans="1:9" x14ac:dyDescent="0.2">
      <c r="A174" s="68"/>
      <c r="B174" s="68"/>
      <c r="C174" s="68"/>
      <c r="D174" s="68"/>
      <c r="E174" s="10"/>
      <c r="G174" s="68"/>
      <c r="H174" s="68"/>
      <c r="I174" s="68"/>
    </row>
    <row r="175" spans="1:9" x14ac:dyDescent="0.2">
      <c r="A175" s="68"/>
      <c r="B175" s="68"/>
      <c r="C175" s="68"/>
      <c r="D175" s="68"/>
      <c r="E175" s="10"/>
      <c r="G175" s="68"/>
      <c r="H175" s="68"/>
      <c r="I175" s="68"/>
    </row>
    <row r="176" spans="1:9" x14ac:dyDescent="0.2">
      <c r="A176" s="68"/>
      <c r="B176" s="68"/>
      <c r="C176" s="68"/>
      <c r="D176" s="68"/>
      <c r="E176" s="10"/>
      <c r="G176" s="68"/>
      <c r="H176" s="68"/>
      <c r="I176" s="68"/>
    </row>
    <row r="177" spans="1:9" x14ac:dyDescent="0.2">
      <c r="A177" s="68"/>
      <c r="B177" s="68"/>
      <c r="C177" s="68"/>
      <c r="D177" s="68"/>
      <c r="E177" s="10"/>
      <c r="G177" s="68"/>
      <c r="H177" s="68"/>
      <c r="I177" s="68"/>
    </row>
    <row r="178" spans="1:9" x14ac:dyDescent="0.2">
      <c r="A178" s="68"/>
      <c r="B178" s="68"/>
      <c r="C178" s="68"/>
      <c r="D178" s="68"/>
      <c r="E178" s="10"/>
      <c r="G178" s="68"/>
      <c r="H178" s="68"/>
      <c r="I178" s="68"/>
    </row>
    <row r="179" spans="1:9" x14ac:dyDescent="0.2">
      <c r="A179" s="68"/>
      <c r="B179" s="68"/>
      <c r="C179" s="68"/>
      <c r="D179" s="68"/>
      <c r="E179" s="10"/>
      <c r="G179" s="68"/>
      <c r="H179" s="68"/>
      <c r="I179" s="68"/>
    </row>
    <row r="180" spans="1:9" x14ac:dyDescent="0.2">
      <c r="A180" s="68"/>
      <c r="B180" s="68"/>
      <c r="C180" s="68"/>
      <c r="D180" s="68"/>
      <c r="E180" s="10"/>
      <c r="G180" s="68"/>
      <c r="H180" s="68"/>
      <c r="I180" s="68"/>
    </row>
    <row r="181" spans="1:9" x14ac:dyDescent="0.2">
      <c r="A181" s="68"/>
      <c r="B181" s="68"/>
      <c r="C181" s="68"/>
      <c r="D181" s="68"/>
      <c r="E181" s="10"/>
      <c r="G181" s="68"/>
      <c r="H181" s="68"/>
      <c r="I181" s="68"/>
    </row>
    <row r="182" spans="1:9" x14ac:dyDescent="0.2">
      <c r="A182" s="68"/>
      <c r="B182" s="68"/>
      <c r="C182" s="68"/>
      <c r="D182" s="68"/>
      <c r="E182" s="10"/>
      <c r="G182" s="68"/>
      <c r="H182" s="68"/>
      <c r="I182" s="68"/>
    </row>
    <row r="183" spans="1:9" x14ac:dyDescent="0.2">
      <c r="A183" s="68"/>
      <c r="B183" s="68"/>
      <c r="C183" s="68"/>
      <c r="D183" s="68"/>
      <c r="E183" s="10"/>
      <c r="G183" s="68"/>
      <c r="H183" s="68"/>
      <c r="I183" s="68"/>
    </row>
    <row r="184" spans="1:9" x14ac:dyDescent="0.2">
      <c r="A184" s="68"/>
      <c r="B184" s="68"/>
      <c r="C184" s="68"/>
      <c r="D184" s="68"/>
      <c r="E184" s="10"/>
      <c r="G184" s="68"/>
      <c r="H184" s="68"/>
      <c r="I184" s="68"/>
    </row>
    <row r="185" spans="1:9" x14ac:dyDescent="0.2">
      <c r="A185" s="68"/>
      <c r="B185" s="68"/>
      <c r="C185" s="68"/>
      <c r="D185" s="68"/>
      <c r="E185" s="10"/>
      <c r="G185" s="68"/>
      <c r="H185" s="68"/>
      <c r="I185" s="68"/>
    </row>
    <row r="186" spans="1:9" x14ac:dyDescent="0.2">
      <c r="A186" s="68"/>
      <c r="B186" s="68"/>
      <c r="C186" s="68"/>
      <c r="D186" s="68"/>
      <c r="E186" s="10"/>
      <c r="G186" s="68"/>
      <c r="H186" s="68"/>
      <c r="I186" s="68"/>
    </row>
    <row r="187" spans="1:9" x14ac:dyDescent="0.2">
      <c r="A187" s="68"/>
      <c r="B187" s="68"/>
      <c r="C187" s="68"/>
      <c r="D187" s="68"/>
      <c r="E187" s="10"/>
      <c r="G187" s="68"/>
      <c r="H187" s="68"/>
      <c r="I187" s="68"/>
    </row>
    <row r="188" spans="1:9" x14ac:dyDescent="0.2">
      <c r="A188" s="68"/>
      <c r="B188" s="68"/>
      <c r="C188" s="68"/>
      <c r="D188" s="68"/>
      <c r="E188" s="10"/>
      <c r="G188" s="68"/>
      <c r="H188" s="68"/>
      <c r="I188" s="68"/>
    </row>
    <row r="189" spans="1:9" x14ac:dyDescent="0.2">
      <c r="A189" s="68"/>
      <c r="B189" s="68"/>
      <c r="C189" s="68"/>
      <c r="D189" s="68"/>
      <c r="E189" s="10"/>
      <c r="G189" s="68"/>
      <c r="H189" s="68"/>
      <c r="I189" s="68"/>
    </row>
    <row r="190" spans="1:9" x14ac:dyDescent="0.2">
      <c r="A190" s="68"/>
      <c r="B190" s="68"/>
      <c r="C190" s="68"/>
      <c r="D190" s="68"/>
      <c r="E190" s="10"/>
      <c r="G190" s="68"/>
      <c r="H190" s="68"/>
      <c r="I190" s="68"/>
    </row>
    <row r="191" spans="1:9" x14ac:dyDescent="0.2">
      <c r="A191" s="68"/>
      <c r="B191" s="68"/>
      <c r="C191" s="68"/>
      <c r="D191" s="68"/>
      <c r="E191" s="10"/>
      <c r="G191" s="68"/>
      <c r="H191" s="68"/>
      <c r="I191" s="68"/>
    </row>
    <row r="192" spans="1:9" x14ac:dyDescent="0.2">
      <c r="A192" s="68"/>
      <c r="B192" s="68"/>
      <c r="C192" s="68"/>
      <c r="D192" s="68"/>
      <c r="E192" s="10"/>
      <c r="G192" s="68"/>
      <c r="H192" s="68"/>
      <c r="I192" s="68"/>
    </row>
    <row r="193" spans="1:9" x14ac:dyDescent="0.2">
      <c r="A193" s="68"/>
      <c r="B193" s="68"/>
      <c r="C193" s="68"/>
      <c r="D193" s="68"/>
      <c r="E193" s="10"/>
      <c r="G193" s="68"/>
      <c r="H193" s="68"/>
      <c r="I193" s="68"/>
    </row>
    <row r="194" spans="1:9" x14ac:dyDescent="0.2">
      <c r="A194" s="68"/>
      <c r="B194" s="68"/>
      <c r="C194" s="68"/>
      <c r="D194" s="68"/>
      <c r="E194" s="10"/>
      <c r="G194" s="68"/>
      <c r="H194" s="68"/>
      <c r="I194" s="68"/>
    </row>
    <row r="195" spans="1:9" x14ac:dyDescent="0.2">
      <c r="A195" s="68"/>
      <c r="B195" s="68"/>
      <c r="C195" s="68"/>
      <c r="D195" s="68"/>
      <c r="E195" s="10"/>
      <c r="G195" s="68"/>
      <c r="H195" s="68"/>
      <c r="I195" s="68"/>
    </row>
    <row r="196" spans="1:9" x14ac:dyDescent="0.2">
      <c r="A196" s="68"/>
      <c r="B196" s="68"/>
      <c r="C196" s="68"/>
      <c r="D196" s="68"/>
      <c r="E196" s="10"/>
      <c r="G196" s="68"/>
      <c r="H196" s="68"/>
      <c r="I196" s="68"/>
    </row>
    <row r="197" spans="1:9" x14ac:dyDescent="0.2">
      <c r="A197" s="68"/>
      <c r="B197" s="68"/>
      <c r="C197" s="68"/>
      <c r="D197" s="68"/>
      <c r="E197" s="10"/>
      <c r="G197" s="68"/>
      <c r="H197" s="68"/>
      <c r="I197" s="68"/>
    </row>
    <row r="198" spans="1:9" x14ac:dyDescent="0.2">
      <c r="A198" s="68"/>
      <c r="B198" s="68"/>
      <c r="C198" s="68"/>
      <c r="D198" s="68"/>
      <c r="E198" s="10"/>
      <c r="G198" s="68"/>
      <c r="H198" s="68"/>
      <c r="I198" s="68"/>
    </row>
    <row r="199" spans="1:9" x14ac:dyDescent="0.2">
      <c r="A199" s="68"/>
      <c r="B199" s="68"/>
      <c r="C199" s="68"/>
      <c r="D199" s="68"/>
      <c r="E199" s="10"/>
      <c r="G199" s="68"/>
      <c r="H199" s="68"/>
      <c r="I199" s="68"/>
    </row>
    <row r="200" spans="1:9" x14ac:dyDescent="0.2">
      <c r="A200" s="68"/>
      <c r="B200" s="68"/>
      <c r="C200" s="68"/>
      <c r="D200" s="68"/>
      <c r="E200" s="10"/>
      <c r="G200" s="68"/>
      <c r="H200" s="68"/>
      <c r="I200" s="68"/>
    </row>
    <row r="201" spans="1:9" x14ac:dyDescent="0.2">
      <c r="A201" s="68"/>
      <c r="B201" s="68"/>
      <c r="C201" s="68"/>
      <c r="D201" s="68"/>
      <c r="E201" s="10"/>
      <c r="G201" s="68"/>
      <c r="H201" s="68"/>
      <c r="I201" s="68"/>
    </row>
    <row r="202" spans="1:9" x14ac:dyDescent="0.2">
      <c r="A202" s="68"/>
      <c r="B202" s="68"/>
      <c r="C202" s="68"/>
      <c r="D202" s="68"/>
      <c r="E202" s="10"/>
      <c r="G202" s="68"/>
      <c r="H202" s="68"/>
      <c r="I202" s="68"/>
    </row>
    <row r="203" spans="1:9" x14ac:dyDescent="0.2">
      <c r="A203" s="68"/>
      <c r="B203" s="68"/>
      <c r="C203" s="68"/>
      <c r="D203" s="68"/>
      <c r="E203" s="10"/>
      <c r="G203" s="68"/>
      <c r="H203" s="68"/>
      <c r="I203" s="68"/>
    </row>
    <row r="204" spans="1:9" x14ac:dyDescent="0.2">
      <c r="A204" s="68"/>
      <c r="B204" s="68"/>
      <c r="C204" s="68"/>
      <c r="D204" s="68"/>
      <c r="E204" s="10"/>
      <c r="G204" s="68"/>
      <c r="H204" s="68"/>
      <c r="I204" s="68"/>
    </row>
    <row r="205" spans="1:9" x14ac:dyDescent="0.2">
      <c r="A205" s="68"/>
      <c r="B205" s="68"/>
      <c r="C205" s="68"/>
      <c r="D205" s="68"/>
      <c r="E205" s="10"/>
      <c r="G205" s="68"/>
      <c r="H205" s="68"/>
      <c r="I205" s="68"/>
    </row>
    <row r="206" spans="1:9" x14ac:dyDescent="0.2">
      <c r="A206" s="68"/>
      <c r="B206" s="68"/>
      <c r="C206" s="68"/>
      <c r="D206" s="68"/>
      <c r="E206" s="10"/>
      <c r="G206" s="68"/>
      <c r="H206" s="68"/>
      <c r="I206" s="68"/>
    </row>
    <row r="207" spans="1:9" x14ac:dyDescent="0.2">
      <c r="A207" s="68"/>
      <c r="B207" s="68"/>
      <c r="C207" s="68"/>
      <c r="D207" s="68"/>
      <c r="E207" s="10"/>
      <c r="G207" s="68"/>
      <c r="H207" s="68"/>
      <c r="I207" s="68"/>
    </row>
    <row r="208" spans="1:9" x14ac:dyDescent="0.2">
      <c r="A208" s="68"/>
      <c r="B208" s="68"/>
      <c r="C208" s="68"/>
      <c r="D208" s="68"/>
      <c r="E208" s="10"/>
      <c r="G208" s="68"/>
      <c r="H208" s="68"/>
      <c r="I208" s="68"/>
    </row>
    <row r="209" spans="1:9" x14ac:dyDescent="0.2">
      <c r="A209" s="68"/>
      <c r="B209" s="68"/>
      <c r="C209" s="68"/>
      <c r="D209" s="68"/>
      <c r="E209" s="10"/>
      <c r="G209" s="68"/>
      <c r="H209" s="68"/>
      <c r="I209" s="68"/>
    </row>
    <row r="210" spans="1:9" x14ac:dyDescent="0.2">
      <c r="A210" s="68"/>
      <c r="B210" s="68"/>
      <c r="C210" s="68"/>
      <c r="D210" s="68"/>
      <c r="E210" s="10"/>
      <c r="G210" s="68"/>
      <c r="H210" s="68"/>
      <c r="I210" s="68"/>
    </row>
    <row r="211" spans="1:9" x14ac:dyDescent="0.2">
      <c r="A211" s="68"/>
      <c r="B211" s="68"/>
      <c r="C211" s="68"/>
      <c r="D211" s="68"/>
      <c r="E211" s="10"/>
      <c r="G211" s="68"/>
      <c r="H211" s="68"/>
      <c r="I211" s="68"/>
    </row>
    <row r="212" spans="1:9" x14ac:dyDescent="0.2">
      <c r="A212" s="68"/>
      <c r="B212" s="68"/>
      <c r="C212" s="68"/>
      <c r="D212" s="68"/>
      <c r="E212" s="10"/>
      <c r="G212" s="68"/>
      <c r="H212" s="68"/>
      <c r="I212" s="68"/>
    </row>
    <row r="213" spans="1:9" x14ac:dyDescent="0.2">
      <c r="A213" s="68"/>
      <c r="B213" s="68"/>
      <c r="C213" s="68"/>
      <c r="D213" s="68"/>
      <c r="E213" s="10"/>
      <c r="G213" s="68"/>
      <c r="H213" s="68"/>
      <c r="I213" s="68"/>
    </row>
    <row r="214" spans="1:9" x14ac:dyDescent="0.2">
      <c r="A214" s="68"/>
      <c r="B214" s="68"/>
      <c r="C214" s="68"/>
      <c r="D214" s="68"/>
      <c r="E214" s="10"/>
      <c r="G214" s="68"/>
      <c r="H214" s="68"/>
      <c r="I214" s="68"/>
    </row>
    <row r="215" spans="1:9" x14ac:dyDescent="0.2">
      <c r="A215" s="68"/>
      <c r="B215" s="68"/>
      <c r="C215" s="68"/>
      <c r="D215" s="68"/>
      <c r="E215" s="10"/>
      <c r="G215" s="68"/>
      <c r="H215" s="68"/>
      <c r="I215" s="68"/>
    </row>
    <row r="216" spans="1:9" x14ac:dyDescent="0.2">
      <c r="A216" s="68"/>
      <c r="B216" s="68"/>
      <c r="C216" s="68"/>
      <c r="D216" s="68"/>
      <c r="E216" s="10"/>
      <c r="G216" s="68"/>
      <c r="H216" s="68"/>
      <c r="I216" s="68"/>
    </row>
    <row r="217" spans="1:9" x14ac:dyDescent="0.2">
      <c r="A217" s="68"/>
      <c r="B217" s="68"/>
      <c r="C217" s="68"/>
      <c r="D217" s="68"/>
      <c r="E217" s="10"/>
      <c r="G217" s="68"/>
      <c r="H217" s="68"/>
      <c r="I217" s="68"/>
    </row>
    <row r="218" spans="1:9" x14ac:dyDescent="0.2">
      <c r="A218" s="68"/>
      <c r="B218" s="68"/>
      <c r="C218" s="68"/>
      <c r="D218" s="68"/>
      <c r="E218" s="10"/>
      <c r="G218" s="68"/>
      <c r="H218" s="68"/>
      <c r="I218" s="68"/>
    </row>
    <row r="219" spans="1:9" x14ac:dyDescent="0.2">
      <c r="A219" s="68"/>
      <c r="B219" s="68"/>
      <c r="C219" s="68"/>
      <c r="D219" s="68"/>
      <c r="E219" s="10"/>
      <c r="G219" s="68"/>
      <c r="H219" s="68"/>
      <c r="I219" s="68"/>
    </row>
    <row r="220" spans="1:9" x14ac:dyDescent="0.2">
      <c r="A220" s="68"/>
      <c r="B220" s="68"/>
      <c r="C220" s="68"/>
      <c r="D220" s="68"/>
      <c r="E220" s="10"/>
      <c r="G220" s="68"/>
      <c r="H220" s="68"/>
      <c r="I220" s="68"/>
    </row>
    <row r="221" spans="1:9" x14ac:dyDescent="0.2">
      <c r="A221" s="68"/>
      <c r="B221" s="68"/>
      <c r="C221" s="68"/>
      <c r="D221" s="68"/>
      <c r="E221" s="10"/>
      <c r="G221" s="68"/>
      <c r="H221" s="68"/>
      <c r="I221" s="68"/>
    </row>
    <row r="222" spans="1:9" x14ac:dyDescent="0.2">
      <c r="A222" s="68"/>
      <c r="B222" s="68"/>
      <c r="C222" s="68"/>
      <c r="D222" s="68"/>
      <c r="E222" s="10"/>
      <c r="G222" s="68"/>
      <c r="H222" s="68"/>
      <c r="I222" s="68"/>
    </row>
    <row r="223" spans="1:9" x14ac:dyDescent="0.2">
      <c r="A223" s="68"/>
      <c r="B223" s="68"/>
      <c r="C223" s="68"/>
      <c r="D223" s="68"/>
      <c r="E223" s="10"/>
      <c r="G223" s="68"/>
      <c r="H223" s="68"/>
      <c r="I223" s="68"/>
    </row>
    <row r="224" spans="1:9" x14ac:dyDescent="0.2">
      <c r="A224" s="68"/>
      <c r="B224" s="68"/>
      <c r="C224" s="68"/>
      <c r="D224" s="68"/>
      <c r="E224" s="10"/>
      <c r="G224" s="68"/>
      <c r="H224" s="68"/>
      <c r="I224" s="68"/>
    </row>
    <row r="225" spans="1:9" x14ac:dyDescent="0.2">
      <c r="A225" s="68"/>
      <c r="B225" s="68"/>
      <c r="C225" s="68"/>
      <c r="D225" s="68"/>
      <c r="E225" s="10"/>
      <c r="G225" s="68"/>
      <c r="H225" s="68"/>
      <c r="I225" s="68"/>
    </row>
    <row r="226" spans="1:9" x14ac:dyDescent="0.2">
      <c r="A226" s="68"/>
      <c r="B226" s="68"/>
      <c r="C226" s="68"/>
      <c r="D226" s="68"/>
      <c r="E226" s="10"/>
      <c r="G226" s="68"/>
      <c r="H226" s="68"/>
      <c r="I226" s="68"/>
    </row>
    <row r="227" spans="1:9" x14ac:dyDescent="0.2">
      <c r="A227" s="68"/>
      <c r="B227" s="68"/>
      <c r="C227" s="68"/>
      <c r="D227" s="68"/>
      <c r="E227" s="10"/>
      <c r="G227" s="68"/>
      <c r="H227" s="68"/>
      <c r="I227" s="68"/>
    </row>
    <row r="228" spans="1:9" x14ac:dyDescent="0.2">
      <c r="A228" s="68"/>
      <c r="B228" s="68"/>
      <c r="C228" s="68"/>
      <c r="D228" s="68"/>
      <c r="E228" s="10"/>
      <c r="G228" s="68"/>
      <c r="H228" s="68"/>
      <c r="I228" s="68"/>
    </row>
    <row r="229" spans="1:9" x14ac:dyDescent="0.2">
      <c r="A229" s="68"/>
      <c r="B229" s="68"/>
      <c r="C229" s="68"/>
      <c r="D229" s="68"/>
      <c r="E229" s="10"/>
      <c r="G229" s="68"/>
      <c r="H229" s="68"/>
      <c r="I229" s="68"/>
    </row>
    <row r="230" spans="1:9" x14ac:dyDescent="0.2">
      <c r="A230" s="68"/>
      <c r="B230" s="68"/>
      <c r="C230" s="68"/>
      <c r="D230" s="68"/>
      <c r="E230" s="10"/>
      <c r="G230" s="68"/>
      <c r="H230" s="68"/>
      <c r="I230" s="68"/>
    </row>
    <row r="231" spans="1:9" x14ac:dyDescent="0.2">
      <c r="A231" s="68"/>
      <c r="B231" s="68"/>
      <c r="C231" s="68"/>
      <c r="D231" s="68"/>
      <c r="E231" s="10"/>
      <c r="G231" s="68"/>
      <c r="H231" s="68"/>
      <c r="I231" s="68"/>
    </row>
    <row r="232" spans="1:9" x14ac:dyDescent="0.2">
      <c r="A232" s="68"/>
      <c r="B232" s="68"/>
      <c r="C232" s="68"/>
      <c r="D232" s="68"/>
      <c r="E232" s="10"/>
      <c r="G232" s="68"/>
      <c r="H232" s="68"/>
      <c r="I232" s="68"/>
    </row>
  </sheetData>
  <mergeCells count="1">
    <mergeCell ref="A1:F1"/>
  </mergeCells>
  <conditionalFormatting sqref="F2:F3 F5:F87">
    <cfRule type="cellIs" dxfId="52" priority="2" stopIfTrue="1" operator="between">
      <formula>0.009</formula>
      <formula>-0.009</formula>
    </cfRule>
  </conditionalFormatting>
  <conditionalFormatting sqref="F102:F65536">
    <cfRule type="cellIs" dxfId="51"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131"/>
  <sheetViews>
    <sheetView workbookViewId="0">
      <selection sqref="A1:F1"/>
    </sheetView>
  </sheetViews>
  <sheetFormatPr defaultColWidth="9.21875" defaultRowHeight="10.199999999999999" x14ac:dyDescent="0.2"/>
  <cols>
    <col min="1" max="1" width="38.77734375" style="6" bestFit="1" customWidth="1"/>
    <col min="2" max="2" width="32.21875" style="6" bestFit="1" customWidth="1"/>
    <col min="3" max="3" width="25.5546875" style="6" bestFit="1" customWidth="1"/>
    <col min="4" max="4" width="15.77734375" style="6" customWidth="1"/>
    <col min="5" max="5" width="26.21875" style="9" customWidth="1"/>
    <col min="6" max="6" width="13.5546875" style="10" bestFit="1" customWidth="1"/>
    <col min="7" max="16384" width="9.21875" style="6"/>
  </cols>
  <sheetData>
    <row r="1" spans="1:11" s="1" customFormat="1" ht="13.8" x14ac:dyDescent="0.2">
      <c r="A1" s="98" t="s">
        <v>20</v>
      </c>
      <c r="B1" s="99"/>
      <c r="C1" s="99"/>
      <c r="D1" s="99"/>
      <c r="E1" s="99"/>
      <c r="F1" s="99"/>
    </row>
    <row r="2" spans="1:11" s="1" customFormat="1" ht="11.4" x14ac:dyDescent="0.2">
      <c r="E2" s="5"/>
      <c r="F2" s="8"/>
      <c r="K2" s="11"/>
    </row>
    <row r="3" spans="1:11" s="1" customFormat="1" ht="12" x14ac:dyDescent="0.2">
      <c r="A3" s="7" t="s">
        <v>7</v>
      </c>
      <c r="B3" s="2"/>
      <c r="C3" s="3"/>
      <c r="D3" s="3"/>
      <c r="E3" s="4"/>
      <c r="F3" s="8"/>
    </row>
    <row r="4" spans="1:11" s="1" customFormat="1" ht="24.75" customHeight="1" x14ac:dyDescent="0.2">
      <c r="A4" s="14" t="s">
        <v>2</v>
      </c>
      <c r="B4" s="14" t="s">
        <v>0</v>
      </c>
      <c r="C4" s="15" t="s">
        <v>546</v>
      </c>
      <c r="D4" s="15" t="s">
        <v>1</v>
      </c>
      <c r="E4" s="54" t="s">
        <v>6</v>
      </c>
      <c r="F4" s="16" t="s">
        <v>3</v>
      </c>
    </row>
    <row r="5" spans="1:11" x14ac:dyDescent="0.2">
      <c r="A5" s="17" t="s">
        <v>134</v>
      </c>
      <c r="B5" s="18"/>
      <c r="C5" s="18"/>
      <c r="D5" s="18"/>
      <c r="E5" s="19"/>
      <c r="F5" s="20"/>
    </row>
    <row r="6" spans="1:11" x14ac:dyDescent="0.2">
      <c r="A6" s="21" t="s">
        <v>67</v>
      </c>
      <c r="B6" s="22"/>
      <c r="C6" s="22"/>
      <c r="D6" s="22"/>
      <c r="E6" s="23"/>
      <c r="F6" s="24"/>
    </row>
    <row r="7" spans="1:11" x14ac:dyDescent="0.2">
      <c r="A7" s="22" t="s">
        <v>162</v>
      </c>
      <c r="B7" s="22" t="s">
        <v>161</v>
      </c>
      <c r="C7" s="22" t="s">
        <v>163</v>
      </c>
      <c r="D7" s="25">
        <v>6055344</v>
      </c>
      <c r="E7" s="23">
        <v>13865.526690000001</v>
      </c>
      <c r="F7" s="24">
        <v>4.4226723388405498</v>
      </c>
    </row>
    <row r="8" spans="1:11" x14ac:dyDescent="0.2">
      <c r="A8" s="22" t="s">
        <v>136</v>
      </c>
      <c r="B8" s="22" t="s">
        <v>135</v>
      </c>
      <c r="C8" s="22" t="s">
        <v>137</v>
      </c>
      <c r="D8" s="25">
        <v>1524464</v>
      </c>
      <c r="E8" s="23">
        <v>11152.21639</v>
      </c>
      <c r="F8" s="24">
        <v>3.5572106309087599</v>
      </c>
    </row>
    <row r="9" spans="1:11" x14ac:dyDescent="0.2">
      <c r="A9" s="22" t="s">
        <v>608</v>
      </c>
      <c r="B9" s="22" t="s">
        <v>607</v>
      </c>
      <c r="C9" s="22" t="s">
        <v>178</v>
      </c>
      <c r="D9" s="25">
        <v>466511</v>
      </c>
      <c r="E9" s="23">
        <v>9630.6530839999996</v>
      </c>
      <c r="F9" s="24">
        <v>3.0718791973690398</v>
      </c>
    </row>
    <row r="10" spans="1:11" x14ac:dyDescent="0.2">
      <c r="A10" s="22" t="s">
        <v>157</v>
      </c>
      <c r="B10" s="22" t="s">
        <v>156</v>
      </c>
      <c r="C10" s="22" t="s">
        <v>155</v>
      </c>
      <c r="D10" s="25">
        <v>710246</v>
      </c>
      <c r="E10" s="23">
        <v>9528.6603360000008</v>
      </c>
      <c r="F10" s="24">
        <v>3.0393466787401402</v>
      </c>
    </row>
    <row r="11" spans="1:11" x14ac:dyDescent="0.2">
      <c r="A11" s="22" t="s">
        <v>139</v>
      </c>
      <c r="B11" s="22" t="s">
        <v>138</v>
      </c>
      <c r="C11" s="22" t="s">
        <v>137</v>
      </c>
      <c r="D11" s="25">
        <v>780636</v>
      </c>
      <c r="E11" s="23">
        <v>9413.6895239999994</v>
      </c>
      <c r="F11" s="24">
        <v>3.0026745608051502</v>
      </c>
    </row>
    <row r="12" spans="1:11" x14ac:dyDescent="0.2">
      <c r="A12" s="22" t="s">
        <v>314</v>
      </c>
      <c r="B12" s="22" t="s">
        <v>313</v>
      </c>
      <c r="C12" s="22" t="s">
        <v>137</v>
      </c>
      <c r="D12" s="25">
        <v>2538970</v>
      </c>
      <c r="E12" s="23">
        <v>8972.7199799999999</v>
      </c>
      <c r="F12" s="24">
        <v>2.86201897316516</v>
      </c>
    </row>
    <row r="13" spans="1:11" x14ac:dyDescent="0.2">
      <c r="A13" s="22" t="s">
        <v>171</v>
      </c>
      <c r="B13" s="22" t="s">
        <v>170</v>
      </c>
      <c r="C13" s="22" t="s">
        <v>172</v>
      </c>
      <c r="D13" s="25">
        <v>302133</v>
      </c>
      <c r="E13" s="23">
        <v>8927.1237509999992</v>
      </c>
      <c r="F13" s="24">
        <v>2.8474751923725301</v>
      </c>
    </row>
    <row r="14" spans="1:11" x14ac:dyDescent="0.2">
      <c r="A14" s="22" t="s">
        <v>191</v>
      </c>
      <c r="B14" s="22" t="s">
        <v>190</v>
      </c>
      <c r="C14" s="22" t="s">
        <v>192</v>
      </c>
      <c r="D14" s="25">
        <v>599638</v>
      </c>
      <c r="E14" s="23">
        <v>8561.6313640000008</v>
      </c>
      <c r="F14" s="24">
        <v>2.7308944734296601</v>
      </c>
    </row>
    <row r="15" spans="1:11" x14ac:dyDescent="0.2">
      <c r="A15" s="22" t="s">
        <v>149</v>
      </c>
      <c r="B15" s="22" t="s">
        <v>148</v>
      </c>
      <c r="C15" s="22" t="s">
        <v>137</v>
      </c>
      <c r="D15" s="25">
        <v>665640</v>
      </c>
      <c r="E15" s="23">
        <v>7730.0773200000003</v>
      </c>
      <c r="F15" s="24">
        <v>2.4656545621825701</v>
      </c>
    </row>
    <row r="16" spans="1:11" x14ac:dyDescent="0.2">
      <c r="A16" s="22" t="s">
        <v>744</v>
      </c>
      <c r="B16" s="22" t="s">
        <v>743</v>
      </c>
      <c r="C16" s="22" t="s">
        <v>155</v>
      </c>
      <c r="D16" s="25">
        <v>145917</v>
      </c>
      <c r="E16" s="23">
        <v>7116.6639240000004</v>
      </c>
      <c r="F16" s="24">
        <v>2.26999474200999</v>
      </c>
    </row>
    <row r="17" spans="1:6" x14ac:dyDescent="0.2">
      <c r="A17" s="22" t="s">
        <v>183</v>
      </c>
      <c r="B17" s="22" t="s">
        <v>182</v>
      </c>
      <c r="C17" s="22" t="s">
        <v>184</v>
      </c>
      <c r="D17" s="25">
        <v>924927</v>
      </c>
      <c r="E17" s="23">
        <v>6807.0002569999997</v>
      </c>
      <c r="F17" s="24">
        <v>2.1712216506587301</v>
      </c>
    </row>
    <row r="18" spans="1:6" x14ac:dyDescent="0.2">
      <c r="A18" s="22" t="s">
        <v>230</v>
      </c>
      <c r="B18" s="22" t="s">
        <v>229</v>
      </c>
      <c r="C18" s="22" t="s">
        <v>204</v>
      </c>
      <c r="D18" s="25">
        <v>4746779</v>
      </c>
      <c r="E18" s="23">
        <v>6676.3446640000002</v>
      </c>
      <c r="F18" s="24">
        <v>2.1295465747676201</v>
      </c>
    </row>
    <row r="19" spans="1:6" x14ac:dyDescent="0.2">
      <c r="A19" s="22" t="s">
        <v>338</v>
      </c>
      <c r="B19" s="22" t="s">
        <v>337</v>
      </c>
      <c r="C19" s="22" t="s">
        <v>137</v>
      </c>
      <c r="D19" s="25">
        <v>775011</v>
      </c>
      <c r="E19" s="23">
        <v>6531.0176970000002</v>
      </c>
      <c r="F19" s="24">
        <v>2.0831917862761</v>
      </c>
    </row>
    <row r="20" spans="1:6" x14ac:dyDescent="0.2">
      <c r="A20" s="22" t="s">
        <v>165</v>
      </c>
      <c r="B20" s="22" t="s">
        <v>164</v>
      </c>
      <c r="C20" s="22" t="s">
        <v>166</v>
      </c>
      <c r="D20" s="25">
        <v>87389</v>
      </c>
      <c r="E20" s="23">
        <v>6483.3899099999999</v>
      </c>
      <c r="F20" s="24">
        <v>2.0680000015834201</v>
      </c>
    </row>
    <row r="21" spans="1:6" x14ac:dyDescent="0.2">
      <c r="A21" s="22" t="s">
        <v>548</v>
      </c>
      <c r="B21" s="22" t="s">
        <v>547</v>
      </c>
      <c r="C21" s="22" t="s">
        <v>163</v>
      </c>
      <c r="D21" s="25">
        <v>667816</v>
      </c>
      <c r="E21" s="23">
        <v>6462.4554319999997</v>
      </c>
      <c r="F21" s="24">
        <v>2.0613225533444401</v>
      </c>
    </row>
    <row r="22" spans="1:6" x14ac:dyDescent="0.2">
      <c r="A22" s="22" t="s">
        <v>844</v>
      </c>
      <c r="B22" s="22" t="s">
        <v>843</v>
      </c>
      <c r="C22" s="22" t="s">
        <v>509</v>
      </c>
      <c r="D22" s="25">
        <v>359752</v>
      </c>
      <c r="E22" s="23">
        <v>6434.884024</v>
      </c>
      <c r="F22" s="24">
        <v>2.0525281305842502</v>
      </c>
    </row>
    <row r="23" spans="1:6" x14ac:dyDescent="0.2">
      <c r="A23" s="22" t="s">
        <v>766</v>
      </c>
      <c r="B23" s="22" t="s">
        <v>765</v>
      </c>
      <c r="C23" s="22" t="s">
        <v>163</v>
      </c>
      <c r="D23" s="25">
        <v>6086971</v>
      </c>
      <c r="E23" s="23">
        <v>6409.5804630000002</v>
      </c>
      <c r="F23" s="24">
        <v>2.0444570805757798</v>
      </c>
    </row>
    <row r="24" spans="1:6" x14ac:dyDescent="0.2">
      <c r="A24" s="22" t="s">
        <v>377</v>
      </c>
      <c r="B24" s="22" t="s">
        <v>376</v>
      </c>
      <c r="C24" s="22" t="s">
        <v>378</v>
      </c>
      <c r="D24" s="25">
        <v>107842</v>
      </c>
      <c r="E24" s="23">
        <v>6407.4324299999998</v>
      </c>
      <c r="F24" s="24">
        <v>2.04377192476854</v>
      </c>
    </row>
    <row r="25" spans="1:6" x14ac:dyDescent="0.2">
      <c r="A25" s="22" t="s">
        <v>846</v>
      </c>
      <c r="B25" s="22" t="s">
        <v>845</v>
      </c>
      <c r="C25" s="22" t="s">
        <v>551</v>
      </c>
      <c r="D25" s="25">
        <v>15881752</v>
      </c>
      <c r="E25" s="23">
        <v>6344.759924</v>
      </c>
      <c r="F25" s="24">
        <v>2.02378134201687</v>
      </c>
    </row>
    <row r="26" spans="1:6" x14ac:dyDescent="0.2">
      <c r="A26" s="22" t="s">
        <v>553</v>
      </c>
      <c r="B26" s="22" t="s">
        <v>552</v>
      </c>
      <c r="C26" s="22" t="s">
        <v>163</v>
      </c>
      <c r="D26" s="25">
        <v>2389811</v>
      </c>
      <c r="E26" s="23">
        <v>6214.7035059999998</v>
      </c>
      <c r="F26" s="24">
        <v>1.9822973843398699</v>
      </c>
    </row>
    <row r="27" spans="1:6" x14ac:dyDescent="0.2">
      <c r="A27" s="22" t="s">
        <v>332</v>
      </c>
      <c r="B27" s="22" t="s">
        <v>331</v>
      </c>
      <c r="C27" s="22" t="s">
        <v>160</v>
      </c>
      <c r="D27" s="25">
        <v>2096108</v>
      </c>
      <c r="E27" s="23">
        <v>6206.5757880000001</v>
      </c>
      <c r="F27" s="24">
        <v>1.9797048947518301</v>
      </c>
    </row>
    <row r="28" spans="1:6" x14ac:dyDescent="0.2">
      <c r="A28" s="22" t="s">
        <v>352</v>
      </c>
      <c r="B28" s="22" t="s">
        <v>351</v>
      </c>
      <c r="C28" s="22" t="s">
        <v>204</v>
      </c>
      <c r="D28" s="25">
        <v>416180</v>
      </c>
      <c r="E28" s="23">
        <v>6203.9952599999997</v>
      </c>
      <c r="F28" s="24">
        <v>1.97888178647326</v>
      </c>
    </row>
    <row r="29" spans="1:6" x14ac:dyDescent="0.2">
      <c r="A29" s="22" t="s">
        <v>284</v>
      </c>
      <c r="B29" s="22" t="s">
        <v>283</v>
      </c>
      <c r="C29" s="22" t="s">
        <v>198</v>
      </c>
      <c r="D29" s="25">
        <v>2769671</v>
      </c>
      <c r="E29" s="23">
        <v>6192.9843559999999</v>
      </c>
      <c r="F29" s="24">
        <v>1.97536965010548</v>
      </c>
    </row>
    <row r="30" spans="1:6" x14ac:dyDescent="0.2">
      <c r="A30" s="22" t="s">
        <v>203</v>
      </c>
      <c r="B30" s="22" t="s">
        <v>202</v>
      </c>
      <c r="C30" s="22" t="s">
        <v>204</v>
      </c>
      <c r="D30" s="25">
        <v>356444</v>
      </c>
      <c r="E30" s="23">
        <v>6097.331064</v>
      </c>
      <c r="F30" s="24">
        <v>1.94485922103158</v>
      </c>
    </row>
    <row r="31" spans="1:6" x14ac:dyDescent="0.2">
      <c r="A31" s="22" t="s">
        <v>848</v>
      </c>
      <c r="B31" s="22" t="s">
        <v>847</v>
      </c>
      <c r="C31" s="22" t="s">
        <v>245</v>
      </c>
      <c r="D31" s="25">
        <v>627694</v>
      </c>
      <c r="E31" s="23">
        <v>5960.5822239999998</v>
      </c>
      <c r="F31" s="24">
        <v>1.90124058860901</v>
      </c>
    </row>
    <row r="32" spans="1:6" x14ac:dyDescent="0.2">
      <c r="A32" s="22" t="s">
        <v>746</v>
      </c>
      <c r="B32" s="22" t="s">
        <v>745</v>
      </c>
      <c r="C32" s="22" t="s">
        <v>437</v>
      </c>
      <c r="D32" s="25">
        <v>377497</v>
      </c>
      <c r="E32" s="23">
        <v>5813.4538000000002</v>
      </c>
      <c r="F32" s="24">
        <v>1.8543111912893</v>
      </c>
    </row>
    <row r="33" spans="1:6" x14ac:dyDescent="0.2">
      <c r="A33" s="22" t="s">
        <v>850</v>
      </c>
      <c r="B33" s="22" t="s">
        <v>849</v>
      </c>
      <c r="C33" s="22" t="s">
        <v>175</v>
      </c>
      <c r="D33" s="25">
        <v>1072277</v>
      </c>
      <c r="E33" s="23">
        <v>5733.4651190000004</v>
      </c>
      <c r="F33" s="24">
        <v>1.82879728656802</v>
      </c>
    </row>
    <row r="34" spans="1:6" x14ac:dyDescent="0.2">
      <c r="A34" s="22" t="s">
        <v>468</v>
      </c>
      <c r="B34" s="22" t="s">
        <v>467</v>
      </c>
      <c r="C34" s="22" t="s">
        <v>166</v>
      </c>
      <c r="D34" s="25">
        <v>586318</v>
      </c>
      <c r="E34" s="23">
        <v>5642.1381140000003</v>
      </c>
      <c r="F34" s="24">
        <v>1.7996668086689001</v>
      </c>
    </row>
    <row r="35" spans="1:6" x14ac:dyDescent="0.2">
      <c r="A35" s="22" t="s">
        <v>147</v>
      </c>
      <c r="B35" s="22" t="s">
        <v>146</v>
      </c>
      <c r="C35" s="22" t="s">
        <v>137</v>
      </c>
      <c r="D35" s="25">
        <v>571418</v>
      </c>
      <c r="E35" s="23">
        <v>5596.4678919999997</v>
      </c>
      <c r="F35" s="24">
        <v>1.7850994264075599</v>
      </c>
    </row>
    <row r="36" spans="1:6" x14ac:dyDescent="0.2">
      <c r="A36" s="22" t="s">
        <v>258</v>
      </c>
      <c r="B36" s="22" t="s">
        <v>257</v>
      </c>
      <c r="C36" s="22" t="s">
        <v>160</v>
      </c>
      <c r="D36" s="25">
        <v>1446582</v>
      </c>
      <c r="E36" s="23">
        <v>5478.9293250000001</v>
      </c>
      <c r="F36" s="24">
        <v>1.74760827438426</v>
      </c>
    </row>
    <row r="37" spans="1:6" x14ac:dyDescent="0.2">
      <c r="A37" s="22" t="s">
        <v>587</v>
      </c>
      <c r="B37" s="22" t="s">
        <v>586</v>
      </c>
      <c r="C37" s="22" t="s">
        <v>201</v>
      </c>
      <c r="D37" s="25">
        <v>814605</v>
      </c>
      <c r="E37" s="23">
        <v>5301.0420379999996</v>
      </c>
      <c r="F37" s="24">
        <v>1.69086775516448</v>
      </c>
    </row>
    <row r="38" spans="1:6" x14ac:dyDescent="0.2">
      <c r="A38" s="22" t="s">
        <v>154</v>
      </c>
      <c r="B38" s="22" t="s">
        <v>153</v>
      </c>
      <c r="C38" s="22" t="s">
        <v>155</v>
      </c>
      <c r="D38" s="25">
        <v>417008</v>
      </c>
      <c r="E38" s="23">
        <v>5215.1020479999997</v>
      </c>
      <c r="F38" s="24">
        <v>1.66345556772502</v>
      </c>
    </row>
    <row r="39" spans="1:6" x14ac:dyDescent="0.2">
      <c r="A39" s="22" t="s">
        <v>511</v>
      </c>
      <c r="B39" s="22" t="s">
        <v>510</v>
      </c>
      <c r="C39" s="22" t="s">
        <v>223</v>
      </c>
      <c r="D39" s="25">
        <v>904401</v>
      </c>
      <c r="E39" s="23">
        <v>5064.1934000000001</v>
      </c>
      <c r="F39" s="24">
        <v>1.6153203963663401</v>
      </c>
    </row>
    <row r="40" spans="1:6" x14ac:dyDescent="0.2">
      <c r="A40" s="22" t="s">
        <v>260</v>
      </c>
      <c r="B40" s="22" t="s">
        <v>259</v>
      </c>
      <c r="C40" s="22" t="s">
        <v>261</v>
      </c>
      <c r="D40" s="25">
        <v>571609</v>
      </c>
      <c r="E40" s="23">
        <v>5055.5958010000004</v>
      </c>
      <c r="F40" s="24">
        <v>1.61257802933421</v>
      </c>
    </row>
    <row r="41" spans="1:6" x14ac:dyDescent="0.2">
      <c r="A41" s="22" t="s">
        <v>852</v>
      </c>
      <c r="B41" s="22" t="s">
        <v>851</v>
      </c>
      <c r="C41" s="22" t="s">
        <v>223</v>
      </c>
      <c r="D41" s="25">
        <v>1112585</v>
      </c>
      <c r="E41" s="23">
        <v>4993.8377730000002</v>
      </c>
      <c r="F41" s="24">
        <v>1.5928791366600601</v>
      </c>
    </row>
    <row r="42" spans="1:6" x14ac:dyDescent="0.2">
      <c r="A42" s="22" t="s">
        <v>408</v>
      </c>
      <c r="B42" s="22" t="s">
        <v>407</v>
      </c>
      <c r="C42" s="22" t="s">
        <v>198</v>
      </c>
      <c r="D42" s="25">
        <v>221418</v>
      </c>
      <c r="E42" s="23">
        <v>4794.1425360000003</v>
      </c>
      <c r="F42" s="24">
        <v>1.5291825587640999</v>
      </c>
    </row>
    <row r="43" spans="1:6" x14ac:dyDescent="0.2">
      <c r="A43" s="22" t="s">
        <v>177</v>
      </c>
      <c r="B43" s="22" t="s">
        <v>176</v>
      </c>
      <c r="C43" s="22" t="s">
        <v>178</v>
      </c>
      <c r="D43" s="25">
        <v>270693</v>
      </c>
      <c r="E43" s="23">
        <v>4756.6173959999996</v>
      </c>
      <c r="F43" s="24">
        <v>1.51721320466745</v>
      </c>
    </row>
    <row r="44" spans="1:6" x14ac:dyDescent="0.2">
      <c r="A44" s="22" t="s">
        <v>854</v>
      </c>
      <c r="B44" s="22" t="s">
        <v>853</v>
      </c>
      <c r="C44" s="22" t="s">
        <v>238</v>
      </c>
      <c r="D44" s="25">
        <v>209500</v>
      </c>
      <c r="E44" s="23">
        <v>4638.1205</v>
      </c>
      <c r="F44" s="24">
        <v>1.4794163754596801</v>
      </c>
    </row>
    <row r="45" spans="1:6" x14ac:dyDescent="0.2">
      <c r="A45" s="22" t="s">
        <v>610</v>
      </c>
      <c r="B45" s="22" t="s">
        <v>609</v>
      </c>
      <c r="C45" s="22" t="s">
        <v>238</v>
      </c>
      <c r="D45" s="25">
        <v>960202</v>
      </c>
      <c r="E45" s="23">
        <v>4623.3726299999998</v>
      </c>
      <c r="F45" s="24">
        <v>1.4747122630113001</v>
      </c>
    </row>
    <row r="46" spans="1:6" x14ac:dyDescent="0.2">
      <c r="A46" s="22" t="s">
        <v>742</v>
      </c>
      <c r="B46" s="22" t="s">
        <v>741</v>
      </c>
      <c r="C46" s="22" t="s">
        <v>198</v>
      </c>
      <c r="D46" s="25">
        <v>47002</v>
      </c>
      <c r="E46" s="23">
        <v>4546.5034599999999</v>
      </c>
      <c r="F46" s="24">
        <v>1.4501933854043101</v>
      </c>
    </row>
    <row r="47" spans="1:6" x14ac:dyDescent="0.2">
      <c r="A47" s="22" t="s">
        <v>856</v>
      </c>
      <c r="B47" s="22" t="s">
        <v>855</v>
      </c>
      <c r="C47" s="22" t="s">
        <v>160</v>
      </c>
      <c r="D47" s="25">
        <v>474838</v>
      </c>
      <c r="E47" s="23">
        <v>3654.828086</v>
      </c>
      <c r="F47" s="24">
        <v>1.1657766373078</v>
      </c>
    </row>
    <row r="48" spans="1:6" x14ac:dyDescent="0.2">
      <c r="A48" s="22" t="s">
        <v>784</v>
      </c>
      <c r="B48" s="22" t="s">
        <v>783</v>
      </c>
      <c r="C48" s="22" t="s">
        <v>178</v>
      </c>
      <c r="D48" s="25">
        <v>150467</v>
      </c>
      <c r="E48" s="23">
        <v>3481.6559130000001</v>
      </c>
      <c r="F48" s="24">
        <v>1.1105400929985001</v>
      </c>
    </row>
    <row r="49" spans="1:7" x14ac:dyDescent="0.2">
      <c r="A49" s="22" t="s">
        <v>722</v>
      </c>
      <c r="B49" s="22" t="s">
        <v>721</v>
      </c>
      <c r="C49" s="22" t="s">
        <v>452</v>
      </c>
      <c r="D49" s="25">
        <v>134397</v>
      </c>
      <c r="E49" s="23">
        <v>3276.5988600000001</v>
      </c>
      <c r="F49" s="24">
        <v>1.04513326234119</v>
      </c>
    </row>
    <row r="50" spans="1:7" x14ac:dyDescent="0.2">
      <c r="A50" s="22" t="s">
        <v>858</v>
      </c>
      <c r="B50" s="22" t="s">
        <v>857</v>
      </c>
      <c r="C50" s="22" t="s">
        <v>859</v>
      </c>
      <c r="D50" s="25">
        <v>1359348</v>
      </c>
      <c r="E50" s="23">
        <v>3273.309984</v>
      </c>
      <c r="F50" s="24">
        <v>1.0440842130525201</v>
      </c>
    </row>
    <row r="51" spans="1:7" x14ac:dyDescent="0.2">
      <c r="A51" s="22" t="s">
        <v>734</v>
      </c>
      <c r="B51" s="22" t="s">
        <v>733</v>
      </c>
      <c r="C51" s="22" t="s">
        <v>201</v>
      </c>
      <c r="D51" s="25">
        <v>225369</v>
      </c>
      <c r="E51" s="23">
        <v>3197.9861099999998</v>
      </c>
      <c r="F51" s="24">
        <v>1.0200582368713</v>
      </c>
    </row>
    <row r="52" spans="1:7" x14ac:dyDescent="0.2">
      <c r="A52" s="22" t="s">
        <v>358</v>
      </c>
      <c r="B52" s="22" t="s">
        <v>357</v>
      </c>
      <c r="C52" s="22" t="s">
        <v>155</v>
      </c>
      <c r="D52" s="25">
        <v>286430</v>
      </c>
      <c r="E52" s="23">
        <v>3192.8352100000002</v>
      </c>
      <c r="F52" s="24">
        <v>1.0184152597627101</v>
      </c>
    </row>
    <row r="53" spans="1:7" x14ac:dyDescent="0.2">
      <c r="A53" s="22" t="s">
        <v>151</v>
      </c>
      <c r="B53" s="22" t="s">
        <v>150</v>
      </c>
      <c r="C53" s="22" t="s">
        <v>152</v>
      </c>
      <c r="D53" s="25">
        <v>90253</v>
      </c>
      <c r="E53" s="23">
        <v>3162.5553730000001</v>
      </c>
      <c r="F53" s="24">
        <v>1.0087569322776799</v>
      </c>
    </row>
    <row r="54" spans="1:7" x14ac:dyDescent="0.2">
      <c r="A54" s="22" t="s">
        <v>861</v>
      </c>
      <c r="B54" s="22" t="s">
        <v>860</v>
      </c>
      <c r="C54" s="22" t="s">
        <v>223</v>
      </c>
      <c r="D54" s="25">
        <v>417801</v>
      </c>
      <c r="E54" s="23">
        <v>3152.9352469999999</v>
      </c>
      <c r="F54" s="24">
        <v>1.0056884108931201</v>
      </c>
    </row>
    <row r="55" spans="1:7" x14ac:dyDescent="0.2">
      <c r="A55" s="22" t="s">
        <v>559</v>
      </c>
      <c r="B55" s="22" t="s">
        <v>558</v>
      </c>
      <c r="C55" s="22" t="s">
        <v>155</v>
      </c>
      <c r="D55" s="25">
        <v>733901</v>
      </c>
      <c r="E55" s="23">
        <v>3119.0792499999998</v>
      </c>
      <c r="F55" s="24">
        <v>0.99488939944671695</v>
      </c>
    </row>
    <row r="56" spans="1:7" x14ac:dyDescent="0.2">
      <c r="A56" s="22" t="s">
        <v>618</v>
      </c>
      <c r="B56" s="22" t="s">
        <v>617</v>
      </c>
      <c r="C56" s="22" t="s">
        <v>452</v>
      </c>
      <c r="D56" s="25">
        <v>494674</v>
      </c>
      <c r="E56" s="23">
        <v>2689.5425380000001</v>
      </c>
      <c r="F56" s="24">
        <v>0.85788053010106102</v>
      </c>
    </row>
    <row r="57" spans="1:7" x14ac:dyDescent="0.2">
      <c r="A57" s="22" t="s">
        <v>863</v>
      </c>
      <c r="B57" s="22" t="s">
        <v>862</v>
      </c>
      <c r="C57" s="22" t="s">
        <v>378</v>
      </c>
      <c r="D57" s="25">
        <v>60065</v>
      </c>
      <c r="E57" s="23">
        <v>1958.5394550000001</v>
      </c>
      <c r="F57" s="24">
        <v>0.62471325221302099</v>
      </c>
    </row>
    <row r="58" spans="1:7" x14ac:dyDescent="0.2">
      <c r="A58" s="22" t="s">
        <v>865</v>
      </c>
      <c r="B58" s="22" t="s">
        <v>864</v>
      </c>
      <c r="C58" s="22" t="s">
        <v>178</v>
      </c>
      <c r="D58" s="25">
        <v>122636</v>
      </c>
      <c r="E58" s="23">
        <v>1908.2161599999999</v>
      </c>
      <c r="F58" s="24">
        <v>0.60866168419315403</v>
      </c>
    </row>
    <row r="59" spans="1:7" x14ac:dyDescent="0.2">
      <c r="A59" s="22" t="s">
        <v>705</v>
      </c>
      <c r="B59" s="22" t="s">
        <v>704</v>
      </c>
      <c r="C59" s="22" t="s">
        <v>187</v>
      </c>
      <c r="D59" s="25">
        <v>79938</v>
      </c>
      <c r="E59" s="23">
        <v>1665.2684159999999</v>
      </c>
      <c r="F59" s="24">
        <v>0.53116890002452699</v>
      </c>
    </row>
    <row r="60" spans="1:7" x14ac:dyDescent="0.2">
      <c r="A60" s="21" t="s">
        <v>33</v>
      </c>
      <c r="B60" s="21"/>
      <c r="C60" s="21"/>
      <c r="D60" s="21"/>
      <c r="E60" s="26">
        <f>SUM(E7:E59)</f>
        <v>305318.33179599995</v>
      </c>
      <c r="F60" s="27">
        <f>SUM(F7:F59)</f>
        <v>97.38706439106862</v>
      </c>
      <c r="G60" s="12"/>
    </row>
    <row r="61" spans="1:7" x14ac:dyDescent="0.2">
      <c r="A61" s="22"/>
      <c r="B61" s="22"/>
      <c r="C61" s="22"/>
      <c r="D61" s="22"/>
      <c r="E61" s="23"/>
      <c r="F61" s="24"/>
    </row>
    <row r="62" spans="1:7" x14ac:dyDescent="0.2">
      <c r="A62" s="21" t="s">
        <v>38</v>
      </c>
      <c r="B62" s="21"/>
      <c r="C62" s="21"/>
      <c r="D62" s="21"/>
      <c r="E62" s="26">
        <f>E60</f>
        <v>305318.33179599995</v>
      </c>
      <c r="F62" s="27">
        <f>F60</f>
        <v>97.38706439106862</v>
      </c>
      <c r="G62" s="12"/>
    </row>
    <row r="63" spans="1:7" x14ac:dyDescent="0.2">
      <c r="A63" s="21"/>
      <c r="B63" s="21"/>
      <c r="C63" s="21"/>
      <c r="D63" s="21"/>
      <c r="E63" s="26"/>
      <c r="F63" s="27"/>
      <c r="G63" s="12"/>
    </row>
    <row r="64" spans="1:7" x14ac:dyDescent="0.2">
      <c r="A64" s="21" t="s">
        <v>40</v>
      </c>
      <c r="B64" s="21"/>
      <c r="C64" s="21"/>
      <c r="D64" s="21"/>
      <c r="E64" s="26">
        <f>E66-(E60)</f>
        <v>8191.818350800022</v>
      </c>
      <c r="F64" s="27">
        <f>F66-(F60)</f>
        <v>2.6129356089313802</v>
      </c>
      <c r="G64" s="12"/>
    </row>
    <row r="65" spans="1:7" x14ac:dyDescent="0.2">
      <c r="A65" s="21"/>
      <c r="B65" s="21"/>
      <c r="C65" s="21"/>
      <c r="D65" s="21"/>
      <c r="E65" s="26"/>
      <c r="F65" s="27"/>
      <c r="G65" s="12"/>
    </row>
    <row r="66" spans="1:7" x14ac:dyDescent="0.2">
      <c r="A66" s="28" t="s">
        <v>39</v>
      </c>
      <c r="B66" s="28"/>
      <c r="C66" s="28"/>
      <c r="D66" s="28"/>
      <c r="E66" s="29">
        <v>313510.15014679998</v>
      </c>
      <c r="F66" s="30">
        <v>100</v>
      </c>
      <c r="G66" s="12"/>
    </row>
    <row r="68" spans="1:7" x14ac:dyDescent="0.2">
      <c r="A68" s="12" t="s">
        <v>43</v>
      </c>
    </row>
    <row r="69" spans="1:7" x14ac:dyDescent="0.2">
      <c r="A69" s="12" t="s">
        <v>44</v>
      </c>
    </row>
    <row r="70" spans="1:7" x14ac:dyDescent="0.2">
      <c r="A70" s="12" t="s">
        <v>45</v>
      </c>
      <c r="B70" s="12"/>
      <c r="C70" s="31" t="s">
        <v>46</v>
      </c>
      <c r="D70" s="53" t="s">
        <v>1004</v>
      </c>
    </row>
    <row r="71" spans="1:7" x14ac:dyDescent="0.2">
      <c r="A71" s="6" t="s">
        <v>59</v>
      </c>
      <c r="C71" s="32">
        <v>187.9144</v>
      </c>
      <c r="D71" s="32">
        <v>167.9538</v>
      </c>
    </row>
    <row r="72" spans="1:7" x14ac:dyDescent="0.2">
      <c r="A72" s="6" t="s">
        <v>126</v>
      </c>
      <c r="C72" s="32">
        <v>21.441099999999999</v>
      </c>
      <c r="D72" s="32">
        <v>17.4253</v>
      </c>
    </row>
    <row r="73" spans="1:7" x14ac:dyDescent="0.2">
      <c r="A73" s="6" t="s">
        <v>60</v>
      </c>
      <c r="C73" s="32">
        <v>206.73699999999999</v>
      </c>
      <c r="D73" s="32">
        <v>185.42509999999999</v>
      </c>
    </row>
    <row r="74" spans="1:7" x14ac:dyDescent="0.2">
      <c r="A74" s="6" t="s">
        <v>127</v>
      </c>
      <c r="C74" s="32">
        <v>24.5306</v>
      </c>
      <c r="D74" s="32">
        <v>20.067499999999999</v>
      </c>
    </row>
    <row r="75" spans="1:7" x14ac:dyDescent="0.2">
      <c r="C75" s="32"/>
      <c r="D75" s="32"/>
    </row>
    <row r="76" spans="1:7" x14ac:dyDescent="0.2">
      <c r="A76" s="6" t="s">
        <v>51</v>
      </c>
      <c r="C76" s="32"/>
      <c r="D76" s="32"/>
    </row>
    <row r="77" spans="1:7" x14ac:dyDescent="0.2">
      <c r="A77" s="6" t="s">
        <v>1005</v>
      </c>
      <c r="C77" s="32"/>
      <c r="D77" s="32"/>
    </row>
    <row r="79" spans="1:7" x14ac:dyDescent="0.2">
      <c r="A79" s="12" t="s">
        <v>47</v>
      </c>
    </row>
    <row r="80" spans="1:7" x14ac:dyDescent="0.2">
      <c r="A80" s="100" t="s">
        <v>48</v>
      </c>
      <c r="B80" s="101"/>
      <c r="C80" s="33" t="s">
        <v>49</v>
      </c>
    </row>
    <row r="81" spans="1:9" x14ac:dyDescent="0.2">
      <c r="A81" s="96" t="s">
        <v>126</v>
      </c>
      <c r="B81" s="97"/>
      <c r="C81" s="34">
        <v>1.8</v>
      </c>
    </row>
    <row r="82" spans="1:9" x14ac:dyDescent="0.2">
      <c r="A82" s="96" t="s">
        <v>127</v>
      </c>
      <c r="B82" s="97"/>
      <c r="C82" s="34">
        <v>2</v>
      </c>
    </row>
    <row r="83" spans="1:9" x14ac:dyDescent="0.2">
      <c r="A83" s="6" t="s">
        <v>50</v>
      </c>
    </row>
    <row r="84" spans="1:9" x14ac:dyDescent="0.2">
      <c r="A84" s="6" t="s">
        <v>51</v>
      </c>
    </row>
    <row r="86" spans="1:9" x14ac:dyDescent="0.2">
      <c r="A86" s="12" t="s">
        <v>309</v>
      </c>
      <c r="D86" s="36">
        <v>0.46634351896461002</v>
      </c>
    </row>
    <row r="88" spans="1:9" x14ac:dyDescent="0.2">
      <c r="A88" s="12" t="s">
        <v>53</v>
      </c>
      <c r="D88" s="31" t="s">
        <v>54</v>
      </c>
    </row>
    <row r="90" spans="1:9" x14ac:dyDescent="0.2">
      <c r="A90" s="67" t="s">
        <v>1018</v>
      </c>
      <c r="B90" s="68"/>
      <c r="C90" s="68"/>
      <c r="D90" s="68"/>
      <c r="E90" s="10"/>
      <c r="G90" s="68"/>
      <c r="H90" s="68"/>
      <c r="I90" s="68"/>
    </row>
    <row r="91" spans="1:9" x14ac:dyDescent="0.2">
      <c r="A91" s="69"/>
      <c r="B91" s="68"/>
      <c r="C91" s="68"/>
      <c r="D91" s="68"/>
      <c r="E91" s="10"/>
      <c r="G91" s="68"/>
      <c r="H91" s="68"/>
      <c r="I91" s="68"/>
    </row>
    <row r="92" spans="1:9" x14ac:dyDescent="0.2">
      <c r="A92" s="67" t="s">
        <v>1009</v>
      </c>
      <c r="B92" s="68"/>
      <c r="C92" s="68"/>
      <c r="D92" s="68"/>
      <c r="E92" s="10"/>
      <c r="G92" s="68"/>
      <c r="H92" s="68"/>
      <c r="I92" s="68"/>
    </row>
    <row r="93" spans="1:9" x14ac:dyDescent="0.2">
      <c r="A93" s="69"/>
      <c r="B93" s="68"/>
      <c r="C93" s="68"/>
      <c r="D93" s="68"/>
      <c r="E93" s="10"/>
      <c r="G93" s="68"/>
      <c r="H93" s="68"/>
      <c r="I93" s="68"/>
    </row>
    <row r="94" spans="1:9" x14ac:dyDescent="0.2">
      <c r="A94" s="68"/>
      <c r="B94" s="68"/>
      <c r="C94" s="68"/>
      <c r="D94" s="68"/>
      <c r="E94" s="10"/>
      <c r="G94" s="68"/>
      <c r="H94" s="68"/>
      <c r="I94" s="68"/>
    </row>
    <row r="95" spans="1:9" x14ac:dyDescent="0.2">
      <c r="A95" s="68"/>
      <c r="B95" s="68"/>
      <c r="C95" s="68"/>
      <c r="D95" s="68"/>
      <c r="E95" s="10"/>
      <c r="G95" s="68"/>
      <c r="H95" s="68"/>
      <c r="I95" s="68"/>
    </row>
    <row r="96" spans="1:9" x14ac:dyDescent="0.2">
      <c r="A96" s="68"/>
      <c r="B96" s="68"/>
      <c r="C96" s="68"/>
      <c r="D96" s="68"/>
      <c r="E96" s="10"/>
      <c r="G96" s="68"/>
      <c r="H96" s="68"/>
      <c r="I96" s="68"/>
    </row>
    <row r="97" spans="1:9" x14ac:dyDescent="0.2">
      <c r="A97" s="68"/>
      <c r="B97" s="68"/>
      <c r="C97" s="68"/>
      <c r="D97" s="68"/>
      <c r="E97" s="10"/>
      <c r="G97" s="68"/>
      <c r="H97" s="68"/>
      <c r="I97" s="68"/>
    </row>
    <row r="98" spans="1:9" x14ac:dyDescent="0.2">
      <c r="A98" s="68"/>
      <c r="B98" s="68"/>
      <c r="C98" s="68"/>
      <c r="D98" s="68"/>
      <c r="E98" s="10"/>
      <c r="G98" s="68"/>
      <c r="H98" s="68"/>
      <c r="I98" s="68"/>
    </row>
    <row r="99" spans="1:9" x14ac:dyDescent="0.2">
      <c r="A99" s="68"/>
      <c r="B99" s="68"/>
      <c r="C99" s="68"/>
      <c r="D99" s="68"/>
      <c r="E99" s="10"/>
      <c r="G99" s="68"/>
      <c r="H99" s="68"/>
      <c r="I99" s="68"/>
    </row>
    <row r="100" spans="1:9" x14ac:dyDescent="0.2">
      <c r="A100" s="68"/>
      <c r="B100" s="68"/>
      <c r="C100" s="68"/>
      <c r="D100" s="68"/>
      <c r="E100" s="10"/>
      <c r="G100" s="68"/>
      <c r="H100" s="68"/>
      <c r="I100" s="68"/>
    </row>
    <row r="101" spans="1:9" x14ac:dyDescent="0.2">
      <c r="A101" s="68"/>
      <c r="B101" s="68"/>
      <c r="C101" s="68"/>
      <c r="D101" s="68"/>
      <c r="E101" s="10"/>
      <c r="G101" s="68"/>
      <c r="H101" s="68"/>
      <c r="I101" s="68"/>
    </row>
    <row r="102" spans="1:9" x14ac:dyDescent="0.2">
      <c r="A102" s="68"/>
      <c r="B102" s="68"/>
      <c r="C102" s="68"/>
      <c r="D102" s="68"/>
      <c r="E102" s="10"/>
      <c r="G102" s="68"/>
      <c r="H102" s="68"/>
      <c r="I102" s="68"/>
    </row>
    <row r="103" spans="1:9" x14ac:dyDescent="0.2">
      <c r="A103" s="68"/>
      <c r="B103" s="68"/>
      <c r="C103" s="68"/>
      <c r="D103" s="68"/>
      <c r="E103" s="10"/>
      <c r="G103" s="68"/>
      <c r="H103" s="68"/>
      <c r="I103" s="68"/>
    </row>
    <row r="104" spans="1:9" x14ac:dyDescent="0.2">
      <c r="A104" s="68"/>
      <c r="B104" s="68"/>
      <c r="C104" s="68"/>
      <c r="D104" s="68"/>
      <c r="E104" s="10"/>
      <c r="G104" s="68"/>
      <c r="H104" s="68"/>
      <c r="I104" s="68"/>
    </row>
    <row r="105" spans="1:9" x14ac:dyDescent="0.2">
      <c r="A105" s="68"/>
      <c r="B105" s="68"/>
      <c r="C105" s="68"/>
      <c r="D105" s="68"/>
      <c r="E105" s="10"/>
      <c r="G105" s="68"/>
      <c r="H105" s="68"/>
      <c r="I105" s="68"/>
    </row>
    <row r="106" spans="1:9" x14ac:dyDescent="0.2">
      <c r="A106" s="68"/>
      <c r="B106" s="68"/>
      <c r="C106" s="68"/>
      <c r="D106" s="68"/>
      <c r="E106" s="10"/>
      <c r="G106" s="68"/>
      <c r="H106" s="68"/>
      <c r="I106" s="68"/>
    </row>
    <row r="107" spans="1:9" x14ac:dyDescent="0.2">
      <c r="A107" s="68"/>
      <c r="B107" s="68"/>
      <c r="C107" s="68"/>
      <c r="D107" s="68"/>
      <c r="E107" s="10"/>
      <c r="G107" s="68"/>
      <c r="H107" s="68"/>
      <c r="I107" s="68"/>
    </row>
    <row r="108" spans="1:9" x14ac:dyDescent="0.2">
      <c r="A108" s="68"/>
      <c r="B108" s="68"/>
      <c r="C108" s="68"/>
      <c r="D108" s="68"/>
      <c r="E108" s="10"/>
      <c r="G108" s="68"/>
      <c r="H108" s="68"/>
      <c r="I108" s="68"/>
    </row>
    <row r="109" spans="1:9" x14ac:dyDescent="0.2">
      <c r="A109" s="68"/>
      <c r="B109" s="68"/>
      <c r="C109" s="68"/>
      <c r="D109" s="68"/>
      <c r="E109" s="10"/>
      <c r="G109" s="68"/>
      <c r="H109" s="68"/>
      <c r="I109" s="68"/>
    </row>
    <row r="110" spans="1:9" x14ac:dyDescent="0.2">
      <c r="A110" s="67" t="s">
        <v>1029</v>
      </c>
      <c r="B110" s="68"/>
      <c r="C110" s="68"/>
      <c r="D110" s="68"/>
      <c r="E110" s="10"/>
      <c r="G110" s="68"/>
      <c r="H110" s="68"/>
      <c r="I110" s="68"/>
    </row>
    <row r="111" spans="1:9" x14ac:dyDescent="0.2">
      <c r="A111" s="68"/>
      <c r="B111" s="68"/>
      <c r="C111" s="68"/>
      <c r="D111" s="68"/>
      <c r="E111" s="10"/>
      <c r="G111" s="68"/>
      <c r="H111" s="68"/>
      <c r="I111" s="68"/>
    </row>
    <row r="112" spans="1:9" x14ac:dyDescent="0.2">
      <c r="A112" s="67" t="s">
        <v>1525</v>
      </c>
      <c r="B112" s="68"/>
      <c r="C112" s="68"/>
      <c r="D112" s="68"/>
      <c r="E112" s="10"/>
      <c r="G112" s="68"/>
      <c r="H112" s="68"/>
      <c r="I112" s="68"/>
    </row>
    <row r="113" spans="1:9" x14ac:dyDescent="0.2">
      <c r="A113" s="68"/>
      <c r="B113" s="68"/>
      <c r="C113" s="68"/>
      <c r="D113" s="68"/>
      <c r="E113" s="10"/>
      <c r="G113" s="68"/>
      <c r="H113" s="68"/>
      <c r="I113" s="68"/>
    </row>
    <row r="114" spans="1:9" x14ac:dyDescent="0.2">
      <c r="A114" s="68"/>
      <c r="B114" s="68"/>
      <c r="C114" s="68"/>
      <c r="D114" s="68"/>
      <c r="E114" s="10"/>
      <c r="G114" s="68"/>
      <c r="H114" s="68"/>
      <c r="I114" s="68"/>
    </row>
    <row r="115" spans="1:9" x14ac:dyDescent="0.2">
      <c r="A115" s="68"/>
      <c r="B115" s="68"/>
      <c r="C115" s="68"/>
      <c r="D115" s="68"/>
      <c r="E115" s="10"/>
      <c r="G115" s="68"/>
      <c r="H115" s="68"/>
      <c r="I115" s="68"/>
    </row>
    <row r="116" spans="1:9" x14ac:dyDescent="0.2">
      <c r="A116" s="68"/>
      <c r="B116" s="68"/>
      <c r="C116" s="68"/>
      <c r="D116" s="68"/>
      <c r="E116" s="10"/>
      <c r="G116" s="68"/>
      <c r="H116" s="68"/>
      <c r="I116" s="68"/>
    </row>
    <row r="117" spans="1:9" x14ac:dyDescent="0.2">
      <c r="A117" s="68"/>
      <c r="B117" s="68"/>
      <c r="C117" s="68"/>
      <c r="D117" s="68"/>
      <c r="E117" s="10"/>
      <c r="G117" s="68"/>
      <c r="H117" s="68"/>
      <c r="I117" s="68"/>
    </row>
    <row r="118" spans="1:9" x14ac:dyDescent="0.2">
      <c r="A118" s="68"/>
      <c r="B118" s="68"/>
      <c r="C118" s="68"/>
      <c r="D118" s="68"/>
      <c r="E118" s="10"/>
      <c r="G118" s="68"/>
      <c r="H118" s="68"/>
      <c r="I118" s="68"/>
    </row>
    <row r="119" spans="1:9" x14ac:dyDescent="0.2">
      <c r="A119" s="68"/>
      <c r="B119" s="68"/>
      <c r="C119" s="68"/>
      <c r="D119" s="68"/>
      <c r="E119" s="10"/>
      <c r="G119" s="68"/>
      <c r="H119" s="68"/>
      <c r="I119" s="68"/>
    </row>
    <row r="120" spans="1:9" x14ac:dyDescent="0.2">
      <c r="A120" s="68"/>
      <c r="B120" s="68"/>
      <c r="C120" s="68"/>
      <c r="D120" s="68"/>
      <c r="E120" s="10"/>
      <c r="G120" s="68"/>
      <c r="H120" s="68"/>
      <c r="I120" s="68"/>
    </row>
    <row r="121" spans="1:9" x14ac:dyDescent="0.2">
      <c r="A121" s="68"/>
      <c r="B121" s="68"/>
      <c r="C121" s="68"/>
      <c r="D121" s="68"/>
      <c r="E121" s="10"/>
      <c r="G121" s="68"/>
      <c r="H121" s="68"/>
      <c r="I121" s="68"/>
    </row>
    <row r="122" spans="1:9" x14ac:dyDescent="0.2">
      <c r="A122" s="68"/>
      <c r="B122" s="68"/>
      <c r="C122" s="68"/>
      <c r="D122" s="68"/>
      <c r="E122" s="10"/>
      <c r="G122" s="68"/>
      <c r="H122" s="68"/>
      <c r="I122" s="68"/>
    </row>
    <row r="123" spans="1:9" x14ac:dyDescent="0.2">
      <c r="A123" s="68"/>
      <c r="B123" s="68"/>
      <c r="C123" s="68"/>
      <c r="D123" s="68"/>
      <c r="E123" s="10"/>
      <c r="G123" s="68"/>
      <c r="H123" s="68"/>
      <c r="I123" s="68"/>
    </row>
    <row r="124" spans="1:9" x14ac:dyDescent="0.2">
      <c r="A124" s="68"/>
      <c r="B124" s="68"/>
      <c r="C124" s="68"/>
      <c r="D124" s="68"/>
      <c r="E124" s="10"/>
      <c r="G124" s="68"/>
      <c r="H124" s="68"/>
      <c r="I124" s="68"/>
    </row>
    <row r="125" spans="1:9" x14ac:dyDescent="0.2">
      <c r="A125" s="68"/>
      <c r="B125" s="68"/>
      <c r="C125" s="68"/>
      <c r="D125" s="68"/>
      <c r="E125" s="10"/>
      <c r="G125" s="68"/>
      <c r="H125" s="68"/>
      <c r="I125" s="68"/>
    </row>
    <row r="126" spans="1:9" x14ac:dyDescent="0.2">
      <c r="A126" s="68"/>
      <c r="B126" s="68"/>
      <c r="C126" s="68"/>
      <c r="D126" s="68"/>
      <c r="E126" s="10"/>
      <c r="G126" s="68"/>
      <c r="H126" s="68"/>
      <c r="I126" s="68"/>
    </row>
    <row r="127" spans="1:9" x14ac:dyDescent="0.2">
      <c r="A127" s="68"/>
      <c r="B127" s="68"/>
      <c r="C127" s="68"/>
      <c r="D127" s="68"/>
      <c r="E127" s="10"/>
      <c r="G127" s="68"/>
      <c r="H127" s="68"/>
      <c r="I127" s="68"/>
    </row>
    <row r="128" spans="1:9" x14ac:dyDescent="0.2">
      <c r="A128" s="68"/>
      <c r="B128" s="68"/>
      <c r="C128" s="68"/>
      <c r="D128" s="68"/>
      <c r="E128" s="10"/>
      <c r="G128" s="68"/>
      <c r="H128" s="68"/>
      <c r="I128" s="68"/>
    </row>
    <row r="129" spans="1:9" x14ac:dyDescent="0.2">
      <c r="A129" s="6" t="s">
        <v>1030</v>
      </c>
      <c r="B129" s="68"/>
      <c r="C129" s="68"/>
      <c r="D129" s="68"/>
      <c r="E129" s="10"/>
      <c r="G129" s="68"/>
      <c r="H129" s="68"/>
      <c r="I129" s="68"/>
    </row>
    <row r="131" spans="1:9" x14ac:dyDescent="0.2">
      <c r="A131" s="68" t="s">
        <v>1008</v>
      </c>
    </row>
  </sheetData>
  <mergeCells count="4">
    <mergeCell ref="A1:F1"/>
    <mergeCell ref="A80:B80"/>
    <mergeCell ref="A81:B81"/>
    <mergeCell ref="A82:B82"/>
  </mergeCells>
  <conditionalFormatting sqref="F2:F3">
    <cfRule type="cellIs" dxfId="50" priority="3" stopIfTrue="1" operator="between">
      <formula>0.009</formula>
      <formula>-0.009</formula>
    </cfRule>
  </conditionalFormatting>
  <conditionalFormatting sqref="F5:F126">
    <cfRule type="cellIs" dxfId="49" priority="1" stopIfTrue="1" operator="between">
      <formula>0.009</formula>
      <formula>-0.009</formula>
    </cfRule>
  </conditionalFormatting>
  <conditionalFormatting sqref="F130:F65536">
    <cfRule type="cellIs" dxfId="48" priority="2" stopIfTrue="1" operator="between">
      <formula>0.009</formula>
      <formula>-0.009</formula>
    </cfRule>
  </conditionalFormatting>
  <hyperlinks>
    <hyperlink ref="A91" r:id="rId1" tooltip="https://www.franklintempletonindia.com/downloadsServlet/pdf/product-labels-jg9o5k7l" display="https://www.franklintempletonindia.com/downloadsServlet/pdf/product-labels-jg9o5k7l" xr:uid="{00000000-0004-0000-19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133"/>
  <sheetViews>
    <sheetView workbookViewId="0">
      <selection sqref="A1:G1"/>
    </sheetView>
  </sheetViews>
  <sheetFormatPr defaultColWidth="9.21875" defaultRowHeight="10.199999999999999" x14ac:dyDescent="0.2"/>
  <cols>
    <col min="1" max="1" width="38.77734375" style="6" bestFit="1" customWidth="1"/>
    <col min="2" max="2" width="32.21875" style="6" bestFit="1" customWidth="1"/>
    <col min="3" max="3" width="35.44140625" style="6" bestFit="1" customWidth="1"/>
    <col min="4" max="4" width="15.77734375" style="6" customWidth="1"/>
    <col min="5" max="5" width="26.21875" style="9" customWidth="1"/>
    <col min="6" max="6" width="13.5546875" style="10" bestFit="1" customWidth="1"/>
    <col min="7" max="16384" width="9.21875" style="6"/>
  </cols>
  <sheetData>
    <row r="1" spans="1:10" s="1" customFormat="1" ht="13.8" customHeight="1" x14ac:dyDescent="0.2">
      <c r="A1" s="98" t="s">
        <v>21</v>
      </c>
      <c r="B1" s="99"/>
      <c r="C1" s="99"/>
      <c r="D1" s="99"/>
      <c r="E1" s="99"/>
      <c r="F1" s="99"/>
      <c r="G1" s="99"/>
    </row>
    <row r="2" spans="1:10" s="1" customFormat="1" ht="11.4" x14ac:dyDescent="0.2">
      <c r="E2" s="5"/>
      <c r="F2" s="8"/>
      <c r="J2" s="11"/>
    </row>
    <row r="3" spans="1:10" s="1" customFormat="1" ht="12" x14ac:dyDescent="0.2">
      <c r="A3" s="7" t="s">
        <v>7</v>
      </c>
      <c r="B3" s="2"/>
      <c r="C3" s="3"/>
      <c r="D3" s="3"/>
      <c r="E3" s="4"/>
      <c r="F3" s="8"/>
    </row>
    <row r="4" spans="1:10" s="1" customFormat="1" ht="24.75" customHeight="1" x14ac:dyDescent="0.2">
      <c r="A4" s="14" t="s">
        <v>2</v>
      </c>
      <c r="B4" s="14" t="s">
        <v>0</v>
      </c>
      <c r="C4" s="15" t="s">
        <v>4</v>
      </c>
      <c r="D4" s="15" t="s">
        <v>1</v>
      </c>
      <c r="E4" s="54" t="s">
        <v>6</v>
      </c>
      <c r="F4" s="16" t="s">
        <v>3</v>
      </c>
      <c r="G4" s="56" t="s">
        <v>5</v>
      </c>
    </row>
    <row r="5" spans="1:10" x14ac:dyDescent="0.2">
      <c r="A5" s="17" t="s">
        <v>134</v>
      </c>
      <c r="B5" s="18"/>
      <c r="C5" s="18"/>
      <c r="D5" s="18"/>
      <c r="E5" s="19"/>
      <c r="F5" s="20"/>
      <c r="G5" s="57"/>
    </row>
    <row r="6" spans="1:10" x14ac:dyDescent="0.2">
      <c r="A6" s="21" t="s">
        <v>67</v>
      </c>
      <c r="B6" s="22"/>
      <c r="C6" s="22"/>
      <c r="D6" s="22"/>
      <c r="E6" s="23"/>
      <c r="F6" s="24"/>
      <c r="G6" s="24"/>
    </row>
    <row r="7" spans="1:10" x14ac:dyDescent="0.2">
      <c r="A7" s="22" t="s">
        <v>139</v>
      </c>
      <c r="B7" s="22" t="s">
        <v>138</v>
      </c>
      <c r="C7" s="22" t="s">
        <v>137</v>
      </c>
      <c r="D7" s="25">
        <v>4771368</v>
      </c>
      <c r="E7" s="23">
        <v>57537.92671</v>
      </c>
      <c r="F7" s="24">
        <v>8.43518184103735</v>
      </c>
      <c r="G7" s="24"/>
    </row>
    <row r="8" spans="1:10" x14ac:dyDescent="0.2">
      <c r="A8" s="22" t="s">
        <v>136</v>
      </c>
      <c r="B8" s="22" t="s">
        <v>135</v>
      </c>
      <c r="C8" s="22" t="s">
        <v>137</v>
      </c>
      <c r="D8" s="25">
        <v>6349824</v>
      </c>
      <c r="E8" s="23">
        <v>46452.137470000001</v>
      </c>
      <c r="F8" s="24">
        <v>6.8099816741609303</v>
      </c>
      <c r="G8" s="24"/>
    </row>
    <row r="9" spans="1:10" x14ac:dyDescent="0.2">
      <c r="A9" s="22" t="s">
        <v>141</v>
      </c>
      <c r="B9" s="22" t="s">
        <v>140</v>
      </c>
      <c r="C9" s="22" t="s">
        <v>142</v>
      </c>
      <c r="D9" s="25">
        <v>3138273</v>
      </c>
      <c r="E9" s="23">
        <v>42175.250849999997</v>
      </c>
      <c r="F9" s="24">
        <v>6.1829810431679197</v>
      </c>
      <c r="G9" s="24"/>
    </row>
    <row r="10" spans="1:10" x14ac:dyDescent="0.2">
      <c r="A10" s="22" t="s">
        <v>162</v>
      </c>
      <c r="B10" s="22" t="s">
        <v>161</v>
      </c>
      <c r="C10" s="22" t="s">
        <v>163</v>
      </c>
      <c r="D10" s="25">
        <v>14950412</v>
      </c>
      <c r="E10" s="23">
        <v>34233.453399999999</v>
      </c>
      <c r="F10" s="24">
        <v>5.0186967273099796</v>
      </c>
      <c r="G10" s="24"/>
    </row>
    <row r="11" spans="1:10" x14ac:dyDescent="0.2">
      <c r="A11" s="22" t="s">
        <v>314</v>
      </c>
      <c r="B11" s="22" t="s">
        <v>313</v>
      </c>
      <c r="C11" s="22" t="s">
        <v>137</v>
      </c>
      <c r="D11" s="25">
        <v>8568589</v>
      </c>
      <c r="E11" s="23">
        <v>30281.393530000001</v>
      </c>
      <c r="F11" s="24">
        <v>4.4393163853985103</v>
      </c>
      <c r="G11" s="24"/>
    </row>
    <row r="12" spans="1:10" x14ac:dyDescent="0.2">
      <c r="A12" s="22" t="s">
        <v>157</v>
      </c>
      <c r="B12" s="22" t="s">
        <v>156</v>
      </c>
      <c r="C12" s="22" t="s">
        <v>155</v>
      </c>
      <c r="D12" s="25">
        <v>2138646</v>
      </c>
      <c r="E12" s="23">
        <v>28692.07474</v>
      </c>
      <c r="F12" s="24">
        <v>4.2063188868164598</v>
      </c>
      <c r="G12" s="24"/>
    </row>
    <row r="13" spans="1:10" x14ac:dyDescent="0.2">
      <c r="A13" s="22" t="s">
        <v>149</v>
      </c>
      <c r="B13" s="22" t="s">
        <v>148</v>
      </c>
      <c r="C13" s="22" t="s">
        <v>137</v>
      </c>
      <c r="D13" s="25">
        <v>2313964</v>
      </c>
      <c r="E13" s="23">
        <v>26872.06393</v>
      </c>
      <c r="F13" s="24">
        <v>3.9395014498173699</v>
      </c>
      <c r="G13" s="24"/>
    </row>
    <row r="14" spans="1:10" x14ac:dyDescent="0.2">
      <c r="A14" s="22" t="s">
        <v>171</v>
      </c>
      <c r="B14" s="22" t="s">
        <v>170</v>
      </c>
      <c r="C14" s="22" t="s">
        <v>172</v>
      </c>
      <c r="D14" s="25">
        <v>892469</v>
      </c>
      <c r="E14" s="23">
        <v>26369.78154</v>
      </c>
      <c r="F14" s="24">
        <v>3.8658657883074401</v>
      </c>
      <c r="G14" s="24"/>
    </row>
    <row r="15" spans="1:10" x14ac:dyDescent="0.2">
      <c r="A15" s="22" t="s">
        <v>151</v>
      </c>
      <c r="B15" s="22" t="s">
        <v>150</v>
      </c>
      <c r="C15" s="22" t="s">
        <v>152</v>
      </c>
      <c r="D15" s="25">
        <v>594349</v>
      </c>
      <c r="E15" s="23">
        <v>20826.583310000002</v>
      </c>
      <c r="F15" s="24">
        <v>3.0532211950006101</v>
      </c>
      <c r="G15" s="24"/>
    </row>
    <row r="16" spans="1:10" x14ac:dyDescent="0.2">
      <c r="A16" s="22" t="s">
        <v>154</v>
      </c>
      <c r="B16" s="22" t="s">
        <v>153</v>
      </c>
      <c r="C16" s="22" t="s">
        <v>155</v>
      </c>
      <c r="D16" s="25">
        <v>1413499</v>
      </c>
      <c r="E16" s="23">
        <v>17677.218489999999</v>
      </c>
      <c r="F16" s="24">
        <v>2.5915176464115199</v>
      </c>
      <c r="G16" s="24"/>
    </row>
    <row r="17" spans="1:7" x14ac:dyDescent="0.2">
      <c r="A17" s="22" t="s">
        <v>177</v>
      </c>
      <c r="B17" s="22" t="s">
        <v>176</v>
      </c>
      <c r="C17" s="22" t="s">
        <v>178</v>
      </c>
      <c r="D17" s="25">
        <v>978200</v>
      </c>
      <c r="E17" s="23">
        <v>17188.930400000001</v>
      </c>
      <c r="F17" s="24">
        <v>2.51993357890206</v>
      </c>
      <c r="G17" s="24"/>
    </row>
    <row r="18" spans="1:7" x14ac:dyDescent="0.2">
      <c r="A18" s="22" t="s">
        <v>147</v>
      </c>
      <c r="B18" s="22" t="s">
        <v>146</v>
      </c>
      <c r="C18" s="22" t="s">
        <v>137</v>
      </c>
      <c r="D18" s="25">
        <v>1644911</v>
      </c>
      <c r="E18" s="23">
        <v>16110.258330000001</v>
      </c>
      <c r="F18" s="24">
        <v>2.36179797031197</v>
      </c>
      <c r="G18" s="24"/>
    </row>
    <row r="19" spans="1:7" x14ac:dyDescent="0.2">
      <c r="A19" s="22" t="s">
        <v>608</v>
      </c>
      <c r="B19" s="22" t="s">
        <v>607</v>
      </c>
      <c r="C19" s="22" t="s">
        <v>178</v>
      </c>
      <c r="D19" s="25">
        <v>777885</v>
      </c>
      <c r="E19" s="23">
        <v>16058.657939999999</v>
      </c>
      <c r="F19" s="24">
        <v>2.3542332439200599</v>
      </c>
      <c r="G19" s="24"/>
    </row>
    <row r="20" spans="1:7" x14ac:dyDescent="0.2">
      <c r="A20" s="22" t="s">
        <v>258</v>
      </c>
      <c r="B20" s="22" t="s">
        <v>257</v>
      </c>
      <c r="C20" s="22" t="s">
        <v>160</v>
      </c>
      <c r="D20" s="25">
        <v>3923032</v>
      </c>
      <c r="E20" s="23">
        <v>14858.483700000001</v>
      </c>
      <c r="F20" s="24">
        <v>2.17828516003526</v>
      </c>
      <c r="G20" s="24"/>
    </row>
    <row r="21" spans="1:7" x14ac:dyDescent="0.2">
      <c r="A21" s="22" t="s">
        <v>377</v>
      </c>
      <c r="B21" s="22" t="s">
        <v>376</v>
      </c>
      <c r="C21" s="22" t="s">
        <v>378</v>
      </c>
      <c r="D21" s="25">
        <v>242852</v>
      </c>
      <c r="E21" s="23">
        <v>14429.051579999999</v>
      </c>
      <c r="F21" s="24">
        <v>2.1153295023029401</v>
      </c>
      <c r="G21" s="24"/>
    </row>
    <row r="22" spans="1:7" x14ac:dyDescent="0.2">
      <c r="A22" s="22" t="s">
        <v>165</v>
      </c>
      <c r="B22" s="22" t="s">
        <v>164</v>
      </c>
      <c r="C22" s="22" t="s">
        <v>166</v>
      </c>
      <c r="D22" s="25">
        <v>190704</v>
      </c>
      <c r="E22" s="23">
        <v>14148.329760000001</v>
      </c>
      <c r="F22" s="24">
        <v>2.0741750893123299</v>
      </c>
      <c r="G22" s="24"/>
    </row>
    <row r="23" spans="1:7" x14ac:dyDescent="0.2">
      <c r="A23" s="22" t="s">
        <v>867</v>
      </c>
      <c r="B23" s="22" t="s">
        <v>866</v>
      </c>
      <c r="C23" s="22" t="s">
        <v>178</v>
      </c>
      <c r="D23" s="25">
        <v>326893</v>
      </c>
      <c r="E23" s="23">
        <v>13795.53839</v>
      </c>
      <c r="F23" s="24">
        <v>2.0224551277485801</v>
      </c>
      <c r="G23" s="24"/>
    </row>
    <row r="24" spans="1:7" x14ac:dyDescent="0.2">
      <c r="A24" s="22" t="s">
        <v>217</v>
      </c>
      <c r="B24" s="22" t="s">
        <v>216</v>
      </c>
      <c r="C24" s="22" t="s">
        <v>218</v>
      </c>
      <c r="D24" s="25">
        <v>666157</v>
      </c>
      <c r="E24" s="23">
        <v>13690.85866</v>
      </c>
      <c r="F24" s="24">
        <v>2.0071088577644201</v>
      </c>
      <c r="G24" s="24"/>
    </row>
    <row r="25" spans="1:7" x14ac:dyDescent="0.2">
      <c r="A25" s="22" t="s">
        <v>332</v>
      </c>
      <c r="B25" s="22" t="s">
        <v>331</v>
      </c>
      <c r="C25" s="22" t="s">
        <v>160</v>
      </c>
      <c r="D25" s="25">
        <v>4592912</v>
      </c>
      <c r="E25" s="23">
        <v>13599.612429999999</v>
      </c>
      <c r="F25" s="24">
        <v>1.9937319673137299</v>
      </c>
      <c r="G25" s="24"/>
    </row>
    <row r="26" spans="1:7" x14ac:dyDescent="0.2">
      <c r="A26" s="22" t="s">
        <v>408</v>
      </c>
      <c r="B26" s="22" t="s">
        <v>407</v>
      </c>
      <c r="C26" s="22" t="s">
        <v>198</v>
      </c>
      <c r="D26" s="25">
        <v>599286</v>
      </c>
      <c r="E26" s="23">
        <v>12975.740470000001</v>
      </c>
      <c r="F26" s="24">
        <v>1.9022710174841</v>
      </c>
      <c r="G26" s="24"/>
    </row>
    <row r="27" spans="1:7" x14ac:dyDescent="0.2">
      <c r="A27" s="22" t="s">
        <v>215</v>
      </c>
      <c r="B27" s="22" t="s">
        <v>214</v>
      </c>
      <c r="C27" s="22" t="s">
        <v>204</v>
      </c>
      <c r="D27" s="25">
        <v>1898456</v>
      </c>
      <c r="E27" s="23">
        <v>11212.281139999999</v>
      </c>
      <c r="F27" s="24">
        <v>1.6437441471504399</v>
      </c>
      <c r="G27" s="24"/>
    </row>
    <row r="28" spans="1:7" x14ac:dyDescent="0.2">
      <c r="A28" s="22" t="s">
        <v>260</v>
      </c>
      <c r="B28" s="22" t="s">
        <v>259</v>
      </c>
      <c r="C28" s="22" t="s">
        <v>261</v>
      </c>
      <c r="D28" s="25">
        <v>1242521</v>
      </c>
      <c r="E28" s="23">
        <v>10989.476979999999</v>
      </c>
      <c r="F28" s="24">
        <v>1.61108058570493</v>
      </c>
      <c r="G28" s="24"/>
    </row>
    <row r="29" spans="1:7" x14ac:dyDescent="0.2">
      <c r="A29" s="22" t="s">
        <v>191</v>
      </c>
      <c r="B29" s="22" t="s">
        <v>190</v>
      </c>
      <c r="C29" s="22" t="s">
        <v>192</v>
      </c>
      <c r="D29" s="25">
        <v>758975</v>
      </c>
      <c r="E29" s="23">
        <v>10836.645049999999</v>
      </c>
      <c r="F29" s="24">
        <v>1.58867510128133</v>
      </c>
      <c r="G29" s="24"/>
    </row>
    <row r="30" spans="1:7" x14ac:dyDescent="0.2">
      <c r="A30" s="22" t="s">
        <v>348</v>
      </c>
      <c r="B30" s="22" t="s">
        <v>347</v>
      </c>
      <c r="C30" s="22" t="s">
        <v>204</v>
      </c>
      <c r="D30" s="25">
        <v>575972</v>
      </c>
      <c r="E30" s="23">
        <v>10236.75036</v>
      </c>
      <c r="F30" s="24">
        <v>1.5007292699842301</v>
      </c>
      <c r="G30" s="24"/>
    </row>
    <row r="31" spans="1:7" x14ac:dyDescent="0.2">
      <c r="A31" s="22" t="s">
        <v>168</v>
      </c>
      <c r="B31" s="22" t="s">
        <v>167</v>
      </c>
      <c r="C31" s="22" t="s">
        <v>169</v>
      </c>
      <c r="D31" s="25">
        <v>92958</v>
      </c>
      <c r="E31" s="23">
        <v>9988.3371000000006</v>
      </c>
      <c r="F31" s="24">
        <v>1.4643113602742399</v>
      </c>
      <c r="G31" s="24"/>
    </row>
    <row r="32" spans="1:7" x14ac:dyDescent="0.2">
      <c r="A32" s="22" t="s">
        <v>694</v>
      </c>
      <c r="B32" s="22" t="s">
        <v>693</v>
      </c>
      <c r="C32" s="22" t="s">
        <v>228</v>
      </c>
      <c r="D32" s="25">
        <v>2486790</v>
      </c>
      <c r="E32" s="23">
        <v>9817.84692</v>
      </c>
      <c r="F32" s="24">
        <v>1.4393171390250199</v>
      </c>
      <c r="G32" s="24"/>
    </row>
    <row r="33" spans="1:7" x14ac:dyDescent="0.2">
      <c r="A33" s="22" t="s">
        <v>869</v>
      </c>
      <c r="B33" s="22" t="s">
        <v>868</v>
      </c>
      <c r="C33" s="22" t="s">
        <v>509</v>
      </c>
      <c r="D33" s="25">
        <v>957559</v>
      </c>
      <c r="E33" s="23">
        <v>9430.0410319999992</v>
      </c>
      <c r="F33" s="24">
        <v>1.3824639750104</v>
      </c>
      <c r="G33" s="24"/>
    </row>
    <row r="34" spans="1:7" x14ac:dyDescent="0.2">
      <c r="A34" s="22" t="s">
        <v>468</v>
      </c>
      <c r="B34" s="22" t="s">
        <v>467</v>
      </c>
      <c r="C34" s="22" t="s">
        <v>166</v>
      </c>
      <c r="D34" s="25">
        <v>963694</v>
      </c>
      <c r="E34" s="23">
        <v>9273.6273619999993</v>
      </c>
      <c r="F34" s="24">
        <v>1.3595333999216599</v>
      </c>
      <c r="G34" s="24"/>
    </row>
    <row r="35" spans="1:7" x14ac:dyDescent="0.2">
      <c r="A35" s="22" t="s">
        <v>548</v>
      </c>
      <c r="B35" s="22" t="s">
        <v>547</v>
      </c>
      <c r="C35" s="22" t="s">
        <v>163</v>
      </c>
      <c r="D35" s="25">
        <v>957094</v>
      </c>
      <c r="E35" s="23">
        <v>9261.7986380000002</v>
      </c>
      <c r="F35" s="24">
        <v>1.3577992839464601</v>
      </c>
      <c r="G35" s="24"/>
    </row>
    <row r="36" spans="1:7" x14ac:dyDescent="0.2">
      <c r="A36" s="22" t="s">
        <v>464</v>
      </c>
      <c r="B36" s="22" t="s">
        <v>463</v>
      </c>
      <c r="C36" s="22" t="s">
        <v>178</v>
      </c>
      <c r="D36" s="25">
        <v>138483</v>
      </c>
      <c r="E36" s="23">
        <v>8235.5840100000005</v>
      </c>
      <c r="F36" s="24">
        <v>1.20735404738551</v>
      </c>
      <c r="G36" s="24"/>
    </row>
    <row r="37" spans="1:7" x14ac:dyDescent="0.2">
      <c r="A37" s="22" t="s">
        <v>766</v>
      </c>
      <c r="B37" s="22" t="s">
        <v>765</v>
      </c>
      <c r="C37" s="22" t="s">
        <v>163</v>
      </c>
      <c r="D37" s="25">
        <v>7511711</v>
      </c>
      <c r="E37" s="23">
        <v>7909.8316830000003</v>
      </c>
      <c r="F37" s="24">
        <v>1.1595980667566801</v>
      </c>
      <c r="G37" s="24"/>
    </row>
    <row r="38" spans="1:7" x14ac:dyDescent="0.2">
      <c r="A38" s="22" t="s">
        <v>742</v>
      </c>
      <c r="B38" s="22" t="s">
        <v>741</v>
      </c>
      <c r="C38" s="22" t="s">
        <v>198</v>
      </c>
      <c r="D38" s="25">
        <v>73796</v>
      </c>
      <c r="E38" s="23">
        <v>7138.2870800000001</v>
      </c>
      <c r="F38" s="24">
        <v>1.04648799489785</v>
      </c>
      <c r="G38" s="24"/>
    </row>
    <row r="39" spans="1:7" x14ac:dyDescent="0.2">
      <c r="A39" s="22" t="s">
        <v>734</v>
      </c>
      <c r="B39" s="22" t="s">
        <v>733</v>
      </c>
      <c r="C39" s="22" t="s">
        <v>201</v>
      </c>
      <c r="D39" s="25">
        <v>485067</v>
      </c>
      <c r="E39" s="23">
        <v>6883.1007300000001</v>
      </c>
      <c r="F39" s="24">
        <v>1.0090771358578701</v>
      </c>
      <c r="G39" s="24"/>
    </row>
    <row r="40" spans="1:7" x14ac:dyDescent="0.2">
      <c r="A40" s="22" t="s">
        <v>447</v>
      </c>
      <c r="B40" s="22" t="s">
        <v>446</v>
      </c>
      <c r="C40" s="22" t="s">
        <v>184</v>
      </c>
      <c r="D40" s="25">
        <v>670306</v>
      </c>
      <c r="E40" s="23">
        <v>6802.2652879999996</v>
      </c>
      <c r="F40" s="24">
        <v>0.99722648896356603</v>
      </c>
      <c r="G40" s="24"/>
    </row>
    <row r="41" spans="1:7" x14ac:dyDescent="0.2">
      <c r="A41" s="22" t="s">
        <v>553</v>
      </c>
      <c r="B41" s="22" t="s">
        <v>552</v>
      </c>
      <c r="C41" s="22" t="s">
        <v>163</v>
      </c>
      <c r="D41" s="25">
        <v>2592069</v>
      </c>
      <c r="E41" s="23">
        <v>6740.6754350000001</v>
      </c>
      <c r="F41" s="24">
        <v>0.98819728615206703</v>
      </c>
      <c r="G41" s="24"/>
    </row>
    <row r="42" spans="1:7" x14ac:dyDescent="0.2">
      <c r="A42" s="22" t="s">
        <v>828</v>
      </c>
      <c r="B42" s="22" t="s">
        <v>827</v>
      </c>
      <c r="C42" s="22" t="s">
        <v>437</v>
      </c>
      <c r="D42" s="25">
        <v>544782</v>
      </c>
      <c r="E42" s="23">
        <v>6639.8030159999998</v>
      </c>
      <c r="F42" s="24">
        <v>0.97340917601909605</v>
      </c>
      <c r="G42" s="24"/>
    </row>
    <row r="43" spans="1:7" x14ac:dyDescent="0.2">
      <c r="A43" s="22" t="s">
        <v>284</v>
      </c>
      <c r="B43" s="22" t="s">
        <v>283</v>
      </c>
      <c r="C43" s="22" t="s">
        <v>198</v>
      </c>
      <c r="D43" s="25">
        <v>2770210</v>
      </c>
      <c r="E43" s="23">
        <v>6194.1895599999998</v>
      </c>
      <c r="F43" s="24">
        <v>0.90808130017959598</v>
      </c>
      <c r="G43" s="24"/>
    </row>
    <row r="44" spans="1:7" x14ac:dyDescent="0.2">
      <c r="A44" s="22" t="s">
        <v>858</v>
      </c>
      <c r="B44" s="22" t="s">
        <v>857</v>
      </c>
      <c r="C44" s="22" t="s">
        <v>859</v>
      </c>
      <c r="D44" s="25">
        <v>2281068</v>
      </c>
      <c r="E44" s="23">
        <v>5492.8117439999996</v>
      </c>
      <c r="F44" s="24">
        <v>0.80525782781069299</v>
      </c>
      <c r="G44" s="24"/>
    </row>
    <row r="45" spans="1:7" x14ac:dyDescent="0.2">
      <c r="A45" s="22" t="s">
        <v>416</v>
      </c>
      <c r="B45" s="22" t="s">
        <v>415</v>
      </c>
      <c r="C45" s="22" t="s">
        <v>155</v>
      </c>
      <c r="D45" s="25">
        <v>171367</v>
      </c>
      <c r="E45" s="23">
        <v>4042.3761629999999</v>
      </c>
      <c r="F45" s="24">
        <v>0.59262090162963099</v>
      </c>
      <c r="G45" s="24"/>
    </row>
    <row r="46" spans="1:7" x14ac:dyDescent="0.2">
      <c r="A46" s="22" t="s">
        <v>744</v>
      </c>
      <c r="B46" s="22" t="s">
        <v>743</v>
      </c>
      <c r="C46" s="22" t="s">
        <v>155</v>
      </c>
      <c r="D46" s="25">
        <v>80273</v>
      </c>
      <c r="E46" s="23">
        <v>3915.074756</v>
      </c>
      <c r="F46" s="24">
        <v>0.57395824591599898</v>
      </c>
      <c r="G46" s="24"/>
    </row>
    <row r="47" spans="1:7" x14ac:dyDescent="0.2">
      <c r="A47" s="22" t="s">
        <v>587</v>
      </c>
      <c r="B47" s="22" t="s">
        <v>586</v>
      </c>
      <c r="C47" s="22" t="s">
        <v>201</v>
      </c>
      <c r="D47" s="25">
        <v>594251</v>
      </c>
      <c r="E47" s="23">
        <v>3867.0883829999998</v>
      </c>
      <c r="F47" s="24">
        <v>0.566923342065762</v>
      </c>
      <c r="G47" s="24"/>
    </row>
    <row r="48" spans="1:7" x14ac:dyDescent="0.2">
      <c r="A48" s="22" t="s">
        <v>253</v>
      </c>
      <c r="B48" s="22" t="s">
        <v>252</v>
      </c>
      <c r="C48" s="22" t="s">
        <v>254</v>
      </c>
      <c r="D48" s="25">
        <v>1236385</v>
      </c>
      <c r="E48" s="23">
        <v>3519.3699029999998</v>
      </c>
      <c r="F48" s="24">
        <v>0.51594707691334796</v>
      </c>
      <c r="G48" s="24"/>
    </row>
    <row r="49" spans="1:7" x14ac:dyDescent="0.2">
      <c r="A49" s="22" t="s">
        <v>256</v>
      </c>
      <c r="B49" s="22" t="s">
        <v>255</v>
      </c>
      <c r="C49" s="22" t="s">
        <v>198</v>
      </c>
      <c r="D49" s="25">
        <v>85710</v>
      </c>
      <c r="E49" s="23">
        <v>3386.74494</v>
      </c>
      <c r="F49" s="24">
        <v>0.49650397662222501</v>
      </c>
      <c r="G49" s="24"/>
    </row>
    <row r="50" spans="1:7" x14ac:dyDescent="0.2">
      <c r="A50" s="22" t="s">
        <v>559</v>
      </c>
      <c r="B50" s="22" t="s">
        <v>558</v>
      </c>
      <c r="C50" s="22" t="s">
        <v>155</v>
      </c>
      <c r="D50" s="25">
        <v>599965</v>
      </c>
      <c r="E50" s="23">
        <v>2549.8512500000002</v>
      </c>
      <c r="F50" s="24">
        <v>0.37381359029066702</v>
      </c>
      <c r="G50" s="24"/>
    </row>
    <row r="51" spans="1:7" x14ac:dyDescent="0.2">
      <c r="A51" s="22" t="s">
        <v>871</v>
      </c>
      <c r="B51" s="22" t="s">
        <v>870</v>
      </c>
      <c r="C51" s="22" t="s">
        <v>172</v>
      </c>
      <c r="D51" s="25">
        <v>86586</v>
      </c>
      <c r="E51" s="23">
        <v>1539.49908</v>
      </c>
      <c r="F51" s="24">
        <v>0.22569382364715601</v>
      </c>
      <c r="G51" s="24"/>
    </row>
    <row r="52" spans="1:7" x14ac:dyDescent="0.2">
      <c r="A52" s="21" t="s">
        <v>33</v>
      </c>
      <c r="B52" s="21"/>
      <c r="C52" s="21"/>
      <c r="D52" s="21"/>
      <c r="E52" s="26">
        <f>SUM(E7:E51)</f>
        <v>653876.70323299966</v>
      </c>
      <c r="F52" s="27">
        <f>SUM(F7:F51)</f>
        <v>95.859708695929939</v>
      </c>
      <c r="G52" s="24"/>
    </row>
    <row r="53" spans="1:7" x14ac:dyDescent="0.2">
      <c r="A53" s="22"/>
      <c r="B53" s="22"/>
      <c r="C53" s="22"/>
      <c r="D53" s="22"/>
      <c r="E53" s="23"/>
      <c r="F53" s="24"/>
      <c r="G53" s="24"/>
    </row>
    <row r="54" spans="1:7" x14ac:dyDescent="0.2">
      <c r="A54" s="21" t="s">
        <v>564</v>
      </c>
      <c r="B54" s="22"/>
      <c r="C54" s="22"/>
      <c r="D54" s="22"/>
      <c r="E54" s="23"/>
      <c r="F54" s="24"/>
      <c r="G54" s="24"/>
    </row>
    <row r="55" spans="1:7" x14ac:dyDescent="0.2">
      <c r="A55" s="22" t="s">
        <v>566</v>
      </c>
      <c r="B55" s="22" t="s">
        <v>565</v>
      </c>
      <c r="C55" s="22" t="s">
        <v>551</v>
      </c>
      <c r="D55" s="25">
        <v>178153</v>
      </c>
      <c r="E55" s="23">
        <v>10274.34254</v>
      </c>
      <c r="F55" s="24">
        <v>1.5062403631402199</v>
      </c>
      <c r="G55" s="24"/>
    </row>
    <row r="56" spans="1:7" x14ac:dyDescent="0.2">
      <c r="A56" s="21" t="s">
        <v>33</v>
      </c>
      <c r="B56" s="21"/>
      <c r="C56" s="21"/>
      <c r="D56" s="21"/>
      <c r="E56" s="26">
        <f>SUM(E54:E55)</f>
        <v>10274.34254</v>
      </c>
      <c r="F56" s="27">
        <f>SUM(F54:F55)</f>
        <v>1.5062403631402199</v>
      </c>
      <c r="G56" s="24"/>
    </row>
    <row r="57" spans="1:7" x14ac:dyDescent="0.2">
      <c r="A57" s="22"/>
      <c r="B57" s="22"/>
      <c r="C57" s="22"/>
      <c r="D57" s="22"/>
      <c r="E57" s="23"/>
      <c r="F57" s="24"/>
      <c r="G57" s="24"/>
    </row>
    <row r="58" spans="1:7" x14ac:dyDescent="0.2">
      <c r="A58" s="21" t="s">
        <v>29</v>
      </c>
      <c r="B58" s="22"/>
      <c r="C58" s="22"/>
      <c r="D58" s="22"/>
      <c r="E58" s="23"/>
      <c r="F58" s="24"/>
      <c r="G58" s="24"/>
    </row>
    <row r="59" spans="1:7" x14ac:dyDescent="0.2">
      <c r="A59" s="21" t="s">
        <v>36</v>
      </c>
      <c r="B59" s="22"/>
      <c r="C59" s="22"/>
      <c r="D59" s="22"/>
      <c r="E59" s="23"/>
      <c r="F59" s="24"/>
      <c r="G59" s="24"/>
    </row>
    <row r="60" spans="1:7" x14ac:dyDescent="0.2">
      <c r="A60" s="22" t="s">
        <v>302</v>
      </c>
      <c r="B60" s="22" t="s">
        <v>1418</v>
      </c>
      <c r="C60" s="22" t="s">
        <v>37</v>
      </c>
      <c r="D60" s="25">
        <v>1000000</v>
      </c>
      <c r="E60" s="23">
        <v>997.68200000000002</v>
      </c>
      <c r="F60" s="24">
        <v>0.14626229290370299</v>
      </c>
      <c r="G60" s="24">
        <v>5.3002000000000002</v>
      </c>
    </row>
    <row r="61" spans="1:7" x14ac:dyDescent="0.2">
      <c r="A61" s="21" t="s">
        <v>33</v>
      </c>
      <c r="B61" s="21"/>
      <c r="C61" s="21"/>
      <c r="D61" s="21"/>
      <c r="E61" s="26">
        <f>SUM(E59:E60)</f>
        <v>997.68200000000002</v>
      </c>
      <c r="F61" s="27">
        <f>SUM(F59:F60)</f>
        <v>0.14626229290370299</v>
      </c>
      <c r="G61" s="24"/>
    </row>
    <row r="62" spans="1:7" x14ac:dyDescent="0.2">
      <c r="A62" s="22"/>
      <c r="B62" s="22"/>
      <c r="C62" s="22"/>
      <c r="D62" s="22"/>
      <c r="E62" s="23"/>
      <c r="F62" s="61"/>
      <c r="G62" s="24"/>
    </row>
    <row r="63" spans="1:7" x14ac:dyDescent="0.2">
      <c r="A63" s="21" t="s">
        <v>38</v>
      </c>
      <c r="B63" s="21"/>
      <c r="C63" s="21"/>
      <c r="D63" s="21"/>
      <c r="E63" s="26">
        <f>E52+E56+E61</f>
        <v>665148.72777299967</v>
      </c>
      <c r="F63" s="27">
        <f>F52+F56+F61</f>
        <v>97.51221135197386</v>
      </c>
      <c r="G63" s="21"/>
    </row>
    <row r="64" spans="1:7" x14ac:dyDescent="0.2">
      <c r="A64" s="21"/>
      <c r="B64" s="21"/>
      <c r="C64" s="21"/>
      <c r="D64" s="21"/>
      <c r="E64" s="26"/>
      <c r="F64" s="27"/>
      <c r="G64" s="21"/>
    </row>
    <row r="65" spans="1:7" x14ac:dyDescent="0.2">
      <c r="A65" s="21" t="s">
        <v>40</v>
      </c>
      <c r="B65" s="21"/>
      <c r="C65" s="21"/>
      <c r="D65" s="21"/>
      <c r="E65" s="26">
        <f>E67-(E52+E56+E61)</f>
        <v>16969.663914500386</v>
      </c>
      <c r="F65" s="27">
        <f>F67-(F52+F56+F61)</f>
        <v>2.4877886480261395</v>
      </c>
      <c r="G65" s="21"/>
    </row>
    <row r="66" spans="1:7" x14ac:dyDescent="0.2">
      <c r="A66" s="21"/>
      <c r="B66" s="21"/>
      <c r="C66" s="21"/>
      <c r="D66" s="21"/>
      <c r="E66" s="26"/>
      <c r="F66" s="27"/>
      <c r="G66" s="21"/>
    </row>
    <row r="67" spans="1:7" x14ac:dyDescent="0.2">
      <c r="A67" s="28" t="s">
        <v>39</v>
      </c>
      <c r="B67" s="28"/>
      <c r="C67" s="28"/>
      <c r="D67" s="28"/>
      <c r="E67" s="29">
        <v>682118.39168750006</v>
      </c>
      <c r="F67" s="30">
        <v>100</v>
      </c>
      <c r="G67" s="28"/>
    </row>
    <row r="68" spans="1:7" x14ac:dyDescent="0.2">
      <c r="A68" s="6" t="s">
        <v>1522</v>
      </c>
    </row>
    <row r="70" spans="1:7" x14ac:dyDescent="0.2">
      <c r="A70" s="12" t="s">
        <v>43</v>
      </c>
    </row>
    <row r="71" spans="1:7" x14ac:dyDescent="0.2">
      <c r="A71" s="12" t="s">
        <v>44</v>
      </c>
    </row>
    <row r="72" spans="1:7" x14ac:dyDescent="0.2">
      <c r="A72" s="12" t="s">
        <v>45</v>
      </c>
      <c r="B72" s="12"/>
      <c r="C72" s="31" t="s">
        <v>46</v>
      </c>
      <c r="D72" s="53" t="s">
        <v>1004</v>
      </c>
    </row>
    <row r="73" spans="1:7" x14ac:dyDescent="0.2">
      <c r="A73" s="6" t="s">
        <v>59</v>
      </c>
      <c r="C73" s="32">
        <v>1010.2323</v>
      </c>
      <c r="D73" s="32">
        <v>924.9896</v>
      </c>
    </row>
    <row r="74" spans="1:7" x14ac:dyDescent="0.2">
      <c r="A74" s="6" t="s">
        <v>126</v>
      </c>
      <c r="C74" s="32">
        <v>46.589700000000001</v>
      </c>
      <c r="D74" s="32">
        <v>38.8414</v>
      </c>
    </row>
    <row r="75" spans="1:7" x14ac:dyDescent="0.2">
      <c r="A75" s="6" t="s">
        <v>60</v>
      </c>
      <c r="C75" s="32">
        <v>1120.0679</v>
      </c>
      <c r="D75" s="32">
        <v>1029.3413</v>
      </c>
    </row>
    <row r="76" spans="1:7" x14ac:dyDescent="0.2">
      <c r="A76" s="6" t="s">
        <v>127</v>
      </c>
      <c r="C76" s="32">
        <v>54.146099999999997</v>
      </c>
      <c r="D76" s="32">
        <v>45.261299999999999</v>
      </c>
    </row>
    <row r="78" spans="1:7" x14ac:dyDescent="0.2">
      <c r="A78" s="6" t="s">
        <v>51</v>
      </c>
    </row>
    <row r="79" spans="1:7" x14ac:dyDescent="0.2">
      <c r="A79" s="6" t="s">
        <v>1005</v>
      </c>
    </row>
    <row r="81" spans="1:9" x14ac:dyDescent="0.2">
      <c r="A81" s="12" t="s">
        <v>47</v>
      </c>
    </row>
    <row r="82" spans="1:9" x14ac:dyDescent="0.2">
      <c r="A82" s="100" t="s">
        <v>48</v>
      </c>
      <c r="B82" s="101"/>
      <c r="C82" s="33" t="s">
        <v>49</v>
      </c>
    </row>
    <row r="83" spans="1:9" x14ac:dyDescent="0.2">
      <c r="A83" s="96" t="s">
        <v>126</v>
      </c>
      <c r="B83" s="97"/>
      <c r="C83" s="34">
        <v>4.25</v>
      </c>
    </row>
    <row r="84" spans="1:9" x14ac:dyDescent="0.2">
      <c r="A84" s="96" t="s">
        <v>127</v>
      </c>
      <c r="B84" s="97"/>
      <c r="C84" s="34">
        <v>5</v>
      </c>
    </row>
    <row r="85" spans="1:9" x14ac:dyDescent="0.2">
      <c r="A85" s="6" t="s">
        <v>50</v>
      </c>
    </row>
    <row r="86" spans="1:9" x14ac:dyDescent="0.2">
      <c r="A86" s="6" t="s">
        <v>51</v>
      </c>
    </row>
    <row r="88" spans="1:9" x14ac:dyDescent="0.2">
      <c r="A88" s="12" t="s">
        <v>309</v>
      </c>
      <c r="D88" s="36">
        <v>0.37851996266946802</v>
      </c>
    </row>
    <row r="90" spans="1:9" x14ac:dyDescent="0.2">
      <c r="A90" s="12" t="s">
        <v>53</v>
      </c>
      <c r="D90" s="31" t="s">
        <v>54</v>
      </c>
    </row>
    <row r="92" spans="1:9" x14ac:dyDescent="0.2">
      <c r="A92" s="67" t="s">
        <v>1018</v>
      </c>
      <c r="B92" s="68"/>
      <c r="C92" s="68"/>
      <c r="D92" s="68"/>
      <c r="E92" s="10"/>
      <c r="G92" s="68"/>
      <c r="H92" s="68"/>
      <c r="I92" s="68"/>
    </row>
    <row r="93" spans="1:9" x14ac:dyDescent="0.2">
      <c r="A93" s="69"/>
      <c r="B93" s="68"/>
      <c r="C93" s="68"/>
      <c r="D93" s="68"/>
      <c r="E93" s="10"/>
      <c r="G93" s="68"/>
      <c r="H93" s="68"/>
      <c r="I93" s="68"/>
    </row>
    <row r="94" spans="1:9" x14ac:dyDescent="0.2">
      <c r="A94" s="67" t="s">
        <v>1009</v>
      </c>
      <c r="B94" s="68"/>
      <c r="C94" s="68"/>
      <c r="D94" s="68"/>
      <c r="E94" s="10"/>
      <c r="G94" s="68"/>
      <c r="H94" s="68"/>
      <c r="I94" s="68"/>
    </row>
    <row r="95" spans="1:9" x14ac:dyDescent="0.2">
      <c r="A95" s="69"/>
      <c r="B95" s="68"/>
      <c r="C95" s="68"/>
      <c r="D95" s="68"/>
      <c r="E95" s="10"/>
      <c r="G95" s="68"/>
      <c r="H95" s="68"/>
      <c r="I95" s="68"/>
    </row>
    <row r="96" spans="1:9" x14ac:dyDescent="0.2">
      <c r="A96" s="68"/>
      <c r="B96" s="68"/>
      <c r="C96" s="68"/>
      <c r="D96" s="68"/>
      <c r="E96" s="10"/>
      <c r="G96" s="68"/>
      <c r="H96" s="68"/>
      <c r="I96" s="68"/>
    </row>
    <row r="97" spans="1:9" x14ac:dyDescent="0.2">
      <c r="A97" s="68"/>
      <c r="B97" s="68"/>
      <c r="C97" s="68"/>
      <c r="D97" s="68"/>
      <c r="E97" s="10"/>
      <c r="G97" s="68"/>
      <c r="H97" s="68"/>
      <c r="I97" s="68"/>
    </row>
    <row r="98" spans="1:9" x14ac:dyDescent="0.2">
      <c r="A98" s="68"/>
      <c r="B98" s="68"/>
      <c r="C98" s="68"/>
      <c r="D98" s="68"/>
      <c r="E98" s="10"/>
      <c r="G98" s="68"/>
      <c r="H98" s="68"/>
      <c r="I98" s="68"/>
    </row>
    <row r="99" spans="1:9" x14ac:dyDescent="0.2">
      <c r="A99" s="68"/>
      <c r="B99" s="68"/>
      <c r="C99" s="68"/>
      <c r="D99" s="68"/>
      <c r="E99" s="10"/>
      <c r="G99" s="68"/>
      <c r="H99" s="68"/>
      <c r="I99" s="68"/>
    </row>
    <row r="100" spans="1:9" x14ac:dyDescent="0.2">
      <c r="A100" s="68"/>
      <c r="B100" s="68"/>
      <c r="C100" s="68"/>
      <c r="D100" s="68"/>
      <c r="E100" s="10"/>
      <c r="G100" s="68"/>
      <c r="H100" s="68"/>
      <c r="I100" s="68"/>
    </row>
    <row r="101" spans="1:9" x14ac:dyDescent="0.2">
      <c r="A101" s="68"/>
      <c r="B101" s="68"/>
      <c r="C101" s="68"/>
      <c r="D101" s="68"/>
      <c r="E101" s="10"/>
      <c r="G101" s="68"/>
      <c r="H101" s="68"/>
      <c r="I101" s="68"/>
    </row>
    <row r="102" spans="1:9" x14ac:dyDescent="0.2">
      <c r="A102" s="68"/>
      <c r="B102" s="68"/>
      <c r="C102" s="68"/>
      <c r="D102" s="68"/>
      <c r="E102" s="10"/>
      <c r="G102" s="68"/>
      <c r="H102" s="68"/>
      <c r="I102" s="68"/>
    </row>
    <row r="103" spans="1:9" x14ac:dyDescent="0.2">
      <c r="A103" s="68"/>
      <c r="B103" s="68"/>
      <c r="C103" s="68"/>
      <c r="D103" s="68"/>
      <c r="E103" s="10"/>
      <c r="G103" s="68"/>
      <c r="H103" s="68"/>
      <c r="I103" s="68"/>
    </row>
    <row r="104" spans="1:9" x14ac:dyDescent="0.2">
      <c r="A104" s="68"/>
      <c r="B104" s="68"/>
      <c r="C104" s="68"/>
      <c r="D104" s="68"/>
      <c r="E104" s="10"/>
      <c r="G104" s="68"/>
      <c r="H104" s="68"/>
      <c r="I104" s="68"/>
    </row>
    <row r="105" spans="1:9" x14ac:dyDescent="0.2">
      <c r="A105" s="68"/>
      <c r="B105" s="68"/>
      <c r="C105" s="68"/>
      <c r="D105" s="68"/>
      <c r="E105" s="10"/>
      <c r="G105" s="68"/>
      <c r="H105" s="68"/>
      <c r="I105" s="68"/>
    </row>
    <row r="106" spans="1:9" x14ac:dyDescent="0.2">
      <c r="A106" s="68"/>
      <c r="B106" s="68"/>
      <c r="C106" s="68"/>
      <c r="D106" s="68"/>
      <c r="E106" s="10"/>
      <c r="G106" s="68"/>
      <c r="H106" s="68"/>
      <c r="I106" s="68"/>
    </row>
    <row r="107" spans="1:9" x14ac:dyDescent="0.2">
      <c r="A107" s="68"/>
      <c r="B107" s="68"/>
      <c r="C107" s="68"/>
      <c r="D107" s="68"/>
      <c r="E107" s="10"/>
      <c r="G107" s="68"/>
      <c r="H107" s="68"/>
      <c r="I107" s="68"/>
    </row>
    <row r="108" spans="1:9" x14ac:dyDescent="0.2">
      <c r="A108" s="68"/>
      <c r="B108" s="68"/>
      <c r="C108" s="68"/>
      <c r="D108" s="68"/>
      <c r="E108" s="10"/>
      <c r="G108" s="68"/>
      <c r="H108" s="68"/>
      <c r="I108" s="68"/>
    </row>
    <row r="109" spans="1:9" x14ac:dyDescent="0.2">
      <c r="A109" s="68"/>
      <c r="B109" s="68"/>
      <c r="C109" s="68"/>
      <c r="D109" s="68"/>
      <c r="E109" s="10"/>
      <c r="G109" s="68"/>
      <c r="H109" s="68"/>
      <c r="I109" s="68"/>
    </row>
    <row r="110" spans="1:9" x14ac:dyDescent="0.2">
      <c r="A110" s="68"/>
      <c r="B110" s="68"/>
      <c r="C110" s="68"/>
      <c r="D110" s="68"/>
      <c r="E110" s="10"/>
      <c r="G110" s="68"/>
      <c r="H110" s="68"/>
      <c r="I110" s="68"/>
    </row>
    <row r="111" spans="1:9" x14ac:dyDescent="0.2">
      <c r="A111" s="68"/>
      <c r="B111" s="68"/>
      <c r="C111" s="68"/>
      <c r="D111" s="68"/>
      <c r="E111" s="10"/>
      <c r="G111" s="68"/>
      <c r="H111" s="68"/>
      <c r="I111" s="68"/>
    </row>
    <row r="112" spans="1:9" x14ac:dyDescent="0.2">
      <c r="A112" s="67" t="s">
        <v>1031</v>
      </c>
      <c r="B112" s="68"/>
      <c r="C112" s="68"/>
      <c r="D112" s="68"/>
      <c r="E112" s="10"/>
      <c r="G112" s="68"/>
      <c r="H112" s="68"/>
      <c r="I112" s="68"/>
    </row>
    <row r="113" spans="1:9" x14ac:dyDescent="0.2">
      <c r="A113" s="68"/>
      <c r="B113" s="68"/>
      <c r="C113" s="68"/>
      <c r="D113" s="68"/>
      <c r="E113" s="10"/>
      <c r="G113" s="68"/>
      <c r="H113" s="68"/>
      <c r="I113" s="68"/>
    </row>
    <row r="114" spans="1:9" x14ac:dyDescent="0.2">
      <c r="A114" s="67" t="s">
        <v>1525</v>
      </c>
      <c r="B114" s="68"/>
      <c r="C114" s="68"/>
      <c r="D114" s="68"/>
      <c r="E114" s="10"/>
      <c r="G114" s="68"/>
      <c r="H114" s="68"/>
      <c r="I114" s="68"/>
    </row>
    <row r="115" spans="1:9" x14ac:dyDescent="0.2">
      <c r="A115" s="68"/>
      <c r="B115" s="68"/>
      <c r="C115" s="68"/>
      <c r="D115" s="68"/>
      <c r="E115" s="10"/>
      <c r="G115" s="68"/>
      <c r="H115" s="68"/>
      <c r="I115" s="68"/>
    </row>
    <row r="116" spans="1:9" x14ac:dyDescent="0.2">
      <c r="A116" s="68"/>
      <c r="B116" s="68"/>
      <c r="C116" s="68"/>
      <c r="D116" s="68"/>
      <c r="E116" s="10"/>
      <c r="G116" s="68"/>
      <c r="H116" s="68"/>
      <c r="I116" s="68"/>
    </row>
    <row r="117" spans="1:9" x14ac:dyDescent="0.2">
      <c r="A117" s="68"/>
      <c r="B117" s="68"/>
      <c r="C117" s="68"/>
      <c r="D117" s="68"/>
      <c r="E117" s="10"/>
      <c r="G117" s="68"/>
      <c r="H117" s="68"/>
      <c r="I117" s="68"/>
    </row>
    <row r="118" spans="1:9" x14ac:dyDescent="0.2">
      <c r="A118" s="68"/>
      <c r="B118" s="68"/>
      <c r="C118" s="68"/>
      <c r="D118" s="68"/>
      <c r="E118" s="10"/>
      <c r="G118" s="68"/>
      <c r="H118" s="68"/>
      <c r="I118" s="68"/>
    </row>
    <row r="119" spans="1:9" x14ac:dyDescent="0.2">
      <c r="A119" s="68"/>
      <c r="B119" s="68"/>
      <c r="C119" s="68"/>
      <c r="D119" s="68"/>
      <c r="E119" s="10"/>
      <c r="G119" s="68"/>
      <c r="H119" s="68"/>
      <c r="I119" s="68"/>
    </row>
    <row r="120" spans="1:9" x14ac:dyDescent="0.2">
      <c r="A120" s="68"/>
      <c r="B120" s="68"/>
      <c r="C120" s="68"/>
      <c r="D120" s="68"/>
      <c r="E120" s="10"/>
      <c r="G120" s="68"/>
      <c r="H120" s="68"/>
      <c r="I120" s="68"/>
    </row>
    <row r="121" spans="1:9" x14ac:dyDescent="0.2">
      <c r="A121" s="68"/>
      <c r="B121" s="68"/>
      <c r="C121" s="68"/>
      <c r="D121" s="68"/>
      <c r="E121" s="10"/>
      <c r="G121" s="68"/>
      <c r="H121" s="68"/>
      <c r="I121" s="68"/>
    </row>
    <row r="122" spans="1:9" x14ac:dyDescent="0.2">
      <c r="A122" s="68"/>
      <c r="B122" s="68"/>
      <c r="C122" s="68"/>
      <c r="D122" s="68"/>
      <c r="E122" s="10"/>
      <c r="G122" s="68"/>
      <c r="H122" s="68"/>
      <c r="I122" s="68"/>
    </row>
    <row r="123" spans="1:9" x14ac:dyDescent="0.2">
      <c r="A123" s="68"/>
      <c r="B123" s="68"/>
      <c r="C123" s="68"/>
      <c r="D123" s="68"/>
      <c r="E123" s="10"/>
      <c r="G123" s="68"/>
      <c r="H123" s="68"/>
      <c r="I123" s="68"/>
    </row>
    <row r="124" spans="1:9" x14ac:dyDescent="0.2">
      <c r="A124" s="68"/>
      <c r="B124" s="68"/>
      <c r="C124" s="68"/>
      <c r="D124" s="68"/>
      <c r="E124" s="10"/>
      <c r="G124" s="68"/>
      <c r="H124" s="68"/>
      <c r="I124" s="68"/>
    </row>
    <row r="125" spans="1:9" x14ac:dyDescent="0.2">
      <c r="A125" s="68"/>
      <c r="B125" s="68"/>
      <c r="C125" s="68"/>
      <c r="D125" s="68"/>
      <c r="E125" s="10"/>
      <c r="G125" s="68"/>
      <c r="H125" s="68"/>
      <c r="I125" s="68"/>
    </row>
    <row r="126" spans="1:9" x14ac:dyDescent="0.2">
      <c r="A126" s="68"/>
      <c r="B126" s="68"/>
      <c r="C126" s="68"/>
      <c r="D126" s="68"/>
      <c r="E126" s="10"/>
      <c r="G126" s="68"/>
      <c r="H126" s="68"/>
      <c r="I126" s="68"/>
    </row>
    <row r="127" spans="1:9" x14ac:dyDescent="0.2">
      <c r="A127" s="68"/>
      <c r="B127" s="68"/>
      <c r="C127" s="68"/>
      <c r="D127" s="68"/>
      <c r="E127" s="10"/>
      <c r="G127" s="68"/>
      <c r="H127" s="68"/>
      <c r="I127" s="68"/>
    </row>
    <row r="128" spans="1:9" x14ac:dyDescent="0.2">
      <c r="A128" s="68"/>
      <c r="B128" s="68"/>
      <c r="C128" s="68"/>
      <c r="D128" s="68"/>
      <c r="E128" s="10"/>
      <c r="G128" s="68"/>
      <c r="H128" s="68"/>
      <c r="I128" s="68"/>
    </row>
    <row r="129" spans="1:9" x14ac:dyDescent="0.2">
      <c r="A129" s="68"/>
      <c r="B129" s="68"/>
      <c r="C129" s="68"/>
      <c r="D129" s="68"/>
      <c r="E129" s="10"/>
      <c r="G129" s="68"/>
      <c r="H129" s="68"/>
      <c r="I129" s="68"/>
    </row>
    <row r="130" spans="1:9" x14ac:dyDescent="0.2">
      <c r="A130" s="68"/>
      <c r="B130" s="68"/>
      <c r="C130" s="68"/>
      <c r="D130" s="68"/>
      <c r="E130" s="10"/>
      <c r="G130" s="68"/>
      <c r="H130" s="68"/>
      <c r="I130" s="68"/>
    </row>
    <row r="131" spans="1:9" x14ac:dyDescent="0.2">
      <c r="A131" s="68" t="s">
        <v>1032</v>
      </c>
      <c r="B131" s="68"/>
      <c r="C131" s="68"/>
      <c r="D131" s="68"/>
      <c r="E131" s="10"/>
      <c r="G131" s="68"/>
      <c r="H131" s="68"/>
      <c r="I131" s="68"/>
    </row>
    <row r="132" spans="1:9" x14ac:dyDescent="0.2">
      <c r="B132" s="68"/>
      <c r="C132" s="68"/>
      <c r="D132" s="68"/>
      <c r="E132" s="10"/>
      <c r="G132" s="68"/>
      <c r="H132" s="68"/>
      <c r="I132" s="68"/>
    </row>
    <row r="133" spans="1:9" x14ac:dyDescent="0.2">
      <c r="A133" s="68" t="s">
        <v>1008</v>
      </c>
    </row>
  </sheetData>
  <mergeCells count="4">
    <mergeCell ref="A82:B82"/>
    <mergeCell ref="A83:B83"/>
    <mergeCell ref="A84:B84"/>
    <mergeCell ref="A1:G1"/>
  </mergeCells>
  <conditionalFormatting sqref="F2:F3">
    <cfRule type="cellIs" dxfId="47" priority="3" stopIfTrue="1" operator="between">
      <formula>0.009</formula>
      <formula>-0.009</formula>
    </cfRule>
  </conditionalFormatting>
  <conditionalFormatting sqref="F5:F128">
    <cfRule type="cellIs" dxfId="46" priority="1" stopIfTrue="1" operator="between">
      <formula>0.009</formula>
      <formula>-0.009</formula>
    </cfRule>
  </conditionalFormatting>
  <conditionalFormatting sqref="F133:F65537">
    <cfRule type="cellIs" dxfId="45" priority="2" stopIfTrue="1" operator="between">
      <formula>0.009</formula>
      <formula>-0.009</formula>
    </cfRule>
  </conditionalFormatting>
  <hyperlinks>
    <hyperlink ref="A93" r:id="rId1" tooltip="https://www.franklintempletonindia.com/downloadsServlet/pdf/product-labels-jg9o5k7l" display="https://www.franklintempletonindia.com/downloadsServlet/pdf/product-labels-jg9o5k7l" xr:uid="{00000000-0004-0000-1A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221"/>
  <sheetViews>
    <sheetView workbookViewId="0">
      <selection sqref="A1:G1"/>
    </sheetView>
  </sheetViews>
  <sheetFormatPr defaultColWidth="9.21875" defaultRowHeight="10.199999999999999" x14ac:dyDescent="0.2"/>
  <cols>
    <col min="1" max="1" width="38.77734375" style="6" bestFit="1" customWidth="1"/>
    <col min="2" max="2" width="24.77734375" style="6" bestFit="1" customWidth="1"/>
    <col min="3" max="3" width="35.44140625" style="6" bestFit="1" customWidth="1"/>
    <col min="4" max="4" width="15.77734375" style="6" customWidth="1"/>
    <col min="5" max="5" width="26.21875" style="9" customWidth="1"/>
    <col min="6" max="6" width="13.5546875" style="10" bestFit="1" customWidth="1"/>
    <col min="7" max="16384" width="9.21875" style="6"/>
  </cols>
  <sheetData>
    <row r="1" spans="1:9" s="1" customFormat="1" ht="13.8" x14ac:dyDescent="0.2">
      <c r="A1" s="98" t="s">
        <v>22</v>
      </c>
      <c r="B1" s="99"/>
      <c r="C1" s="99"/>
      <c r="D1" s="99"/>
      <c r="E1" s="99"/>
      <c r="F1" s="99"/>
      <c r="G1" s="99"/>
    </row>
    <row r="2" spans="1:9" s="1" customFormat="1" ht="11.4" x14ac:dyDescent="0.2">
      <c r="E2" s="5"/>
      <c r="F2" s="8"/>
      <c r="I2" s="11"/>
    </row>
    <row r="3" spans="1:9" s="1" customFormat="1" ht="12" x14ac:dyDescent="0.2">
      <c r="A3" s="7" t="s">
        <v>7</v>
      </c>
      <c r="B3" s="2"/>
      <c r="C3" s="3"/>
      <c r="D3" s="3"/>
      <c r="E3" s="4"/>
      <c r="F3" s="8"/>
    </row>
    <row r="4" spans="1:9" s="1" customFormat="1" ht="24.75" customHeight="1" x14ac:dyDescent="0.2">
      <c r="A4" s="14" t="s">
        <v>2</v>
      </c>
      <c r="B4" s="14" t="s">
        <v>0</v>
      </c>
      <c r="C4" s="15" t="s">
        <v>4</v>
      </c>
      <c r="D4" s="15" t="s">
        <v>1</v>
      </c>
      <c r="E4" s="54" t="s">
        <v>6</v>
      </c>
      <c r="F4" s="16" t="s">
        <v>3</v>
      </c>
      <c r="G4" s="56" t="s">
        <v>5</v>
      </c>
    </row>
    <row r="5" spans="1:9" x14ac:dyDescent="0.2">
      <c r="A5" s="17" t="s">
        <v>134</v>
      </c>
      <c r="B5" s="18"/>
      <c r="C5" s="18"/>
      <c r="D5" s="18"/>
      <c r="E5" s="19"/>
      <c r="F5" s="20"/>
      <c r="G5" s="57"/>
    </row>
    <row r="6" spans="1:9" x14ac:dyDescent="0.2">
      <c r="A6" s="21" t="s">
        <v>67</v>
      </c>
      <c r="B6" s="22"/>
      <c r="C6" s="22"/>
      <c r="D6" s="22"/>
      <c r="E6" s="23"/>
      <c r="F6" s="24"/>
      <c r="G6" s="24"/>
    </row>
    <row r="7" spans="1:9" x14ac:dyDescent="0.2">
      <c r="A7" s="22" t="s">
        <v>136</v>
      </c>
      <c r="B7" s="22" t="s">
        <v>135</v>
      </c>
      <c r="C7" s="22" t="s">
        <v>137</v>
      </c>
      <c r="D7" s="25">
        <v>12700000</v>
      </c>
      <c r="E7" s="23">
        <v>92906.85</v>
      </c>
      <c r="F7" s="24">
        <v>8.6699072439647207</v>
      </c>
      <c r="G7" s="24"/>
    </row>
    <row r="8" spans="1:9" x14ac:dyDescent="0.2">
      <c r="A8" s="22" t="s">
        <v>139</v>
      </c>
      <c r="B8" s="22" t="s">
        <v>138</v>
      </c>
      <c r="C8" s="22" t="s">
        <v>137</v>
      </c>
      <c r="D8" s="25">
        <v>6750000</v>
      </c>
      <c r="E8" s="23">
        <v>81398.25</v>
      </c>
      <c r="F8" s="24">
        <v>7.5959445113148396</v>
      </c>
      <c r="G8" s="24"/>
    </row>
    <row r="9" spans="1:9" x14ac:dyDescent="0.2">
      <c r="A9" s="22" t="s">
        <v>149</v>
      </c>
      <c r="B9" s="22" t="s">
        <v>148</v>
      </c>
      <c r="C9" s="22" t="s">
        <v>137</v>
      </c>
      <c r="D9" s="25">
        <v>6500000</v>
      </c>
      <c r="E9" s="23">
        <v>75484.5</v>
      </c>
      <c r="F9" s="24">
        <v>7.0440835455841597</v>
      </c>
      <c r="G9" s="24"/>
    </row>
    <row r="10" spans="1:9" x14ac:dyDescent="0.2">
      <c r="A10" s="22" t="s">
        <v>141</v>
      </c>
      <c r="B10" s="22" t="s">
        <v>140</v>
      </c>
      <c r="C10" s="22" t="s">
        <v>142</v>
      </c>
      <c r="D10" s="25">
        <v>5240000</v>
      </c>
      <c r="E10" s="23">
        <v>70420.36</v>
      </c>
      <c r="F10" s="24">
        <v>6.5715067219112901</v>
      </c>
      <c r="G10" s="24"/>
    </row>
    <row r="11" spans="1:9" x14ac:dyDescent="0.2">
      <c r="A11" s="22" t="s">
        <v>416</v>
      </c>
      <c r="B11" s="22" t="s">
        <v>415</v>
      </c>
      <c r="C11" s="22" t="s">
        <v>155</v>
      </c>
      <c r="D11" s="25">
        <v>2650000</v>
      </c>
      <c r="E11" s="23">
        <v>62510.85</v>
      </c>
      <c r="F11" s="24">
        <v>5.8334048699465404</v>
      </c>
      <c r="G11" s="24"/>
    </row>
    <row r="12" spans="1:9" x14ac:dyDescent="0.2">
      <c r="A12" s="22" t="s">
        <v>144</v>
      </c>
      <c r="B12" s="22" t="s">
        <v>143</v>
      </c>
      <c r="C12" s="22" t="s">
        <v>145</v>
      </c>
      <c r="D12" s="25">
        <v>3500000</v>
      </c>
      <c r="E12" s="23">
        <v>62384</v>
      </c>
      <c r="F12" s="24">
        <v>5.8215674463992197</v>
      </c>
      <c r="G12" s="24"/>
    </row>
    <row r="13" spans="1:9" x14ac:dyDescent="0.2">
      <c r="A13" s="22" t="s">
        <v>162</v>
      </c>
      <c r="B13" s="22" t="s">
        <v>161</v>
      </c>
      <c r="C13" s="22" t="s">
        <v>163</v>
      </c>
      <c r="D13" s="25">
        <v>23500000</v>
      </c>
      <c r="E13" s="23">
        <v>53810.3</v>
      </c>
      <c r="F13" s="24">
        <v>5.02148452745858</v>
      </c>
      <c r="G13" s="24"/>
    </row>
    <row r="14" spans="1:9" x14ac:dyDescent="0.2">
      <c r="A14" s="22" t="s">
        <v>177</v>
      </c>
      <c r="B14" s="22" t="s">
        <v>176</v>
      </c>
      <c r="C14" s="22" t="s">
        <v>178</v>
      </c>
      <c r="D14" s="25">
        <v>2950000</v>
      </c>
      <c r="E14" s="23">
        <v>51837.4</v>
      </c>
      <c r="F14" s="24">
        <v>4.8373768970565401</v>
      </c>
      <c r="G14" s="24"/>
    </row>
    <row r="15" spans="1:9" x14ac:dyDescent="0.2">
      <c r="A15" s="22" t="s">
        <v>180</v>
      </c>
      <c r="B15" s="22" t="s">
        <v>179</v>
      </c>
      <c r="C15" s="22" t="s">
        <v>181</v>
      </c>
      <c r="D15" s="25">
        <v>22000000</v>
      </c>
      <c r="E15" s="23">
        <v>42209.2</v>
      </c>
      <c r="F15" s="24">
        <v>3.9388898541060802</v>
      </c>
      <c r="G15" s="24"/>
    </row>
    <row r="16" spans="1:9" x14ac:dyDescent="0.2">
      <c r="A16" s="22" t="s">
        <v>269</v>
      </c>
      <c r="B16" s="22" t="s">
        <v>268</v>
      </c>
      <c r="C16" s="22" t="s">
        <v>178</v>
      </c>
      <c r="D16" s="25">
        <v>3350000</v>
      </c>
      <c r="E16" s="23">
        <v>41010.699999999997</v>
      </c>
      <c r="F16" s="24">
        <v>3.8270478980835501</v>
      </c>
      <c r="G16" s="24"/>
    </row>
    <row r="17" spans="1:7" x14ac:dyDescent="0.2">
      <c r="A17" s="22" t="s">
        <v>213</v>
      </c>
      <c r="B17" s="22" t="s">
        <v>212</v>
      </c>
      <c r="C17" s="22" t="s">
        <v>172</v>
      </c>
      <c r="D17" s="25">
        <v>308000</v>
      </c>
      <c r="E17" s="23">
        <v>37902.480000000003</v>
      </c>
      <c r="F17" s="24">
        <v>3.5369941604545598</v>
      </c>
      <c r="G17" s="24"/>
    </row>
    <row r="18" spans="1:7" x14ac:dyDescent="0.2">
      <c r="A18" s="22" t="s">
        <v>191</v>
      </c>
      <c r="B18" s="22" t="s">
        <v>190</v>
      </c>
      <c r="C18" s="22" t="s">
        <v>192</v>
      </c>
      <c r="D18" s="25">
        <v>2400000</v>
      </c>
      <c r="E18" s="23">
        <v>34267.199999999997</v>
      </c>
      <c r="F18" s="24">
        <v>3.1977560912934599</v>
      </c>
      <c r="G18" s="24"/>
    </row>
    <row r="19" spans="1:7" x14ac:dyDescent="0.2">
      <c r="A19" s="22" t="s">
        <v>599</v>
      </c>
      <c r="B19" s="22" t="s">
        <v>598</v>
      </c>
      <c r="C19" s="22" t="s">
        <v>201</v>
      </c>
      <c r="D19" s="25">
        <v>2672711</v>
      </c>
      <c r="E19" s="23">
        <v>31735.770410000001</v>
      </c>
      <c r="F19" s="24">
        <v>2.9615274414153601</v>
      </c>
      <c r="G19" s="24"/>
    </row>
    <row r="20" spans="1:7" x14ac:dyDescent="0.2">
      <c r="A20" s="22" t="s">
        <v>154</v>
      </c>
      <c r="B20" s="22" t="s">
        <v>153</v>
      </c>
      <c r="C20" s="22" t="s">
        <v>155</v>
      </c>
      <c r="D20" s="25">
        <v>2500000</v>
      </c>
      <c r="E20" s="23">
        <v>31265</v>
      </c>
      <c r="F20" s="24">
        <v>2.9175959574838402</v>
      </c>
      <c r="G20" s="24"/>
    </row>
    <row r="21" spans="1:7" x14ac:dyDescent="0.2">
      <c r="A21" s="22" t="s">
        <v>210</v>
      </c>
      <c r="B21" s="22" t="s">
        <v>209</v>
      </c>
      <c r="C21" s="22" t="s">
        <v>211</v>
      </c>
      <c r="D21" s="25">
        <v>750000</v>
      </c>
      <c r="E21" s="23">
        <v>29576.25</v>
      </c>
      <c r="F21" s="24">
        <v>2.7600047157374501</v>
      </c>
      <c r="G21" s="24"/>
    </row>
    <row r="22" spans="1:7" x14ac:dyDescent="0.2">
      <c r="A22" s="22" t="s">
        <v>215</v>
      </c>
      <c r="B22" s="22" t="s">
        <v>214</v>
      </c>
      <c r="C22" s="22" t="s">
        <v>204</v>
      </c>
      <c r="D22" s="25">
        <v>4700000</v>
      </c>
      <c r="E22" s="23">
        <v>27758.2</v>
      </c>
      <c r="F22" s="24">
        <v>2.5903474206629702</v>
      </c>
      <c r="G22" s="24"/>
    </row>
    <row r="23" spans="1:7" x14ac:dyDescent="0.2">
      <c r="A23" s="22" t="s">
        <v>147</v>
      </c>
      <c r="B23" s="22" t="s">
        <v>146</v>
      </c>
      <c r="C23" s="22" t="s">
        <v>137</v>
      </c>
      <c r="D23" s="25">
        <v>2600000</v>
      </c>
      <c r="E23" s="23">
        <v>25464.400000000001</v>
      </c>
      <c r="F23" s="24">
        <v>2.3762939548937001</v>
      </c>
      <c r="G23" s="24"/>
    </row>
    <row r="24" spans="1:7" x14ac:dyDescent="0.2">
      <c r="A24" s="22" t="s">
        <v>217</v>
      </c>
      <c r="B24" s="22" t="s">
        <v>216</v>
      </c>
      <c r="C24" s="22" t="s">
        <v>218</v>
      </c>
      <c r="D24" s="25">
        <v>1200000</v>
      </c>
      <c r="E24" s="23">
        <v>24662.400000000001</v>
      </c>
      <c r="F24" s="24">
        <v>2.3014526960450801</v>
      </c>
      <c r="G24" s="24"/>
    </row>
    <row r="25" spans="1:7" x14ac:dyDescent="0.2">
      <c r="A25" s="22" t="s">
        <v>873</v>
      </c>
      <c r="B25" s="22" t="s">
        <v>872</v>
      </c>
      <c r="C25" s="22" t="s">
        <v>187</v>
      </c>
      <c r="D25" s="25">
        <v>525000</v>
      </c>
      <c r="E25" s="23">
        <v>21199.5</v>
      </c>
      <c r="F25" s="24">
        <v>1.9783008316225399</v>
      </c>
      <c r="G25" s="24"/>
    </row>
    <row r="26" spans="1:7" x14ac:dyDescent="0.2">
      <c r="A26" s="22" t="s">
        <v>314</v>
      </c>
      <c r="B26" s="22" t="s">
        <v>313</v>
      </c>
      <c r="C26" s="22" t="s">
        <v>137</v>
      </c>
      <c r="D26" s="25">
        <v>5800000</v>
      </c>
      <c r="E26" s="23">
        <v>20497.2</v>
      </c>
      <c r="F26" s="24">
        <v>1.91276340507717</v>
      </c>
      <c r="G26" s="24"/>
    </row>
    <row r="27" spans="1:7" x14ac:dyDescent="0.2">
      <c r="A27" s="22" t="s">
        <v>768</v>
      </c>
      <c r="B27" s="22" t="s">
        <v>767</v>
      </c>
      <c r="C27" s="22" t="s">
        <v>233</v>
      </c>
      <c r="D27" s="25">
        <v>4468295</v>
      </c>
      <c r="E27" s="23">
        <v>19396.868600000002</v>
      </c>
      <c r="F27" s="24">
        <v>1.8100823737471701</v>
      </c>
      <c r="G27" s="24"/>
    </row>
    <row r="28" spans="1:7" x14ac:dyDescent="0.2">
      <c r="A28" s="22" t="s">
        <v>638</v>
      </c>
      <c r="B28" s="22" t="s">
        <v>637</v>
      </c>
      <c r="C28" s="22" t="s">
        <v>211</v>
      </c>
      <c r="D28" s="25">
        <v>4500000</v>
      </c>
      <c r="E28" s="23">
        <v>18751.5</v>
      </c>
      <c r="F28" s="24">
        <v>1.7498576874063101</v>
      </c>
      <c r="G28" s="24"/>
    </row>
    <row r="29" spans="1:7" x14ac:dyDescent="0.2">
      <c r="A29" s="22" t="s">
        <v>690</v>
      </c>
      <c r="B29" s="22" t="s">
        <v>689</v>
      </c>
      <c r="C29" s="22" t="s">
        <v>187</v>
      </c>
      <c r="D29" s="25">
        <v>906742</v>
      </c>
      <c r="E29" s="23">
        <v>17563.592540000001</v>
      </c>
      <c r="F29" s="24">
        <v>1.6390042089748</v>
      </c>
      <c r="G29" s="24"/>
    </row>
    <row r="30" spans="1:7" x14ac:dyDescent="0.2">
      <c r="A30" s="22" t="s">
        <v>506</v>
      </c>
      <c r="B30" s="22" t="s">
        <v>505</v>
      </c>
      <c r="C30" s="22" t="s">
        <v>223</v>
      </c>
      <c r="D30" s="25">
        <v>5000000</v>
      </c>
      <c r="E30" s="23">
        <v>15255</v>
      </c>
      <c r="F30" s="24">
        <v>1.4235703288474599</v>
      </c>
      <c r="G30" s="24"/>
    </row>
    <row r="31" spans="1:7" x14ac:dyDescent="0.2">
      <c r="A31" s="22" t="s">
        <v>227</v>
      </c>
      <c r="B31" s="22" t="s">
        <v>226</v>
      </c>
      <c r="C31" s="22" t="s">
        <v>228</v>
      </c>
      <c r="D31" s="25">
        <v>8400000</v>
      </c>
      <c r="E31" s="23">
        <v>12946.92</v>
      </c>
      <c r="F31" s="24">
        <v>1.2081842780702601</v>
      </c>
      <c r="G31" s="24"/>
    </row>
    <row r="32" spans="1:7" x14ac:dyDescent="0.2">
      <c r="A32" s="22" t="s">
        <v>616</v>
      </c>
      <c r="B32" s="22" t="s">
        <v>615</v>
      </c>
      <c r="C32" s="22" t="s">
        <v>198</v>
      </c>
      <c r="D32" s="25">
        <v>1350000</v>
      </c>
      <c r="E32" s="23">
        <v>10660.95</v>
      </c>
      <c r="F32" s="24">
        <v>0.99486149441667404</v>
      </c>
      <c r="G32" s="24"/>
    </row>
    <row r="33" spans="1:7" x14ac:dyDescent="0.2">
      <c r="A33" s="22" t="s">
        <v>601</v>
      </c>
      <c r="B33" s="22" t="s">
        <v>600</v>
      </c>
      <c r="C33" s="22" t="s">
        <v>452</v>
      </c>
      <c r="D33" s="25">
        <v>767769</v>
      </c>
      <c r="E33" s="23">
        <v>9879.6514920000009</v>
      </c>
      <c r="F33" s="24">
        <v>0.92195206315075495</v>
      </c>
      <c r="G33" s="24"/>
    </row>
    <row r="34" spans="1:7" x14ac:dyDescent="0.2">
      <c r="A34" s="22" t="s">
        <v>875</v>
      </c>
      <c r="B34" s="22" t="s">
        <v>874</v>
      </c>
      <c r="C34" s="22" t="s">
        <v>198</v>
      </c>
      <c r="D34" s="25">
        <v>1368783</v>
      </c>
      <c r="E34" s="23">
        <v>4887.2397019999999</v>
      </c>
      <c r="F34" s="24">
        <v>0.45606879250950599</v>
      </c>
      <c r="G34" s="24"/>
    </row>
    <row r="35" spans="1:7" x14ac:dyDescent="0.2">
      <c r="A35" s="21" t="s">
        <v>33</v>
      </c>
      <c r="B35" s="21"/>
      <c r="C35" s="21"/>
      <c r="D35" s="21"/>
      <c r="E35" s="26">
        <f>SUM(E7:E34)</f>
        <v>1027642.5327439999</v>
      </c>
      <c r="F35" s="27">
        <f>SUM(F7:F34)</f>
        <v>95.897831417634563</v>
      </c>
      <c r="G35" s="24"/>
    </row>
    <row r="36" spans="1:7" x14ac:dyDescent="0.2">
      <c r="A36" s="22"/>
      <c r="B36" s="22"/>
      <c r="C36" s="22"/>
      <c r="D36" s="22"/>
      <c r="E36" s="23"/>
      <c r="F36" s="24"/>
      <c r="G36" s="24"/>
    </row>
    <row r="37" spans="1:7" x14ac:dyDescent="0.2">
      <c r="A37" s="21" t="s">
        <v>29</v>
      </c>
      <c r="B37" s="22"/>
      <c r="C37" s="22"/>
      <c r="D37" s="22"/>
      <c r="E37" s="23"/>
      <c r="F37" s="24"/>
      <c r="G37" s="24"/>
    </row>
    <row r="38" spans="1:7" x14ac:dyDescent="0.2">
      <c r="A38" s="21" t="s">
        <v>36</v>
      </c>
      <c r="B38" s="22"/>
      <c r="C38" s="22"/>
      <c r="D38" s="22"/>
      <c r="E38" s="23"/>
      <c r="F38" s="24"/>
      <c r="G38" s="24"/>
    </row>
    <row r="39" spans="1:7" x14ac:dyDescent="0.2">
      <c r="A39" s="22" t="s">
        <v>302</v>
      </c>
      <c r="B39" s="22" t="s">
        <v>1418</v>
      </c>
      <c r="C39" s="22" t="s">
        <v>37</v>
      </c>
      <c r="D39" s="25">
        <v>2500000</v>
      </c>
      <c r="E39" s="23">
        <v>2494.2049999999999</v>
      </c>
      <c r="F39" s="24">
        <v>0.232754915245033</v>
      </c>
      <c r="G39" s="24">
        <v>5.3002000000000002</v>
      </c>
    </row>
    <row r="40" spans="1:7" x14ac:dyDescent="0.2">
      <c r="A40" s="21" t="s">
        <v>33</v>
      </c>
      <c r="B40" s="21"/>
      <c r="C40" s="21"/>
      <c r="D40" s="21"/>
      <c r="E40" s="26">
        <f>SUM(E38:E39)</f>
        <v>2494.2049999999999</v>
      </c>
      <c r="F40" s="27">
        <f>SUM(F38:F39)</f>
        <v>0.232754915245033</v>
      </c>
      <c r="G40" s="24"/>
    </row>
    <row r="41" spans="1:7" x14ac:dyDescent="0.2">
      <c r="A41" s="22"/>
      <c r="B41" s="22"/>
      <c r="C41" s="22"/>
      <c r="D41" s="22"/>
      <c r="E41" s="23"/>
      <c r="F41" s="24"/>
      <c r="G41" s="24"/>
    </row>
    <row r="42" spans="1:7" x14ac:dyDescent="0.2">
      <c r="A42" s="21" t="s">
        <v>38</v>
      </c>
      <c r="B42" s="21"/>
      <c r="C42" s="21"/>
      <c r="D42" s="21"/>
      <c r="E42" s="26">
        <f>E35+E40</f>
        <v>1030136.7377439998</v>
      </c>
      <c r="F42" s="27">
        <f>F35+F40</f>
        <v>96.130586332879602</v>
      </c>
      <c r="G42" s="24"/>
    </row>
    <row r="43" spans="1:7" x14ac:dyDescent="0.2">
      <c r="A43" s="21"/>
      <c r="B43" s="21"/>
      <c r="C43" s="21"/>
      <c r="D43" s="21"/>
      <c r="E43" s="26"/>
      <c r="F43" s="27"/>
      <c r="G43" s="24"/>
    </row>
    <row r="44" spans="1:7" x14ac:dyDescent="0.2">
      <c r="A44" s="21" t="s">
        <v>40</v>
      </c>
      <c r="B44" s="21"/>
      <c r="C44" s="21"/>
      <c r="D44" s="21"/>
      <c r="E44" s="26">
        <f>E46-(E35+E40)</f>
        <v>41464.692186800297</v>
      </c>
      <c r="F44" s="27">
        <f>F46-(F35+F40)</f>
        <v>3.8694136671203978</v>
      </c>
      <c r="G44" s="24"/>
    </row>
    <row r="45" spans="1:7" x14ac:dyDescent="0.2">
      <c r="A45" s="21"/>
      <c r="B45" s="21"/>
      <c r="C45" s="21"/>
      <c r="D45" s="21"/>
      <c r="E45" s="26"/>
      <c r="F45" s="27"/>
      <c r="G45" s="24"/>
    </row>
    <row r="46" spans="1:7" x14ac:dyDescent="0.2">
      <c r="A46" s="28" t="s">
        <v>39</v>
      </c>
      <c r="B46" s="28"/>
      <c r="C46" s="28"/>
      <c r="D46" s="28"/>
      <c r="E46" s="29">
        <v>1071601.4299308001</v>
      </c>
      <c r="F46" s="30">
        <v>100</v>
      </c>
      <c r="G46" s="94"/>
    </row>
    <row r="47" spans="1:7" x14ac:dyDescent="0.2">
      <c r="A47" s="6" t="s">
        <v>1522</v>
      </c>
      <c r="B47" s="12"/>
      <c r="C47" s="12"/>
      <c r="D47" s="12"/>
      <c r="E47" s="93"/>
      <c r="F47" s="13"/>
    </row>
    <row r="49" spans="1:4" x14ac:dyDescent="0.2">
      <c r="A49" s="12" t="s">
        <v>43</v>
      </c>
    </row>
    <row r="50" spans="1:4" x14ac:dyDescent="0.2">
      <c r="A50" s="12" t="s">
        <v>44</v>
      </c>
    </row>
    <row r="51" spans="1:4" x14ac:dyDescent="0.2">
      <c r="A51" s="12" t="s">
        <v>45</v>
      </c>
      <c r="B51" s="12"/>
      <c r="C51" s="31" t="s">
        <v>46</v>
      </c>
      <c r="D51" s="53" t="s">
        <v>1004</v>
      </c>
    </row>
    <row r="52" spans="1:4" x14ac:dyDescent="0.2">
      <c r="A52" s="6" t="s">
        <v>59</v>
      </c>
      <c r="C52" s="32">
        <v>107.11799999999999</v>
      </c>
      <c r="D52" s="32">
        <v>93.921400000000006</v>
      </c>
    </row>
    <row r="53" spans="1:4" x14ac:dyDescent="0.2">
      <c r="A53" s="6" t="s">
        <v>126</v>
      </c>
      <c r="C53" s="32">
        <v>35.578800000000001</v>
      </c>
      <c r="D53" s="32">
        <v>31.195599999999999</v>
      </c>
    </row>
    <row r="54" spans="1:4" x14ac:dyDescent="0.2">
      <c r="A54" s="6" t="s">
        <v>60</v>
      </c>
      <c r="C54" s="32">
        <v>120.8548</v>
      </c>
      <c r="D54" s="32">
        <v>106.3845</v>
      </c>
    </row>
    <row r="55" spans="1:4" x14ac:dyDescent="0.2">
      <c r="A55" s="6" t="s">
        <v>127</v>
      </c>
      <c r="C55" s="32">
        <v>42.133600000000001</v>
      </c>
      <c r="D55" s="32">
        <v>37.087499999999999</v>
      </c>
    </row>
    <row r="57" spans="1:4" x14ac:dyDescent="0.2">
      <c r="A57" s="6" t="s">
        <v>51</v>
      </c>
    </row>
    <row r="58" spans="1:4" x14ac:dyDescent="0.2">
      <c r="A58" s="6" t="s">
        <v>1005</v>
      </c>
    </row>
    <row r="60" spans="1:4" x14ac:dyDescent="0.2">
      <c r="A60" s="12" t="s">
        <v>47</v>
      </c>
      <c r="D60" s="31" t="s">
        <v>54</v>
      </c>
    </row>
    <row r="62" spans="1:4" x14ac:dyDescent="0.2">
      <c r="A62" s="12" t="s">
        <v>309</v>
      </c>
      <c r="D62" s="36">
        <v>0.119057767259156</v>
      </c>
    </row>
    <row r="64" spans="1:4" x14ac:dyDescent="0.2">
      <c r="A64" s="12" t="s">
        <v>53</v>
      </c>
      <c r="D64" s="31" t="s">
        <v>54</v>
      </c>
    </row>
    <row r="66" spans="1:9" x14ac:dyDescent="0.2">
      <c r="A66" s="67" t="s">
        <v>1018</v>
      </c>
      <c r="B66" s="68"/>
      <c r="C66" s="68"/>
      <c r="D66" s="68"/>
      <c r="E66" s="10"/>
      <c r="G66" s="10"/>
      <c r="H66" s="68"/>
      <c r="I66" s="68"/>
    </row>
    <row r="67" spans="1:9" x14ac:dyDescent="0.2">
      <c r="A67" s="69"/>
      <c r="B67" s="68"/>
      <c r="C67" s="68"/>
      <c r="D67" s="68"/>
      <c r="E67" s="10"/>
      <c r="G67" s="10"/>
      <c r="H67" s="68"/>
      <c r="I67" s="68"/>
    </row>
    <row r="68" spans="1:9" x14ac:dyDescent="0.2">
      <c r="A68" s="67" t="s">
        <v>1009</v>
      </c>
      <c r="B68" s="68"/>
      <c r="C68" s="68"/>
      <c r="D68" s="68"/>
      <c r="E68" s="10"/>
      <c r="G68" s="10"/>
      <c r="H68" s="68"/>
      <c r="I68" s="68"/>
    </row>
    <row r="69" spans="1:9" x14ac:dyDescent="0.2">
      <c r="A69" s="69"/>
      <c r="B69" s="68"/>
      <c r="C69" s="68"/>
      <c r="D69" s="68"/>
      <c r="E69" s="10"/>
      <c r="G69" s="10"/>
      <c r="H69" s="68"/>
      <c r="I69" s="68"/>
    </row>
    <row r="70" spans="1:9" x14ac:dyDescent="0.2">
      <c r="A70" s="68"/>
      <c r="B70" s="68"/>
      <c r="C70" s="68"/>
      <c r="D70" s="68"/>
      <c r="E70" s="10"/>
      <c r="G70" s="10"/>
      <c r="H70" s="68"/>
      <c r="I70" s="68"/>
    </row>
    <row r="71" spans="1:9" x14ac:dyDescent="0.2">
      <c r="A71" s="68"/>
      <c r="B71" s="68"/>
      <c r="C71" s="68"/>
      <c r="D71" s="68"/>
      <c r="E71" s="10"/>
      <c r="G71" s="10"/>
      <c r="H71" s="68"/>
      <c r="I71" s="68"/>
    </row>
    <row r="72" spans="1:9" x14ac:dyDescent="0.2">
      <c r="A72" s="68"/>
      <c r="B72" s="68"/>
      <c r="C72" s="68"/>
      <c r="D72" s="68"/>
      <c r="E72" s="10"/>
      <c r="G72" s="10"/>
      <c r="H72" s="68"/>
      <c r="I72" s="68"/>
    </row>
    <row r="73" spans="1:9" x14ac:dyDescent="0.2">
      <c r="A73" s="68"/>
      <c r="B73" s="68"/>
      <c r="C73" s="68"/>
      <c r="D73" s="68"/>
      <c r="E73" s="10"/>
      <c r="G73" s="10"/>
      <c r="H73" s="68"/>
      <c r="I73" s="68"/>
    </row>
    <row r="74" spans="1:9" x14ac:dyDescent="0.2">
      <c r="A74" s="68"/>
      <c r="B74" s="68"/>
      <c r="C74" s="68"/>
      <c r="D74" s="68"/>
      <c r="E74" s="10"/>
      <c r="G74" s="10"/>
      <c r="H74" s="68"/>
      <c r="I74" s="68"/>
    </row>
    <row r="75" spans="1:9" x14ac:dyDescent="0.2">
      <c r="A75" s="68"/>
      <c r="B75" s="68"/>
      <c r="C75" s="68"/>
      <c r="D75" s="68"/>
      <c r="E75" s="10"/>
      <c r="G75" s="10"/>
      <c r="H75" s="68"/>
      <c r="I75" s="68"/>
    </row>
    <row r="76" spans="1:9" x14ac:dyDescent="0.2">
      <c r="A76" s="68"/>
      <c r="B76" s="68"/>
      <c r="C76" s="68"/>
      <c r="D76" s="68"/>
      <c r="E76" s="10"/>
      <c r="G76" s="10"/>
      <c r="H76" s="68"/>
      <c r="I76" s="68"/>
    </row>
    <row r="77" spans="1:9" x14ac:dyDescent="0.2">
      <c r="A77" s="68"/>
      <c r="B77" s="68"/>
      <c r="C77" s="68"/>
      <c r="D77" s="68"/>
      <c r="E77" s="10"/>
      <c r="G77" s="10"/>
      <c r="H77" s="68"/>
      <c r="I77" s="68"/>
    </row>
    <row r="78" spans="1:9" x14ac:dyDescent="0.2">
      <c r="A78" s="68"/>
      <c r="B78" s="68"/>
      <c r="C78" s="68"/>
      <c r="D78" s="68"/>
      <c r="E78" s="10"/>
      <c r="G78" s="10"/>
      <c r="H78" s="68"/>
      <c r="I78" s="68"/>
    </row>
    <row r="79" spans="1:9" x14ac:dyDescent="0.2">
      <c r="A79" s="68"/>
      <c r="B79" s="68"/>
      <c r="C79" s="68"/>
      <c r="D79" s="68"/>
      <c r="E79" s="10"/>
      <c r="G79" s="10"/>
      <c r="H79" s="68"/>
      <c r="I79" s="68"/>
    </row>
    <row r="80" spans="1:9" x14ac:dyDescent="0.2">
      <c r="A80" s="68"/>
      <c r="B80" s="68"/>
      <c r="C80" s="68"/>
      <c r="D80" s="68"/>
      <c r="E80" s="10"/>
      <c r="G80" s="10"/>
      <c r="H80" s="68"/>
      <c r="I80" s="68"/>
    </row>
    <row r="81" spans="1:9" x14ac:dyDescent="0.2">
      <c r="A81" s="68"/>
      <c r="B81" s="68"/>
      <c r="C81" s="68"/>
      <c r="D81" s="68"/>
      <c r="E81" s="10"/>
      <c r="G81" s="10"/>
      <c r="H81" s="68"/>
      <c r="I81" s="68"/>
    </row>
    <row r="82" spans="1:9" x14ac:dyDescent="0.2">
      <c r="A82" s="68"/>
      <c r="B82" s="68"/>
      <c r="C82" s="68"/>
      <c r="D82" s="68"/>
      <c r="E82" s="10"/>
      <c r="G82" s="10"/>
      <c r="H82" s="68"/>
      <c r="I82" s="68"/>
    </row>
    <row r="83" spans="1:9" x14ac:dyDescent="0.2">
      <c r="A83" s="68"/>
      <c r="B83" s="68"/>
      <c r="C83" s="68"/>
      <c r="D83" s="68"/>
      <c r="E83" s="10"/>
      <c r="G83" s="10"/>
      <c r="H83" s="68"/>
      <c r="I83" s="68"/>
    </row>
    <row r="84" spans="1:9" x14ac:dyDescent="0.2">
      <c r="A84" s="68"/>
      <c r="B84" s="68"/>
      <c r="C84" s="68"/>
      <c r="D84" s="68"/>
      <c r="E84" s="10"/>
      <c r="G84" s="10"/>
      <c r="H84" s="68"/>
      <c r="I84" s="68"/>
    </row>
    <row r="85" spans="1:9" x14ac:dyDescent="0.2">
      <c r="A85" s="68"/>
      <c r="B85" s="68"/>
      <c r="C85" s="68"/>
      <c r="D85" s="68"/>
      <c r="E85" s="10"/>
      <c r="G85" s="10"/>
      <c r="H85" s="68"/>
      <c r="I85" s="68"/>
    </row>
    <row r="86" spans="1:9" x14ac:dyDescent="0.2">
      <c r="A86" s="67" t="s">
        <v>1024</v>
      </c>
      <c r="B86" s="68"/>
      <c r="C86" s="68"/>
      <c r="D86" s="68"/>
      <c r="E86" s="10"/>
      <c r="G86" s="10"/>
      <c r="H86" s="68"/>
      <c r="I86" s="68"/>
    </row>
    <row r="87" spans="1:9" x14ac:dyDescent="0.2">
      <c r="A87" s="68"/>
      <c r="B87" s="68"/>
      <c r="C87" s="68"/>
      <c r="D87" s="68"/>
      <c r="E87" s="10"/>
      <c r="G87" s="10"/>
      <c r="H87" s="68"/>
      <c r="I87" s="68"/>
    </row>
    <row r="88" spans="1:9" x14ac:dyDescent="0.2">
      <c r="A88" s="67" t="s">
        <v>1525</v>
      </c>
      <c r="B88" s="68"/>
      <c r="C88" s="68"/>
      <c r="D88" s="68"/>
      <c r="E88" s="10"/>
      <c r="G88" s="10"/>
      <c r="H88" s="68"/>
      <c r="I88" s="68"/>
    </row>
    <row r="89" spans="1:9" x14ac:dyDescent="0.2">
      <c r="A89" s="68"/>
      <c r="B89" s="68"/>
      <c r="C89" s="68"/>
      <c r="D89" s="68"/>
      <c r="E89" s="10"/>
      <c r="G89" s="10"/>
      <c r="H89" s="68"/>
      <c r="I89" s="68"/>
    </row>
    <row r="90" spans="1:9" x14ac:dyDescent="0.2">
      <c r="A90" s="68"/>
      <c r="B90" s="68"/>
      <c r="C90" s="68"/>
      <c r="D90" s="68"/>
      <c r="E90" s="10"/>
      <c r="G90" s="10"/>
      <c r="H90" s="68"/>
      <c r="I90" s="68"/>
    </row>
    <row r="91" spans="1:9" x14ac:dyDescent="0.2">
      <c r="A91" s="68"/>
      <c r="B91" s="68"/>
      <c r="C91" s="68"/>
      <c r="D91" s="68"/>
      <c r="E91" s="10"/>
      <c r="G91" s="10"/>
      <c r="H91" s="68"/>
      <c r="I91" s="68"/>
    </row>
    <row r="92" spans="1:9" x14ac:dyDescent="0.2">
      <c r="A92" s="68"/>
      <c r="B92" s="68"/>
      <c r="C92" s="68"/>
      <c r="D92" s="68"/>
      <c r="E92" s="10"/>
      <c r="G92" s="10"/>
      <c r="H92" s="68"/>
      <c r="I92" s="68"/>
    </row>
    <row r="93" spans="1:9" x14ac:dyDescent="0.2">
      <c r="A93" s="68"/>
      <c r="B93" s="68"/>
      <c r="C93" s="68"/>
      <c r="D93" s="68"/>
      <c r="E93" s="10"/>
      <c r="G93" s="10"/>
      <c r="H93" s="68"/>
      <c r="I93" s="68"/>
    </row>
    <row r="94" spans="1:9" x14ac:dyDescent="0.2">
      <c r="A94" s="68"/>
      <c r="B94" s="68"/>
      <c r="C94" s="68"/>
      <c r="D94" s="68"/>
      <c r="E94" s="10"/>
      <c r="G94" s="10"/>
      <c r="H94" s="68"/>
      <c r="I94" s="68"/>
    </row>
    <row r="95" spans="1:9" x14ac:dyDescent="0.2">
      <c r="A95" s="68"/>
      <c r="B95" s="68"/>
      <c r="C95" s="68"/>
      <c r="D95" s="68"/>
      <c r="E95" s="10"/>
      <c r="G95" s="10"/>
      <c r="H95" s="68"/>
      <c r="I95" s="68"/>
    </row>
    <row r="96" spans="1:9" x14ac:dyDescent="0.2">
      <c r="A96" s="68"/>
      <c r="B96" s="68"/>
      <c r="C96" s="68"/>
      <c r="D96" s="68"/>
      <c r="E96" s="10"/>
      <c r="G96" s="10"/>
      <c r="H96" s="68"/>
      <c r="I96" s="68"/>
    </row>
    <row r="97" spans="1:9" x14ac:dyDescent="0.2">
      <c r="A97" s="68"/>
      <c r="B97" s="68"/>
      <c r="C97" s="68"/>
      <c r="D97" s="68"/>
      <c r="E97" s="10"/>
      <c r="G97" s="10"/>
      <c r="H97" s="68"/>
      <c r="I97" s="68"/>
    </row>
    <row r="98" spans="1:9" x14ac:dyDescent="0.2">
      <c r="A98" s="68"/>
      <c r="B98" s="68"/>
      <c r="C98" s="68"/>
      <c r="D98" s="68"/>
      <c r="E98" s="10"/>
      <c r="G98" s="10"/>
      <c r="H98" s="68"/>
      <c r="I98" s="68"/>
    </row>
    <row r="99" spans="1:9" x14ac:dyDescent="0.2">
      <c r="A99" s="68"/>
      <c r="B99" s="68"/>
      <c r="C99" s="68"/>
      <c r="D99" s="68"/>
      <c r="E99" s="10"/>
      <c r="G99" s="10"/>
      <c r="H99" s="68"/>
      <c r="I99" s="68"/>
    </row>
    <row r="100" spans="1:9" x14ac:dyDescent="0.2">
      <c r="A100" s="68"/>
      <c r="B100" s="68"/>
      <c r="C100" s="68"/>
      <c r="D100" s="68"/>
      <c r="E100" s="10"/>
      <c r="G100" s="10"/>
      <c r="H100" s="68"/>
      <c r="I100" s="68"/>
    </row>
    <row r="101" spans="1:9" x14ac:dyDescent="0.2">
      <c r="A101" s="68"/>
      <c r="B101" s="68"/>
      <c r="C101" s="68"/>
      <c r="D101" s="68"/>
      <c r="E101" s="10"/>
      <c r="G101" s="10"/>
      <c r="H101" s="68"/>
      <c r="I101" s="68"/>
    </row>
    <row r="102" spans="1:9" x14ac:dyDescent="0.2">
      <c r="A102" s="68"/>
      <c r="B102" s="68"/>
      <c r="C102" s="68"/>
      <c r="D102" s="68"/>
      <c r="E102" s="10"/>
      <c r="G102" s="10"/>
      <c r="H102" s="68"/>
      <c r="I102" s="68"/>
    </row>
    <row r="103" spans="1:9" x14ac:dyDescent="0.2">
      <c r="A103" s="68"/>
      <c r="B103" s="68"/>
      <c r="C103" s="68"/>
      <c r="D103" s="68"/>
      <c r="E103" s="10"/>
      <c r="G103" s="10"/>
      <c r="H103" s="68"/>
      <c r="I103" s="68"/>
    </row>
    <row r="104" spans="1:9" x14ac:dyDescent="0.2">
      <c r="A104" s="68"/>
      <c r="B104" s="68"/>
      <c r="C104" s="68"/>
      <c r="D104" s="68"/>
      <c r="E104" s="10"/>
      <c r="G104" s="10"/>
      <c r="H104" s="68"/>
      <c r="I104" s="68"/>
    </row>
    <row r="105" spans="1:9" x14ac:dyDescent="0.2">
      <c r="A105" s="68"/>
      <c r="B105" s="68"/>
      <c r="C105" s="68"/>
      <c r="D105" s="68"/>
      <c r="E105" s="10"/>
      <c r="G105" s="10"/>
      <c r="H105" s="68"/>
      <c r="I105" s="68"/>
    </row>
    <row r="106" spans="1:9" x14ac:dyDescent="0.2">
      <c r="A106" s="68"/>
      <c r="B106" s="68"/>
      <c r="C106" s="68"/>
      <c r="D106" s="68"/>
      <c r="E106" s="10"/>
      <c r="G106" s="10"/>
      <c r="H106" s="68"/>
      <c r="I106" s="68"/>
    </row>
    <row r="107" spans="1:9" x14ac:dyDescent="0.2">
      <c r="A107" s="68" t="s">
        <v>1008</v>
      </c>
      <c r="B107" s="68"/>
      <c r="C107" s="68"/>
      <c r="D107" s="68"/>
      <c r="E107" s="10"/>
      <c r="G107" s="10"/>
      <c r="H107" s="68"/>
      <c r="I107" s="68"/>
    </row>
    <row r="108" spans="1:9" x14ac:dyDescent="0.2">
      <c r="A108" s="68"/>
      <c r="B108" s="68"/>
      <c r="C108" s="68"/>
      <c r="D108" s="68"/>
      <c r="E108" s="10"/>
      <c r="G108" s="10"/>
      <c r="H108" s="68"/>
      <c r="I108" s="68"/>
    </row>
    <row r="109" spans="1:9" x14ac:dyDescent="0.2">
      <c r="A109" s="68"/>
      <c r="B109" s="68"/>
      <c r="C109" s="68"/>
      <c r="D109" s="68"/>
      <c r="E109" s="10"/>
      <c r="G109" s="10"/>
      <c r="H109" s="68"/>
      <c r="I109" s="68"/>
    </row>
    <row r="110" spans="1:9" x14ac:dyDescent="0.2">
      <c r="A110" s="68"/>
      <c r="B110" s="68"/>
      <c r="C110" s="68"/>
      <c r="D110" s="68"/>
      <c r="E110" s="10"/>
      <c r="G110" s="10"/>
      <c r="H110" s="68"/>
      <c r="I110" s="68"/>
    </row>
    <row r="111" spans="1:9" x14ac:dyDescent="0.2">
      <c r="A111" s="68"/>
      <c r="B111" s="68"/>
      <c r="C111" s="68"/>
      <c r="D111" s="68"/>
      <c r="E111" s="10"/>
      <c r="G111" s="10"/>
      <c r="H111" s="68"/>
      <c r="I111" s="68"/>
    </row>
    <row r="112" spans="1:9" x14ac:dyDescent="0.2">
      <c r="A112" s="68"/>
      <c r="B112" s="68"/>
      <c r="C112" s="68"/>
      <c r="D112" s="68"/>
      <c r="E112" s="10"/>
      <c r="G112" s="10"/>
      <c r="H112" s="68"/>
      <c r="I112" s="68"/>
    </row>
    <row r="113" spans="1:9" x14ac:dyDescent="0.2">
      <c r="A113" s="68"/>
      <c r="B113" s="68"/>
      <c r="C113" s="68"/>
      <c r="D113" s="68"/>
      <c r="E113" s="10"/>
      <c r="G113" s="10"/>
      <c r="H113" s="68"/>
      <c r="I113" s="68"/>
    </row>
    <row r="114" spans="1:9" x14ac:dyDescent="0.2">
      <c r="A114" s="68"/>
      <c r="B114" s="68"/>
      <c r="C114" s="68"/>
      <c r="D114" s="68"/>
      <c r="E114" s="10"/>
      <c r="G114" s="10"/>
      <c r="H114" s="68"/>
      <c r="I114" s="68"/>
    </row>
    <row r="115" spans="1:9" x14ac:dyDescent="0.2">
      <c r="A115" s="68"/>
      <c r="B115" s="68"/>
      <c r="C115" s="68"/>
      <c r="D115" s="68"/>
      <c r="E115" s="10"/>
      <c r="G115" s="10"/>
      <c r="H115" s="68"/>
      <c r="I115" s="68"/>
    </row>
    <row r="116" spans="1:9" x14ac:dyDescent="0.2">
      <c r="A116" s="68"/>
      <c r="B116" s="68"/>
      <c r="C116" s="68"/>
      <c r="D116" s="68"/>
      <c r="E116" s="10"/>
      <c r="G116" s="10"/>
      <c r="H116" s="68"/>
      <c r="I116" s="68"/>
    </row>
    <row r="117" spans="1:9" x14ac:dyDescent="0.2">
      <c r="A117" s="68"/>
      <c r="B117" s="68"/>
      <c r="C117" s="68"/>
      <c r="D117" s="68"/>
      <c r="E117" s="10"/>
      <c r="G117" s="10"/>
      <c r="H117" s="68"/>
      <c r="I117" s="68"/>
    </row>
    <row r="118" spans="1:9" x14ac:dyDescent="0.2">
      <c r="A118" s="68"/>
      <c r="B118" s="68"/>
      <c r="C118" s="68"/>
      <c r="D118" s="68"/>
      <c r="E118" s="10"/>
      <c r="G118" s="10"/>
      <c r="H118" s="68"/>
      <c r="I118" s="68"/>
    </row>
    <row r="119" spans="1:9" x14ac:dyDescent="0.2">
      <c r="A119" s="68"/>
      <c r="B119" s="68"/>
      <c r="C119" s="68"/>
      <c r="D119" s="68"/>
      <c r="E119" s="10"/>
      <c r="G119" s="10"/>
      <c r="H119" s="68"/>
      <c r="I119" s="68"/>
    </row>
    <row r="120" spans="1:9" x14ac:dyDescent="0.2">
      <c r="A120" s="68"/>
      <c r="B120" s="68"/>
      <c r="C120" s="68"/>
      <c r="D120" s="68"/>
      <c r="E120" s="10"/>
      <c r="G120" s="68"/>
      <c r="H120" s="68"/>
      <c r="I120" s="68"/>
    </row>
    <row r="121" spans="1:9" x14ac:dyDescent="0.2">
      <c r="A121" s="68"/>
      <c r="B121" s="68"/>
      <c r="C121" s="68"/>
      <c r="D121" s="68"/>
      <c r="E121" s="10"/>
      <c r="G121" s="68"/>
      <c r="H121" s="68"/>
      <c r="I121" s="68"/>
    </row>
    <row r="122" spans="1:9" x14ac:dyDescent="0.2">
      <c r="A122" s="68"/>
      <c r="B122" s="68"/>
      <c r="C122" s="68"/>
      <c r="D122" s="68"/>
      <c r="E122" s="10"/>
      <c r="G122" s="68"/>
      <c r="H122" s="68"/>
      <c r="I122" s="68"/>
    </row>
    <row r="123" spans="1:9" x14ac:dyDescent="0.2">
      <c r="A123" s="68"/>
      <c r="B123" s="68"/>
      <c r="C123" s="68"/>
      <c r="D123" s="68"/>
      <c r="E123" s="10"/>
      <c r="G123" s="68"/>
      <c r="H123" s="68"/>
      <c r="I123" s="68"/>
    </row>
    <row r="124" spans="1:9" x14ac:dyDescent="0.2">
      <c r="A124" s="68"/>
      <c r="B124" s="68"/>
      <c r="C124" s="68"/>
      <c r="D124" s="68"/>
      <c r="E124" s="10"/>
      <c r="G124" s="68"/>
      <c r="H124" s="68"/>
      <c r="I124" s="68"/>
    </row>
    <row r="125" spans="1:9" x14ac:dyDescent="0.2">
      <c r="A125" s="68"/>
      <c r="B125" s="68"/>
      <c r="C125" s="68"/>
      <c r="D125" s="68"/>
      <c r="E125" s="10"/>
      <c r="G125" s="68"/>
      <c r="H125" s="68"/>
      <c r="I125" s="68"/>
    </row>
    <row r="126" spans="1:9" x14ac:dyDescent="0.2">
      <c r="A126" s="68"/>
      <c r="B126" s="68"/>
      <c r="C126" s="68"/>
      <c r="D126" s="68"/>
      <c r="E126" s="10"/>
      <c r="G126" s="68"/>
      <c r="H126" s="68"/>
      <c r="I126" s="68"/>
    </row>
    <row r="127" spans="1:9" x14ac:dyDescent="0.2">
      <c r="A127" s="68"/>
      <c r="B127" s="68"/>
      <c r="C127" s="68"/>
      <c r="D127" s="68"/>
      <c r="E127" s="10"/>
      <c r="G127" s="68"/>
      <c r="H127" s="68"/>
      <c r="I127" s="68"/>
    </row>
    <row r="128" spans="1:9" x14ac:dyDescent="0.2">
      <c r="A128" s="68"/>
      <c r="B128" s="68"/>
      <c r="C128" s="68"/>
      <c r="D128" s="68"/>
      <c r="E128" s="10"/>
      <c r="G128" s="68"/>
      <c r="H128" s="68"/>
      <c r="I128" s="68"/>
    </row>
    <row r="129" spans="1:9" x14ac:dyDescent="0.2">
      <c r="A129" s="68"/>
      <c r="B129" s="68"/>
      <c r="C129" s="68"/>
      <c r="D129" s="68"/>
      <c r="E129" s="10"/>
      <c r="G129" s="68"/>
      <c r="H129" s="68"/>
      <c r="I129" s="68"/>
    </row>
    <row r="130" spans="1:9" x14ac:dyDescent="0.2">
      <c r="A130" s="68"/>
      <c r="B130" s="68"/>
      <c r="C130" s="68"/>
      <c r="D130" s="68"/>
      <c r="E130" s="10"/>
      <c r="G130" s="68"/>
      <c r="H130" s="68"/>
      <c r="I130" s="68"/>
    </row>
    <row r="131" spans="1:9" x14ac:dyDescent="0.2">
      <c r="A131" s="68"/>
      <c r="B131" s="68"/>
      <c r="C131" s="68"/>
      <c r="D131" s="68"/>
      <c r="E131" s="10"/>
      <c r="G131" s="68"/>
      <c r="H131" s="68"/>
      <c r="I131" s="68"/>
    </row>
    <row r="132" spans="1:9" x14ac:dyDescent="0.2">
      <c r="A132" s="68"/>
      <c r="B132" s="68"/>
      <c r="C132" s="68"/>
      <c r="D132" s="68"/>
      <c r="E132" s="10"/>
      <c r="G132" s="68"/>
      <c r="H132" s="68"/>
      <c r="I132" s="68"/>
    </row>
    <row r="133" spans="1:9" x14ac:dyDescent="0.2">
      <c r="A133" s="68"/>
      <c r="B133" s="68"/>
      <c r="C133" s="68"/>
      <c r="D133" s="68"/>
      <c r="E133" s="10"/>
      <c r="G133" s="68"/>
      <c r="H133" s="68"/>
      <c r="I133" s="68"/>
    </row>
    <row r="134" spans="1:9" x14ac:dyDescent="0.2">
      <c r="A134" s="68"/>
      <c r="B134" s="68"/>
      <c r="C134" s="68"/>
      <c r="D134" s="68"/>
      <c r="E134" s="10"/>
      <c r="G134" s="68"/>
      <c r="H134" s="68"/>
      <c r="I134" s="68"/>
    </row>
    <row r="135" spans="1:9" x14ac:dyDescent="0.2">
      <c r="A135" s="68"/>
      <c r="B135" s="68"/>
      <c r="C135" s="68"/>
      <c r="D135" s="68"/>
      <c r="E135" s="10"/>
      <c r="G135" s="68"/>
      <c r="H135" s="68"/>
      <c r="I135" s="68"/>
    </row>
    <row r="136" spans="1:9" x14ac:dyDescent="0.2">
      <c r="A136" s="68"/>
      <c r="B136" s="68"/>
      <c r="C136" s="68"/>
      <c r="D136" s="68"/>
      <c r="E136" s="10"/>
      <c r="G136" s="68"/>
      <c r="H136" s="68"/>
      <c r="I136" s="68"/>
    </row>
    <row r="137" spans="1:9" x14ac:dyDescent="0.2">
      <c r="A137" s="68"/>
      <c r="B137" s="68"/>
      <c r="C137" s="68"/>
      <c r="D137" s="68"/>
      <c r="E137" s="10"/>
      <c r="G137" s="68"/>
      <c r="H137" s="68"/>
      <c r="I137" s="68"/>
    </row>
    <row r="138" spans="1:9" x14ac:dyDescent="0.2">
      <c r="A138" s="68"/>
      <c r="B138" s="68"/>
      <c r="C138" s="68"/>
      <c r="D138" s="68"/>
      <c r="E138" s="10"/>
      <c r="G138" s="68"/>
      <c r="H138" s="68"/>
      <c r="I138" s="68"/>
    </row>
    <row r="139" spans="1:9" x14ac:dyDescent="0.2">
      <c r="A139" s="68"/>
      <c r="B139" s="68"/>
      <c r="C139" s="68"/>
      <c r="D139" s="68"/>
      <c r="E139" s="10"/>
      <c r="G139" s="68"/>
      <c r="H139" s="68"/>
      <c r="I139" s="68"/>
    </row>
    <row r="140" spans="1:9" x14ac:dyDescent="0.2">
      <c r="A140" s="68"/>
      <c r="B140" s="68"/>
      <c r="C140" s="68"/>
      <c r="D140" s="68"/>
      <c r="E140" s="10"/>
      <c r="G140" s="68"/>
      <c r="H140" s="68"/>
      <c r="I140" s="68"/>
    </row>
    <row r="141" spans="1:9" x14ac:dyDescent="0.2">
      <c r="A141" s="68"/>
      <c r="B141" s="68"/>
      <c r="C141" s="68"/>
      <c r="D141" s="68"/>
      <c r="E141" s="10"/>
      <c r="G141" s="68"/>
      <c r="H141" s="68"/>
      <c r="I141" s="68"/>
    </row>
    <row r="142" spans="1:9" x14ac:dyDescent="0.2">
      <c r="A142" s="68"/>
      <c r="B142" s="68"/>
      <c r="C142" s="68"/>
      <c r="D142" s="68"/>
      <c r="E142" s="10"/>
      <c r="G142" s="68"/>
      <c r="H142" s="68"/>
      <c r="I142" s="68"/>
    </row>
    <row r="143" spans="1:9" x14ac:dyDescent="0.2">
      <c r="A143" s="68"/>
      <c r="B143" s="68"/>
      <c r="C143" s="68"/>
      <c r="D143" s="68"/>
      <c r="E143" s="10"/>
      <c r="G143" s="68"/>
      <c r="H143" s="68"/>
      <c r="I143" s="68"/>
    </row>
    <row r="144" spans="1:9" x14ac:dyDescent="0.2">
      <c r="A144" s="68"/>
      <c r="B144" s="68"/>
      <c r="C144" s="68"/>
      <c r="D144" s="68"/>
      <c r="E144" s="10"/>
      <c r="G144" s="68"/>
      <c r="H144" s="68"/>
      <c r="I144" s="68"/>
    </row>
    <row r="145" spans="1:9" x14ac:dyDescent="0.2">
      <c r="A145" s="68"/>
      <c r="B145" s="68"/>
      <c r="C145" s="68"/>
      <c r="D145" s="68"/>
      <c r="E145" s="10"/>
      <c r="G145" s="68"/>
      <c r="H145" s="68"/>
      <c r="I145" s="68"/>
    </row>
    <row r="146" spans="1:9" x14ac:dyDescent="0.2">
      <c r="A146" s="68"/>
      <c r="B146" s="68"/>
      <c r="C146" s="68"/>
      <c r="D146" s="68"/>
      <c r="E146" s="10"/>
      <c r="G146" s="68"/>
      <c r="H146" s="68"/>
      <c r="I146" s="68"/>
    </row>
    <row r="147" spans="1:9" x14ac:dyDescent="0.2">
      <c r="A147" s="68"/>
      <c r="B147" s="68"/>
      <c r="C147" s="68"/>
      <c r="D147" s="68"/>
      <c r="E147" s="10"/>
      <c r="G147" s="68"/>
      <c r="H147" s="68"/>
      <c r="I147" s="68"/>
    </row>
    <row r="148" spans="1:9" x14ac:dyDescent="0.2">
      <c r="A148" s="68"/>
      <c r="B148" s="68"/>
      <c r="C148" s="68"/>
      <c r="D148" s="68"/>
      <c r="E148" s="10"/>
      <c r="G148" s="68"/>
      <c r="H148" s="68"/>
      <c r="I148" s="68"/>
    </row>
    <row r="149" spans="1:9" x14ac:dyDescent="0.2">
      <c r="A149" s="68"/>
      <c r="B149" s="68"/>
      <c r="C149" s="68"/>
      <c r="D149" s="68"/>
      <c r="E149" s="10"/>
      <c r="G149" s="68"/>
      <c r="H149" s="68"/>
      <c r="I149" s="68"/>
    </row>
    <row r="150" spans="1:9" x14ac:dyDescent="0.2">
      <c r="A150" s="68"/>
      <c r="B150" s="68"/>
      <c r="C150" s="68"/>
      <c r="D150" s="68"/>
      <c r="E150" s="10"/>
      <c r="G150" s="68"/>
      <c r="H150" s="68"/>
      <c r="I150" s="68"/>
    </row>
    <row r="151" spans="1:9" x14ac:dyDescent="0.2">
      <c r="A151" s="68"/>
      <c r="B151" s="68"/>
      <c r="C151" s="68"/>
      <c r="D151" s="68"/>
      <c r="E151" s="10"/>
      <c r="G151" s="68"/>
      <c r="H151" s="68"/>
      <c r="I151" s="68"/>
    </row>
    <row r="152" spans="1:9" x14ac:dyDescent="0.2">
      <c r="A152" s="68"/>
      <c r="B152" s="68"/>
      <c r="C152" s="68"/>
      <c r="D152" s="68"/>
      <c r="E152" s="10"/>
      <c r="G152" s="68"/>
      <c r="H152" s="68"/>
      <c r="I152" s="68"/>
    </row>
    <row r="153" spans="1:9" x14ac:dyDescent="0.2">
      <c r="A153" s="68"/>
      <c r="B153" s="68"/>
      <c r="C153" s="68"/>
      <c r="D153" s="68"/>
      <c r="E153" s="10"/>
      <c r="G153" s="68"/>
      <c r="H153" s="68"/>
      <c r="I153" s="68"/>
    </row>
    <row r="154" spans="1:9" x14ac:dyDescent="0.2">
      <c r="A154" s="68"/>
      <c r="B154" s="68"/>
      <c r="C154" s="68"/>
      <c r="D154" s="68"/>
      <c r="E154" s="10"/>
      <c r="G154" s="68"/>
      <c r="H154" s="68"/>
      <c r="I154" s="68"/>
    </row>
    <row r="155" spans="1:9" x14ac:dyDescent="0.2">
      <c r="A155" s="68"/>
      <c r="B155" s="68"/>
      <c r="C155" s="68"/>
      <c r="D155" s="68"/>
      <c r="E155" s="10"/>
      <c r="G155" s="68"/>
      <c r="H155" s="68"/>
      <c r="I155" s="68"/>
    </row>
    <row r="156" spans="1:9" x14ac:dyDescent="0.2">
      <c r="A156" s="68"/>
      <c r="B156" s="68"/>
      <c r="C156" s="68"/>
      <c r="D156" s="68"/>
      <c r="E156" s="10"/>
      <c r="G156" s="68"/>
      <c r="H156" s="68"/>
      <c r="I156" s="68"/>
    </row>
    <row r="157" spans="1:9" x14ac:dyDescent="0.2">
      <c r="A157" s="68"/>
      <c r="B157" s="68"/>
      <c r="C157" s="68"/>
      <c r="D157" s="68"/>
      <c r="E157" s="10"/>
      <c r="G157" s="68"/>
      <c r="H157" s="68"/>
      <c r="I157" s="68"/>
    </row>
    <row r="158" spans="1:9" x14ac:dyDescent="0.2">
      <c r="A158" s="68"/>
      <c r="B158" s="68"/>
      <c r="C158" s="68"/>
      <c r="D158" s="68"/>
      <c r="E158" s="10"/>
      <c r="G158" s="68"/>
      <c r="H158" s="68"/>
      <c r="I158" s="68"/>
    </row>
    <row r="159" spans="1:9" x14ac:dyDescent="0.2">
      <c r="A159" s="68"/>
      <c r="B159" s="68"/>
      <c r="C159" s="68"/>
      <c r="D159" s="68"/>
      <c r="E159" s="10"/>
      <c r="G159" s="68"/>
      <c r="H159" s="68"/>
      <c r="I159" s="68"/>
    </row>
    <row r="160" spans="1:9" x14ac:dyDescent="0.2">
      <c r="A160" s="68"/>
      <c r="B160" s="68"/>
      <c r="C160" s="68"/>
      <c r="D160" s="68"/>
      <c r="E160" s="10"/>
      <c r="G160" s="68"/>
      <c r="H160" s="68"/>
      <c r="I160" s="68"/>
    </row>
    <row r="161" spans="1:9" x14ac:dyDescent="0.2">
      <c r="A161" s="68"/>
      <c r="B161" s="68"/>
      <c r="C161" s="68"/>
      <c r="D161" s="68"/>
      <c r="E161" s="10"/>
      <c r="G161" s="68"/>
      <c r="H161" s="68"/>
      <c r="I161" s="68"/>
    </row>
    <row r="162" spans="1:9" x14ac:dyDescent="0.2">
      <c r="A162" s="68"/>
      <c r="B162" s="68"/>
      <c r="C162" s="68"/>
      <c r="D162" s="68"/>
      <c r="E162" s="10"/>
      <c r="G162" s="68"/>
      <c r="H162" s="68"/>
      <c r="I162" s="68"/>
    </row>
    <row r="163" spans="1:9" x14ac:dyDescent="0.2">
      <c r="A163" s="68"/>
      <c r="B163" s="68"/>
      <c r="C163" s="68"/>
      <c r="D163" s="68"/>
      <c r="E163" s="10"/>
      <c r="G163" s="68"/>
      <c r="H163" s="68"/>
      <c r="I163" s="68"/>
    </row>
    <row r="164" spans="1:9" x14ac:dyDescent="0.2">
      <c r="A164" s="68"/>
      <c r="B164" s="68"/>
      <c r="C164" s="68"/>
      <c r="D164" s="68"/>
      <c r="E164" s="10"/>
      <c r="G164" s="68"/>
      <c r="H164" s="68"/>
      <c r="I164" s="68"/>
    </row>
    <row r="165" spans="1:9" x14ac:dyDescent="0.2">
      <c r="A165" s="68"/>
      <c r="B165" s="68"/>
      <c r="C165" s="68"/>
      <c r="D165" s="68"/>
      <c r="E165" s="10"/>
      <c r="G165" s="68"/>
      <c r="H165" s="68"/>
      <c r="I165" s="68"/>
    </row>
    <row r="166" spans="1:9" x14ac:dyDescent="0.2">
      <c r="A166" s="68"/>
      <c r="B166" s="68"/>
      <c r="C166" s="68"/>
      <c r="D166" s="68"/>
      <c r="E166" s="10"/>
      <c r="G166" s="68"/>
      <c r="H166" s="68"/>
      <c r="I166" s="68"/>
    </row>
    <row r="167" spans="1:9" x14ac:dyDescent="0.2">
      <c r="A167" s="68"/>
      <c r="B167" s="68"/>
      <c r="C167" s="68"/>
      <c r="D167" s="68"/>
      <c r="E167" s="10"/>
      <c r="G167" s="68"/>
      <c r="H167" s="68"/>
      <c r="I167" s="68"/>
    </row>
    <row r="168" spans="1:9" x14ac:dyDescent="0.2">
      <c r="A168" s="68"/>
      <c r="B168" s="68"/>
      <c r="C168" s="68"/>
      <c r="D168" s="68"/>
      <c r="E168" s="10"/>
      <c r="G168" s="68"/>
      <c r="H168" s="68"/>
      <c r="I168" s="68"/>
    </row>
    <row r="169" spans="1:9" x14ac:dyDescent="0.2">
      <c r="A169" s="68"/>
      <c r="B169" s="68"/>
      <c r="C169" s="68"/>
      <c r="D169" s="68"/>
      <c r="E169" s="10"/>
      <c r="G169" s="68"/>
      <c r="H169" s="68"/>
      <c r="I169" s="68"/>
    </row>
    <row r="170" spans="1:9" x14ac:dyDescent="0.2">
      <c r="A170" s="68"/>
      <c r="B170" s="68"/>
      <c r="C170" s="68"/>
      <c r="D170" s="68"/>
      <c r="E170" s="10"/>
      <c r="G170" s="68"/>
      <c r="H170" s="68"/>
      <c r="I170" s="68"/>
    </row>
    <row r="171" spans="1:9" x14ac:dyDescent="0.2">
      <c r="A171" s="68"/>
      <c r="B171" s="68"/>
      <c r="C171" s="68"/>
      <c r="D171" s="68"/>
      <c r="E171" s="10"/>
      <c r="G171" s="68"/>
      <c r="H171" s="68"/>
      <c r="I171" s="68"/>
    </row>
    <row r="172" spans="1:9" x14ac:dyDescent="0.2">
      <c r="A172" s="68"/>
      <c r="B172" s="68"/>
      <c r="C172" s="68"/>
      <c r="D172" s="68"/>
      <c r="E172" s="10"/>
      <c r="G172" s="68"/>
      <c r="H172" s="68"/>
      <c r="I172" s="68"/>
    </row>
    <row r="173" spans="1:9" x14ac:dyDescent="0.2">
      <c r="A173" s="68"/>
      <c r="B173" s="68"/>
      <c r="C173" s="68"/>
      <c r="D173" s="68"/>
      <c r="E173" s="10"/>
      <c r="G173" s="68"/>
      <c r="H173" s="68"/>
      <c r="I173" s="68"/>
    </row>
    <row r="174" spans="1:9" x14ac:dyDescent="0.2">
      <c r="A174" s="68"/>
      <c r="B174" s="68"/>
      <c r="C174" s="68"/>
      <c r="D174" s="68"/>
      <c r="E174" s="10"/>
      <c r="G174" s="68"/>
      <c r="H174" s="68"/>
      <c r="I174" s="68"/>
    </row>
    <row r="175" spans="1:9" x14ac:dyDescent="0.2">
      <c r="A175" s="68"/>
      <c r="B175" s="68"/>
      <c r="C175" s="68"/>
      <c r="D175" s="68"/>
      <c r="E175" s="10"/>
      <c r="G175" s="68"/>
      <c r="H175" s="68"/>
      <c r="I175" s="68"/>
    </row>
    <row r="176" spans="1:9" x14ac:dyDescent="0.2">
      <c r="A176" s="68"/>
      <c r="B176" s="68"/>
      <c r="C176" s="68"/>
      <c r="D176" s="68"/>
      <c r="E176" s="10"/>
      <c r="G176" s="68"/>
      <c r="H176" s="68"/>
      <c r="I176" s="68"/>
    </row>
    <row r="177" spans="1:9" x14ac:dyDescent="0.2">
      <c r="A177" s="68"/>
      <c r="B177" s="68"/>
      <c r="C177" s="68"/>
      <c r="D177" s="68"/>
      <c r="E177" s="10"/>
      <c r="G177" s="68"/>
      <c r="H177" s="68"/>
      <c r="I177" s="68"/>
    </row>
    <row r="178" spans="1:9" x14ac:dyDescent="0.2">
      <c r="A178" s="68"/>
      <c r="B178" s="68"/>
      <c r="C178" s="68"/>
      <c r="D178" s="68"/>
      <c r="E178" s="10"/>
      <c r="G178" s="68"/>
      <c r="H178" s="68"/>
      <c r="I178" s="68"/>
    </row>
    <row r="179" spans="1:9" x14ac:dyDescent="0.2">
      <c r="A179" s="68"/>
      <c r="B179" s="68"/>
      <c r="C179" s="68"/>
      <c r="D179" s="68"/>
      <c r="E179" s="10"/>
      <c r="G179" s="68"/>
      <c r="H179" s="68"/>
      <c r="I179" s="68"/>
    </row>
    <row r="180" spans="1:9" x14ac:dyDescent="0.2">
      <c r="A180" s="68"/>
      <c r="B180" s="68"/>
      <c r="C180" s="68"/>
      <c r="D180" s="68"/>
      <c r="E180" s="10"/>
      <c r="G180" s="68"/>
      <c r="H180" s="68"/>
      <c r="I180" s="68"/>
    </row>
    <row r="181" spans="1:9" x14ac:dyDescent="0.2">
      <c r="A181" s="68"/>
      <c r="B181" s="68"/>
      <c r="C181" s="68"/>
      <c r="D181" s="68"/>
      <c r="E181" s="10"/>
      <c r="G181" s="68"/>
      <c r="H181" s="68"/>
      <c r="I181" s="68"/>
    </row>
    <row r="182" spans="1:9" x14ac:dyDescent="0.2">
      <c r="A182" s="68"/>
      <c r="B182" s="68"/>
      <c r="C182" s="68"/>
      <c r="D182" s="68"/>
      <c r="E182" s="10"/>
      <c r="G182" s="68"/>
      <c r="H182" s="68"/>
      <c r="I182" s="68"/>
    </row>
    <row r="183" spans="1:9" x14ac:dyDescent="0.2">
      <c r="A183" s="68"/>
      <c r="B183" s="68"/>
      <c r="C183" s="68"/>
      <c r="D183" s="68"/>
      <c r="E183" s="10"/>
      <c r="G183" s="68"/>
      <c r="H183" s="68"/>
      <c r="I183" s="68"/>
    </row>
    <row r="184" spans="1:9" x14ac:dyDescent="0.2">
      <c r="A184" s="68"/>
      <c r="B184" s="68"/>
      <c r="C184" s="68"/>
      <c r="D184" s="68"/>
      <c r="E184" s="10"/>
      <c r="G184" s="68"/>
      <c r="H184" s="68"/>
      <c r="I184" s="68"/>
    </row>
    <row r="185" spans="1:9" x14ac:dyDescent="0.2">
      <c r="A185" s="68"/>
      <c r="B185" s="68"/>
      <c r="C185" s="68"/>
      <c r="D185" s="68"/>
      <c r="E185" s="10"/>
      <c r="G185" s="68"/>
      <c r="H185" s="68"/>
      <c r="I185" s="68"/>
    </row>
    <row r="186" spans="1:9" x14ac:dyDescent="0.2">
      <c r="A186" s="68"/>
      <c r="B186" s="68"/>
      <c r="C186" s="68"/>
      <c r="D186" s="68"/>
      <c r="E186" s="10"/>
      <c r="G186" s="68"/>
      <c r="H186" s="68"/>
      <c r="I186" s="68"/>
    </row>
    <row r="187" spans="1:9" x14ac:dyDescent="0.2">
      <c r="A187" s="68"/>
      <c r="B187" s="68"/>
      <c r="C187" s="68"/>
      <c r="D187" s="68"/>
      <c r="E187" s="10"/>
      <c r="G187" s="68"/>
      <c r="H187" s="68"/>
      <c r="I187" s="68"/>
    </row>
    <row r="188" spans="1:9" x14ac:dyDescent="0.2">
      <c r="A188" s="68"/>
      <c r="B188" s="68"/>
      <c r="C188" s="68"/>
      <c r="D188" s="68"/>
      <c r="E188" s="10"/>
      <c r="G188" s="68"/>
      <c r="H188" s="68"/>
      <c r="I188" s="68"/>
    </row>
    <row r="189" spans="1:9" x14ac:dyDescent="0.2">
      <c r="A189" s="68"/>
      <c r="B189" s="68"/>
      <c r="C189" s="68"/>
      <c r="D189" s="68"/>
      <c r="E189" s="10"/>
      <c r="G189" s="68"/>
      <c r="H189" s="68"/>
      <c r="I189" s="68"/>
    </row>
    <row r="190" spans="1:9" x14ac:dyDescent="0.2">
      <c r="A190" s="68"/>
      <c r="B190" s="68"/>
      <c r="C190" s="68"/>
      <c r="D190" s="68"/>
      <c r="E190" s="10"/>
      <c r="G190" s="68"/>
      <c r="H190" s="68"/>
      <c r="I190" s="68"/>
    </row>
    <row r="191" spans="1:9" x14ac:dyDescent="0.2">
      <c r="A191" s="68"/>
      <c r="B191" s="68"/>
      <c r="C191" s="68"/>
      <c r="D191" s="68"/>
      <c r="E191" s="10"/>
      <c r="G191" s="68"/>
      <c r="H191" s="68"/>
      <c r="I191" s="68"/>
    </row>
    <row r="192" spans="1:9" x14ac:dyDescent="0.2">
      <c r="A192" s="68"/>
      <c r="B192" s="68"/>
      <c r="C192" s="68"/>
      <c r="D192" s="68"/>
      <c r="E192" s="10"/>
      <c r="G192" s="68"/>
      <c r="H192" s="68"/>
      <c r="I192" s="68"/>
    </row>
    <row r="193" spans="1:9" x14ac:dyDescent="0.2">
      <c r="A193" s="68"/>
      <c r="B193" s="68"/>
      <c r="C193" s="68"/>
      <c r="D193" s="68"/>
      <c r="E193" s="10"/>
      <c r="G193" s="68"/>
      <c r="H193" s="68"/>
      <c r="I193" s="68"/>
    </row>
    <row r="194" spans="1:9" x14ac:dyDescent="0.2">
      <c r="A194" s="68"/>
      <c r="B194" s="68"/>
      <c r="C194" s="68"/>
      <c r="D194" s="68"/>
      <c r="E194" s="10"/>
      <c r="G194" s="68"/>
      <c r="H194" s="68"/>
      <c r="I194" s="68"/>
    </row>
    <row r="195" spans="1:9" x14ac:dyDescent="0.2">
      <c r="A195" s="68"/>
      <c r="B195" s="68"/>
      <c r="C195" s="68"/>
      <c r="D195" s="68"/>
      <c r="E195" s="10"/>
      <c r="G195" s="68"/>
      <c r="H195" s="68"/>
      <c r="I195" s="68"/>
    </row>
    <row r="196" spans="1:9" x14ac:dyDescent="0.2">
      <c r="A196" s="68"/>
      <c r="B196" s="68"/>
      <c r="C196" s="68"/>
      <c r="D196" s="68"/>
      <c r="E196" s="10"/>
      <c r="G196" s="68"/>
      <c r="H196" s="68"/>
      <c r="I196" s="68"/>
    </row>
    <row r="197" spans="1:9" x14ac:dyDescent="0.2">
      <c r="A197" s="68"/>
      <c r="B197" s="68"/>
      <c r="C197" s="68"/>
      <c r="D197" s="68"/>
      <c r="E197" s="10"/>
      <c r="G197" s="68"/>
      <c r="H197" s="68"/>
      <c r="I197" s="68"/>
    </row>
    <row r="198" spans="1:9" x14ac:dyDescent="0.2">
      <c r="A198" s="68"/>
      <c r="B198" s="68"/>
      <c r="C198" s="68"/>
      <c r="D198" s="68"/>
      <c r="E198" s="10"/>
      <c r="G198" s="68"/>
      <c r="H198" s="68"/>
      <c r="I198" s="68"/>
    </row>
    <row r="199" spans="1:9" x14ac:dyDescent="0.2">
      <c r="A199" s="68"/>
      <c r="B199" s="68"/>
      <c r="C199" s="68"/>
      <c r="D199" s="68"/>
      <c r="E199" s="10"/>
      <c r="G199" s="68"/>
      <c r="H199" s="68"/>
      <c r="I199" s="68"/>
    </row>
    <row r="200" spans="1:9" x14ac:dyDescent="0.2">
      <c r="A200" s="68"/>
      <c r="B200" s="68"/>
      <c r="C200" s="68"/>
      <c r="D200" s="68"/>
      <c r="E200" s="10"/>
      <c r="G200" s="68"/>
      <c r="H200" s="68"/>
      <c r="I200" s="68"/>
    </row>
    <row r="201" spans="1:9" x14ac:dyDescent="0.2">
      <c r="A201" s="68"/>
      <c r="B201" s="68"/>
      <c r="C201" s="68"/>
      <c r="D201" s="68"/>
      <c r="E201" s="10"/>
      <c r="G201" s="68"/>
      <c r="H201" s="68"/>
      <c r="I201" s="68"/>
    </row>
    <row r="202" spans="1:9" x14ac:dyDescent="0.2">
      <c r="A202" s="68"/>
      <c r="B202" s="68"/>
      <c r="C202" s="68"/>
      <c r="D202" s="68"/>
      <c r="E202" s="10"/>
      <c r="G202" s="68"/>
      <c r="H202" s="68"/>
      <c r="I202" s="68"/>
    </row>
    <row r="203" spans="1:9" x14ac:dyDescent="0.2">
      <c r="A203" s="68"/>
      <c r="B203" s="68"/>
      <c r="C203" s="68"/>
      <c r="D203" s="68"/>
      <c r="E203" s="10"/>
      <c r="G203" s="68"/>
      <c r="H203" s="68"/>
      <c r="I203" s="68"/>
    </row>
    <row r="204" spans="1:9" x14ac:dyDescent="0.2">
      <c r="A204" s="68"/>
      <c r="B204" s="68"/>
      <c r="C204" s="68"/>
      <c r="D204" s="68"/>
      <c r="E204" s="10"/>
      <c r="G204" s="68"/>
      <c r="H204" s="68"/>
      <c r="I204" s="68"/>
    </row>
    <row r="205" spans="1:9" x14ac:dyDescent="0.2">
      <c r="A205" s="68"/>
      <c r="B205" s="68"/>
      <c r="C205" s="68"/>
      <c r="D205" s="68"/>
      <c r="E205" s="10"/>
      <c r="G205" s="68"/>
      <c r="H205" s="68"/>
      <c r="I205" s="68"/>
    </row>
    <row r="206" spans="1:9" x14ac:dyDescent="0.2">
      <c r="A206" s="68"/>
      <c r="B206" s="68"/>
      <c r="C206" s="68"/>
      <c r="D206" s="68"/>
      <c r="E206" s="10"/>
      <c r="G206" s="68"/>
      <c r="H206" s="68"/>
      <c r="I206" s="68"/>
    </row>
    <row r="207" spans="1:9" x14ac:dyDescent="0.2">
      <c r="A207" s="68"/>
      <c r="B207" s="68"/>
      <c r="C207" s="68"/>
      <c r="D207" s="68"/>
      <c r="E207" s="10"/>
      <c r="G207" s="68"/>
      <c r="H207" s="68"/>
      <c r="I207" s="68"/>
    </row>
    <row r="208" spans="1:9" x14ac:dyDescent="0.2">
      <c r="A208" s="68"/>
      <c r="B208" s="68"/>
      <c r="C208" s="68"/>
      <c r="D208" s="68"/>
      <c r="E208" s="10"/>
      <c r="G208" s="68"/>
      <c r="H208" s="68"/>
      <c r="I208" s="68"/>
    </row>
    <row r="209" spans="1:9" x14ac:dyDescent="0.2">
      <c r="A209" s="68"/>
      <c r="B209" s="68"/>
      <c r="C209" s="68"/>
      <c r="D209" s="68"/>
      <c r="E209" s="10"/>
      <c r="G209" s="68"/>
      <c r="H209" s="68"/>
      <c r="I209" s="68"/>
    </row>
    <row r="210" spans="1:9" x14ac:dyDescent="0.2">
      <c r="A210" s="68"/>
      <c r="B210" s="68"/>
      <c r="C210" s="68"/>
      <c r="D210" s="68"/>
      <c r="E210" s="10"/>
      <c r="G210" s="68"/>
      <c r="H210" s="68"/>
      <c r="I210" s="68"/>
    </row>
    <row r="211" spans="1:9" x14ac:dyDescent="0.2">
      <c r="A211" s="68"/>
      <c r="B211" s="68"/>
      <c r="C211" s="68"/>
      <c r="D211" s="68"/>
      <c r="E211" s="10"/>
      <c r="G211" s="68"/>
      <c r="H211" s="68"/>
      <c r="I211" s="68"/>
    </row>
    <row r="212" spans="1:9" x14ac:dyDescent="0.2">
      <c r="A212" s="68"/>
      <c r="B212" s="68"/>
      <c r="C212" s="68"/>
      <c r="D212" s="68"/>
      <c r="E212" s="10"/>
      <c r="G212" s="68"/>
      <c r="H212" s="68"/>
      <c r="I212" s="68"/>
    </row>
    <row r="213" spans="1:9" x14ac:dyDescent="0.2">
      <c r="A213" s="68"/>
      <c r="B213" s="68"/>
      <c r="C213" s="68"/>
      <c r="D213" s="68"/>
      <c r="E213" s="10"/>
      <c r="G213" s="68"/>
      <c r="H213" s="68"/>
      <c r="I213" s="68"/>
    </row>
    <row r="214" spans="1:9" x14ac:dyDescent="0.2">
      <c r="A214" s="68"/>
      <c r="B214" s="68"/>
      <c r="C214" s="68"/>
      <c r="D214" s="68"/>
      <c r="E214" s="10"/>
      <c r="G214" s="68"/>
      <c r="H214" s="68"/>
      <c r="I214" s="68"/>
    </row>
    <row r="215" spans="1:9" x14ac:dyDescent="0.2">
      <c r="A215" s="68"/>
      <c r="B215" s="68"/>
      <c r="C215" s="68"/>
      <c r="D215" s="68"/>
      <c r="E215" s="10"/>
      <c r="G215" s="68"/>
      <c r="H215" s="68"/>
      <c r="I215" s="68"/>
    </row>
    <row r="216" spans="1:9" x14ac:dyDescent="0.2">
      <c r="A216" s="68"/>
      <c r="B216" s="68"/>
      <c r="C216" s="68"/>
      <c r="D216" s="68"/>
      <c r="E216" s="10"/>
      <c r="G216" s="68"/>
      <c r="H216" s="68"/>
      <c r="I216" s="68"/>
    </row>
    <row r="217" spans="1:9" x14ac:dyDescent="0.2">
      <c r="A217" s="68"/>
      <c r="B217" s="68"/>
      <c r="C217" s="68"/>
      <c r="D217" s="68"/>
      <c r="E217" s="10"/>
      <c r="G217" s="68"/>
      <c r="H217" s="68"/>
      <c r="I217" s="68"/>
    </row>
    <row r="218" spans="1:9" x14ac:dyDescent="0.2">
      <c r="A218" s="68"/>
      <c r="B218" s="68"/>
      <c r="C218" s="68"/>
      <c r="D218" s="68"/>
      <c r="E218" s="10"/>
      <c r="G218" s="68"/>
      <c r="H218" s="68"/>
      <c r="I218" s="68"/>
    </row>
    <row r="219" spans="1:9" x14ac:dyDescent="0.2">
      <c r="A219" s="68"/>
      <c r="B219" s="68"/>
      <c r="C219" s="68"/>
      <c r="D219" s="68"/>
      <c r="E219" s="10"/>
      <c r="G219" s="68"/>
      <c r="H219" s="68"/>
      <c r="I219" s="68"/>
    </row>
    <row r="220" spans="1:9" x14ac:dyDescent="0.2">
      <c r="A220" s="68"/>
      <c r="B220" s="68"/>
      <c r="C220" s="68"/>
      <c r="D220" s="68"/>
      <c r="E220" s="10"/>
      <c r="G220" s="68"/>
      <c r="H220" s="68"/>
      <c r="I220" s="68"/>
    </row>
    <row r="221" spans="1:9" x14ac:dyDescent="0.2">
      <c r="A221" s="68"/>
      <c r="B221" s="68"/>
      <c r="C221" s="68"/>
      <c r="D221" s="68"/>
      <c r="E221" s="10"/>
      <c r="G221" s="68"/>
      <c r="H221" s="68"/>
      <c r="I221" s="68"/>
    </row>
  </sheetData>
  <mergeCells count="1">
    <mergeCell ref="A1:G1"/>
  </mergeCells>
  <conditionalFormatting sqref="F2:F3 F5:F65">
    <cfRule type="cellIs" dxfId="44" priority="3" stopIfTrue="1" operator="between">
      <formula>0.009</formula>
      <formula>-0.009</formula>
    </cfRule>
  </conditionalFormatting>
  <conditionalFormatting sqref="F203:F65537">
    <cfRule type="cellIs" dxfId="43" priority="2" stopIfTrue="1" operator="between">
      <formula>0.009</formula>
      <formula>-0.009</formula>
    </cfRule>
  </conditionalFormatting>
  <conditionalFormatting sqref="F66:G102">
    <cfRule type="cellIs" dxfId="42" priority="1" stopIfTrue="1" operator="between">
      <formula>0.009</formula>
      <formula>-0.009</formula>
    </cfRule>
  </conditionalFormatting>
  <hyperlinks>
    <hyperlink ref="A69" r:id="rId1" tooltip="https://www.franklintempletonindia.com/downloadsServlet/pdf/product-labels-jg9o5k7l" display="https://www.franklintempletonindia.com/downloadsServlet/pdf/product-labels-jg9o5k7l" xr:uid="{00000000-0004-0000-1B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246"/>
  <sheetViews>
    <sheetView workbookViewId="0">
      <selection sqref="A1:G1"/>
    </sheetView>
  </sheetViews>
  <sheetFormatPr defaultColWidth="9.21875" defaultRowHeight="10.199999999999999" x14ac:dyDescent="0.2"/>
  <cols>
    <col min="1" max="1" width="38.77734375" style="6" bestFit="1" customWidth="1"/>
    <col min="2" max="2" width="34.21875" style="6" bestFit="1" customWidth="1"/>
    <col min="3" max="3" width="35.44140625" style="6" bestFit="1" customWidth="1"/>
    <col min="4" max="4" width="15.77734375" style="6" customWidth="1"/>
    <col min="5" max="5" width="26.21875" style="9" customWidth="1"/>
    <col min="6" max="6" width="13.5546875" style="10" bestFit="1" customWidth="1"/>
    <col min="7" max="16384" width="9.21875" style="6"/>
  </cols>
  <sheetData>
    <row r="1" spans="1:8" s="1" customFormat="1" ht="13.8" customHeight="1" x14ac:dyDescent="0.2">
      <c r="A1" s="98" t="s">
        <v>9</v>
      </c>
      <c r="B1" s="99"/>
      <c r="C1" s="99"/>
      <c r="D1" s="99"/>
      <c r="E1" s="99"/>
      <c r="F1" s="99"/>
      <c r="G1" s="99"/>
    </row>
    <row r="2" spans="1:8" s="1" customFormat="1" ht="11.4" x14ac:dyDescent="0.2">
      <c r="E2" s="5"/>
      <c r="F2" s="8"/>
      <c r="H2" s="11"/>
    </row>
    <row r="3" spans="1:8" s="1" customFormat="1" ht="12" x14ac:dyDescent="0.2">
      <c r="A3" s="7" t="s">
        <v>7</v>
      </c>
      <c r="B3" s="2"/>
      <c r="C3" s="3"/>
      <c r="D3" s="3"/>
      <c r="E3" s="4"/>
      <c r="F3" s="8"/>
    </row>
    <row r="4" spans="1:8" s="1" customFormat="1" ht="24.75" customHeight="1" x14ac:dyDescent="0.2">
      <c r="A4" s="14" t="s">
        <v>2</v>
      </c>
      <c r="B4" s="14" t="s">
        <v>0</v>
      </c>
      <c r="C4" s="15" t="s">
        <v>4</v>
      </c>
      <c r="D4" s="15" t="s">
        <v>1</v>
      </c>
      <c r="E4" s="54" t="s">
        <v>6</v>
      </c>
      <c r="F4" s="54" t="s">
        <v>3</v>
      </c>
      <c r="G4" s="84" t="s">
        <v>5</v>
      </c>
    </row>
    <row r="5" spans="1:8" x14ac:dyDescent="0.2">
      <c r="A5" s="17" t="s">
        <v>134</v>
      </c>
      <c r="B5" s="18"/>
      <c r="C5" s="18"/>
      <c r="D5" s="18"/>
      <c r="E5" s="19"/>
      <c r="F5" s="20"/>
      <c r="G5" s="42"/>
    </row>
    <row r="6" spans="1:8" x14ac:dyDescent="0.2">
      <c r="A6" s="21" t="s">
        <v>67</v>
      </c>
      <c r="B6" s="22"/>
      <c r="C6" s="22"/>
      <c r="D6" s="22"/>
      <c r="E6" s="23"/>
      <c r="F6" s="24"/>
      <c r="G6" s="42"/>
    </row>
    <row r="7" spans="1:8" x14ac:dyDescent="0.2">
      <c r="A7" s="22" t="s">
        <v>136</v>
      </c>
      <c r="B7" s="22" t="s">
        <v>1423</v>
      </c>
      <c r="C7" s="22" t="s">
        <v>137</v>
      </c>
      <c r="D7" s="25">
        <v>18669284</v>
      </c>
      <c r="E7" s="23">
        <v>136575.1471</v>
      </c>
      <c r="F7" s="24">
        <v>7.7884356388484699</v>
      </c>
      <c r="G7" s="46"/>
    </row>
    <row r="8" spans="1:8" x14ac:dyDescent="0.2">
      <c r="A8" s="22" t="s">
        <v>139</v>
      </c>
      <c r="B8" s="22" t="s">
        <v>138</v>
      </c>
      <c r="C8" s="22" t="s">
        <v>137</v>
      </c>
      <c r="D8" s="25">
        <v>8891035</v>
      </c>
      <c r="E8" s="23">
        <v>107216.99107</v>
      </c>
      <c r="F8" s="24">
        <v>6.1142356575919496</v>
      </c>
      <c r="G8" s="46"/>
    </row>
    <row r="9" spans="1:8" x14ac:dyDescent="0.2">
      <c r="A9" s="22" t="s">
        <v>149</v>
      </c>
      <c r="B9" s="22" t="s">
        <v>148</v>
      </c>
      <c r="C9" s="22" t="s">
        <v>137</v>
      </c>
      <c r="D9" s="25">
        <v>7968423</v>
      </c>
      <c r="E9" s="23">
        <v>92537.296300000002</v>
      </c>
      <c r="F9" s="24">
        <v>5.2771004954356098</v>
      </c>
      <c r="G9" s="46"/>
    </row>
    <row r="10" spans="1:8" x14ac:dyDescent="0.2">
      <c r="A10" s="22" t="s">
        <v>151</v>
      </c>
      <c r="B10" s="22" t="s">
        <v>150</v>
      </c>
      <c r="C10" s="22" t="s">
        <v>152</v>
      </c>
      <c r="D10" s="25">
        <v>2131779</v>
      </c>
      <c r="E10" s="23">
        <v>74699.667939999999</v>
      </c>
      <c r="F10" s="24">
        <v>4.2598786700779101</v>
      </c>
      <c r="G10" s="46"/>
    </row>
    <row r="11" spans="1:8" x14ac:dyDescent="0.2">
      <c r="A11" s="22" t="s">
        <v>144</v>
      </c>
      <c r="B11" s="22" t="s">
        <v>143</v>
      </c>
      <c r="C11" s="22" t="s">
        <v>145</v>
      </c>
      <c r="D11" s="25">
        <v>3630906</v>
      </c>
      <c r="E11" s="23">
        <v>64717.268539999997</v>
      </c>
      <c r="F11" s="24">
        <v>3.6906149577624201</v>
      </c>
      <c r="G11" s="46"/>
    </row>
    <row r="12" spans="1:8" x14ac:dyDescent="0.2">
      <c r="A12" s="22" t="s">
        <v>147</v>
      </c>
      <c r="B12" s="22" t="s">
        <v>146</v>
      </c>
      <c r="C12" s="22" t="s">
        <v>137</v>
      </c>
      <c r="D12" s="25">
        <v>6506362</v>
      </c>
      <c r="E12" s="23">
        <v>63723.309430000001</v>
      </c>
      <c r="F12" s="24">
        <v>3.6339327083176198</v>
      </c>
      <c r="G12" s="46"/>
    </row>
    <row r="13" spans="1:8" x14ac:dyDescent="0.2">
      <c r="A13" s="22" t="s">
        <v>141</v>
      </c>
      <c r="B13" s="22" t="s">
        <v>1420</v>
      </c>
      <c r="C13" s="22" t="s">
        <v>142</v>
      </c>
      <c r="D13" s="25">
        <v>4493052</v>
      </c>
      <c r="E13" s="23">
        <v>60382.125829999997</v>
      </c>
      <c r="F13" s="24">
        <v>3.44339589412608</v>
      </c>
      <c r="G13" s="46"/>
    </row>
    <row r="14" spans="1:8" x14ac:dyDescent="0.2">
      <c r="A14" s="22" t="s">
        <v>154</v>
      </c>
      <c r="B14" s="22" t="s">
        <v>153</v>
      </c>
      <c r="C14" s="22" t="s">
        <v>155</v>
      </c>
      <c r="D14" s="25">
        <v>4646580</v>
      </c>
      <c r="E14" s="23">
        <v>58110.129480000003</v>
      </c>
      <c r="F14" s="24">
        <v>3.3138313450890702</v>
      </c>
      <c r="G14" s="46"/>
    </row>
    <row r="15" spans="1:8" x14ac:dyDescent="0.2">
      <c r="A15" s="22" t="s">
        <v>314</v>
      </c>
      <c r="B15" s="22" t="s">
        <v>313</v>
      </c>
      <c r="C15" s="22" t="s">
        <v>137</v>
      </c>
      <c r="D15" s="25">
        <v>14862470</v>
      </c>
      <c r="E15" s="23">
        <v>52523.968979999998</v>
      </c>
      <c r="F15" s="24">
        <v>2.9952708130570498</v>
      </c>
      <c r="G15" s="46"/>
    </row>
    <row r="16" spans="1:8" x14ac:dyDescent="0.2">
      <c r="A16" s="22" t="s">
        <v>157</v>
      </c>
      <c r="B16" s="22" t="s">
        <v>156</v>
      </c>
      <c r="C16" s="22" t="s">
        <v>155</v>
      </c>
      <c r="D16" s="25">
        <v>3912589</v>
      </c>
      <c r="E16" s="23">
        <v>52491.294020000001</v>
      </c>
      <c r="F16" s="24">
        <v>2.9934074665524699</v>
      </c>
      <c r="G16" s="46"/>
    </row>
    <row r="17" spans="1:7" x14ac:dyDescent="0.2">
      <c r="A17" s="22" t="s">
        <v>171</v>
      </c>
      <c r="B17" s="22" t="s">
        <v>170</v>
      </c>
      <c r="C17" s="22" t="s">
        <v>172</v>
      </c>
      <c r="D17" s="25">
        <v>1707271</v>
      </c>
      <c r="E17" s="23">
        <v>50444.736239999998</v>
      </c>
      <c r="F17" s="24">
        <v>2.87669894462026</v>
      </c>
      <c r="G17" s="46"/>
    </row>
    <row r="18" spans="1:7" x14ac:dyDescent="0.2">
      <c r="A18" s="22" t="s">
        <v>165</v>
      </c>
      <c r="B18" s="22" t="s">
        <v>164</v>
      </c>
      <c r="C18" s="22" t="s">
        <v>166</v>
      </c>
      <c r="D18" s="25">
        <v>591846</v>
      </c>
      <c r="E18" s="23">
        <v>43909.05474</v>
      </c>
      <c r="F18" s="24">
        <v>2.50399032376487</v>
      </c>
      <c r="G18" s="46"/>
    </row>
    <row r="19" spans="1:7" x14ac:dyDescent="0.2">
      <c r="A19" s="22" t="s">
        <v>162</v>
      </c>
      <c r="B19" s="22" t="s">
        <v>161</v>
      </c>
      <c r="C19" s="22" t="s">
        <v>163</v>
      </c>
      <c r="D19" s="25">
        <v>18783160</v>
      </c>
      <c r="E19" s="23">
        <v>43009.679770000002</v>
      </c>
      <c r="F19" s="24">
        <v>2.45270189964253</v>
      </c>
      <c r="G19" s="46"/>
    </row>
    <row r="20" spans="1:7" x14ac:dyDescent="0.2">
      <c r="A20" s="22" t="s">
        <v>515</v>
      </c>
      <c r="B20" s="22" t="s">
        <v>514</v>
      </c>
      <c r="C20" s="22" t="s">
        <v>169</v>
      </c>
      <c r="D20" s="25">
        <v>1649761</v>
      </c>
      <c r="E20" s="23">
        <v>42195.937100000003</v>
      </c>
      <c r="F20" s="24">
        <v>2.4062968065750598</v>
      </c>
      <c r="G20" s="46"/>
    </row>
    <row r="21" spans="1:7" x14ac:dyDescent="0.2">
      <c r="A21" s="22" t="s">
        <v>180</v>
      </c>
      <c r="B21" s="22" t="s">
        <v>179</v>
      </c>
      <c r="C21" s="22" t="s">
        <v>181</v>
      </c>
      <c r="D21" s="25">
        <v>19680899</v>
      </c>
      <c r="E21" s="23">
        <v>37759.772819999998</v>
      </c>
      <c r="F21" s="24">
        <v>2.1533168119583102</v>
      </c>
      <c r="G21" s="46"/>
    </row>
    <row r="22" spans="1:7" x14ac:dyDescent="0.2">
      <c r="A22" s="22" t="s">
        <v>194</v>
      </c>
      <c r="B22" s="22" t="s">
        <v>193</v>
      </c>
      <c r="C22" s="22" t="s">
        <v>195</v>
      </c>
      <c r="D22" s="25">
        <v>9365082</v>
      </c>
      <c r="E22" s="23">
        <v>37521.201029999997</v>
      </c>
      <c r="F22" s="24">
        <v>2.1397118401086499</v>
      </c>
      <c r="G22" s="46"/>
    </row>
    <row r="23" spans="1:7" x14ac:dyDescent="0.2">
      <c r="A23" s="22" t="s">
        <v>159</v>
      </c>
      <c r="B23" s="22" t="s">
        <v>158</v>
      </c>
      <c r="C23" s="22" t="s">
        <v>160</v>
      </c>
      <c r="D23" s="25">
        <v>9874772</v>
      </c>
      <c r="E23" s="23">
        <v>36600.842420000001</v>
      </c>
      <c r="F23" s="24">
        <v>2.0872267873677099</v>
      </c>
      <c r="G23" s="46"/>
    </row>
    <row r="24" spans="1:7" x14ac:dyDescent="0.2">
      <c r="A24" s="22" t="s">
        <v>258</v>
      </c>
      <c r="B24" s="22" t="s">
        <v>257</v>
      </c>
      <c r="C24" s="22" t="s">
        <v>160</v>
      </c>
      <c r="D24" s="25">
        <v>9639965</v>
      </c>
      <c r="E24" s="23">
        <v>36511.367440000002</v>
      </c>
      <c r="F24" s="24">
        <v>2.0821243207929698</v>
      </c>
      <c r="G24" s="46"/>
    </row>
    <row r="25" spans="1:7" x14ac:dyDescent="0.2">
      <c r="A25" s="22" t="s">
        <v>183</v>
      </c>
      <c r="B25" s="22" t="s">
        <v>182</v>
      </c>
      <c r="C25" s="22" t="s">
        <v>184</v>
      </c>
      <c r="D25" s="25">
        <v>4800948</v>
      </c>
      <c r="E25" s="23">
        <v>35332.576809999999</v>
      </c>
      <c r="F25" s="24">
        <v>2.0149017319956801</v>
      </c>
      <c r="G25" s="46"/>
    </row>
    <row r="26" spans="1:7" x14ac:dyDescent="0.2">
      <c r="A26" s="22" t="s">
        <v>186</v>
      </c>
      <c r="B26" s="22" t="s">
        <v>185</v>
      </c>
      <c r="C26" s="22" t="s">
        <v>187</v>
      </c>
      <c r="D26" s="25">
        <v>2596337</v>
      </c>
      <c r="E26" s="23">
        <v>34502.722390000003</v>
      </c>
      <c r="F26" s="24">
        <v>1.9675778383223199</v>
      </c>
      <c r="G26" s="46"/>
    </row>
    <row r="27" spans="1:7" x14ac:dyDescent="0.2">
      <c r="A27" s="22" t="s">
        <v>253</v>
      </c>
      <c r="B27" s="22" t="s">
        <v>252</v>
      </c>
      <c r="C27" s="22" t="s">
        <v>254</v>
      </c>
      <c r="D27" s="25">
        <v>11715272</v>
      </c>
      <c r="E27" s="23">
        <v>33347.52175</v>
      </c>
      <c r="F27" s="24">
        <v>1.90170050979191</v>
      </c>
      <c r="G27" s="46"/>
    </row>
    <row r="28" spans="1:7" x14ac:dyDescent="0.2">
      <c r="A28" s="22" t="s">
        <v>174</v>
      </c>
      <c r="B28" s="22" t="s">
        <v>173</v>
      </c>
      <c r="C28" s="22" t="s">
        <v>175</v>
      </c>
      <c r="D28" s="25">
        <v>514691</v>
      </c>
      <c r="E28" s="23">
        <v>27911.692930000001</v>
      </c>
      <c r="F28" s="24">
        <v>1.5917129036473601</v>
      </c>
      <c r="G28" s="46"/>
    </row>
    <row r="29" spans="1:7" x14ac:dyDescent="0.2">
      <c r="A29" s="22" t="s">
        <v>828</v>
      </c>
      <c r="B29" s="22" t="s">
        <v>827</v>
      </c>
      <c r="C29" s="22" t="s">
        <v>437</v>
      </c>
      <c r="D29" s="25">
        <v>2170003</v>
      </c>
      <c r="E29" s="23">
        <v>26447.99656</v>
      </c>
      <c r="F29" s="24">
        <v>1.50824306880095</v>
      </c>
      <c r="G29" s="46"/>
    </row>
    <row r="30" spans="1:7" x14ac:dyDescent="0.2">
      <c r="A30" s="22" t="s">
        <v>720</v>
      </c>
      <c r="B30" s="22" t="s">
        <v>719</v>
      </c>
      <c r="C30" s="22" t="s">
        <v>238</v>
      </c>
      <c r="D30" s="25">
        <v>1023601</v>
      </c>
      <c r="E30" s="23">
        <v>25767.107970000001</v>
      </c>
      <c r="F30" s="24">
        <v>1.4694142110399</v>
      </c>
      <c r="G30" s="46"/>
    </row>
    <row r="31" spans="1:7" x14ac:dyDescent="0.2">
      <c r="A31" s="22" t="s">
        <v>210</v>
      </c>
      <c r="B31" s="22" t="s">
        <v>209</v>
      </c>
      <c r="C31" s="22" t="s">
        <v>211</v>
      </c>
      <c r="D31" s="25">
        <v>652773</v>
      </c>
      <c r="E31" s="23">
        <v>25742.10326</v>
      </c>
      <c r="F31" s="24">
        <v>1.46798827390098</v>
      </c>
      <c r="G31" s="46"/>
    </row>
    <row r="32" spans="1:7" x14ac:dyDescent="0.2">
      <c r="A32" s="22" t="s">
        <v>225</v>
      </c>
      <c r="B32" s="22" t="s">
        <v>224</v>
      </c>
      <c r="C32" s="22" t="s">
        <v>223</v>
      </c>
      <c r="D32" s="25">
        <v>1876393</v>
      </c>
      <c r="E32" s="23">
        <v>25419.49597</v>
      </c>
      <c r="F32" s="24">
        <v>1.4495910312976199</v>
      </c>
      <c r="G32" s="46"/>
    </row>
    <row r="33" spans="1:7" x14ac:dyDescent="0.2">
      <c r="A33" s="22" t="s">
        <v>168</v>
      </c>
      <c r="B33" s="22" t="s">
        <v>167</v>
      </c>
      <c r="C33" s="22" t="s">
        <v>169</v>
      </c>
      <c r="D33" s="25">
        <v>232916</v>
      </c>
      <c r="E33" s="23">
        <v>25026.824199999999</v>
      </c>
      <c r="F33" s="24">
        <v>1.4271982396896501</v>
      </c>
      <c r="G33" s="46"/>
    </row>
    <row r="34" spans="1:7" x14ac:dyDescent="0.2">
      <c r="A34" s="22" t="s">
        <v>191</v>
      </c>
      <c r="B34" s="22" t="s">
        <v>190</v>
      </c>
      <c r="C34" s="22" t="s">
        <v>192</v>
      </c>
      <c r="D34" s="25">
        <v>1718320</v>
      </c>
      <c r="E34" s="23">
        <v>24534.17296</v>
      </c>
      <c r="F34" s="24">
        <v>1.39910394466884</v>
      </c>
      <c r="G34" s="46"/>
    </row>
    <row r="35" spans="1:7" x14ac:dyDescent="0.2">
      <c r="A35" s="22" t="s">
        <v>227</v>
      </c>
      <c r="B35" s="22" t="s">
        <v>226</v>
      </c>
      <c r="C35" s="22" t="s">
        <v>228</v>
      </c>
      <c r="D35" s="25">
        <v>15362908</v>
      </c>
      <c r="E35" s="23">
        <v>23678.8501</v>
      </c>
      <c r="F35" s="24">
        <v>1.3503276688456201</v>
      </c>
      <c r="G35" s="46"/>
    </row>
    <row r="36" spans="1:7" x14ac:dyDescent="0.2">
      <c r="A36" s="22" t="s">
        <v>269</v>
      </c>
      <c r="B36" s="22" t="s">
        <v>268</v>
      </c>
      <c r="C36" s="22" t="s">
        <v>178</v>
      </c>
      <c r="D36" s="25">
        <v>1900000</v>
      </c>
      <c r="E36" s="23">
        <v>23259.8</v>
      </c>
      <c r="F36" s="24">
        <v>1.3264306070257801</v>
      </c>
      <c r="G36" s="46"/>
    </row>
    <row r="37" spans="1:7" x14ac:dyDescent="0.2">
      <c r="A37" s="22" t="s">
        <v>263</v>
      </c>
      <c r="B37" s="22" t="s">
        <v>262</v>
      </c>
      <c r="C37" s="22" t="s">
        <v>163</v>
      </c>
      <c r="D37" s="25">
        <v>604774</v>
      </c>
      <c r="E37" s="23">
        <v>19932.141490000002</v>
      </c>
      <c r="F37" s="24">
        <v>1.1366650846483799</v>
      </c>
      <c r="G37" s="46"/>
    </row>
    <row r="38" spans="1:7" x14ac:dyDescent="0.2">
      <c r="A38" s="22" t="s">
        <v>260</v>
      </c>
      <c r="B38" s="22" t="s">
        <v>259</v>
      </c>
      <c r="C38" s="22" t="s">
        <v>261</v>
      </c>
      <c r="D38" s="25">
        <v>1990065</v>
      </c>
      <c r="E38" s="23">
        <v>17601.12989</v>
      </c>
      <c r="F38" s="24">
        <v>1.0037350881921701</v>
      </c>
      <c r="G38" s="46"/>
    </row>
    <row r="39" spans="1:7" x14ac:dyDescent="0.2">
      <c r="A39" s="22" t="s">
        <v>281</v>
      </c>
      <c r="B39" s="22" t="s">
        <v>280</v>
      </c>
      <c r="C39" s="22" t="s">
        <v>282</v>
      </c>
      <c r="D39" s="25">
        <v>627740</v>
      </c>
      <c r="E39" s="23">
        <v>17066.99512</v>
      </c>
      <c r="F39" s="24">
        <v>0.973275122620468</v>
      </c>
      <c r="G39" s="46"/>
    </row>
    <row r="40" spans="1:7" x14ac:dyDescent="0.2">
      <c r="A40" s="22" t="s">
        <v>482</v>
      </c>
      <c r="B40" s="22" t="s">
        <v>481</v>
      </c>
      <c r="C40" s="22" t="s">
        <v>198</v>
      </c>
      <c r="D40" s="25">
        <v>4413267</v>
      </c>
      <c r="E40" s="23">
        <v>16589.470649999999</v>
      </c>
      <c r="F40" s="24">
        <v>0.94604345800547696</v>
      </c>
      <c r="G40" s="46"/>
    </row>
    <row r="41" spans="1:7" x14ac:dyDescent="0.2">
      <c r="A41" s="22" t="s">
        <v>208</v>
      </c>
      <c r="B41" s="22" t="s">
        <v>207</v>
      </c>
      <c r="C41" s="22" t="s">
        <v>178</v>
      </c>
      <c r="D41" s="25">
        <v>1261402</v>
      </c>
      <c r="E41" s="23">
        <v>16362.90674</v>
      </c>
      <c r="F41" s="24">
        <v>0.93312325642715599</v>
      </c>
      <c r="G41" s="46"/>
    </row>
    <row r="42" spans="1:7" x14ac:dyDescent="0.2">
      <c r="A42" s="22" t="s">
        <v>215</v>
      </c>
      <c r="B42" s="22" t="s">
        <v>214</v>
      </c>
      <c r="C42" s="22" t="s">
        <v>204</v>
      </c>
      <c r="D42" s="25">
        <v>2516094</v>
      </c>
      <c r="E42" s="23">
        <v>14860.051160000001</v>
      </c>
      <c r="F42" s="24">
        <v>0.84742029942617203</v>
      </c>
      <c r="G42" s="46"/>
    </row>
    <row r="43" spans="1:7" x14ac:dyDescent="0.2">
      <c r="A43" s="22" t="s">
        <v>222</v>
      </c>
      <c r="B43" s="22" t="s">
        <v>221</v>
      </c>
      <c r="C43" s="22" t="s">
        <v>223</v>
      </c>
      <c r="D43" s="25">
        <v>4138474</v>
      </c>
      <c r="E43" s="23">
        <v>12622.3457</v>
      </c>
      <c r="F43" s="24">
        <v>0.71981124811650099</v>
      </c>
      <c r="G43" s="46"/>
    </row>
    <row r="44" spans="1:7" x14ac:dyDescent="0.2">
      <c r="A44" s="22" t="s">
        <v>265</v>
      </c>
      <c r="B44" s="22" t="s">
        <v>264</v>
      </c>
      <c r="C44" s="22" t="s">
        <v>198</v>
      </c>
      <c r="D44" s="25">
        <v>2609393</v>
      </c>
      <c r="E44" s="23">
        <v>12261.537710000001</v>
      </c>
      <c r="F44" s="24">
        <v>0.69923554406077204</v>
      </c>
      <c r="G44" s="46"/>
    </row>
    <row r="45" spans="1:7" x14ac:dyDescent="0.2">
      <c r="A45" s="22" t="s">
        <v>342</v>
      </c>
      <c r="B45" s="22" t="s">
        <v>341</v>
      </c>
      <c r="C45" s="22" t="s">
        <v>201</v>
      </c>
      <c r="D45" s="25">
        <v>824053</v>
      </c>
      <c r="E45" s="23">
        <v>12124.291789999999</v>
      </c>
      <c r="F45" s="24">
        <v>0.69140885642900296</v>
      </c>
      <c r="G45" s="46"/>
    </row>
    <row r="46" spans="1:7" x14ac:dyDescent="0.2">
      <c r="A46" s="22" t="s">
        <v>189</v>
      </c>
      <c r="B46" s="22" t="s">
        <v>188</v>
      </c>
      <c r="C46" s="22" t="s">
        <v>160</v>
      </c>
      <c r="D46" s="25">
        <v>8038760</v>
      </c>
      <c r="E46" s="23">
        <v>12071.80589</v>
      </c>
      <c r="F46" s="24">
        <v>0.68841575656583598</v>
      </c>
      <c r="G46" s="46"/>
    </row>
    <row r="47" spans="1:7" x14ac:dyDescent="0.2">
      <c r="A47" s="22" t="s">
        <v>267</v>
      </c>
      <c r="B47" s="22" t="s">
        <v>266</v>
      </c>
      <c r="C47" s="22" t="s">
        <v>163</v>
      </c>
      <c r="D47" s="25">
        <v>1359870</v>
      </c>
      <c r="E47" s="23">
        <v>11421.548129999999</v>
      </c>
      <c r="F47" s="24">
        <v>0.65133367523581498</v>
      </c>
      <c r="G47" s="46"/>
    </row>
    <row r="48" spans="1:7" x14ac:dyDescent="0.2">
      <c r="A48" s="22" t="s">
        <v>286</v>
      </c>
      <c r="B48" s="22" t="s">
        <v>285</v>
      </c>
      <c r="C48" s="22" t="s">
        <v>201</v>
      </c>
      <c r="D48" s="25">
        <v>975284</v>
      </c>
      <c r="E48" s="23">
        <v>10986.574259999999</v>
      </c>
      <c r="F48" s="24">
        <v>0.62652853269699504</v>
      </c>
      <c r="G48" s="46"/>
    </row>
    <row r="49" spans="1:7" x14ac:dyDescent="0.2">
      <c r="A49" s="22" t="s">
        <v>768</v>
      </c>
      <c r="B49" s="22" t="s">
        <v>767</v>
      </c>
      <c r="C49" s="22" t="s">
        <v>233</v>
      </c>
      <c r="D49" s="25">
        <v>1931915</v>
      </c>
      <c r="E49" s="23">
        <v>8386.4430150000007</v>
      </c>
      <c r="F49" s="24">
        <v>0.47825151975397601</v>
      </c>
      <c r="G49" s="46"/>
    </row>
    <row r="50" spans="1:7" x14ac:dyDescent="0.2">
      <c r="A50" s="22" t="s">
        <v>557</v>
      </c>
      <c r="B50" s="22" t="s">
        <v>556</v>
      </c>
      <c r="C50" s="22" t="s">
        <v>155</v>
      </c>
      <c r="D50" s="25">
        <v>1370355</v>
      </c>
      <c r="E50" s="23">
        <v>8202.2598529999996</v>
      </c>
      <c r="F50" s="24">
        <v>0.46774815414569099</v>
      </c>
      <c r="G50" s="46"/>
    </row>
    <row r="51" spans="1:7" x14ac:dyDescent="0.2">
      <c r="A51" s="22" t="s">
        <v>232</v>
      </c>
      <c r="B51" s="22" t="s">
        <v>231</v>
      </c>
      <c r="C51" s="22" t="s">
        <v>233</v>
      </c>
      <c r="D51" s="25">
        <v>7682853</v>
      </c>
      <c r="E51" s="23">
        <v>7715.1209829999998</v>
      </c>
      <c r="F51" s="24">
        <v>0.43996821162512101</v>
      </c>
      <c r="G51" s="46"/>
    </row>
    <row r="52" spans="1:7" x14ac:dyDescent="0.2">
      <c r="A52" s="22" t="s">
        <v>220</v>
      </c>
      <c r="B52" s="22" t="s">
        <v>219</v>
      </c>
      <c r="C52" s="22" t="s">
        <v>195</v>
      </c>
      <c r="D52" s="25">
        <v>217329</v>
      </c>
      <c r="E52" s="23">
        <v>7578.6968880000004</v>
      </c>
      <c r="F52" s="24">
        <v>0.43218838999536502</v>
      </c>
      <c r="G52" s="46"/>
    </row>
    <row r="53" spans="1:7" x14ac:dyDescent="0.2">
      <c r="A53" s="22" t="s">
        <v>237</v>
      </c>
      <c r="B53" s="22" t="s">
        <v>236</v>
      </c>
      <c r="C53" s="22" t="s">
        <v>238</v>
      </c>
      <c r="D53" s="25">
        <v>1124677</v>
      </c>
      <c r="E53" s="23">
        <v>7562.8904869999997</v>
      </c>
      <c r="F53" s="24">
        <v>0.43128700244803803</v>
      </c>
      <c r="G53" s="46"/>
    </row>
    <row r="54" spans="1:7" x14ac:dyDescent="0.2">
      <c r="A54" s="22" t="s">
        <v>877</v>
      </c>
      <c r="B54" s="22" t="s">
        <v>876</v>
      </c>
      <c r="C54" s="22" t="s">
        <v>878</v>
      </c>
      <c r="D54" s="25">
        <v>3315217</v>
      </c>
      <c r="E54" s="23">
        <v>6539.2655329999998</v>
      </c>
      <c r="F54" s="24">
        <v>0.37291300657958898</v>
      </c>
      <c r="G54" s="46"/>
    </row>
    <row r="55" spans="1:7" x14ac:dyDescent="0.2">
      <c r="A55" s="22" t="s">
        <v>271</v>
      </c>
      <c r="B55" s="22" t="s">
        <v>270</v>
      </c>
      <c r="C55" s="22" t="s">
        <v>272</v>
      </c>
      <c r="D55" s="25">
        <v>740508</v>
      </c>
      <c r="E55" s="23">
        <v>5724.8673479999998</v>
      </c>
      <c r="F55" s="24">
        <v>0.32647053162751499</v>
      </c>
      <c r="G55" s="46"/>
    </row>
    <row r="56" spans="1:7" x14ac:dyDescent="0.2">
      <c r="A56" s="22" t="s">
        <v>871</v>
      </c>
      <c r="B56" s="22" t="s">
        <v>870</v>
      </c>
      <c r="C56" s="22" t="s">
        <v>172</v>
      </c>
      <c r="D56" s="25">
        <v>265136</v>
      </c>
      <c r="E56" s="23">
        <v>4714.1180800000002</v>
      </c>
      <c r="F56" s="24">
        <v>0.26883079417903799</v>
      </c>
      <c r="G56" s="46"/>
    </row>
    <row r="57" spans="1:7" x14ac:dyDescent="0.2">
      <c r="A57" s="22" t="s">
        <v>288</v>
      </c>
      <c r="B57" s="22" t="s">
        <v>287</v>
      </c>
      <c r="C57" s="22" t="s">
        <v>166</v>
      </c>
      <c r="D57" s="25">
        <v>1004390</v>
      </c>
      <c r="E57" s="23">
        <v>3916.11661</v>
      </c>
      <c r="F57" s="24">
        <v>0.223323370458303</v>
      </c>
      <c r="G57" s="46"/>
    </row>
    <row r="58" spans="1:7" x14ac:dyDescent="0.2">
      <c r="A58" s="22" t="s">
        <v>535</v>
      </c>
      <c r="B58" s="22" t="s">
        <v>534</v>
      </c>
      <c r="C58" s="22" t="s">
        <v>400</v>
      </c>
      <c r="D58" s="25">
        <v>201314</v>
      </c>
      <c r="E58" s="23">
        <v>2271.8284899999999</v>
      </c>
      <c r="F58" s="24">
        <v>0.12955497652813699</v>
      </c>
      <c r="G58" s="46"/>
    </row>
    <row r="59" spans="1:7" x14ac:dyDescent="0.2">
      <c r="A59" s="22" t="s">
        <v>685</v>
      </c>
      <c r="B59" s="22" t="s">
        <v>684</v>
      </c>
      <c r="C59" s="22" t="s">
        <v>233</v>
      </c>
      <c r="D59" s="25">
        <v>1997905</v>
      </c>
      <c r="E59" s="23">
        <v>1889.81834</v>
      </c>
      <c r="F59" s="24">
        <v>0.10777018237021101</v>
      </c>
      <c r="G59" s="46"/>
    </row>
    <row r="60" spans="1:7" x14ac:dyDescent="0.2">
      <c r="A60" s="22" t="s">
        <v>177</v>
      </c>
      <c r="B60" s="22" t="s">
        <v>176</v>
      </c>
      <c r="C60" s="22" t="s">
        <v>178</v>
      </c>
      <c r="D60" s="25">
        <v>79566</v>
      </c>
      <c r="E60" s="23">
        <v>1398.133752</v>
      </c>
      <c r="F60" s="24">
        <v>7.9731012363330106E-2</v>
      </c>
      <c r="G60" s="46"/>
    </row>
    <row r="61" spans="1:7" x14ac:dyDescent="0.2">
      <c r="A61" s="21" t="s">
        <v>33</v>
      </c>
      <c r="B61" s="21"/>
      <c r="C61" s="21"/>
      <c r="D61" s="21"/>
      <c r="E61" s="26">
        <f>SUM(E7:E60)</f>
        <v>1661701.013059</v>
      </c>
      <c r="F61" s="27">
        <f>SUM(F7:F60)</f>
        <v>94.761394485214694</v>
      </c>
      <c r="G61" s="41"/>
    </row>
    <row r="62" spans="1:7" x14ac:dyDescent="0.2">
      <c r="A62" s="22"/>
      <c r="B62" s="22"/>
      <c r="C62" s="22"/>
      <c r="D62" s="22"/>
      <c r="E62" s="23"/>
      <c r="F62" s="24"/>
      <c r="G62" s="42"/>
    </row>
    <row r="63" spans="1:7" x14ac:dyDescent="0.2">
      <c r="A63" s="21" t="s">
        <v>29</v>
      </c>
      <c r="B63" s="22"/>
      <c r="C63" s="22"/>
      <c r="D63" s="22"/>
      <c r="E63" s="23"/>
      <c r="F63" s="24"/>
      <c r="G63" s="42"/>
    </row>
    <row r="64" spans="1:7" x14ac:dyDescent="0.2">
      <c r="A64" s="21" t="s">
        <v>36</v>
      </c>
      <c r="B64" s="22"/>
      <c r="C64" s="22"/>
      <c r="D64" s="22"/>
      <c r="E64" s="23"/>
      <c r="F64" s="24"/>
      <c r="G64" s="46"/>
    </row>
    <row r="65" spans="1:7" x14ac:dyDescent="0.2">
      <c r="A65" s="22" t="s">
        <v>302</v>
      </c>
      <c r="B65" s="22" t="s">
        <v>1494</v>
      </c>
      <c r="C65" s="22" t="s">
        <v>37</v>
      </c>
      <c r="D65" s="25">
        <v>5000000</v>
      </c>
      <c r="E65" s="23">
        <v>4988.41</v>
      </c>
      <c r="F65" s="24">
        <v>0.284472768656371</v>
      </c>
      <c r="G65" s="24">
        <v>5.3002000000000002</v>
      </c>
    </row>
    <row r="66" spans="1:7" x14ac:dyDescent="0.2">
      <c r="A66" s="21" t="s">
        <v>33</v>
      </c>
      <c r="B66" s="21"/>
      <c r="C66" s="21"/>
      <c r="D66" s="21"/>
      <c r="E66" s="26">
        <f>SUM(E64:E65)</f>
        <v>4988.41</v>
      </c>
      <c r="F66" s="27">
        <f>SUM(F64:F65)</f>
        <v>0.284472768656371</v>
      </c>
      <c r="G66" s="42"/>
    </row>
    <row r="67" spans="1:7" x14ac:dyDescent="0.2">
      <c r="A67" s="22"/>
      <c r="B67" s="22"/>
      <c r="C67" s="22"/>
      <c r="D67" s="22"/>
      <c r="E67" s="23"/>
      <c r="F67" s="24"/>
      <c r="G67" s="42"/>
    </row>
    <row r="68" spans="1:7" x14ac:dyDescent="0.2">
      <c r="A68" s="21" t="s">
        <v>38</v>
      </c>
      <c r="B68" s="21"/>
      <c r="C68" s="21"/>
      <c r="D68" s="21"/>
      <c r="E68" s="26">
        <f>E61+E66</f>
        <v>1666689.4230589999</v>
      </c>
      <c r="F68" s="27">
        <f>F61+F66</f>
        <v>95.045867253871066</v>
      </c>
      <c r="G68" s="42"/>
    </row>
    <row r="69" spans="1:7" x14ac:dyDescent="0.2">
      <c r="A69" s="21"/>
      <c r="B69" s="21"/>
      <c r="C69" s="21"/>
      <c r="D69" s="21"/>
      <c r="E69" s="26"/>
      <c r="F69" s="27"/>
      <c r="G69" s="24"/>
    </row>
    <row r="70" spans="1:7" x14ac:dyDescent="0.2">
      <c r="A70" s="21" t="s">
        <v>40</v>
      </c>
      <c r="B70" s="21"/>
      <c r="C70" s="21"/>
      <c r="D70" s="21"/>
      <c r="E70" s="26">
        <f>E72-(E61+E66)</f>
        <v>86873.852456400171</v>
      </c>
      <c r="F70" s="27">
        <f>F72-(F61+F66)</f>
        <v>4.9541327461289342</v>
      </c>
      <c r="G70" s="41"/>
    </row>
    <row r="71" spans="1:7" x14ac:dyDescent="0.2">
      <c r="A71" s="21"/>
      <c r="B71" s="21"/>
      <c r="C71" s="21"/>
      <c r="D71" s="21"/>
      <c r="E71" s="26"/>
      <c r="F71" s="27"/>
      <c r="G71" s="42"/>
    </row>
    <row r="72" spans="1:7" x14ac:dyDescent="0.2">
      <c r="A72" s="28" t="s">
        <v>39</v>
      </c>
      <c r="B72" s="28"/>
      <c r="C72" s="28"/>
      <c r="D72" s="28"/>
      <c r="E72" s="29">
        <v>1753563.2755154001</v>
      </c>
      <c r="F72" s="30">
        <v>100</v>
      </c>
      <c r="G72" s="63"/>
    </row>
    <row r="73" spans="1:7" x14ac:dyDescent="0.2">
      <c r="A73" s="68" t="s">
        <v>1421</v>
      </c>
      <c r="G73" s="62"/>
    </row>
    <row r="74" spans="1:7" x14ac:dyDescent="0.2">
      <c r="A74" s="68" t="s">
        <v>1422</v>
      </c>
      <c r="G74" s="12"/>
    </row>
    <row r="75" spans="1:7" x14ac:dyDescent="0.2">
      <c r="A75" s="6" t="s">
        <v>1524</v>
      </c>
      <c r="G75" s="12"/>
    </row>
    <row r="76" spans="1:7" x14ac:dyDescent="0.2">
      <c r="G76" s="12"/>
    </row>
    <row r="77" spans="1:7" x14ac:dyDescent="0.2">
      <c r="A77" s="12" t="s">
        <v>43</v>
      </c>
      <c r="G77" s="12"/>
    </row>
    <row r="78" spans="1:7" x14ac:dyDescent="0.2">
      <c r="A78" s="12" t="s">
        <v>44</v>
      </c>
      <c r="G78" s="12"/>
    </row>
    <row r="79" spans="1:7" x14ac:dyDescent="0.2">
      <c r="A79" s="12" t="s">
        <v>45</v>
      </c>
      <c r="B79" s="12"/>
      <c r="C79" s="31" t="s">
        <v>46</v>
      </c>
      <c r="D79" s="53" t="s">
        <v>1004</v>
      </c>
      <c r="G79" s="12"/>
    </row>
    <row r="80" spans="1:7" x14ac:dyDescent="0.2">
      <c r="A80" s="6" t="s">
        <v>59</v>
      </c>
      <c r="C80" s="32">
        <v>1599.8820000000001</v>
      </c>
      <c r="D80" s="32">
        <v>1446.847</v>
      </c>
    </row>
    <row r="81" spans="1:4" x14ac:dyDescent="0.2">
      <c r="A81" s="6" t="s">
        <v>126</v>
      </c>
      <c r="C81" s="32">
        <v>65.966700000000003</v>
      </c>
      <c r="D81" s="32">
        <v>55.982599999999998</v>
      </c>
    </row>
    <row r="82" spans="1:4" x14ac:dyDescent="0.2">
      <c r="A82" s="6" t="s">
        <v>60</v>
      </c>
      <c r="C82" s="32">
        <v>1783.9274</v>
      </c>
      <c r="D82" s="32">
        <v>1619.7255</v>
      </c>
    </row>
    <row r="83" spans="1:4" x14ac:dyDescent="0.2">
      <c r="A83" s="6" t="s">
        <v>127</v>
      </c>
      <c r="C83" s="32">
        <v>74.284000000000006</v>
      </c>
      <c r="D83" s="32">
        <v>62.629600000000003</v>
      </c>
    </row>
    <row r="85" spans="1:4" x14ac:dyDescent="0.2">
      <c r="A85" s="6" t="s">
        <v>51</v>
      </c>
    </row>
    <row r="86" spans="1:4" x14ac:dyDescent="0.2">
      <c r="A86" s="6" t="s">
        <v>1005</v>
      </c>
    </row>
    <row r="88" spans="1:4" x14ac:dyDescent="0.2">
      <c r="A88" s="12" t="s">
        <v>47</v>
      </c>
    </row>
    <row r="89" spans="1:4" x14ac:dyDescent="0.2">
      <c r="A89" s="100" t="s">
        <v>48</v>
      </c>
      <c r="B89" s="101"/>
      <c r="C89" s="33" t="s">
        <v>49</v>
      </c>
    </row>
    <row r="90" spans="1:4" x14ac:dyDescent="0.2">
      <c r="A90" s="96" t="s">
        <v>126</v>
      </c>
      <c r="B90" s="97"/>
      <c r="C90" s="34">
        <v>4.2</v>
      </c>
    </row>
    <row r="91" spans="1:4" x14ac:dyDescent="0.2">
      <c r="A91" s="96" t="s">
        <v>127</v>
      </c>
      <c r="B91" s="97"/>
      <c r="C91" s="34">
        <v>5.5</v>
      </c>
    </row>
    <row r="92" spans="1:4" x14ac:dyDescent="0.2">
      <c r="A92" s="6" t="s">
        <v>50</v>
      </c>
    </row>
    <row r="93" spans="1:4" x14ac:dyDescent="0.2">
      <c r="A93" s="6" t="s">
        <v>51</v>
      </c>
    </row>
    <row r="95" spans="1:4" x14ac:dyDescent="0.2">
      <c r="A95" s="12" t="s">
        <v>309</v>
      </c>
      <c r="D95" s="36">
        <v>0.151647559334121</v>
      </c>
    </row>
    <row r="97" spans="1:9" x14ac:dyDescent="0.2">
      <c r="A97" s="12" t="s">
        <v>53</v>
      </c>
      <c r="D97" s="31" t="s">
        <v>54</v>
      </c>
    </row>
    <row r="99" spans="1:9" x14ac:dyDescent="0.2">
      <c r="A99" s="67" t="s">
        <v>1018</v>
      </c>
      <c r="B99" s="68"/>
      <c r="C99" s="68"/>
      <c r="D99" s="68"/>
      <c r="E99" s="10"/>
      <c r="G99" s="67"/>
      <c r="H99" s="68"/>
      <c r="I99" s="68"/>
    </row>
    <row r="100" spans="1:9" x14ac:dyDescent="0.2">
      <c r="A100" s="67"/>
      <c r="B100" s="68"/>
      <c r="C100" s="68"/>
      <c r="D100" s="68"/>
      <c r="E100" s="10"/>
      <c r="G100" s="67"/>
      <c r="H100" s="68"/>
      <c r="I100" s="68"/>
    </row>
    <row r="101" spans="1:9" x14ac:dyDescent="0.2">
      <c r="A101" s="67" t="s">
        <v>1009</v>
      </c>
      <c r="B101" s="68"/>
      <c r="C101" s="68"/>
      <c r="D101" s="68"/>
      <c r="E101" s="10"/>
      <c r="G101" s="67"/>
      <c r="H101" s="68"/>
      <c r="I101" s="68"/>
    </row>
    <row r="102" spans="1:9" x14ac:dyDescent="0.2">
      <c r="A102" s="69"/>
      <c r="B102" s="68"/>
      <c r="C102" s="68"/>
      <c r="D102" s="68"/>
      <c r="E102" s="10"/>
      <c r="G102" s="67"/>
      <c r="H102" s="68"/>
      <c r="I102" s="68"/>
    </row>
    <row r="103" spans="1:9" x14ac:dyDescent="0.2">
      <c r="A103" s="68"/>
      <c r="B103" s="68"/>
      <c r="C103" s="68"/>
      <c r="D103" s="68"/>
      <c r="E103" s="10"/>
      <c r="G103" s="67"/>
      <c r="H103" s="68"/>
      <c r="I103" s="68"/>
    </row>
    <row r="104" spans="1:9" x14ac:dyDescent="0.2">
      <c r="A104" s="68"/>
      <c r="B104" s="68"/>
      <c r="C104" s="68"/>
      <c r="D104" s="68"/>
      <c r="E104" s="10"/>
      <c r="G104" s="67"/>
      <c r="H104" s="68"/>
      <c r="I104" s="68"/>
    </row>
    <row r="105" spans="1:9" x14ac:dyDescent="0.2">
      <c r="A105" s="68"/>
      <c r="B105" s="68"/>
      <c r="C105" s="68"/>
      <c r="D105" s="68"/>
      <c r="E105" s="10"/>
      <c r="G105" s="68"/>
      <c r="H105" s="68"/>
      <c r="I105" s="68"/>
    </row>
    <row r="106" spans="1:9" x14ac:dyDescent="0.2">
      <c r="A106" s="68"/>
      <c r="B106" s="68"/>
      <c r="C106" s="68"/>
      <c r="D106" s="68"/>
      <c r="E106" s="10"/>
      <c r="G106" s="68"/>
      <c r="H106" s="68"/>
      <c r="I106" s="68"/>
    </row>
    <row r="107" spans="1:9" x14ac:dyDescent="0.2">
      <c r="A107" s="68"/>
      <c r="B107" s="68"/>
      <c r="C107" s="68"/>
      <c r="D107" s="68"/>
      <c r="E107" s="10"/>
      <c r="G107" s="68"/>
      <c r="H107" s="68"/>
      <c r="I107" s="68"/>
    </row>
    <row r="108" spans="1:9" x14ac:dyDescent="0.2">
      <c r="A108" s="68"/>
      <c r="B108" s="68"/>
      <c r="C108" s="68"/>
      <c r="D108" s="68"/>
      <c r="E108" s="10"/>
      <c r="G108" s="68"/>
      <c r="H108" s="68"/>
      <c r="I108" s="68"/>
    </row>
    <row r="109" spans="1:9" x14ac:dyDescent="0.2">
      <c r="A109" s="68"/>
      <c r="B109" s="68"/>
      <c r="C109" s="68"/>
      <c r="D109" s="68"/>
      <c r="E109" s="10"/>
      <c r="G109" s="68"/>
      <c r="H109" s="68"/>
      <c r="I109" s="68"/>
    </row>
    <row r="110" spans="1:9" x14ac:dyDescent="0.2">
      <c r="A110" s="68"/>
      <c r="B110" s="68"/>
      <c r="C110" s="68"/>
      <c r="D110" s="68"/>
      <c r="E110" s="10"/>
      <c r="G110" s="68"/>
      <c r="H110" s="68"/>
      <c r="I110" s="68"/>
    </row>
    <row r="111" spans="1:9" x14ac:dyDescent="0.2">
      <c r="A111" s="68"/>
      <c r="B111" s="68"/>
      <c r="C111" s="68"/>
      <c r="D111" s="68"/>
      <c r="E111" s="10"/>
      <c r="G111" s="68"/>
      <c r="H111" s="68"/>
      <c r="I111" s="68"/>
    </row>
    <row r="112" spans="1:9" x14ac:dyDescent="0.2">
      <c r="A112" s="68"/>
      <c r="B112" s="68"/>
      <c r="C112" s="68"/>
      <c r="D112" s="68"/>
      <c r="E112" s="10"/>
      <c r="G112" s="68"/>
      <c r="H112" s="68"/>
      <c r="I112" s="68"/>
    </row>
    <row r="113" spans="1:9" x14ac:dyDescent="0.2">
      <c r="A113" s="68"/>
      <c r="B113" s="68"/>
      <c r="C113" s="68"/>
      <c r="D113" s="68"/>
      <c r="E113" s="10"/>
      <c r="G113" s="68"/>
      <c r="H113" s="68"/>
      <c r="I113" s="68"/>
    </row>
    <row r="114" spans="1:9" x14ac:dyDescent="0.2">
      <c r="A114" s="68"/>
      <c r="B114" s="68"/>
      <c r="C114" s="68"/>
      <c r="D114" s="68"/>
      <c r="E114" s="10"/>
      <c r="G114" s="68"/>
      <c r="H114" s="68"/>
      <c r="I114" s="68"/>
    </row>
    <row r="115" spans="1:9" x14ac:dyDescent="0.2">
      <c r="A115" s="68"/>
      <c r="B115" s="68"/>
      <c r="C115" s="68"/>
      <c r="D115" s="68"/>
      <c r="E115" s="10"/>
      <c r="G115" s="68"/>
      <c r="H115" s="68"/>
      <c r="I115" s="68"/>
    </row>
    <row r="116" spans="1:9" x14ac:dyDescent="0.2">
      <c r="A116" s="68"/>
      <c r="B116" s="68"/>
      <c r="C116" s="68"/>
      <c r="D116" s="68"/>
      <c r="E116" s="10"/>
      <c r="G116" s="68"/>
      <c r="H116" s="68"/>
      <c r="I116" s="68"/>
    </row>
    <row r="117" spans="1:9" x14ac:dyDescent="0.2">
      <c r="A117" s="68"/>
      <c r="B117" s="68"/>
      <c r="C117" s="68"/>
      <c r="D117" s="68"/>
      <c r="E117" s="10"/>
      <c r="G117" s="68"/>
      <c r="H117" s="68"/>
      <c r="I117" s="68"/>
    </row>
    <row r="118" spans="1:9" x14ac:dyDescent="0.2">
      <c r="A118" s="68"/>
      <c r="B118" s="68"/>
      <c r="C118" s="68"/>
      <c r="D118" s="68"/>
      <c r="E118" s="10"/>
      <c r="G118" s="68"/>
      <c r="H118" s="68"/>
      <c r="I118" s="68"/>
    </row>
    <row r="119" spans="1:9" x14ac:dyDescent="0.2">
      <c r="A119" s="68"/>
      <c r="B119" s="68"/>
      <c r="C119" s="68"/>
      <c r="D119" s="68"/>
      <c r="E119" s="10"/>
      <c r="G119" s="68"/>
      <c r="H119" s="68"/>
      <c r="I119" s="68"/>
    </row>
    <row r="120" spans="1:9" x14ac:dyDescent="0.2">
      <c r="A120" s="67" t="s">
        <v>1024</v>
      </c>
      <c r="B120" s="68"/>
      <c r="C120" s="68"/>
      <c r="D120" s="68"/>
      <c r="E120" s="10"/>
      <c r="G120" s="68"/>
      <c r="H120" s="68"/>
      <c r="I120" s="68"/>
    </row>
    <row r="121" spans="1:9" x14ac:dyDescent="0.2">
      <c r="A121" s="68"/>
      <c r="B121" s="68"/>
      <c r="C121" s="68"/>
      <c r="D121" s="68"/>
      <c r="E121" s="10"/>
      <c r="G121" s="68"/>
      <c r="H121" s="68"/>
      <c r="I121" s="68"/>
    </row>
    <row r="122" spans="1:9" x14ac:dyDescent="0.2">
      <c r="A122" s="67" t="s">
        <v>1525</v>
      </c>
      <c r="B122" s="68"/>
      <c r="C122" s="68"/>
      <c r="D122" s="68"/>
      <c r="E122" s="10"/>
      <c r="G122" s="68"/>
      <c r="H122" s="68"/>
      <c r="I122" s="68"/>
    </row>
    <row r="123" spans="1:9" x14ac:dyDescent="0.2">
      <c r="A123" s="68"/>
      <c r="B123" s="68"/>
      <c r="C123" s="68"/>
      <c r="D123" s="68"/>
      <c r="E123" s="10"/>
      <c r="G123" s="68"/>
      <c r="H123" s="68"/>
      <c r="I123" s="68"/>
    </row>
    <row r="124" spans="1:9" x14ac:dyDescent="0.2">
      <c r="A124" s="68"/>
      <c r="B124" s="68"/>
      <c r="C124" s="68"/>
      <c r="D124" s="68"/>
      <c r="E124" s="10"/>
      <c r="G124" s="68"/>
      <c r="H124" s="68"/>
      <c r="I124" s="68"/>
    </row>
    <row r="125" spans="1:9" x14ac:dyDescent="0.2">
      <c r="A125" s="68"/>
      <c r="B125" s="68"/>
      <c r="C125" s="68"/>
      <c r="D125" s="68"/>
      <c r="E125" s="10"/>
      <c r="G125" s="68"/>
      <c r="H125" s="68"/>
      <c r="I125" s="68"/>
    </row>
    <row r="126" spans="1:9" x14ac:dyDescent="0.2">
      <c r="A126" s="68"/>
      <c r="B126" s="68"/>
      <c r="C126" s="68"/>
      <c r="D126" s="68"/>
      <c r="E126" s="10"/>
      <c r="G126" s="68"/>
      <c r="H126" s="68"/>
      <c r="I126" s="68"/>
    </row>
    <row r="127" spans="1:9" x14ac:dyDescent="0.2">
      <c r="A127" s="68"/>
      <c r="B127" s="68"/>
      <c r="C127" s="68"/>
      <c r="D127" s="68"/>
      <c r="E127" s="10"/>
      <c r="G127" s="68"/>
      <c r="H127" s="68"/>
      <c r="I127" s="68"/>
    </row>
    <row r="128" spans="1:9" x14ac:dyDescent="0.2">
      <c r="A128" s="68"/>
      <c r="B128" s="68"/>
      <c r="C128" s="68"/>
      <c r="D128" s="68"/>
      <c r="E128" s="10"/>
      <c r="G128" s="68"/>
      <c r="H128" s="68"/>
      <c r="I128" s="68"/>
    </row>
    <row r="129" spans="1:9" x14ac:dyDescent="0.2">
      <c r="A129" s="68"/>
      <c r="B129" s="68"/>
      <c r="C129" s="68"/>
      <c r="D129" s="68"/>
      <c r="E129" s="10"/>
      <c r="G129" s="68"/>
      <c r="H129" s="68"/>
      <c r="I129" s="68"/>
    </row>
    <row r="130" spans="1:9" x14ac:dyDescent="0.2">
      <c r="A130" s="68"/>
      <c r="B130" s="68"/>
      <c r="C130" s="68"/>
      <c r="D130" s="68"/>
      <c r="E130" s="10"/>
      <c r="G130" s="68"/>
      <c r="H130" s="68"/>
      <c r="I130" s="68"/>
    </row>
    <row r="131" spans="1:9" x14ac:dyDescent="0.2">
      <c r="A131" s="68"/>
      <c r="B131" s="68"/>
      <c r="C131" s="68"/>
      <c r="D131" s="68"/>
      <c r="E131" s="10"/>
      <c r="G131" s="68"/>
      <c r="H131" s="68"/>
      <c r="I131" s="68"/>
    </row>
    <row r="132" spans="1:9" x14ac:dyDescent="0.2">
      <c r="A132" s="68"/>
      <c r="B132" s="68"/>
      <c r="C132" s="68"/>
      <c r="D132" s="68"/>
      <c r="E132" s="10"/>
      <c r="G132" s="68"/>
      <c r="H132" s="68"/>
      <c r="I132" s="68"/>
    </row>
    <row r="133" spans="1:9" x14ac:dyDescent="0.2">
      <c r="A133" s="68"/>
      <c r="B133" s="68"/>
      <c r="C133" s="68"/>
      <c r="D133" s="68"/>
      <c r="E133" s="10"/>
      <c r="G133" s="68"/>
      <c r="H133" s="68"/>
      <c r="I133" s="68"/>
    </row>
    <row r="134" spans="1:9" x14ac:dyDescent="0.2">
      <c r="A134" s="68"/>
      <c r="B134" s="68"/>
      <c r="C134" s="68"/>
      <c r="D134" s="68"/>
      <c r="E134" s="10"/>
      <c r="G134" s="68"/>
      <c r="H134" s="68"/>
      <c r="I134" s="68"/>
    </row>
    <row r="135" spans="1:9" x14ac:dyDescent="0.2">
      <c r="A135" s="68"/>
      <c r="B135" s="68"/>
      <c r="C135" s="68"/>
      <c r="D135" s="68"/>
      <c r="E135" s="10"/>
      <c r="G135" s="68"/>
      <c r="H135" s="68"/>
      <c r="I135" s="68"/>
    </row>
    <row r="136" spans="1:9" x14ac:dyDescent="0.2">
      <c r="A136" s="68"/>
      <c r="B136" s="68"/>
      <c r="C136" s="68"/>
      <c r="D136" s="68"/>
      <c r="E136" s="10"/>
      <c r="G136" s="68"/>
      <c r="H136" s="68"/>
      <c r="I136" s="68"/>
    </row>
    <row r="137" spans="1:9" x14ac:dyDescent="0.2">
      <c r="A137" s="68"/>
      <c r="B137" s="68"/>
      <c r="C137" s="68"/>
      <c r="D137" s="68"/>
      <c r="E137" s="10"/>
      <c r="G137" s="68"/>
      <c r="H137" s="68"/>
      <c r="I137" s="68"/>
    </row>
    <row r="138" spans="1:9" x14ac:dyDescent="0.2">
      <c r="A138" s="68"/>
      <c r="B138" s="68"/>
      <c r="C138" s="68"/>
      <c r="D138" s="68"/>
      <c r="E138" s="10"/>
      <c r="G138" s="68"/>
      <c r="H138" s="68"/>
      <c r="I138" s="68"/>
    </row>
    <row r="139" spans="1:9" x14ac:dyDescent="0.2">
      <c r="A139" s="68"/>
      <c r="B139" s="68"/>
      <c r="C139" s="68"/>
      <c r="D139" s="68"/>
      <c r="E139" s="10"/>
      <c r="G139" s="68"/>
      <c r="H139" s="68"/>
      <c r="I139" s="68"/>
    </row>
    <row r="140" spans="1:9" x14ac:dyDescent="0.2">
      <c r="A140" s="68"/>
      <c r="B140" s="68"/>
      <c r="C140" s="68"/>
      <c r="D140" s="68"/>
      <c r="E140" s="10"/>
      <c r="G140" s="68"/>
      <c r="H140" s="68"/>
      <c r="I140" s="68"/>
    </row>
    <row r="141" spans="1:9" x14ac:dyDescent="0.2">
      <c r="A141" s="68"/>
      <c r="B141" s="68"/>
      <c r="C141" s="68"/>
      <c r="D141" s="68"/>
      <c r="E141" s="10"/>
      <c r="G141" s="68"/>
      <c r="H141" s="68"/>
      <c r="I141" s="68"/>
    </row>
    <row r="142" spans="1:9" x14ac:dyDescent="0.2">
      <c r="A142" s="67" t="s">
        <v>1033</v>
      </c>
      <c r="B142" s="68"/>
      <c r="C142" s="68"/>
      <c r="D142" s="68"/>
      <c r="E142" s="10"/>
      <c r="G142" s="68"/>
      <c r="H142" s="68"/>
      <c r="I142" s="68"/>
    </row>
    <row r="143" spans="1:9" x14ac:dyDescent="0.2">
      <c r="A143" s="68"/>
      <c r="B143" s="68"/>
      <c r="C143" s="68"/>
      <c r="D143" s="68"/>
      <c r="E143" s="10"/>
      <c r="G143" s="68"/>
      <c r="H143" s="68"/>
      <c r="I143" s="68"/>
    </row>
    <row r="144" spans="1:9" x14ac:dyDescent="0.2">
      <c r="A144" s="68" t="s">
        <v>1008</v>
      </c>
      <c r="B144" s="68"/>
      <c r="C144" s="68"/>
      <c r="D144" s="68"/>
      <c r="E144" s="10"/>
      <c r="G144" s="68"/>
      <c r="H144" s="68"/>
      <c r="I144" s="68"/>
    </row>
    <row r="145" spans="1:9" x14ac:dyDescent="0.2">
      <c r="A145" s="68"/>
      <c r="B145" s="68"/>
      <c r="C145" s="68"/>
      <c r="D145" s="68"/>
      <c r="E145" s="10"/>
      <c r="G145" s="68"/>
      <c r="H145" s="68"/>
      <c r="I145" s="68"/>
    </row>
    <row r="146" spans="1:9" x14ac:dyDescent="0.2">
      <c r="A146" s="68"/>
      <c r="B146" s="68"/>
      <c r="C146" s="68"/>
      <c r="D146" s="68"/>
      <c r="E146" s="10"/>
      <c r="G146" s="68"/>
      <c r="H146" s="68"/>
      <c r="I146" s="68"/>
    </row>
    <row r="147" spans="1:9" x14ac:dyDescent="0.2">
      <c r="A147" s="68"/>
      <c r="B147" s="68"/>
      <c r="C147" s="68"/>
      <c r="D147" s="68"/>
      <c r="E147" s="10"/>
      <c r="G147" s="68"/>
      <c r="H147" s="68"/>
      <c r="I147" s="68"/>
    </row>
    <row r="148" spans="1:9" x14ac:dyDescent="0.2">
      <c r="A148" s="68"/>
      <c r="B148" s="68"/>
      <c r="C148" s="68"/>
      <c r="D148" s="68"/>
      <c r="E148" s="10"/>
      <c r="G148" s="68"/>
      <c r="H148" s="68"/>
      <c r="I148" s="68"/>
    </row>
    <row r="149" spans="1:9" x14ac:dyDescent="0.2">
      <c r="A149" s="68"/>
      <c r="B149" s="68"/>
      <c r="C149" s="68"/>
      <c r="D149" s="68"/>
      <c r="E149" s="10"/>
      <c r="G149" s="68"/>
      <c r="H149" s="68"/>
      <c r="I149" s="68"/>
    </row>
    <row r="150" spans="1:9" x14ac:dyDescent="0.2">
      <c r="A150" s="68"/>
      <c r="B150" s="68"/>
      <c r="C150" s="68"/>
      <c r="D150" s="68"/>
      <c r="E150" s="10"/>
      <c r="G150" s="68"/>
      <c r="H150" s="68"/>
      <c r="I150" s="68"/>
    </row>
    <row r="151" spans="1:9" x14ac:dyDescent="0.2">
      <c r="A151" s="68"/>
      <c r="B151" s="68"/>
      <c r="C151" s="68"/>
      <c r="D151" s="68"/>
      <c r="E151" s="10"/>
      <c r="G151" s="68"/>
      <c r="H151" s="68"/>
      <c r="I151" s="68"/>
    </row>
    <row r="152" spans="1:9" x14ac:dyDescent="0.2">
      <c r="A152" s="68"/>
      <c r="B152" s="68"/>
      <c r="C152" s="68"/>
      <c r="D152" s="68"/>
      <c r="E152" s="10"/>
      <c r="G152" s="68"/>
      <c r="H152" s="68"/>
      <c r="I152" s="68"/>
    </row>
    <row r="153" spans="1:9" x14ac:dyDescent="0.2">
      <c r="A153" s="68"/>
      <c r="B153" s="68"/>
      <c r="C153" s="68"/>
      <c r="D153" s="68"/>
      <c r="E153" s="10"/>
      <c r="G153" s="68"/>
      <c r="H153" s="68"/>
      <c r="I153" s="68"/>
    </row>
    <row r="154" spans="1:9" x14ac:dyDescent="0.2">
      <c r="A154" s="68"/>
      <c r="B154" s="68"/>
      <c r="C154" s="68"/>
      <c r="D154" s="68"/>
      <c r="E154" s="10"/>
      <c r="G154" s="68"/>
      <c r="H154" s="68"/>
      <c r="I154" s="68"/>
    </row>
    <row r="155" spans="1:9" x14ac:dyDescent="0.2">
      <c r="A155" s="68"/>
      <c r="B155" s="68"/>
      <c r="C155" s="68"/>
      <c r="D155" s="68"/>
      <c r="E155" s="10"/>
      <c r="G155" s="68"/>
      <c r="H155" s="68"/>
      <c r="I155" s="68"/>
    </row>
    <row r="156" spans="1:9" x14ac:dyDescent="0.2">
      <c r="A156" s="68"/>
      <c r="B156" s="68"/>
      <c r="C156" s="68"/>
      <c r="D156" s="68"/>
      <c r="E156" s="10"/>
      <c r="G156" s="68"/>
      <c r="H156" s="68"/>
      <c r="I156" s="68"/>
    </row>
    <row r="157" spans="1:9" x14ac:dyDescent="0.2">
      <c r="A157" s="68"/>
      <c r="B157" s="68"/>
      <c r="C157" s="68"/>
      <c r="D157" s="68"/>
      <c r="E157" s="10"/>
      <c r="G157" s="68"/>
      <c r="H157" s="68"/>
      <c r="I157" s="68"/>
    </row>
    <row r="158" spans="1:9" x14ac:dyDescent="0.2">
      <c r="A158" s="68"/>
      <c r="B158" s="68"/>
      <c r="C158" s="68"/>
      <c r="D158" s="68"/>
      <c r="E158" s="10"/>
      <c r="G158" s="68"/>
      <c r="H158" s="68"/>
      <c r="I158" s="68"/>
    </row>
    <row r="159" spans="1:9" x14ac:dyDescent="0.2">
      <c r="A159" s="68"/>
      <c r="B159" s="68"/>
      <c r="C159" s="68"/>
      <c r="D159" s="68"/>
      <c r="E159" s="10"/>
      <c r="G159" s="68"/>
      <c r="H159" s="68"/>
      <c r="I159" s="68"/>
    </row>
    <row r="160" spans="1:9" x14ac:dyDescent="0.2">
      <c r="A160" s="68"/>
      <c r="B160" s="68"/>
      <c r="C160" s="68"/>
      <c r="D160" s="68"/>
      <c r="E160" s="10"/>
      <c r="G160" s="68"/>
      <c r="H160" s="68"/>
      <c r="I160" s="68"/>
    </row>
    <row r="161" spans="1:9" x14ac:dyDescent="0.2">
      <c r="A161" s="68"/>
      <c r="B161" s="68"/>
      <c r="C161" s="68"/>
      <c r="D161" s="68"/>
      <c r="E161" s="10"/>
      <c r="G161" s="68"/>
      <c r="H161" s="68"/>
      <c r="I161" s="68"/>
    </row>
    <row r="162" spans="1:9" x14ac:dyDescent="0.2">
      <c r="A162" s="68"/>
      <c r="B162" s="68"/>
      <c r="C162" s="68"/>
      <c r="D162" s="68"/>
      <c r="E162" s="10"/>
      <c r="G162" s="68"/>
      <c r="H162" s="68"/>
      <c r="I162" s="68"/>
    </row>
    <row r="163" spans="1:9" x14ac:dyDescent="0.2">
      <c r="A163" s="68"/>
      <c r="B163" s="68"/>
      <c r="C163" s="68"/>
      <c r="D163" s="68"/>
      <c r="E163" s="10"/>
      <c r="G163" s="68"/>
      <c r="H163" s="68"/>
      <c r="I163" s="68"/>
    </row>
    <row r="164" spans="1:9" x14ac:dyDescent="0.2">
      <c r="A164" s="68"/>
      <c r="B164" s="68"/>
      <c r="C164" s="68"/>
      <c r="D164" s="68"/>
      <c r="E164" s="10"/>
      <c r="G164" s="68"/>
      <c r="H164" s="68"/>
      <c r="I164" s="68"/>
    </row>
    <row r="165" spans="1:9" x14ac:dyDescent="0.2">
      <c r="A165" s="68"/>
      <c r="B165" s="68"/>
      <c r="C165" s="68"/>
      <c r="D165" s="68"/>
      <c r="E165" s="10"/>
      <c r="G165" s="68"/>
      <c r="H165" s="68"/>
      <c r="I165" s="68"/>
    </row>
    <row r="166" spans="1:9" x14ac:dyDescent="0.2">
      <c r="A166" s="68"/>
      <c r="B166" s="68"/>
      <c r="C166" s="68"/>
      <c r="D166" s="68"/>
      <c r="E166" s="10"/>
      <c r="G166" s="68"/>
      <c r="H166" s="68"/>
      <c r="I166" s="68"/>
    </row>
    <row r="167" spans="1:9" x14ac:dyDescent="0.2">
      <c r="A167" s="68"/>
      <c r="B167" s="68"/>
      <c r="C167" s="68"/>
      <c r="D167" s="68"/>
      <c r="E167" s="10"/>
      <c r="G167" s="68"/>
      <c r="H167" s="68"/>
      <c r="I167" s="68"/>
    </row>
    <row r="168" spans="1:9" x14ac:dyDescent="0.2">
      <c r="A168" s="68"/>
      <c r="B168" s="68"/>
      <c r="C168" s="68"/>
      <c r="D168" s="68"/>
      <c r="E168" s="10"/>
      <c r="G168" s="68"/>
      <c r="H168" s="68"/>
      <c r="I168" s="68"/>
    </row>
    <row r="169" spans="1:9" x14ac:dyDescent="0.2">
      <c r="A169" s="68"/>
      <c r="B169" s="68"/>
      <c r="C169" s="68"/>
      <c r="D169" s="68"/>
      <c r="E169" s="10"/>
      <c r="G169" s="68"/>
      <c r="H169" s="68"/>
      <c r="I169" s="68"/>
    </row>
    <row r="170" spans="1:9" x14ac:dyDescent="0.2">
      <c r="A170" s="68"/>
      <c r="B170" s="68"/>
      <c r="C170" s="68"/>
      <c r="D170" s="68"/>
      <c r="E170" s="10"/>
      <c r="G170" s="68"/>
      <c r="H170" s="68"/>
      <c r="I170" s="68"/>
    </row>
    <row r="171" spans="1:9" x14ac:dyDescent="0.2">
      <c r="A171" s="68"/>
      <c r="B171" s="68"/>
      <c r="C171" s="68"/>
      <c r="D171" s="68"/>
      <c r="E171" s="10"/>
      <c r="G171" s="68"/>
      <c r="H171" s="68"/>
      <c r="I171" s="68"/>
    </row>
    <row r="172" spans="1:9" x14ac:dyDescent="0.2">
      <c r="A172" s="68"/>
      <c r="B172" s="68"/>
      <c r="C172" s="68"/>
      <c r="D172" s="68"/>
      <c r="E172" s="10"/>
      <c r="G172" s="68"/>
      <c r="H172" s="68"/>
      <c r="I172" s="68"/>
    </row>
    <row r="173" spans="1:9" x14ac:dyDescent="0.2">
      <c r="A173" s="68"/>
      <c r="B173" s="68"/>
      <c r="C173" s="68"/>
      <c r="D173" s="68"/>
      <c r="E173" s="10"/>
      <c r="G173" s="68"/>
      <c r="H173" s="68"/>
      <c r="I173" s="68"/>
    </row>
    <row r="174" spans="1:9" x14ac:dyDescent="0.2">
      <c r="A174" s="68"/>
      <c r="B174" s="68"/>
      <c r="C174" s="68"/>
      <c r="D174" s="68"/>
      <c r="E174" s="10"/>
      <c r="G174" s="68"/>
      <c r="H174" s="68"/>
      <c r="I174" s="68"/>
    </row>
    <row r="175" spans="1:9" x14ac:dyDescent="0.2">
      <c r="A175" s="68"/>
      <c r="B175" s="68"/>
      <c r="C175" s="68"/>
      <c r="D175" s="68"/>
      <c r="E175" s="10"/>
      <c r="G175" s="68"/>
      <c r="H175" s="68"/>
      <c r="I175" s="68"/>
    </row>
    <row r="176" spans="1:9" x14ac:dyDescent="0.2">
      <c r="A176" s="68"/>
      <c r="B176" s="68"/>
      <c r="C176" s="68"/>
      <c r="D176" s="68"/>
      <c r="E176" s="10"/>
      <c r="G176" s="68"/>
      <c r="H176" s="68"/>
      <c r="I176" s="68"/>
    </row>
    <row r="177" spans="1:9" x14ac:dyDescent="0.2">
      <c r="A177" s="68"/>
      <c r="B177" s="68"/>
      <c r="C177" s="68"/>
      <c r="D177" s="68"/>
      <c r="E177" s="10"/>
      <c r="G177" s="68"/>
      <c r="H177" s="68"/>
      <c r="I177" s="68"/>
    </row>
    <row r="178" spans="1:9" x14ac:dyDescent="0.2">
      <c r="A178" s="68"/>
      <c r="B178" s="68"/>
      <c r="C178" s="68"/>
      <c r="D178" s="68"/>
      <c r="E178" s="10"/>
      <c r="G178" s="68"/>
      <c r="H178" s="68"/>
      <c r="I178" s="68"/>
    </row>
    <row r="179" spans="1:9" x14ac:dyDescent="0.2">
      <c r="A179" s="68"/>
      <c r="B179" s="68"/>
      <c r="C179" s="68"/>
      <c r="D179" s="68"/>
      <c r="E179" s="10"/>
      <c r="G179" s="68"/>
      <c r="H179" s="68"/>
      <c r="I179" s="68"/>
    </row>
    <row r="180" spans="1:9" x14ac:dyDescent="0.2">
      <c r="A180" s="68"/>
      <c r="B180" s="68"/>
      <c r="C180" s="68"/>
      <c r="D180" s="68"/>
      <c r="E180" s="10"/>
      <c r="G180" s="68"/>
      <c r="H180" s="68"/>
      <c r="I180" s="68"/>
    </row>
    <row r="181" spans="1:9" x14ac:dyDescent="0.2">
      <c r="A181" s="68"/>
      <c r="B181" s="68"/>
      <c r="C181" s="68"/>
      <c r="D181" s="68"/>
      <c r="E181" s="10"/>
      <c r="G181" s="68"/>
      <c r="H181" s="68"/>
      <c r="I181" s="68"/>
    </row>
    <row r="182" spans="1:9" x14ac:dyDescent="0.2">
      <c r="A182" s="68"/>
      <c r="B182" s="68"/>
      <c r="C182" s="68"/>
      <c r="D182" s="68"/>
      <c r="E182" s="10"/>
      <c r="G182" s="68"/>
      <c r="H182" s="68"/>
      <c r="I182" s="68"/>
    </row>
    <row r="183" spans="1:9" x14ac:dyDescent="0.2">
      <c r="A183" s="68"/>
      <c r="B183" s="68"/>
      <c r="C183" s="68"/>
      <c r="D183" s="68"/>
      <c r="E183" s="10"/>
      <c r="G183" s="68"/>
      <c r="H183" s="68"/>
      <c r="I183" s="68"/>
    </row>
    <row r="184" spans="1:9" x14ac:dyDescent="0.2">
      <c r="A184" s="68"/>
      <c r="B184" s="68"/>
      <c r="C184" s="68"/>
      <c r="D184" s="68"/>
      <c r="E184" s="10"/>
      <c r="G184" s="68"/>
      <c r="H184" s="68"/>
      <c r="I184" s="68"/>
    </row>
    <row r="185" spans="1:9" x14ac:dyDescent="0.2">
      <c r="A185" s="68"/>
      <c r="B185" s="68"/>
      <c r="C185" s="68"/>
      <c r="D185" s="68"/>
      <c r="E185" s="10"/>
      <c r="G185" s="68"/>
      <c r="H185" s="68"/>
      <c r="I185" s="68"/>
    </row>
    <row r="186" spans="1:9" x14ac:dyDescent="0.2">
      <c r="A186" s="68"/>
      <c r="B186" s="68"/>
      <c r="C186" s="68"/>
      <c r="D186" s="68"/>
      <c r="E186" s="10"/>
      <c r="G186" s="68"/>
      <c r="H186" s="68"/>
      <c r="I186" s="68"/>
    </row>
    <row r="187" spans="1:9" x14ac:dyDescent="0.2">
      <c r="A187" s="68"/>
      <c r="B187" s="68"/>
      <c r="C187" s="68"/>
      <c r="D187" s="68"/>
      <c r="E187" s="10"/>
      <c r="G187" s="68"/>
      <c r="H187" s="68"/>
      <c r="I187" s="68"/>
    </row>
    <row r="188" spans="1:9" x14ac:dyDescent="0.2">
      <c r="A188" s="68"/>
      <c r="B188" s="68"/>
      <c r="C188" s="68"/>
      <c r="D188" s="68"/>
      <c r="E188" s="10"/>
      <c r="G188" s="68"/>
      <c r="H188" s="68"/>
      <c r="I188" s="68"/>
    </row>
    <row r="189" spans="1:9" x14ac:dyDescent="0.2">
      <c r="A189" s="68"/>
      <c r="B189" s="68"/>
      <c r="C189" s="68"/>
      <c r="D189" s="68"/>
      <c r="E189" s="10"/>
      <c r="G189" s="68"/>
      <c r="H189" s="68"/>
      <c r="I189" s="68"/>
    </row>
    <row r="190" spans="1:9" x14ac:dyDescent="0.2">
      <c r="A190" s="68"/>
      <c r="B190" s="68"/>
      <c r="C190" s="68"/>
      <c r="D190" s="68"/>
      <c r="E190" s="10"/>
      <c r="G190" s="68"/>
      <c r="H190" s="68"/>
      <c r="I190" s="68"/>
    </row>
    <row r="191" spans="1:9" x14ac:dyDescent="0.2">
      <c r="A191" s="68"/>
      <c r="B191" s="68"/>
      <c r="C191" s="68"/>
      <c r="D191" s="68"/>
      <c r="E191" s="10"/>
      <c r="G191" s="68"/>
      <c r="H191" s="68"/>
      <c r="I191" s="68"/>
    </row>
    <row r="192" spans="1:9" x14ac:dyDescent="0.2">
      <c r="A192" s="68"/>
      <c r="B192" s="68"/>
      <c r="C192" s="68"/>
      <c r="D192" s="68"/>
      <c r="E192" s="10"/>
      <c r="G192" s="68"/>
      <c r="H192" s="68"/>
      <c r="I192" s="68"/>
    </row>
    <row r="193" spans="1:9" x14ac:dyDescent="0.2">
      <c r="A193" s="68"/>
      <c r="B193" s="68"/>
      <c r="C193" s="68"/>
      <c r="D193" s="68"/>
      <c r="E193" s="10"/>
      <c r="G193" s="68"/>
      <c r="H193" s="68"/>
      <c r="I193" s="68"/>
    </row>
    <row r="194" spans="1:9" x14ac:dyDescent="0.2">
      <c r="A194" s="68"/>
      <c r="B194" s="68"/>
      <c r="C194" s="68"/>
      <c r="D194" s="68"/>
      <c r="E194" s="10"/>
      <c r="G194" s="68"/>
      <c r="H194" s="68"/>
      <c r="I194" s="68"/>
    </row>
    <row r="195" spans="1:9" x14ac:dyDescent="0.2">
      <c r="A195" s="68"/>
      <c r="B195" s="68"/>
      <c r="C195" s="68"/>
      <c r="D195" s="68"/>
      <c r="E195" s="10"/>
      <c r="G195" s="68"/>
      <c r="H195" s="68"/>
      <c r="I195" s="68"/>
    </row>
    <row r="196" spans="1:9" x14ac:dyDescent="0.2">
      <c r="A196" s="68"/>
      <c r="B196" s="68"/>
      <c r="C196" s="68"/>
      <c r="D196" s="68"/>
      <c r="E196" s="10"/>
      <c r="G196" s="68"/>
      <c r="H196" s="68"/>
      <c r="I196" s="68"/>
    </row>
    <row r="197" spans="1:9" x14ac:dyDescent="0.2">
      <c r="A197" s="68"/>
      <c r="B197" s="68"/>
      <c r="C197" s="68"/>
      <c r="D197" s="68"/>
      <c r="E197" s="10"/>
      <c r="G197" s="68"/>
      <c r="H197" s="68"/>
      <c r="I197" s="68"/>
    </row>
    <row r="198" spans="1:9" x14ac:dyDescent="0.2">
      <c r="A198" s="68"/>
      <c r="B198" s="68"/>
      <c r="C198" s="68"/>
      <c r="D198" s="68"/>
      <c r="E198" s="10"/>
      <c r="G198" s="68"/>
      <c r="H198" s="68"/>
      <c r="I198" s="68"/>
    </row>
    <row r="199" spans="1:9" x14ac:dyDescent="0.2">
      <c r="A199" s="68"/>
      <c r="B199" s="68"/>
      <c r="C199" s="68"/>
      <c r="D199" s="68"/>
      <c r="E199" s="10"/>
      <c r="G199" s="68"/>
      <c r="H199" s="68"/>
      <c r="I199" s="68"/>
    </row>
    <row r="200" spans="1:9" x14ac:dyDescent="0.2">
      <c r="A200" s="68"/>
      <c r="B200" s="68"/>
      <c r="C200" s="68"/>
      <c r="D200" s="68"/>
      <c r="E200" s="10"/>
      <c r="G200" s="68"/>
      <c r="H200" s="68"/>
      <c r="I200" s="68"/>
    </row>
    <row r="201" spans="1:9" x14ac:dyDescent="0.2">
      <c r="A201" s="68"/>
      <c r="B201" s="68"/>
      <c r="C201" s="68"/>
      <c r="D201" s="68"/>
      <c r="E201" s="10"/>
      <c r="G201" s="68"/>
      <c r="H201" s="68"/>
      <c r="I201" s="68"/>
    </row>
    <row r="202" spans="1:9" x14ac:dyDescent="0.2">
      <c r="A202" s="68"/>
      <c r="B202" s="68"/>
      <c r="C202" s="68"/>
      <c r="D202" s="68"/>
      <c r="E202" s="10"/>
      <c r="G202" s="68"/>
      <c r="H202" s="68"/>
      <c r="I202" s="68"/>
    </row>
    <row r="203" spans="1:9" x14ac:dyDescent="0.2">
      <c r="A203" s="68"/>
      <c r="B203" s="68"/>
      <c r="C203" s="68"/>
      <c r="D203" s="68"/>
      <c r="E203" s="10"/>
      <c r="G203" s="68"/>
      <c r="H203" s="68"/>
      <c r="I203" s="68"/>
    </row>
    <row r="204" spans="1:9" x14ac:dyDescent="0.2">
      <c r="A204" s="68"/>
      <c r="B204" s="68"/>
      <c r="C204" s="68"/>
      <c r="D204" s="68"/>
      <c r="E204" s="10"/>
      <c r="G204" s="68"/>
      <c r="H204" s="68"/>
      <c r="I204" s="68"/>
    </row>
    <row r="205" spans="1:9" x14ac:dyDescent="0.2">
      <c r="A205" s="68"/>
      <c r="B205" s="68"/>
      <c r="C205" s="68"/>
      <c r="D205" s="68"/>
      <c r="E205" s="10"/>
      <c r="G205" s="68"/>
      <c r="H205" s="68"/>
      <c r="I205" s="68"/>
    </row>
    <row r="206" spans="1:9" x14ac:dyDescent="0.2">
      <c r="A206" s="68"/>
      <c r="B206" s="68"/>
      <c r="C206" s="68"/>
      <c r="D206" s="68"/>
      <c r="E206" s="10"/>
      <c r="G206" s="68"/>
      <c r="H206" s="68"/>
      <c r="I206" s="68"/>
    </row>
    <row r="207" spans="1:9" x14ac:dyDescent="0.2">
      <c r="A207" s="68"/>
      <c r="B207" s="68"/>
      <c r="C207" s="68"/>
      <c r="D207" s="68"/>
      <c r="E207" s="10"/>
      <c r="G207" s="68"/>
      <c r="H207" s="68"/>
      <c r="I207" s="68"/>
    </row>
    <row r="208" spans="1:9" x14ac:dyDescent="0.2">
      <c r="A208" s="68"/>
      <c r="B208" s="68"/>
      <c r="C208" s="68"/>
      <c r="D208" s="68"/>
      <c r="E208" s="10"/>
      <c r="G208" s="68"/>
      <c r="H208" s="68"/>
      <c r="I208" s="68"/>
    </row>
    <row r="209" spans="1:9" x14ac:dyDescent="0.2">
      <c r="A209" s="68"/>
      <c r="B209" s="68"/>
      <c r="C209" s="68"/>
      <c r="D209" s="68"/>
      <c r="E209" s="10"/>
      <c r="G209" s="68"/>
      <c r="H209" s="68"/>
      <c r="I209" s="68"/>
    </row>
    <row r="210" spans="1:9" x14ac:dyDescent="0.2">
      <c r="A210" s="68"/>
      <c r="B210" s="68"/>
      <c r="C210" s="68"/>
      <c r="D210" s="68"/>
      <c r="E210" s="10"/>
      <c r="G210" s="68"/>
      <c r="H210" s="68"/>
      <c r="I210" s="68"/>
    </row>
    <row r="211" spans="1:9" x14ac:dyDescent="0.2">
      <c r="A211" s="68"/>
      <c r="B211" s="68"/>
      <c r="C211" s="68"/>
      <c r="D211" s="68"/>
      <c r="E211" s="10"/>
      <c r="G211" s="68"/>
      <c r="H211" s="68"/>
      <c r="I211" s="68"/>
    </row>
    <row r="212" spans="1:9" x14ac:dyDescent="0.2">
      <c r="A212" s="68"/>
      <c r="B212" s="68"/>
      <c r="C212" s="68"/>
      <c r="D212" s="68"/>
      <c r="E212" s="10"/>
      <c r="G212" s="68"/>
      <c r="H212" s="68"/>
      <c r="I212" s="68"/>
    </row>
    <row r="213" spans="1:9" x14ac:dyDescent="0.2">
      <c r="A213" s="68"/>
      <c r="B213" s="68"/>
      <c r="C213" s="68"/>
      <c r="D213" s="68"/>
      <c r="E213" s="10"/>
      <c r="G213" s="68"/>
      <c r="H213" s="68"/>
      <c r="I213" s="68"/>
    </row>
    <row r="214" spans="1:9" x14ac:dyDescent="0.2">
      <c r="A214" s="68"/>
      <c r="B214" s="68"/>
      <c r="C214" s="68"/>
      <c r="D214" s="68"/>
      <c r="E214" s="10"/>
      <c r="G214" s="68"/>
      <c r="H214" s="68"/>
      <c r="I214" s="68"/>
    </row>
    <row r="215" spans="1:9" x14ac:dyDescent="0.2">
      <c r="A215" s="68"/>
      <c r="B215" s="68"/>
      <c r="C215" s="68"/>
      <c r="D215" s="68"/>
      <c r="E215" s="10"/>
      <c r="G215" s="68"/>
      <c r="H215" s="68"/>
      <c r="I215" s="68"/>
    </row>
    <row r="216" spans="1:9" x14ac:dyDescent="0.2">
      <c r="A216" s="68"/>
      <c r="B216" s="68"/>
      <c r="C216" s="68"/>
      <c r="D216" s="68"/>
      <c r="E216" s="10"/>
      <c r="G216" s="68"/>
      <c r="H216" s="68"/>
      <c r="I216" s="68"/>
    </row>
    <row r="217" spans="1:9" x14ac:dyDescent="0.2">
      <c r="A217" s="68"/>
      <c r="B217" s="68"/>
      <c r="C217" s="68"/>
      <c r="D217" s="68"/>
      <c r="E217" s="10"/>
      <c r="G217" s="68"/>
      <c r="H217" s="68"/>
      <c r="I217" s="68"/>
    </row>
    <row r="218" spans="1:9" x14ac:dyDescent="0.2">
      <c r="A218" s="68"/>
      <c r="B218" s="68"/>
      <c r="C218" s="68"/>
      <c r="D218" s="68"/>
      <c r="E218" s="10"/>
      <c r="G218" s="68"/>
      <c r="H218" s="68"/>
      <c r="I218" s="68"/>
    </row>
    <row r="219" spans="1:9" x14ac:dyDescent="0.2">
      <c r="A219" s="68"/>
      <c r="B219" s="68"/>
      <c r="C219" s="68"/>
      <c r="D219" s="68"/>
      <c r="E219" s="10"/>
      <c r="G219" s="68"/>
      <c r="H219" s="68"/>
      <c r="I219" s="68"/>
    </row>
    <row r="220" spans="1:9" x14ac:dyDescent="0.2">
      <c r="A220" s="68"/>
      <c r="B220" s="68"/>
      <c r="C220" s="68"/>
      <c r="D220" s="68"/>
      <c r="E220" s="10"/>
      <c r="G220" s="68"/>
      <c r="H220" s="68"/>
      <c r="I220" s="68"/>
    </row>
    <row r="221" spans="1:9" x14ac:dyDescent="0.2">
      <c r="A221" s="68"/>
      <c r="B221" s="68"/>
      <c r="C221" s="68"/>
      <c r="D221" s="68"/>
      <c r="E221" s="10"/>
      <c r="G221" s="68"/>
      <c r="H221" s="68"/>
      <c r="I221" s="68"/>
    </row>
    <row r="222" spans="1:9" x14ac:dyDescent="0.2">
      <c r="A222" s="68"/>
      <c r="B222" s="68"/>
      <c r="C222" s="68"/>
      <c r="D222" s="68"/>
      <c r="E222" s="10"/>
      <c r="G222" s="68"/>
      <c r="H222" s="68"/>
      <c r="I222" s="68"/>
    </row>
    <row r="223" spans="1:9" x14ac:dyDescent="0.2">
      <c r="A223" s="68"/>
      <c r="B223" s="68"/>
      <c r="C223" s="68"/>
      <c r="D223" s="68"/>
      <c r="E223" s="10"/>
      <c r="G223" s="68"/>
      <c r="H223" s="68"/>
      <c r="I223" s="68"/>
    </row>
    <row r="224" spans="1:9" x14ac:dyDescent="0.2">
      <c r="A224" s="68"/>
      <c r="B224" s="68"/>
      <c r="C224" s="68"/>
      <c r="D224" s="68"/>
      <c r="E224" s="10"/>
      <c r="G224" s="68"/>
      <c r="H224" s="68"/>
      <c r="I224" s="68"/>
    </row>
    <row r="225" spans="1:9" x14ac:dyDescent="0.2">
      <c r="A225" s="68"/>
      <c r="B225" s="68"/>
      <c r="C225" s="68"/>
      <c r="D225" s="68"/>
      <c r="E225" s="10"/>
      <c r="G225" s="68"/>
      <c r="H225" s="68"/>
      <c r="I225" s="68"/>
    </row>
    <row r="226" spans="1:9" x14ac:dyDescent="0.2">
      <c r="A226" s="68"/>
      <c r="B226" s="68"/>
      <c r="C226" s="68"/>
      <c r="D226" s="68"/>
      <c r="E226" s="10"/>
      <c r="G226" s="68"/>
      <c r="H226" s="68"/>
      <c r="I226" s="68"/>
    </row>
    <row r="227" spans="1:9" x14ac:dyDescent="0.2">
      <c r="A227" s="68"/>
      <c r="B227" s="68"/>
      <c r="C227" s="68"/>
      <c r="D227" s="68"/>
      <c r="E227" s="10"/>
      <c r="G227" s="68"/>
      <c r="H227" s="68"/>
      <c r="I227" s="68"/>
    </row>
    <row r="228" spans="1:9" x14ac:dyDescent="0.2">
      <c r="A228" s="68"/>
      <c r="B228" s="68"/>
      <c r="C228" s="68"/>
      <c r="D228" s="68"/>
      <c r="E228" s="10"/>
      <c r="G228" s="68"/>
      <c r="H228" s="68"/>
      <c r="I228" s="68"/>
    </row>
    <row r="229" spans="1:9" x14ac:dyDescent="0.2">
      <c r="A229" s="68"/>
      <c r="B229" s="68"/>
      <c r="C229" s="68"/>
      <c r="D229" s="68"/>
      <c r="E229" s="10"/>
      <c r="G229" s="68"/>
      <c r="H229" s="68"/>
      <c r="I229" s="68"/>
    </row>
    <row r="230" spans="1:9" x14ac:dyDescent="0.2">
      <c r="A230" s="68"/>
      <c r="B230" s="68"/>
      <c r="C230" s="68"/>
      <c r="D230" s="68"/>
      <c r="E230" s="10"/>
      <c r="G230" s="68"/>
      <c r="H230" s="68"/>
      <c r="I230" s="68"/>
    </row>
    <row r="231" spans="1:9" x14ac:dyDescent="0.2">
      <c r="A231" s="68"/>
      <c r="B231" s="68"/>
      <c r="C231" s="68"/>
      <c r="D231" s="68"/>
      <c r="E231" s="10"/>
      <c r="G231" s="68"/>
      <c r="H231" s="68"/>
      <c r="I231" s="68"/>
    </row>
    <row r="232" spans="1:9" x14ac:dyDescent="0.2">
      <c r="A232" s="68"/>
      <c r="B232" s="68"/>
      <c r="C232" s="68"/>
      <c r="D232" s="68"/>
      <c r="E232" s="10"/>
      <c r="G232" s="68"/>
      <c r="H232" s="68"/>
      <c r="I232" s="68"/>
    </row>
    <row r="233" spans="1:9" x14ac:dyDescent="0.2">
      <c r="A233" s="68"/>
      <c r="B233" s="68"/>
      <c r="C233" s="68"/>
      <c r="D233" s="68"/>
      <c r="E233" s="10"/>
      <c r="G233" s="68"/>
      <c r="H233" s="68"/>
      <c r="I233" s="68"/>
    </row>
    <row r="234" spans="1:9" x14ac:dyDescent="0.2">
      <c r="A234" s="68"/>
      <c r="B234" s="68"/>
      <c r="C234" s="68"/>
      <c r="D234" s="68"/>
      <c r="E234" s="10"/>
      <c r="G234" s="68"/>
      <c r="H234" s="68"/>
      <c r="I234" s="68"/>
    </row>
    <row r="235" spans="1:9" x14ac:dyDescent="0.2">
      <c r="A235" s="68"/>
      <c r="B235" s="68"/>
      <c r="C235" s="68"/>
      <c r="D235" s="68"/>
      <c r="E235" s="10"/>
      <c r="G235" s="68"/>
      <c r="H235" s="68"/>
      <c r="I235" s="68"/>
    </row>
    <row r="236" spans="1:9" x14ac:dyDescent="0.2">
      <c r="A236" s="68"/>
      <c r="B236" s="68"/>
      <c r="C236" s="68"/>
      <c r="D236" s="68"/>
      <c r="E236" s="10"/>
      <c r="G236" s="68"/>
      <c r="H236" s="68"/>
      <c r="I236" s="68"/>
    </row>
    <row r="237" spans="1:9" x14ac:dyDescent="0.2">
      <c r="A237" s="68"/>
      <c r="B237" s="68"/>
      <c r="C237" s="68"/>
      <c r="D237" s="68"/>
      <c r="E237" s="10"/>
      <c r="G237" s="68"/>
      <c r="H237" s="68"/>
      <c r="I237" s="68"/>
    </row>
    <row r="238" spans="1:9" x14ac:dyDescent="0.2">
      <c r="A238" s="68"/>
      <c r="B238" s="68"/>
      <c r="C238" s="68"/>
      <c r="D238" s="68"/>
      <c r="E238" s="10"/>
      <c r="G238" s="68"/>
      <c r="H238" s="68"/>
      <c r="I238" s="68"/>
    </row>
    <row r="239" spans="1:9" x14ac:dyDescent="0.2">
      <c r="A239" s="68"/>
      <c r="B239" s="68"/>
      <c r="C239" s="68"/>
      <c r="D239" s="68"/>
      <c r="E239" s="10"/>
      <c r="G239" s="68"/>
      <c r="H239" s="68"/>
      <c r="I239" s="68"/>
    </row>
    <row r="240" spans="1:9" x14ac:dyDescent="0.2">
      <c r="A240" s="68"/>
      <c r="B240" s="68"/>
      <c r="C240" s="68"/>
      <c r="D240" s="68"/>
      <c r="E240" s="10"/>
      <c r="G240" s="68"/>
      <c r="H240" s="68"/>
      <c r="I240" s="68"/>
    </row>
    <row r="241" spans="1:9" x14ac:dyDescent="0.2">
      <c r="A241" s="68"/>
      <c r="B241" s="68"/>
      <c r="C241" s="68"/>
      <c r="D241" s="68"/>
      <c r="E241" s="10"/>
      <c r="G241" s="68"/>
      <c r="H241" s="68"/>
      <c r="I241" s="68"/>
    </row>
    <row r="242" spans="1:9" x14ac:dyDescent="0.2">
      <c r="A242" s="68"/>
      <c r="B242" s="68"/>
      <c r="C242" s="68"/>
      <c r="D242" s="68"/>
      <c r="E242" s="10"/>
      <c r="G242" s="68"/>
      <c r="H242" s="68"/>
      <c r="I242" s="68"/>
    </row>
    <row r="243" spans="1:9" x14ac:dyDescent="0.2">
      <c r="A243" s="68"/>
      <c r="B243" s="68"/>
      <c r="C243" s="68"/>
      <c r="D243" s="68"/>
      <c r="E243" s="10"/>
      <c r="G243" s="68"/>
      <c r="H243" s="68"/>
      <c r="I243" s="68"/>
    </row>
    <row r="244" spans="1:9" x14ac:dyDescent="0.2">
      <c r="A244" s="68"/>
      <c r="B244" s="68"/>
      <c r="C244" s="68"/>
      <c r="D244" s="68"/>
      <c r="E244" s="10"/>
      <c r="G244" s="68"/>
      <c r="H244" s="68"/>
      <c r="I244" s="68"/>
    </row>
    <row r="245" spans="1:9" x14ac:dyDescent="0.2">
      <c r="A245" s="68"/>
      <c r="B245" s="68"/>
      <c r="C245" s="68"/>
      <c r="D245" s="68"/>
      <c r="E245" s="10"/>
      <c r="G245" s="68"/>
      <c r="H245" s="68"/>
      <c r="I245" s="68"/>
    </row>
    <row r="246" spans="1:9" x14ac:dyDescent="0.2">
      <c r="A246" s="68"/>
      <c r="B246" s="68"/>
      <c r="C246" s="68"/>
      <c r="D246" s="68"/>
      <c r="E246" s="10"/>
      <c r="G246" s="68"/>
      <c r="H246" s="68"/>
      <c r="I246" s="68"/>
    </row>
  </sheetData>
  <mergeCells count="4">
    <mergeCell ref="A89:B89"/>
    <mergeCell ref="A90:B90"/>
    <mergeCell ref="A91:B91"/>
    <mergeCell ref="A1:G1"/>
  </mergeCells>
  <conditionalFormatting sqref="F2:F3">
    <cfRule type="cellIs" dxfId="41" priority="4" stopIfTrue="1" operator="between">
      <formula>0.009</formula>
      <formula>-0.009</formula>
    </cfRule>
  </conditionalFormatting>
  <conditionalFormatting sqref="F5:F135">
    <cfRule type="cellIs" dxfId="40" priority="1" stopIfTrue="1" operator="between">
      <formula>0.009</formula>
      <formula>-0.009</formula>
    </cfRule>
  </conditionalFormatting>
  <conditionalFormatting sqref="F237:F238">
    <cfRule type="cellIs" dxfId="39" priority="2" stopIfTrue="1" operator="between">
      <formula>0.009</formula>
      <formula>-0.009</formula>
    </cfRule>
  </conditionalFormatting>
  <conditionalFormatting sqref="F241:F65539">
    <cfRule type="cellIs" dxfId="38" priority="3"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46"/>
  <sheetViews>
    <sheetView workbookViewId="0">
      <selection sqref="A1:G1"/>
    </sheetView>
  </sheetViews>
  <sheetFormatPr defaultColWidth="9.21875" defaultRowHeight="10.199999999999999" x14ac:dyDescent="0.2"/>
  <cols>
    <col min="1" max="1" width="33.44140625" style="6" bestFit="1" customWidth="1"/>
    <col min="2" max="2" width="49" style="6" bestFit="1" customWidth="1"/>
    <col min="3" max="3" width="25.21875" style="6" bestFit="1" customWidth="1"/>
    <col min="4" max="4" width="16.77734375" style="6" bestFit="1" customWidth="1"/>
    <col min="5" max="5" width="27.77734375" style="9" customWidth="1"/>
    <col min="6" max="6" width="13.5546875" style="10" bestFit="1" customWidth="1"/>
    <col min="7" max="7" width="6.77734375" style="9" customWidth="1"/>
    <col min="8" max="16384" width="9.21875" style="6"/>
  </cols>
  <sheetData>
    <row r="1" spans="1:7" s="1" customFormat="1" ht="13.8" x14ac:dyDescent="0.2">
      <c r="A1" s="98" t="s">
        <v>1159</v>
      </c>
      <c r="B1" s="99"/>
      <c r="C1" s="99"/>
      <c r="D1" s="99"/>
      <c r="E1" s="99"/>
      <c r="F1" s="99"/>
      <c r="G1" s="99"/>
    </row>
    <row r="2" spans="1:7" s="1" customFormat="1" ht="11.4" x14ac:dyDescent="0.2">
      <c r="E2" s="5"/>
      <c r="F2" s="8"/>
      <c r="G2" s="9"/>
    </row>
    <row r="3" spans="1:7" s="1" customFormat="1" ht="12" x14ac:dyDescent="0.2">
      <c r="A3" s="7" t="s">
        <v>7</v>
      </c>
      <c r="B3" s="2"/>
      <c r="C3" s="3"/>
      <c r="D3" s="3"/>
      <c r="E3" s="4"/>
      <c r="F3" s="8"/>
      <c r="G3" s="9"/>
    </row>
    <row r="4" spans="1:7" s="1" customFormat="1" ht="26.25" customHeight="1" x14ac:dyDescent="0.2">
      <c r="A4" s="14" t="s">
        <v>2</v>
      </c>
      <c r="B4" s="14" t="s">
        <v>0</v>
      </c>
      <c r="C4" s="15" t="s">
        <v>1051</v>
      </c>
      <c r="D4" s="15" t="s">
        <v>1</v>
      </c>
      <c r="E4" s="54" t="s">
        <v>6</v>
      </c>
      <c r="F4" s="16" t="s">
        <v>3</v>
      </c>
      <c r="G4" s="16" t="s">
        <v>5</v>
      </c>
    </row>
    <row r="5" spans="1:7" x14ac:dyDescent="0.2">
      <c r="A5" s="17" t="s">
        <v>29</v>
      </c>
      <c r="B5" s="18"/>
      <c r="C5" s="18"/>
      <c r="D5" s="18"/>
      <c r="E5" s="19"/>
      <c r="F5" s="20"/>
      <c r="G5" s="19"/>
    </row>
    <row r="6" spans="1:7" x14ac:dyDescent="0.2">
      <c r="A6" s="21" t="s">
        <v>30</v>
      </c>
      <c r="B6" s="22"/>
      <c r="C6" s="22"/>
      <c r="D6" s="22"/>
      <c r="E6" s="23"/>
      <c r="F6" s="24"/>
      <c r="G6" s="23"/>
    </row>
    <row r="7" spans="1:7" x14ac:dyDescent="0.2">
      <c r="A7" s="22" t="s">
        <v>62</v>
      </c>
      <c r="B7" s="22" t="s">
        <v>61</v>
      </c>
      <c r="C7" s="22" t="s">
        <v>32</v>
      </c>
      <c r="D7" s="25">
        <v>5000</v>
      </c>
      <c r="E7" s="23">
        <v>23443.674999999999</v>
      </c>
      <c r="F7" s="24">
        <v>5.9210476781431698</v>
      </c>
      <c r="G7" s="23">
        <v>7.3650000000000002</v>
      </c>
    </row>
    <row r="8" spans="1:7" x14ac:dyDescent="0.2">
      <c r="A8" s="22" t="s">
        <v>1160</v>
      </c>
      <c r="B8" s="22" t="s">
        <v>1161</v>
      </c>
      <c r="C8" s="22" t="s">
        <v>35</v>
      </c>
      <c r="D8" s="25">
        <v>4600</v>
      </c>
      <c r="E8" s="23">
        <v>21722.81</v>
      </c>
      <c r="F8" s="24">
        <v>5.4864177102457399</v>
      </c>
      <c r="G8" s="23">
        <v>7.25</v>
      </c>
    </row>
    <row r="9" spans="1:7" x14ac:dyDescent="0.2">
      <c r="A9" s="22" t="s">
        <v>1162</v>
      </c>
      <c r="B9" s="22" t="s">
        <v>1163</v>
      </c>
      <c r="C9" s="22" t="s">
        <v>31</v>
      </c>
      <c r="D9" s="25">
        <v>4000</v>
      </c>
      <c r="E9" s="23">
        <v>18748.18</v>
      </c>
      <c r="F9" s="24">
        <v>4.7351308042962703</v>
      </c>
      <c r="G9" s="23">
        <v>7.2750000000000004</v>
      </c>
    </row>
    <row r="10" spans="1:7" x14ac:dyDescent="0.2">
      <c r="A10" s="22" t="s">
        <v>1164</v>
      </c>
      <c r="B10" s="22" t="s">
        <v>1165</v>
      </c>
      <c r="C10" s="22" t="s">
        <v>31</v>
      </c>
      <c r="D10" s="25">
        <v>4000</v>
      </c>
      <c r="E10" s="23">
        <v>18686.22</v>
      </c>
      <c r="F10" s="24">
        <v>4.7194818877276097</v>
      </c>
      <c r="G10" s="23">
        <v>7.46</v>
      </c>
    </row>
    <row r="11" spans="1:7" x14ac:dyDescent="0.2">
      <c r="A11" s="22" t="s">
        <v>1166</v>
      </c>
      <c r="B11" s="22" t="s">
        <v>1167</v>
      </c>
      <c r="C11" s="22" t="s">
        <v>35</v>
      </c>
      <c r="D11" s="25">
        <v>3000</v>
      </c>
      <c r="E11" s="23">
        <v>14169.66</v>
      </c>
      <c r="F11" s="24">
        <v>3.5787577008757401</v>
      </c>
      <c r="G11" s="23">
        <v>7.3</v>
      </c>
    </row>
    <row r="12" spans="1:7" x14ac:dyDescent="0.2">
      <c r="A12" s="22" t="s">
        <v>1168</v>
      </c>
      <c r="B12" s="22" t="s">
        <v>1169</v>
      </c>
      <c r="C12" s="22" t="s">
        <v>35</v>
      </c>
      <c r="D12" s="25">
        <v>3000</v>
      </c>
      <c r="E12" s="23">
        <v>14151.12</v>
      </c>
      <c r="F12" s="24">
        <v>3.5740751490167599</v>
      </c>
      <c r="G12" s="23">
        <v>7.2500999999999998</v>
      </c>
    </row>
    <row r="13" spans="1:7" x14ac:dyDescent="0.2">
      <c r="A13" s="22" t="s">
        <v>1170</v>
      </c>
      <c r="B13" s="22" t="s">
        <v>1171</v>
      </c>
      <c r="C13" s="22" t="s">
        <v>32</v>
      </c>
      <c r="D13" s="25">
        <v>2500</v>
      </c>
      <c r="E13" s="23">
        <v>11790.4</v>
      </c>
      <c r="F13" s="24">
        <v>2.9778403148985499</v>
      </c>
      <c r="G13" s="23">
        <v>7.25</v>
      </c>
    </row>
    <row r="14" spans="1:7" x14ac:dyDescent="0.2">
      <c r="A14" s="22" t="s">
        <v>1172</v>
      </c>
      <c r="B14" s="22" t="s">
        <v>1173</v>
      </c>
      <c r="C14" s="22" t="s">
        <v>32</v>
      </c>
      <c r="D14" s="25">
        <v>2300</v>
      </c>
      <c r="E14" s="23">
        <v>10806.665000000001</v>
      </c>
      <c r="F14" s="24">
        <v>2.7293834565920698</v>
      </c>
      <c r="G14" s="23">
        <v>7.2500999999999998</v>
      </c>
    </row>
    <row r="15" spans="1:7" x14ac:dyDescent="0.2">
      <c r="A15" s="22" t="s">
        <v>1174</v>
      </c>
      <c r="B15" s="22" t="s">
        <v>1175</v>
      </c>
      <c r="C15" s="22" t="s">
        <v>32</v>
      </c>
      <c r="D15" s="25">
        <v>2000</v>
      </c>
      <c r="E15" s="23">
        <v>9516.56</v>
      </c>
      <c r="F15" s="24">
        <v>2.4035483127926902</v>
      </c>
      <c r="G15" s="23">
        <v>7.3</v>
      </c>
    </row>
    <row r="16" spans="1:7" x14ac:dyDescent="0.2">
      <c r="A16" s="22" t="s">
        <v>1176</v>
      </c>
      <c r="B16" s="22" t="s">
        <v>1177</v>
      </c>
      <c r="C16" s="22" t="s">
        <v>31</v>
      </c>
      <c r="D16" s="25">
        <v>2000</v>
      </c>
      <c r="E16" s="23">
        <v>9505.7000000000007</v>
      </c>
      <c r="F16" s="24">
        <v>2.40080545879115</v>
      </c>
      <c r="G16" s="23">
        <v>7.3000999999999996</v>
      </c>
    </row>
    <row r="17" spans="1:7" x14ac:dyDescent="0.2">
      <c r="A17" s="22" t="s">
        <v>1178</v>
      </c>
      <c r="B17" s="22" t="s">
        <v>1179</v>
      </c>
      <c r="C17" s="22" t="s">
        <v>1064</v>
      </c>
      <c r="D17" s="25">
        <v>2000</v>
      </c>
      <c r="E17" s="23">
        <v>9471.42</v>
      </c>
      <c r="F17" s="24">
        <v>2.3921475365837002</v>
      </c>
      <c r="G17" s="23">
        <v>7.2750000000000004</v>
      </c>
    </row>
    <row r="18" spans="1:7" x14ac:dyDescent="0.2">
      <c r="A18" s="22" t="s">
        <v>1180</v>
      </c>
      <c r="B18" s="22" t="s">
        <v>1181</v>
      </c>
      <c r="C18" s="22" t="s">
        <v>31</v>
      </c>
      <c r="D18" s="25">
        <v>2000</v>
      </c>
      <c r="E18" s="23">
        <v>9458.3700000000008</v>
      </c>
      <c r="F18" s="24">
        <v>2.3888515656149898</v>
      </c>
      <c r="G18" s="23">
        <v>7.2575000000000003</v>
      </c>
    </row>
    <row r="19" spans="1:7" x14ac:dyDescent="0.2">
      <c r="A19" s="22" t="s">
        <v>1182</v>
      </c>
      <c r="B19" s="22" t="s">
        <v>1183</v>
      </c>
      <c r="C19" s="22" t="s">
        <v>31</v>
      </c>
      <c r="D19" s="25">
        <v>2000</v>
      </c>
      <c r="E19" s="23">
        <v>9437.77</v>
      </c>
      <c r="F19" s="24">
        <v>2.38364873021612</v>
      </c>
      <c r="G19" s="23">
        <v>7.2</v>
      </c>
    </row>
    <row r="20" spans="1:7" x14ac:dyDescent="0.2">
      <c r="A20" s="22" t="s">
        <v>1184</v>
      </c>
      <c r="B20" s="22" t="s">
        <v>1185</v>
      </c>
      <c r="C20" s="22" t="s">
        <v>1064</v>
      </c>
      <c r="D20" s="25">
        <v>2000</v>
      </c>
      <c r="E20" s="23">
        <v>9368.84</v>
      </c>
      <c r="F20" s="24">
        <v>2.3662394368158899</v>
      </c>
      <c r="G20" s="23">
        <v>7.2750000000000004</v>
      </c>
    </row>
    <row r="21" spans="1:7" x14ac:dyDescent="0.2">
      <c r="A21" s="22" t="s">
        <v>1186</v>
      </c>
      <c r="B21" s="22" t="s">
        <v>1187</v>
      </c>
      <c r="C21" s="22" t="s">
        <v>32</v>
      </c>
      <c r="D21" s="25">
        <v>2000</v>
      </c>
      <c r="E21" s="23">
        <v>9364.7800000000007</v>
      </c>
      <c r="F21" s="24">
        <v>2.3652140236256298</v>
      </c>
      <c r="G21" s="23">
        <v>7.3250000000000002</v>
      </c>
    </row>
    <row r="22" spans="1:7" x14ac:dyDescent="0.2">
      <c r="A22" s="22" t="s">
        <v>1188</v>
      </c>
      <c r="B22" s="22" t="s">
        <v>1189</v>
      </c>
      <c r="C22" s="22" t="s">
        <v>32</v>
      </c>
      <c r="D22" s="25">
        <v>1500</v>
      </c>
      <c r="E22" s="23">
        <v>7262.28</v>
      </c>
      <c r="F22" s="24">
        <v>1.83419647866751</v>
      </c>
      <c r="G22" s="23">
        <v>7.3299000000000003</v>
      </c>
    </row>
    <row r="23" spans="1:7" x14ac:dyDescent="0.2">
      <c r="A23" s="22" t="s">
        <v>1190</v>
      </c>
      <c r="B23" s="22" t="s">
        <v>1191</v>
      </c>
      <c r="C23" s="22" t="s">
        <v>35</v>
      </c>
      <c r="D23" s="25">
        <v>1500</v>
      </c>
      <c r="E23" s="23">
        <v>7138.3050000000003</v>
      </c>
      <c r="F23" s="24">
        <v>1.8028847544648099</v>
      </c>
      <c r="G23" s="23">
        <v>7.31</v>
      </c>
    </row>
    <row r="24" spans="1:7" x14ac:dyDescent="0.2">
      <c r="A24" s="22" t="s">
        <v>1192</v>
      </c>
      <c r="B24" s="22" t="s">
        <v>1193</v>
      </c>
      <c r="C24" s="22" t="s">
        <v>31</v>
      </c>
      <c r="D24" s="25">
        <v>1500</v>
      </c>
      <c r="E24" s="23">
        <v>7027.9425000000001</v>
      </c>
      <c r="F24" s="24">
        <v>1.7750110689449801</v>
      </c>
      <c r="G24" s="23">
        <v>7.2750000000000004</v>
      </c>
    </row>
    <row r="25" spans="1:7" x14ac:dyDescent="0.2">
      <c r="A25" s="22" t="s">
        <v>1194</v>
      </c>
      <c r="B25" s="22" t="s">
        <v>1195</v>
      </c>
      <c r="C25" s="22" t="s">
        <v>1064</v>
      </c>
      <c r="D25" s="25">
        <v>1300</v>
      </c>
      <c r="E25" s="23">
        <v>6109.259</v>
      </c>
      <c r="F25" s="24">
        <v>1.54298393136423</v>
      </c>
      <c r="G25" s="23">
        <v>7.25</v>
      </c>
    </row>
    <row r="26" spans="1:7" x14ac:dyDescent="0.2">
      <c r="A26" s="22" t="s">
        <v>1196</v>
      </c>
      <c r="B26" s="22" t="s">
        <v>1197</v>
      </c>
      <c r="C26" s="22" t="s">
        <v>32</v>
      </c>
      <c r="D26" s="25">
        <v>1000</v>
      </c>
      <c r="E26" s="23">
        <v>4717.04</v>
      </c>
      <c r="F26" s="24">
        <v>1.19135838300559</v>
      </c>
      <c r="G26" s="23">
        <v>7.2500999999999998</v>
      </c>
    </row>
    <row r="27" spans="1:7" x14ac:dyDescent="0.2">
      <c r="A27" s="22" t="s">
        <v>1198</v>
      </c>
      <c r="B27" s="22" t="s">
        <v>1199</v>
      </c>
      <c r="C27" s="22" t="s">
        <v>31</v>
      </c>
      <c r="D27" s="25">
        <v>1000</v>
      </c>
      <c r="E27" s="23">
        <v>4711.6949999999997</v>
      </c>
      <c r="F27" s="24">
        <v>1.19000842401495</v>
      </c>
      <c r="G27" s="23">
        <v>7.2750000000000004</v>
      </c>
    </row>
    <row r="28" spans="1:7" x14ac:dyDescent="0.2">
      <c r="A28" s="22" t="s">
        <v>1200</v>
      </c>
      <c r="B28" s="22" t="s">
        <v>1201</v>
      </c>
      <c r="C28" s="22" t="s">
        <v>32</v>
      </c>
      <c r="D28" s="25">
        <v>100</v>
      </c>
      <c r="E28" s="23">
        <v>472.06900000000002</v>
      </c>
      <c r="F28" s="24">
        <v>0.119228024461752</v>
      </c>
      <c r="G28" s="23">
        <v>7.2960000000000003</v>
      </c>
    </row>
    <row r="29" spans="1:7" x14ac:dyDescent="0.2">
      <c r="A29" s="21" t="s">
        <v>33</v>
      </c>
      <c r="B29" s="21"/>
      <c r="C29" s="21"/>
      <c r="D29" s="21"/>
      <c r="E29" s="26">
        <f>SUM(E6:E28)</f>
        <v>237080.7605</v>
      </c>
      <c r="F29" s="27">
        <f>SUM(F6:F28)</f>
        <v>59.878260831159913</v>
      </c>
      <c r="G29" s="26"/>
    </row>
    <row r="30" spans="1:7" x14ac:dyDescent="0.2">
      <c r="A30" s="22"/>
      <c r="B30" s="22"/>
      <c r="C30" s="22"/>
      <c r="D30" s="22"/>
      <c r="E30" s="23"/>
      <c r="F30" s="24"/>
      <c r="G30" s="23"/>
    </row>
    <row r="31" spans="1:7" x14ac:dyDescent="0.2">
      <c r="A31" s="21" t="s">
        <v>34</v>
      </c>
      <c r="B31" s="22"/>
      <c r="C31" s="22"/>
      <c r="D31" s="22"/>
      <c r="E31" s="23"/>
      <c r="F31" s="24"/>
      <c r="G31" s="23"/>
    </row>
    <row r="32" spans="1:7" x14ac:dyDescent="0.2">
      <c r="A32" s="22" t="s">
        <v>1202</v>
      </c>
      <c r="B32" s="22" t="s">
        <v>1203</v>
      </c>
      <c r="C32" s="22" t="s">
        <v>31</v>
      </c>
      <c r="D32" s="25">
        <v>6000</v>
      </c>
      <c r="E32" s="23">
        <v>28128.27</v>
      </c>
      <c r="F32" s="24">
        <v>7.1042115953955296</v>
      </c>
      <c r="G32" s="23">
        <v>7.4050000000000002</v>
      </c>
    </row>
    <row r="33" spans="1:7" x14ac:dyDescent="0.2">
      <c r="A33" s="22" t="s">
        <v>1204</v>
      </c>
      <c r="B33" s="22" t="s">
        <v>1205</v>
      </c>
      <c r="C33" s="22" t="s">
        <v>31</v>
      </c>
      <c r="D33" s="25">
        <v>5300</v>
      </c>
      <c r="E33" s="23">
        <v>25265.152999999998</v>
      </c>
      <c r="F33" s="24">
        <v>6.3810889507972597</v>
      </c>
      <c r="G33" s="23">
        <v>8.4149999999999991</v>
      </c>
    </row>
    <row r="34" spans="1:7" x14ac:dyDescent="0.2">
      <c r="A34" s="22" t="s">
        <v>1206</v>
      </c>
      <c r="B34" s="22" t="s">
        <v>1207</v>
      </c>
      <c r="C34" s="22" t="s">
        <v>32</v>
      </c>
      <c r="D34" s="25">
        <v>4000</v>
      </c>
      <c r="E34" s="23">
        <v>18686.78</v>
      </c>
      <c r="F34" s="24">
        <v>4.7196233240297101</v>
      </c>
      <c r="G34" s="23">
        <v>7.4349999999999996</v>
      </c>
    </row>
    <row r="35" spans="1:7" x14ac:dyDescent="0.2">
      <c r="A35" s="22" t="s">
        <v>64</v>
      </c>
      <c r="B35" s="22" t="s">
        <v>63</v>
      </c>
      <c r="C35" s="22" t="s">
        <v>31</v>
      </c>
      <c r="D35" s="25">
        <v>3000</v>
      </c>
      <c r="E35" s="23">
        <v>13938.81</v>
      </c>
      <c r="F35" s="24">
        <v>3.5204531109810602</v>
      </c>
      <c r="G35" s="23">
        <v>8.3199000000000005</v>
      </c>
    </row>
    <row r="36" spans="1:7" x14ac:dyDescent="0.2">
      <c r="A36" s="22" t="s">
        <v>1208</v>
      </c>
      <c r="B36" s="22" t="s">
        <v>1209</v>
      </c>
      <c r="C36" s="22" t="s">
        <v>35</v>
      </c>
      <c r="D36" s="25">
        <v>1500</v>
      </c>
      <c r="E36" s="23">
        <v>7242.6750000000002</v>
      </c>
      <c r="F36" s="24">
        <v>1.8292449452696999</v>
      </c>
      <c r="G36" s="23">
        <v>8.0050000000000008</v>
      </c>
    </row>
    <row r="37" spans="1:7" x14ac:dyDescent="0.2">
      <c r="A37" s="22" t="s">
        <v>1210</v>
      </c>
      <c r="B37" s="22" t="s">
        <v>1211</v>
      </c>
      <c r="C37" s="22" t="s">
        <v>35</v>
      </c>
      <c r="D37" s="25">
        <v>1500</v>
      </c>
      <c r="E37" s="23">
        <v>7051.125</v>
      </c>
      <c r="F37" s="24">
        <v>1.7808661530049099</v>
      </c>
      <c r="G37" s="23">
        <v>7.85</v>
      </c>
    </row>
    <row r="38" spans="1:7" x14ac:dyDescent="0.2">
      <c r="A38" s="22" t="s">
        <v>1212</v>
      </c>
      <c r="B38" s="22" t="s">
        <v>1213</v>
      </c>
      <c r="C38" s="22" t="s">
        <v>31</v>
      </c>
      <c r="D38" s="25">
        <v>1500</v>
      </c>
      <c r="E38" s="23">
        <v>6975.8924999999999</v>
      </c>
      <c r="F38" s="24">
        <v>1.76186506979394</v>
      </c>
      <c r="G38" s="23">
        <v>8.2849000000000004</v>
      </c>
    </row>
    <row r="39" spans="1:7" x14ac:dyDescent="0.2">
      <c r="A39" s="22" t="s">
        <v>1214</v>
      </c>
      <c r="B39" s="22" t="s">
        <v>1215</v>
      </c>
      <c r="C39" s="22" t="s">
        <v>35</v>
      </c>
      <c r="D39" s="25">
        <v>1500</v>
      </c>
      <c r="E39" s="23">
        <v>6966.0225</v>
      </c>
      <c r="F39" s="24">
        <v>1.75937225496933</v>
      </c>
      <c r="G39" s="23">
        <v>8.2050000000000001</v>
      </c>
    </row>
    <row r="40" spans="1:7" x14ac:dyDescent="0.2">
      <c r="A40" s="22" t="s">
        <v>1216</v>
      </c>
      <c r="B40" s="22" t="s">
        <v>1217</v>
      </c>
      <c r="C40" s="22" t="s">
        <v>31</v>
      </c>
      <c r="D40" s="25">
        <v>1000</v>
      </c>
      <c r="E40" s="23">
        <v>4643.32</v>
      </c>
      <c r="F40" s="24">
        <v>1.1727393040927101</v>
      </c>
      <c r="G40" s="23">
        <v>8.3199000000000005</v>
      </c>
    </row>
    <row r="41" spans="1:7" x14ac:dyDescent="0.2">
      <c r="A41" s="21" t="s">
        <v>33</v>
      </c>
      <c r="B41" s="21"/>
      <c r="C41" s="21"/>
      <c r="D41" s="21"/>
      <c r="E41" s="26">
        <f>SUM(E31:E40)</f>
        <v>118898.04800000001</v>
      </c>
      <c r="F41" s="27">
        <f>SUM(F31:F40)</f>
        <v>30.029464708334153</v>
      </c>
      <c r="G41" s="26"/>
    </row>
    <row r="42" spans="1:7" x14ac:dyDescent="0.2">
      <c r="A42" s="22"/>
      <c r="B42" s="22"/>
      <c r="C42" s="22"/>
      <c r="D42" s="22"/>
      <c r="E42" s="23"/>
      <c r="F42" s="24"/>
      <c r="G42" s="23"/>
    </row>
    <row r="43" spans="1:7" x14ac:dyDescent="0.2">
      <c r="A43" s="21" t="s">
        <v>36</v>
      </c>
      <c r="B43" s="22"/>
      <c r="C43" s="22"/>
      <c r="D43" s="22"/>
      <c r="E43" s="23"/>
      <c r="F43" s="24"/>
      <c r="G43" s="23"/>
    </row>
    <row r="44" spans="1:7" x14ac:dyDescent="0.2">
      <c r="A44" s="22" t="s">
        <v>1218</v>
      </c>
      <c r="B44" s="22" t="s">
        <v>1219</v>
      </c>
      <c r="C44" s="22" t="s">
        <v>37</v>
      </c>
      <c r="D44" s="25">
        <v>28500000</v>
      </c>
      <c r="E44" s="23">
        <v>27846.2955</v>
      </c>
      <c r="F44" s="24">
        <v>7.0329947550955101</v>
      </c>
      <c r="G44" s="23">
        <v>5.5282</v>
      </c>
    </row>
    <row r="45" spans="1:7" x14ac:dyDescent="0.2">
      <c r="A45" s="22" t="s">
        <v>1220</v>
      </c>
      <c r="B45" s="22" t="s">
        <v>1490</v>
      </c>
      <c r="C45" s="22" t="s">
        <v>37</v>
      </c>
      <c r="D45" s="25">
        <v>10000000</v>
      </c>
      <c r="E45" s="23">
        <v>9958.4599999999991</v>
      </c>
      <c r="F45" s="24">
        <v>2.5151567090433402</v>
      </c>
      <c r="G45" s="23">
        <v>5.2500999999999998</v>
      </c>
    </row>
    <row r="46" spans="1:7" x14ac:dyDescent="0.2">
      <c r="A46" s="22" t="s">
        <v>1143</v>
      </c>
      <c r="B46" s="22" t="s">
        <v>1144</v>
      </c>
      <c r="C46" s="22" t="s">
        <v>37</v>
      </c>
      <c r="D46" s="25">
        <v>100000</v>
      </c>
      <c r="E46" s="23">
        <v>99.6815</v>
      </c>
      <c r="F46" s="24">
        <v>2.5176040621994099E-2</v>
      </c>
      <c r="G46" s="23">
        <v>5.3010999999999999</v>
      </c>
    </row>
    <row r="47" spans="1:7" x14ac:dyDescent="0.2">
      <c r="A47" s="21" t="s">
        <v>33</v>
      </c>
      <c r="B47" s="21"/>
      <c r="C47" s="21"/>
      <c r="D47" s="21"/>
      <c r="E47" s="26">
        <f>SUM(E43:E46)</f>
        <v>37904.436999999998</v>
      </c>
      <c r="F47" s="27">
        <f>SUM(F43:F46)</f>
        <v>9.5733275047608455</v>
      </c>
      <c r="G47" s="26"/>
    </row>
    <row r="48" spans="1:7" x14ac:dyDescent="0.2">
      <c r="A48" s="22"/>
      <c r="B48" s="22"/>
      <c r="C48" s="22"/>
      <c r="D48" s="22"/>
      <c r="E48" s="23"/>
      <c r="F48" s="24"/>
      <c r="G48" s="23"/>
    </row>
    <row r="49" spans="1:7" x14ac:dyDescent="0.2">
      <c r="A49" s="21" t="s">
        <v>65</v>
      </c>
      <c r="B49" s="22"/>
      <c r="C49" s="22"/>
      <c r="D49" s="22"/>
      <c r="E49" s="23"/>
      <c r="F49" s="24"/>
      <c r="G49" s="23"/>
    </row>
    <row r="50" spans="1:7" x14ac:dyDescent="0.2">
      <c r="A50" s="22" t="s">
        <v>1221</v>
      </c>
      <c r="B50" s="22" t="s">
        <v>1222</v>
      </c>
      <c r="C50" s="22" t="s">
        <v>37</v>
      </c>
      <c r="D50" s="25">
        <v>500000</v>
      </c>
      <c r="E50" s="23">
        <v>515.23461110000005</v>
      </c>
      <c r="F50" s="24">
        <v>0.13013013948336399</v>
      </c>
      <c r="G50" s="23">
        <v>5.9870520000000003</v>
      </c>
    </row>
    <row r="51" spans="1:7" x14ac:dyDescent="0.2">
      <c r="A51" s="21" t="s">
        <v>33</v>
      </c>
      <c r="B51" s="21"/>
      <c r="C51" s="21"/>
      <c r="D51" s="21"/>
      <c r="E51" s="26">
        <f>SUM(E50:E50)</f>
        <v>515.23461110000005</v>
      </c>
      <c r="F51" s="27">
        <f>SUM(F50:F50)</f>
        <v>0.13013013948336399</v>
      </c>
      <c r="G51" s="26"/>
    </row>
    <row r="52" spans="1:7" x14ac:dyDescent="0.2">
      <c r="A52" s="22"/>
      <c r="B52" s="22"/>
      <c r="C52" s="22"/>
      <c r="D52" s="22"/>
      <c r="E52" s="23"/>
      <c r="F52" s="24"/>
      <c r="G52" s="23"/>
    </row>
    <row r="53" spans="1:7" x14ac:dyDescent="0.2">
      <c r="A53" s="21" t="s">
        <v>1106</v>
      </c>
      <c r="B53" s="22"/>
      <c r="C53" s="22"/>
      <c r="D53" s="22"/>
      <c r="E53" s="23"/>
      <c r="F53" s="24"/>
      <c r="G53" s="23"/>
    </row>
    <row r="54" spans="1:7" x14ac:dyDescent="0.2">
      <c r="A54" s="22" t="s">
        <v>1107</v>
      </c>
      <c r="B54" s="22" t="s">
        <v>1108</v>
      </c>
      <c r="C54" s="22" t="s">
        <v>1109</v>
      </c>
      <c r="D54" s="25">
        <v>8992.3790000000008</v>
      </c>
      <c r="E54" s="23">
        <v>1051.459327</v>
      </c>
      <c r="F54" s="24">
        <v>0.26556164111622099</v>
      </c>
      <c r="G54" s="23">
        <v>5.72</v>
      </c>
    </row>
    <row r="55" spans="1:7" x14ac:dyDescent="0.2">
      <c r="A55" s="21" t="s">
        <v>33</v>
      </c>
      <c r="B55" s="21"/>
      <c r="C55" s="21"/>
      <c r="D55" s="21"/>
      <c r="E55" s="26">
        <f>SUM(E54:E54)</f>
        <v>1051.459327</v>
      </c>
      <c r="F55" s="27">
        <f>SUM(F54:F54)</f>
        <v>0.26556164111622099</v>
      </c>
      <c r="G55" s="26"/>
    </row>
    <row r="56" spans="1:7" x14ac:dyDescent="0.2">
      <c r="A56" s="22"/>
      <c r="B56" s="22"/>
      <c r="C56" s="22"/>
      <c r="D56" s="22"/>
      <c r="E56" s="23"/>
      <c r="F56" s="24"/>
      <c r="G56" s="23"/>
    </row>
    <row r="57" spans="1:7" x14ac:dyDescent="0.2">
      <c r="A57" s="21" t="s">
        <v>38</v>
      </c>
      <c r="B57" s="21"/>
      <c r="C57" s="21"/>
      <c r="D57" s="21"/>
      <c r="E57" s="26">
        <f>E29+E41+E47+E51+E55</f>
        <v>395449.93943810003</v>
      </c>
      <c r="F57" s="27">
        <f>F29+F41+F47+F51+F55</f>
        <v>99.876744824854498</v>
      </c>
      <c r="G57" s="26"/>
    </row>
    <row r="58" spans="1:7" x14ac:dyDescent="0.2">
      <c r="A58" s="21"/>
      <c r="B58" s="21"/>
      <c r="C58" s="21"/>
      <c r="D58" s="21"/>
      <c r="E58" s="26"/>
      <c r="F58" s="27"/>
      <c r="G58" s="26"/>
    </row>
    <row r="59" spans="1:7" x14ac:dyDescent="0.2">
      <c r="A59" s="21" t="s">
        <v>40</v>
      </c>
      <c r="B59" s="21"/>
      <c r="C59" s="21"/>
      <c r="D59" s="21"/>
      <c r="E59" s="26">
        <f>E61-(E29+E41+E47+E51+E55)</f>
        <v>488.01401799998712</v>
      </c>
      <c r="F59" s="27">
        <f>F61-(F29+F41+F47+F51+F55)</f>
        <v>0.12325517514550199</v>
      </c>
      <c r="G59" s="26"/>
    </row>
    <row r="60" spans="1:7" x14ac:dyDescent="0.2">
      <c r="A60" s="21"/>
      <c r="B60" s="21"/>
      <c r="C60" s="21"/>
      <c r="D60" s="21"/>
      <c r="E60" s="26"/>
      <c r="F60" s="27"/>
      <c r="G60" s="26"/>
    </row>
    <row r="61" spans="1:7" x14ac:dyDescent="0.2">
      <c r="A61" s="28" t="s">
        <v>39</v>
      </c>
      <c r="B61" s="28"/>
      <c r="C61" s="28"/>
      <c r="D61" s="28"/>
      <c r="E61" s="29">
        <v>395937.95345610002</v>
      </c>
      <c r="F61" s="30">
        <v>100</v>
      </c>
      <c r="G61" s="29"/>
    </row>
    <row r="62" spans="1:7" x14ac:dyDescent="0.2">
      <c r="A62" s="6" t="s">
        <v>1512</v>
      </c>
      <c r="B62" s="12"/>
      <c r="C62" s="12"/>
      <c r="D62" s="12"/>
      <c r="E62" s="93"/>
      <c r="F62" s="13"/>
      <c r="G62" s="93"/>
    </row>
    <row r="64" spans="1:7" x14ac:dyDescent="0.2">
      <c r="A64" s="12" t="s">
        <v>41</v>
      </c>
    </row>
    <row r="65" spans="1:4" x14ac:dyDescent="0.2">
      <c r="A65" s="12" t="s">
        <v>42</v>
      </c>
    </row>
    <row r="66" spans="1:4" x14ac:dyDescent="0.2">
      <c r="A66" s="12" t="s">
        <v>1110</v>
      </c>
    </row>
    <row r="68" spans="1:4" x14ac:dyDescent="0.2">
      <c r="A68" s="6" t="s">
        <v>1223</v>
      </c>
    </row>
    <row r="69" spans="1:4" x14ac:dyDescent="0.2">
      <c r="A69" s="6" t="s">
        <v>1224</v>
      </c>
    </row>
    <row r="71" spans="1:4" x14ac:dyDescent="0.2">
      <c r="A71" s="12" t="s">
        <v>43</v>
      </c>
    </row>
    <row r="72" spans="1:4" x14ac:dyDescent="0.2">
      <c r="A72" s="12" t="s">
        <v>44</v>
      </c>
    </row>
    <row r="73" spans="1:4" x14ac:dyDescent="0.2">
      <c r="A73" s="12" t="s">
        <v>45</v>
      </c>
      <c r="B73" s="12"/>
      <c r="C73" s="31" t="s">
        <v>46</v>
      </c>
      <c r="D73" s="31" t="s">
        <v>1004</v>
      </c>
    </row>
    <row r="74" spans="1:4" x14ac:dyDescent="0.2">
      <c r="A74" s="6" t="s">
        <v>1225</v>
      </c>
      <c r="C74" s="32">
        <v>51.045900000000003</v>
      </c>
      <c r="D74" s="32">
        <v>52.451599999999999</v>
      </c>
    </row>
    <row r="75" spans="1:4" x14ac:dyDescent="0.2">
      <c r="A75" s="6" t="s">
        <v>1226</v>
      </c>
      <c r="C75" s="32">
        <v>10.1027</v>
      </c>
      <c r="D75" s="32">
        <v>10.077</v>
      </c>
    </row>
    <row r="76" spans="1:4" x14ac:dyDescent="0.2">
      <c r="A76" s="6" t="s">
        <v>1227</v>
      </c>
      <c r="C76" s="32">
        <v>10.094099999999999</v>
      </c>
      <c r="D76" s="32">
        <v>10.0909</v>
      </c>
    </row>
    <row r="77" spans="1:4" x14ac:dyDescent="0.2">
      <c r="A77" s="6" t="s">
        <v>1228</v>
      </c>
      <c r="C77" s="32">
        <v>10.5288</v>
      </c>
      <c r="D77" s="32">
        <v>10.457000000000001</v>
      </c>
    </row>
    <row r="78" spans="1:4" x14ac:dyDescent="0.2">
      <c r="A78" s="6" t="s">
        <v>1229</v>
      </c>
      <c r="C78" s="32">
        <v>11.078799999999999</v>
      </c>
      <c r="D78" s="32">
        <v>11.071400000000001</v>
      </c>
    </row>
    <row r="79" spans="1:4" x14ac:dyDescent="0.2">
      <c r="A79" s="6" t="s">
        <v>1230</v>
      </c>
      <c r="C79" s="32">
        <v>52.762799999999999</v>
      </c>
      <c r="D79" s="32">
        <v>54.256700000000002</v>
      </c>
    </row>
    <row r="80" spans="1:4" x14ac:dyDescent="0.2">
      <c r="A80" s="6" t="s">
        <v>1231</v>
      </c>
      <c r="C80" s="32">
        <v>10.1135</v>
      </c>
      <c r="D80" s="32">
        <v>10.0884</v>
      </c>
    </row>
    <row r="81" spans="1:4" x14ac:dyDescent="0.2">
      <c r="A81" s="6" t="s">
        <v>1232</v>
      </c>
      <c r="C81" s="32">
        <v>10.1045</v>
      </c>
      <c r="D81" s="32">
        <v>10.101599999999999</v>
      </c>
    </row>
    <row r="82" spans="1:4" x14ac:dyDescent="0.2">
      <c r="A82" s="6" t="s">
        <v>1233</v>
      </c>
      <c r="C82" s="32">
        <v>10.9389</v>
      </c>
      <c r="D82" s="32">
        <v>10.8559</v>
      </c>
    </row>
    <row r="83" spans="1:4" x14ac:dyDescent="0.2">
      <c r="A83" s="6" t="s">
        <v>1234</v>
      </c>
      <c r="C83" s="32">
        <v>11.6145</v>
      </c>
      <c r="D83" s="32">
        <v>11.6007</v>
      </c>
    </row>
    <row r="85" spans="1:4" x14ac:dyDescent="0.2">
      <c r="A85" s="6" t="s">
        <v>1005</v>
      </c>
    </row>
    <row r="87" spans="1:4" x14ac:dyDescent="0.2">
      <c r="A87" s="12" t="s">
        <v>47</v>
      </c>
    </row>
    <row r="88" spans="1:4" x14ac:dyDescent="0.2">
      <c r="A88" s="100" t="s">
        <v>48</v>
      </c>
      <c r="B88" s="101"/>
      <c r="C88" s="33" t="s">
        <v>49</v>
      </c>
    </row>
    <row r="89" spans="1:4" x14ac:dyDescent="0.2">
      <c r="A89" s="96" t="s">
        <v>1226</v>
      </c>
      <c r="B89" s="97"/>
      <c r="C89" s="34">
        <v>0.29982262999999998</v>
      </c>
    </row>
    <row r="90" spans="1:4" x14ac:dyDescent="0.2">
      <c r="A90" s="96" t="s">
        <v>1227</v>
      </c>
      <c r="B90" s="97"/>
      <c r="C90" s="34">
        <v>0.27746418</v>
      </c>
    </row>
    <row r="91" spans="1:4" x14ac:dyDescent="0.2">
      <c r="A91" s="96" t="s">
        <v>1228</v>
      </c>
      <c r="B91" s="97"/>
      <c r="C91" s="34">
        <v>0.35749999999999998</v>
      </c>
    </row>
    <row r="92" spans="1:4" x14ac:dyDescent="0.2">
      <c r="A92" s="96" t="s">
        <v>1229</v>
      </c>
      <c r="B92" s="97"/>
      <c r="C92" s="34">
        <v>0.31</v>
      </c>
    </row>
    <row r="93" spans="1:4" x14ac:dyDescent="0.2">
      <c r="A93" s="96" t="s">
        <v>1231</v>
      </c>
      <c r="B93" s="97"/>
      <c r="C93" s="34">
        <v>0.30767759</v>
      </c>
    </row>
    <row r="94" spans="1:4" x14ac:dyDescent="0.2">
      <c r="A94" s="96" t="s">
        <v>1232</v>
      </c>
      <c r="B94" s="97"/>
      <c r="C94" s="34">
        <v>0.28462854999999998</v>
      </c>
    </row>
    <row r="95" spans="1:4" x14ac:dyDescent="0.2">
      <c r="A95" s="96" t="s">
        <v>1233</v>
      </c>
      <c r="B95" s="97"/>
      <c r="C95" s="34">
        <v>0.38750000000000001</v>
      </c>
    </row>
    <row r="96" spans="1:4" x14ac:dyDescent="0.2">
      <c r="A96" s="96" t="s">
        <v>1234</v>
      </c>
      <c r="B96" s="97"/>
      <c r="C96" s="34">
        <v>0.34</v>
      </c>
    </row>
    <row r="97" spans="1:9" x14ac:dyDescent="0.2">
      <c r="A97" s="6" t="s">
        <v>50</v>
      </c>
    </row>
    <row r="98" spans="1:9" x14ac:dyDescent="0.2">
      <c r="A98" s="6" t="s">
        <v>51</v>
      </c>
    </row>
    <row r="100" spans="1:9" x14ac:dyDescent="0.2">
      <c r="A100" s="12" t="s">
        <v>1139</v>
      </c>
      <c r="D100" s="35">
        <v>0.78064347981595195</v>
      </c>
      <c r="E100" s="9" t="s">
        <v>52</v>
      </c>
    </row>
    <row r="102" spans="1:9" x14ac:dyDescent="0.2">
      <c r="A102" s="12" t="s">
        <v>53</v>
      </c>
      <c r="D102" s="31" t="s">
        <v>54</v>
      </c>
    </row>
    <row r="104" spans="1:9" x14ac:dyDescent="0.2">
      <c r="A104" s="67" t="s">
        <v>1140</v>
      </c>
      <c r="B104" s="68"/>
      <c r="C104" s="68"/>
      <c r="D104" s="68"/>
      <c r="E104" s="10"/>
      <c r="G104" s="10"/>
      <c r="H104" s="68"/>
      <c r="I104" s="68"/>
    </row>
    <row r="105" spans="1:9" x14ac:dyDescent="0.2">
      <c r="A105" s="68"/>
      <c r="B105" s="68"/>
      <c r="C105" s="68"/>
      <c r="D105" s="68"/>
      <c r="E105" s="10"/>
      <c r="G105" s="10"/>
      <c r="H105" s="68"/>
      <c r="I105" s="68"/>
    </row>
    <row r="106" spans="1:9" x14ac:dyDescent="0.2">
      <c r="A106" s="67" t="s">
        <v>1009</v>
      </c>
      <c r="B106" s="68"/>
      <c r="C106" s="68"/>
      <c r="D106" s="68"/>
      <c r="E106" s="10"/>
      <c r="G106" s="10"/>
      <c r="H106" s="68"/>
      <c r="I106" s="68"/>
    </row>
    <row r="107" spans="1:9" x14ac:dyDescent="0.2">
      <c r="A107" s="68"/>
      <c r="B107" s="68"/>
      <c r="C107" s="68"/>
      <c r="D107" s="68"/>
      <c r="E107" s="10"/>
      <c r="G107" s="10"/>
      <c r="H107" s="68"/>
      <c r="I107" s="68"/>
    </row>
    <row r="108" spans="1:9" x14ac:dyDescent="0.2">
      <c r="A108" s="68"/>
      <c r="B108" s="68"/>
      <c r="C108" s="68"/>
      <c r="D108" s="68"/>
      <c r="E108" s="10"/>
      <c r="G108" s="10"/>
      <c r="H108" s="68"/>
      <c r="I108" s="68"/>
    </row>
    <row r="109" spans="1:9" x14ac:dyDescent="0.2">
      <c r="A109" s="68"/>
      <c r="B109" s="68"/>
      <c r="C109" s="68"/>
      <c r="D109" s="68"/>
      <c r="E109" s="10"/>
      <c r="G109" s="10"/>
      <c r="H109" s="68"/>
      <c r="I109" s="68"/>
    </row>
    <row r="110" spans="1:9" x14ac:dyDescent="0.2">
      <c r="A110" s="68"/>
      <c r="B110" s="68"/>
      <c r="C110" s="68"/>
      <c r="D110" s="68"/>
      <c r="E110" s="10"/>
      <c r="G110" s="10"/>
      <c r="H110" s="68"/>
      <c r="I110" s="68"/>
    </row>
    <row r="111" spans="1:9" x14ac:dyDescent="0.2">
      <c r="A111" s="68"/>
      <c r="B111" s="68"/>
      <c r="C111" s="68"/>
      <c r="D111" s="68"/>
      <c r="E111" s="10"/>
      <c r="G111" s="10"/>
      <c r="H111" s="68"/>
      <c r="I111" s="68"/>
    </row>
    <row r="112" spans="1:9" x14ac:dyDescent="0.2">
      <c r="A112" s="68"/>
      <c r="B112" s="68"/>
      <c r="C112" s="68"/>
      <c r="D112" s="68"/>
      <c r="E112" s="10"/>
      <c r="G112" s="10"/>
      <c r="H112" s="68"/>
      <c r="I112" s="68"/>
    </row>
    <row r="113" spans="1:9" x14ac:dyDescent="0.2">
      <c r="A113" s="68"/>
      <c r="B113" s="68"/>
      <c r="C113" s="68"/>
      <c r="D113" s="68"/>
      <c r="E113" s="10"/>
      <c r="G113" s="10"/>
      <c r="H113" s="68"/>
      <c r="I113" s="68"/>
    </row>
    <row r="114" spans="1:9" x14ac:dyDescent="0.2">
      <c r="A114" s="68"/>
      <c r="B114" s="68"/>
      <c r="C114" s="68"/>
      <c r="D114" s="68"/>
      <c r="E114" s="10"/>
      <c r="G114" s="10"/>
      <c r="H114" s="68"/>
      <c r="I114" s="68"/>
    </row>
    <row r="115" spans="1:9" x14ac:dyDescent="0.2">
      <c r="A115" s="68"/>
      <c r="B115" s="68"/>
      <c r="C115" s="68"/>
      <c r="D115" s="68"/>
      <c r="E115" s="10"/>
      <c r="G115" s="10"/>
      <c r="H115" s="68"/>
      <c r="I115" s="68"/>
    </row>
    <row r="116" spans="1:9" x14ac:dyDescent="0.2">
      <c r="A116" s="68"/>
      <c r="B116" s="68"/>
      <c r="C116" s="68"/>
      <c r="D116" s="68"/>
      <c r="E116" s="10"/>
      <c r="G116" s="10"/>
      <c r="H116" s="68"/>
      <c r="I116" s="68"/>
    </row>
    <row r="117" spans="1:9" x14ac:dyDescent="0.2">
      <c r="A117" s="68"/>
      <c r="B117" s="68"/>
      <c r="C117" s="68"/>
      <c r="D117" s="68"/>
      <c r="E117" s="10"/>
      <c r="G117" s="10"/>
      <c r="H117" s="68"/>
      <c r="I117" s="68"/>
    </row>
    <row r="118" spans="1:9" x14ac:dyDescent="0.2">
      <c r="A118" s="68"/>
      <c r="B118" s="68"/>
      <c r="C118" s="68"/>
      <c r="D118" s="68"/>
      <c r="E118" s="10"/>
      <c r="G118" s="10"/>
      <c r="H118" s="68"/>
      <c r="I118" s="68"/>
    </row>
    <row r="119" spans="1:9" x14ac:dyDescent="0.2">
      <c r="A119" s="68"/>
      <c r="B119" s="68"/>
      <c r="C119" s="68"/>
      <c r="D119" s="68"/>
      <c r="E119" s="10"/>
      <c r="G119" s="10"/>
      <c r="H119" s="68"/>
      <c r="I119" s="68"/>
    </row>
    <row r="120" spans="1:9" x14ac:dyDescent="0.2">
      <c r="A120" s="67"/>
      <c r="B120" s="68"/>
      <c r="C120" s="68"/>
      <c r="D120" s="68"/>
      <c r="E120" s="10"/>
      <c r="G120" s="10"/>
      <c r="H120" s="68"/>
      <c r="I120" s="68"/>
    </row>
    <row r="121" spans="1:9" x14ac:dyDescent="0.2">
      <c r="A121" s="68"/>
      <c r="B121" s="68"/>
      <c r="C121" s="68"/>
      <c r="D121" s="68"/>
      <c r="E121" s="10"/>
      <c r="G121" s="10"/>
      <c r="H121" s="68"/>
      <c r="I121" s="68"/>
    </row>
    <row r="122" spans="1:9" x14ac:dyDescent="0.2">
      <c r="A122" s="67" t="s">
        <v>1235</v>
      </c>
      <c r="B122" s="68"/>
      <c r="C122" s="68"/>
      <c r="D122" s="68"/>
      <c r="E122" s="10"/>
      <c r="G122" s="10"/>
      <c r="H122" s="68"/>
      <c r="I122" s="68"/>
    </row>
    <row r="123" spans="1:9" x14ac:dyDescent="0.2">
      <c r="A123" s="68"/>
      <c r="B123" s="68"/>
      <c r="C123" s="68"/>
      <c r="D123" s="68"/>
      <c r="E123" s="10"/>
      <c r="G123" s="10"/>
      <c r="H123" s="68"/>
      <c r="I123" s="68"/>
    </row>
    <row r="124" spans="1:9" x14ac:dyDescent="0.2">
      <c r="A124" s="67" t="s">
        <v>1525</v>
      </c>
      <c r="B124" s="68"/>
      <c r="C124" s="68"/>
      <c r="D124" s="68"/>
      <c r="E124" s="10"/>
      <c r="G124" s="10"/>
      <c r="H124" s="68"/>
      <c r="I124" s="68"/>
    </row>
    <row r="125" spans="1:9" x14ac:dyDescent="0.2">
      <c r="A125" s="68"/>
      <c r="B125" s="68"/>
      <c r="C125" s="68"/>
      <c r="D125" s="68"/>
      <c r="E125" s="10"/>
      <c r="G125" s="10"/>
      <c r="H125" s="68"/>
      <c r="I125" s="68"/>
    </row>
    <row r="126" spans="1:9" x14ac:dyDescent="0.2">
      <c r="A126" s="68"/>
      <c r="B126" s="68"/>
      <c r="C126" s="68"/>
      <c r="D126" s="68"/>
      <c r="E126" s="10"/>
      <c r="G126" s="10"/>
      <c r="H126" s="68"/>
      <c r="I126" s="68"/>
    </row>
    <row r="127" spans="1:9" x14ac:dyDescent="0.2">
      <c r="A127" s="68"/>
      <c r="B127" s="68"/>
      <c r="C127" s="68"/>
      <c r="D127" s="68"/>
      <c r="E127" s="10"/>
      <c r="G127" s="10"/>
      <c r="H127" s="68"/>
      <c r="I127" s="68"/>
    </row>
    <row r="128" spans="1:9" x14ac:dyDescent="0.2">
      <c r="A128" s="68"/>
      <c r="B128" s="68"/>
      <c r="C128" s="68"/>
      <c r="D128" s="68"/>
      <c r="E128" s="10"/>
      <c r="G128" s="10"/>
      <c r="H128" s="68"/>
      <c r="I128" s="68"/>
    </row>
    <row r="129" spans="1:9" x14ac:dyDescent="0.2">
      <c r="A129" s="68"/>
      <c r="B129" s="68"/>
      <c r="C129" s="68"/>
      <c r="D129" s="68"/>
      <c r="E129" s="10"/>
      <c r="G129" s="10"/>
      <c r="H129" s="68"/>
      <c r="I129" s="68"/>
    </row>
    <row r="130" spans="1:9" x14ac:dyDescent="0.2">
      <c r="A130" s="68"/>
      <c r="B130" s="68"/>
      <c r="C130" s="68"/>
      <c r="D130" s="68"/>
      <c r="E130" s="10"/>
      <c r="G130" s="10"/>
      <c r="H130" s="68"/>
      <c r="I130" s="68"/>
    </row>
    <row r="131" spans="1:9" x14ac:dyDescent="0.2">
      <c r="A131" s="68"/>
      <c r="B131" s="68"/>
      <c r="C131" s="68"/>
      <c r="D131" s="68"/>
      <c r="E131" s="10"/>
      <c r="G131" s="10"/>
      <c r="H131" s="68"/>
      <c r="I131" s="68"/>
    </row>
    <row r="132" spans="1:9" x14ac:dyDescent="0.2">
      <c r="A132" s="68"/>
      <c r="B132" s="68"/>
      <c r="C132" s="68"/>
      <c r="D132" s="68"/>
      <c r="E132" s="10"/>
      <c r="G132" s="10"/>
      <c r="H132" s="68"/>
      <c r="I132" s="68"/>
    </row>
    <row r="133" spans="1:9" x14ac:dyDescent="0.2">
      <c r="A133" s="68"/>
      <c r="B133" s="68"/>
      <c r="C133" s="68"/>
      <c r="D133" s="68"/>
      <c r="E133" s="10"/>
      <c r="G133" s="10"/>
      <c r="H133" s="68"/>
      <c r="I133" s="68"/>
    </row>
    <row r="134" spans="1:9" x14ac:dyDescent="0.2">
      <c r="A134" s="68"/>
      <c r="B134" s="68"/>
      <c r="C134" s="68"/>
      <c r="D134" s="68"/>
      <c r="E134" s="10"/>
      <c r="G134" s="10"/>
      <c r="H134" s="68"/>
      <c r="I134" s="68"/>
    </row>
    <row r="135" spans="1:9" x14ac:dyDescent="0.2">
      <c r="A135" s="68"/>
      <c r="B135" s="68"/>
      <c r="C135" s="68"/>
      <c r="D135" s="68"/>
      <c r="E135" s="10"/>
      <c r="G135" s="10"/>
      <c r="H135" s="68"/>
      <c r="I135" s="68"/>
    </row>
    <row r="136" spans="1:9" x14ac:dyDescent="0.2">
      <c r="A136" s="68"/>
      <c r="B136" s="68"/>
      <c r="C136" s="68"/>
      <c r="D136" s="68"/>
      <c r="E136" s="10"/>
      <c r="G136" s="10"/>
      <c r="H136" s="68"/>
      <c r="I136" s="68"/>
    </row>
    <row r="137" spans="1:9" x14ac:dyDescent="0.2">
      <c r="A137" s="68"/>
      <c r="B137" s="68"/>
      <c r="C137" s="68"/>
      <c r="D137" s="68"/>
      <c r="E137" s="10"/>
      <c r="G137" s="10"/>
      <c r="H137" s="68"/>
      <c r="I137" s="68"/>
    </row>
    <row r="138" spans="1:9" x14ac:dyDescent="0.2">
      <c r="A138" s="67" t="s">
        <v>1236</v>
      </c>
      <c r="B138" s="68"/>
      <c r="C138" s="68"/>
      <c r="D138" s="68"/>
      <c r="E138" s="10"/>
      <c r="G138" s="10"/>
      <c r="H138" s="68"/>
      <c r="I138" s="68"/>
    </row>
    <row r="139" spans="1:9" x14ac:dyDescent="0.2">
      <c r="A139" s="68"/>
      <c r="B139" s="68"/>
      <c r="C139" s="68"/>
      <c r="D139" s="68"/>
      <c r="E139" s="10"/>
      <c r="G139" s="10"/>
      <c r="H139" s="68"/>
      <c r="I139" s="68"/>
    </row>
    <row r="140" spans="1:9" x14ac:dyDescent="0.2">
      <c r="A140" s="68"/>
      <c r="B140" s="68"/>
      <c r="C140" s="68"/>
      <c r="D140" s="68"/>
      <c r="E140" s="10"/>
      <c r="G140" s="10"/>
      <c r="H140" s="68"/>
      <c r="I140" s="68"/>
    </row>
    <row r="141" spans="1:9" x14ac:dyDescent="0.2">
      <c r="A141" s="68" t="s">
        <v>1008</v>
      </c>
      <c r="B141" s="68"/>
      <c r="C141" s="68"/>
      <c r="D141" s="68"/>
      <c r="E141" s="10"/>
      <c r="G141" s="10"/>
      <c r="H141" s="68"/>
      <c r="I141" s="68"/>
    </row>
    <row r="143" spans="1:9" x14ac:dyDescent="0.2">
      <c r="A143" s="68"/>
    </row>
    <row r="144" spans="1:9" x14ac:dyDescent="0.2">
      <c r="A144" s="69"/>
    </row>
    <row r="145" spans="1:1" x14ac:dyDescent="0.2">
      <c r="A145" s="69"/>
    </row>
    <row r="146" spans="1:1" x14ac:dyDescent="0.2">
      <c r="A146" s="69"/>
    </row>
  </sheetData>
  <mergeCells count="10">
    <mergeCell ref="A93:B93"/>
    <mergeCell ref="A94:B94"/>
    <mergeCell ref="A95:B95"/>
    <mergeCell ref="A96:B96"/>
    <mergeCell ref="A1:G1"/>
    <mergeCell ref="A88:B88"/>
    <mergeCell ref="A89:B89"/>
    <mergeCell ref="A90:B90"/>
    <mergeCell ref="A91:B91"/>
    <mergeCell ref="A92:B92"/>
  </mergeCells>
  <conditionalFormatting sqref="F2:F3">
    <cfRule type="cellIs" dxfId="109" priority="2" stopIfTrue="1" operator="between">
      <formula>0.009</formula>
      <formula>-0.009</formula>
    </cfRule>
  </conditionalFormatting>
  <conditionalFormatting sqref="F5:F65537">
    <cfRule type="cellIs" dxfId="108"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158"/>
  <sheetViews>
    <sheetView workbookViewId="0">
      <selection sqref="A1:F1"/>
    </sheetView>
  </sheetViews>
  <sheetFormatPr defaultColWidth="9.21875" defaultRowHeight="10.199999999999999" x14ac:dyDescent="0.2"/>
  <cols>
    <col min="1" max="1" width="40.5546875" style="6" bestFit="1" customWidth="1"/>
    <col min="2" max="2" width="33.77734375" style="6" bestFit="1" customWidth="1"/>
    <col min="3" max="3" width="35.44140625" style="6" bestFit="1" customWidth="1"/>
    <col min="4" max="4" width="15.77734375" style="6" customWidth="1"/>
    <col min="5" max="5" width="26.21875" style="9" customWidth="1"/>
    <col min="6" max="6" width="13.5546875" style="10" bestFit="1" customWidth="1"/>
    <col min="7" max="16384" width="9.21875" style="6"/>
  </cols>
  <sheetData>
    <row r="1" spans="1:6" s="1" customFormat="1" ht="13.8" x14ac:dyDescent="0.2">
      <c r="A1" s="98" t="s">
        <v>23</v>
      </c>
      <c r="B1" s="99"/>
      <c r="C1" s="99"/>
      <c r="D1" s="99"/>
      <c r="E1" s="99"/>
      <c r="F1" s="99"/>
    </row>
    <row r="2" spans="1:6" s="1" customFormat="1" ht="11.4" x14ac:dyDescent="0.2">
      <c r="E2" s="5"/>
      <c r="F2" s="8"/>
    </row>
    <row r="3" spans="1:6" s="1" customFormat="1" ht="12" x14ac:dyDescent="0.2">
      <c r="A3" s="7" t="s">
        <v>7</v>
      </c>
      <c r="B3" s="2"/>
      <c r="C3" s="3"/>
      <c r="D3" s="3"/>
      <c r="E3" s="4"/>
      <c r="F3" s="8"/>
    </row>
    <row r="4" spans="1:6" s="1" customFormat="1" ht="24.75" customHeight="1" x14ac:dyDescent="0.2">
      <c r="A4" s="14" t="s">
        <v>2</v>
      </c>
      <c r="B4" s="14" t="s">
        <v>0</v>
      </c>
      <c r="C4" s="15" t="s">
        <v>546</v>
      </c>
      <c r="D4" s="15" t="s">
        <v>1</v>
      </c>
      <c r="E4" s="54" t="s">
        <v>6</v>
      </c>
      <c r="F4" s="16" t="s">
        <v>3</v>
      </c>
    </row>
    <row r="5" spans="1:6" x14ac:dyDescent="0.2">
      <c r="A5" s="17" t="s">
        <v>134</v>
      </c>
      <c r="B5" s="18"/>
      <c r="C5" s="18"/>
      <c r="D5" s="18"/>
      <c r="E5" s="19"/>
      <c r="F5" s="20"/>
    </row>
    <row r="6" spans="1:6" x14ac:dyDescent="0.2">
      <c r="A6" s="21" t="s">
        <v>67</v>
      </c>
      <c r="B6" s="22"/>
      <c r="C6" s="22"/>
      <c r="D6" s="22"/>
      <c r="E6" s="23"/>
      <c r="F6" s="24"/>
    </row>
    <row r="7" spans="1:6" x14ac:dyDescent="0.2">
      <c r="A7" s="22" t="s">
        <v>159</v>
      </c>
      <c r="B7" s="22" t="s">
        <v>158</v>
      </c>
      <c r="C7" s="22" t="s">
        <v>160</v>
      </c>
      <c r="D7" s="25">
        <v>3450000</v>
      </c>
      <c r="E7" s="23">
        <v>12787.424999999999</v>
      </c>
      <c r="F7" s="24">
        <v>5.9714278171554103</v>
      </c>
    </row>
    <row r="8" spans="1:6" x14ac:dyDescent="0.2">
      <c r="A8" s="22" t="s">
        <v>147</v>
      </c>
      <c r="B8" s="22" t="s">
        <v>146</v>
      </c>
      <c r="C8" s="22" t="s">
        <v>137</v>
      </c>
      <c r="D8" s="25">
        <v>1000000</v>
      </c>
      <c r="E8" s="23">
        <v>9794</v>
      </c>
      <c r="F8" s="24">
        <v>4.5735684894511701</v>
      </c>
    </row>
    <row r="9" spans="1:6" x14ac:dyDescent="0.2">
      <c r="A9" s="22" t="s">
        <v>136</v>
      </c>
      <c r="B9" s="22" t="s">
        <v>135</v>
      </c>
      <c r="C9" s="22" t="s">
        <v>137</v>
      </c>
      <c r="D9" s="25">
        <v>1300000</v>
      </c>
      <c r="E9" s="23">
        <v>9510.15</v>
      </c>
      <c r="F9" s="24">
        <v>4.4410171911327403</v>
      </c>
    </row>
    <row r="10" spans="1:6" x14ac:dyDescent="0.2">
      <c r="A10" s="22" t="s">
        <v>154</v>
      </c>
      <c r="B10" s="22" t="s">
        <v>153</v>
      </c>
      <c r="C10" s="22" t="s">
        <v>155</v>
      </c>
      <c r="D10" s="25">
        <v>720276</v>
      </c>
      <c r="E10" s="23">
        <v>9007.7716560000008</v>
      </c>
      <c r="F10" s="24">
        <v>4.2064182771138396</v>
      </c>
    </row>
    <row r="11" spans="1:6" x14ac:dyDescent="0.2">
      <c r="A11" s="22" t="s">
        <v>253</v>
      </c>
      <c r="B11" s="22" t="s">
        <v>252</v>
      </c>
      <c r="C11" s="22" t="s">
        <v>254</v>
      </c>
      <c r="D11" s="25">
        <v>2957800</v>
      </c>
      <c r="E11" s="23">
        <v>8419.3776999999991</v>
      </c>
      <c r="F11" s="24">
        <v>3.9316520879628198</v>
      </c>
    </row>
    <row r="12" spans="1:6" x14ac:dyDescent="0.2">
      <c r="A12" s="22" t="s">
        <v>157</v>
      </c>
      <c r="B12" s="22" t="s">
        <v>156</v>
      </c>
      <c r="C12" s="22" t="s">
        <v>155</v>
      </c>
      <c r="D12" s="25">
        <v>590000</v>
      </c>
      <c r="E12" s="23">
        <v>7915.44</v>
      </c>
      <c r="F12" s="24">
        <v>3.6963249912335501</v>
      </c>
    </row>
    <row r="13" spans="1:6" x14ac:dyDescent="0.2">
      <c r="A13" s="22" t="s">
        <v>880</v>
      </c>
      <c r="B13" s="22" t="s">
        <v>879</v>
      </c>
      <c r="C13" s="22" t="s">
        <v>881</v>
      </c>
      <c r="D13" s="25">
        <v>1713809</v>
      </c>
      <c r="E13" s="23">
        <v>7719.8526410000004</v>
      </c>
      <c r="F13" s="24">
        <v>3.6049902779338399</v>
      </c>
    </row>
    <row r="14" spans="1:6" x14ac:dyDescent="0.2">
      <c r="A14" s="22" t="s">
        <v>189</v>
      </c>
      <c r="B14" s="22" t="s">
        <v>188</v>
      </c>
      <c r="C14" s="22" t="s">
        <v>160</v>
      </c>
      <c r="D14" s="25">
        <v>4220000</v>
      </c>
      <c r="E14" s="23">
        <v>6337.174</v>
      </c>
      <c r="F14" s="24">
        <v>2.9593117539891001</v>
      </c>
    </row>
    <row r="15" spans="1:6" x14ac:dyDescent="0.2">
      <c r="A15" s="22" t="s">
        <v>488</v>
      </c>
      <c r="B15" s="22" t="s">
        <v>487</v>
      </c>
      <c r="C15" s="22" t="s">
        <v>160</v>
      </c>
      <c r="D15" s="25">
        <v>7600000</v>
      </c>
      <c r="E15" s="23">
        <v>5602.72</v>
      </c>
      <c r="F15" s="24">
        <v>2.61633894703062</v>
      </c>
    </row>
    <row r="16" spans="1:6" x14ac:dyDescent="0.2">
      <c r="A16" s="22" t="s">
        <v>139</v>
      </c>
      <c r="B16" s="22" t="s">
        <v>138</v>
      </c>
      <c r="C16" s="22" t="s">
        <v>137</v>
      </c>
      <c r="D16" s="25">
        <v>440000</v>
      </c>
      <c r="E16" s="23">
        <v>5305.96</v>
      </c>
      <c r="F16" s="24">
        <v>2.4777589812424301</v>
      </c>
    </row>
    <row r="17" spans="1:6" x14ac:dyDescent="0.2">
      <c r="A17" s="22" t="s">
        <v>416</v>
      </c>
      <c r="B17" s="22" t="s">
        <v>415</v>
      </c>
      <c r="C17" s="22" t="s">
        <v>155</v>
      </c>
      <c r="D17" s="25">
        <v>222500</v>
      </c>
      <c r="E17" s="23">
        <v>5248.5524999999998</v>
      </c>
      <c r="F17" s="24">
        <v>2.4509510240177801</v>
      </c>
    </row>
    <row r="18" spans="1:6" x14ac:dyDescent="0.2">
      <c r="A18" s="22" t="s">
        <v>194</v>
      </c>
      <c r="B18" s="22" t="s">
        <v>193</v>
      </c>
      <c r="C18" s="22" t="s">
        <v>195</v>
      </c>
      <c r="D18" s="25">
        <v>1300000</v>
      </c>
      <c r="E18" s="23">
        <v>5208.45</v>
      </c>
      <c r="F18" s="24">
        <v>2.4322240962713799</v>
      </c>
    </row>
    <row r="19" spans="1:6" x14ac:dyDescent="0.2">
      <c r="A19" s="22" t="s">
        <v>180</v>
      </c>
      <c r="B19" s="22" t="s">
        <v>179</v>
      </c>
      <c r="C19" s="22" t="s">
        <v>181</v>
      </c>
      <c r="D19" s="25">
        <v>2350000</v>
      </c>
      <c r="E19" s="23">
        <v>4508.71</v>
      </c>
      <c r="F19" s="24">
        <v>2.1054619138322801</v>
      </c>
    </row>
    <row r="20" spans="1:6" x14ac:dyDescent="0.2">
      <c r="A20" s="22" t="s">
        <v>174</v>
      </c>
      <c r="B20" s="22" t="s">
        <v>173</v>
      </c>
      <c r="C20" s="22" t="s">
        <v>175</v>
      </c>
      <c r="D20" s="25">
        <v>80000</v>
      </c>
      <c r="E20" s="23">
        <v>4338.3999999999996</v>
      </c>
      <c r="F20" s="24">
        <v>2.0259311348412199</v>
      </c>
    </row>
    <row r="21" spans="1:6" x14ac:dyDescent="0.2">
      <c r="A21" s="22" t="s">
        <v>334</v>
      </c>
      <c r="B21" s="22" t="s">
        <v>333</v>
      </c>
      <c r="C21" s="22" t="s">
        <v>218</v>
      </c>
      <c r="D21" s="25">
        <v>1500000</v>
      </c>
      <c r="E21" s="23">
        <v>4315.5</v>
      </c>
      <c r="F21" s="24">
        <v>2.01523737147504</v>
      </c>
    </row>
    <row r="22" spans="1:6" x14ac:dyDescent="0.2">
      <c r="A22" s="22" t="s">
        <v>326</v>
      </c>
      <c r="B22" s="22" t="s">
        <v>325</v>
      </c>
      <c r="C22" s="22" t="s">
        <v>145</v>
      </c>
      <c r="D22" s="25">
        <v>1000000</v>
      </c>
      <c r="E22" s="23">
        <v>4181.5</v>
      </c>
      <c r="F22" s="24">
        <v>1.9526625116030301</v>
      </c>
    </row>
    <row r="23" spans="1:6" x14ac:dyDescent="0.2">
      <c r="A23" s="22" t="s">
        <v>217</v>
      </c>
      <c r="B23" s="22" t="s">
        <v>216</v>
      </c>
      <c r="C23" s="22" t="s">
        <v>218</v>
      </c>
      <c r="D23" s="25">
        <v>200000</v>
      </c>
      <c r="E23" s="23">
        <v>4110.3999999999996</v>
      </c>
      <c r="F23" s="24">
        <v>1.9194604777455699</v>
      </c>
    </row>
    <row r="24" spans="1:6" x14ac:dyDescent="0.2">
      <c r="A24" s="22" t="s">
        <v>426</v>
      </c>
      <c r="B24" s="22" t="s">
        <v>425</v>
      </c>
      <c r="C24" s="22" t="s">
        <v>223</v>
      </c>
      <c r="D24" s="25">
        <v>470000</v>
      </c>
      <c r="E24" s="23">
        <v>4098.87</v>
      </c>
      <c r="F24" s="24">
        <v>1.9140762379371801</v>
      </c>
    </row>
    <row r="25" spans="1:6" x14ac:dyDescent="0.2">
      <c r="A25" s="22" t="s">
        <v>276</v>
      </c>
      <c r="B25" s="22" t="s">
        <v>275</v>
      </c>
      <c r="C25" s="22" t="s">
        <v>277</v>
      </c>
      <c r="D25" s="25">
        <v>2976069</v>
      </c>
      <c r="E25" s="23">
        <v>4098.3446199999998</v>
      </c>
      <c r="F25" s="24">
        <v>1.9138308977888201</v>
      </c>
    </row>
    <row r="26" spans="1:6" x14ac:dyDescent="0.2">
      <c r="A26" s="22" t="s">
        <v>506</v>
      </c>
      <c r="B26" s="22" t="s">
        <v>505</v>
      </c>
      <c r="C26" s="22" t="s">
        <v>223</v>
      </c>
      <c r="D26" s="25">
        <v>1300800</v>
      </c>
      <c r="E26" s="23">
        <v>3968.7408</v>
      </c>
      <c r="F26" s="24">
        <v>1.8533089509576499</v>
      </c>
    </row>
    <row r="27" spans="1:6" x14ac:dyDescent="0.2">
      <c r="A27" s="22" t="s">
        <v>525</v>
      </c>
      <c r="B27" s="22" t="s">
        <v>524</v>
      </c>
      <c r="C27" s="22" t="s">
        <v>198</v>
      </c>
      <c r="D27" s="25">
        <v>115000</v>
      </c>
      <c r="E27" s="23">
        <v>3271.4050000000002</v>
      </c>
      <c r="F27" s="24">
        <v>1.5276694735790299</v>
      </c>
    </row>
    <row r="28" spans="1:6" x14ac:dyDescent="0.2">
      <c r="A28" s="22" t="s">
        <v>332</v>
      </c>
      <c r="B28" s="22" t="s">
        <v>331</v>
      </c>
      <c r="C28" s="22" t="s">
        <v>160</v>
      </c>
      <c r="D28" s="25">
        <v>1050000</v>
      </c>
      <c r="E28" s="23">
        <v>3109.05</v>
      </c>
      <c r="F28" s="24">
        <v>1.4518534931721601</v>
      </c>
    </row>
    <row r="29" spans="1:6" x14ac:dyDescent="0.2">
      <c r="A29" s="22" t="s">
        <v>227</v>
      </c>
      <c r="B29" s="22" t="s">
        <v>226</v>
      </c>
      <c r="C29" s="22" t="s">
        <v>228</v>
      </c>
      <c r="D29" s="25">
        <v>2000000</v>
      </c>
      <c r="E29" s="23">
        <v>3082.6</v>
      </c>
      <c r="F29" s="24">
        <v>1.43950196299593</v>
      </c>
    </row>
    <row r="30" spans="1:6" x14ac:dyDescent="0.2">
      <c r="A30" s="22" t="s">
        <v>883</v>
      </c>
      <c r="B30" s="22" t="s">
        <v>882</v>
      </c>
      <c r="C30" s="22" t="s">
        <v>178</v>
      </c>
      <c r="D30" s="25">
        <v>105000</v>
      </c>
      <c r="E30" s="23">
        <v>2945.355</v>
      </c>
      <c r="F30" s="24">
        <v>1.37541176416658</v>
      </c>
    </row>
    <row r="31" spans="1:6" x14ac:dyDescent="0.2">
      <c r="A31" s="22" t="s">
        <v>782</v>
      </c>
      <c r="B31" s="22" t="s">
        <v>781</v>
      </c>
      <c r="C31" s="22" t="s">
        <v>172</v>
      </c>
      <c r="D31" s="25">
        <v>55000</v>
      </c>
      <c r="E31" s="23">
        <v>2784.65</v>
      </c>
      <c r="F31" s="24">
        <v>1.3003662950939601</v>
      </c>
    </row>
    <row r="32" spans="1:6" x14ac:dyDescent="0.2">
      <c r="A32" s="22" t="s">
        <v>499</v>
      </c>
      <c r="B32" s="22" t="s">
        <v>498</v>
      </c>
      <c r="C32" s="22" t="s">
        <v>142</v>
      </c>
      <c r="D32" s="25">
        <v>965000</v>
      </c>
      <c r="E32" s="23">
        <v>2711.65</v>
      </c>
      <c r="F32" s="24">
        <v>1.2662770057607</v>
      </c>
    </row>
    <row r="33" spans="1:7" x14ac:dyDescent="0.2">
      <c r="A33" s="22" t="s">
        <v>340</v>
      </c>
      <c r="B33" s="22" t="s">
        <v>339</v>
      </c>
      <c r="C33" s="22" t="s">
        <v>142</v>
      </c>
      <c r="D33" s="25">
        <v>800000</v>
      </c>
      <c r="E33" s="23">
        <v>2683.2</v>
      </c>
      <c r="F33" s="24">
        <v>1.25299152245205</v>
      </c>
    </row>
    <row r="34" spans="1:7" x14ac:dyDescent="0.2">
      <c r="A34" s="22" t="s">
        <v>885</v>
      </c>
      <c r="B34" s="22" t="s">
        <v>884</v>
      </c>
      <c r="C34" s="22" t="s">
        <v>277</v>
      </c>
      <c r="D34" s="25">
        <v>275000</v>
      </c>
      <c r="E34" s="23">
        <v>2551.1750000000002</v>
      </c>
      <c r="F34" s="24">
        <v>1.1913389412983</v>
      </c>
    </row>
    <row r="35" spans="1:7" x14ac:dyDescent="0.2">
      <c r="A35" s="22" t="s">
        <v>887</v>
      </c>
      <c r="B35" s="22" t="s">
        <v>886</v>
      </c>
      <c r="C35" s="22" t="s">
        <v>282</v>
      </c>
      <c r="D35" s="25">
        <v>579157</v>
      </c>
      <c r="E35" s="23">
        <v>2471.2629189999998</v>
      </c>
      <c r="F35" s="24">
        <v>1.1540218721143101</v>
      </c>
    </row>
    <row r="36" spans="1:7" x14ac:dyDescent="0.2">
      <c r="A36" s="22" t="s">
        <v>442</v>
      </c>
      <c r="B36" s="22" t="s">
        <v>441</v>
      </c>
      <c r="C36" s="22" t="s">
        <v>155</v>
      </c>
      <c r="D36" s="25">
        <v>120000</v>
      </c>
      <c r="E36" s="23">
        <v>2463.6</v>
      </c>
      <c r="F36" s="24">
        <v>1.15044346851255</v>
      </c>
    </row>
    <row r="37" spans="1:7" x14ac:dyDescent="0.2">
      <c r="A37" s="22" t="s">
        <v>213</v>
      </c>
      <c r="B37" s="22" t="s">
        <v>212</v>
      </c>
      <c r="C37" s="22" t="s">
        <v>172</v>
      </c>
      <c r="D37" s="25">
        <v>20000</v>
      </c>
      <c r="E37" s="23">
        <v>2461.1999999999998</v>
      </c>
      <c r="F37" s="24">
        <v>1.1493227247536499</v>
      </c>
    </row>
    <row r="38" spans="1:7" x14ac:dyDescent="0.2">
      <c r="A38" s="22" t="s">
        <v>244</v>
      </c>
      <c r="B38" s="22" t="s">
        <v>243</v>
      </c>
      <c r="C38" s="22" t="s">
        <v>245</v>
      </c>
      <c r="D38" s="25">
        <v>1000000</v>
      </c>
      <c r="E38" s="23">
        <v>2275.3000000000002</v>
      </c>
      <c r="F38" s="24">
        <v>1.0625117810953899</v>
      </c>
    </row>
    <row r="39" spans="1:7" x14ac:dyDescent="0.2">
      <c r="A39" s="22" t="s">
        <v>220</v>
      </c>
      <c r="B39" s="22" t="s">
        <v>219</v>
      </c>
      <c r="C39" s="22" t="s">
        <v>195</v>
      </c>
      <c r="D39" s="25">
        <v>60000</v>
      </c>
      <c r="E39" s="23">
        <v>2092.3200000000002</v>
      </c>
      <c r="F39" s="24">
        <v>0.97706440901046299</v>
      </c>
    </row>
    <row r="40" spans="1:7" x14ac:dyDescent="0.2">
      <c r="A40" s="22" t="s">
        <v>508</v>
      </c>
      <c r="B40" s="22" t="s">
        <v>507</v>
      </c>
      <c r="C40" s="22" t="s">
        <v>509</v>
      </c>
      <c r="D40" s="25">
        <v>522050</v>
      </c>
      <c r="E40" s="23">
        <v>2053.7447000000002</v>
      </c>
      <c r="F40" s="24">
        <v>0.95905064787598004</v>
      </c>
    </row>
    <row r="41" spans="1:7" x14ac:dyDescent="0.2">
      <c r="A41" s="22" t="s">
        <v>515</v>
      </c>
      <c r="B41" s="22" t="s">
        <v>514</v>
      </c>
      <c r="C41" s="22" t="s">
        <v>169</v>
      </c>
      <c r="D41" s="25">
        <v>80000</v>
      </c>
      <c r="E41" s="23">
        <v>2046.16</v>
      </c>
      <c r="F41" s="24">
        <v>0.955508770714254</v>
      </c>
    </row>
    <row r="42" spans="1:7" x14ac:dyDescent="0.2">
      <c r="A42" s="22" t="s">
        <v>260</v>
      </c>
      <c r="B42" s="22" t="s">
        <v>259</v>
      </c>
      <c r="C42" s="22" t="s">
        <v>261</v>
      </c>
      <c r="D42" s="25">
        <v>220000</v>
      </c>
      <c r="E42" s="23">
        <v>1945.79</v>
      </c>
      <c r="F42" s="24">
        <v>0.90863833276385497</v>
      </c>
    </row>
    <row r="43" spans="1:7" x14ac:dyDescent="0.2">
      <c r="A43" s="22" t="s">
        <v>762</v>
      </c>
      <c r="B43" s="22" t="s">
        <v>761</v>
      </c>
      <c r="C43" s="22" t="s">
        <v>509</v>
      </c>
      <c r="D43" s="25">
        <v>17490</v>
      </c>
      <c r="E43" s="23">
        <v>1630.5926999999999</v>
      </c>
      <c r="F43" s="24">
        <v>0.76144857993149895</v>
      </c>
    </row>
    <row r="44" spans="1:7" x14ac:dyDescent="0.2">
      <c r="A44" s="22" t="s">
        <v>284</v>
      </c>
      <c r="B44" s="22" t="s">
        <v>283</v>
      </c>
      <c r="C44" s="22" t="s">
        <v>198</v>
      </c>
      <c r="D44" s="25">
        <v>700000</v>
      </c>
      <c r="E44" s="23">
        <v>1565.2</v>
      </c>
      <c r="F44" s="24">
        <v>0.73091172143036198</v>
      </c>
    </row>
    <row r="45" spans="1:7" x14ac:dyDescent="0.2">
      <c r="A45" s="21" t="s">
        <v>33</v>
      </c>
      <c r="B45" s="21"/>
      <c r="C45" s="21"/>
      <c r="D45" s="21"/>
      <c r="E45" s="26">
        <f>SUM(E7:E44)</f>
        <v>170621.59423600006</v>
      </c>
      <c r="F45" s="27">
        <f>SUM(F7:F44)</f>
        <v>79.676286197436525</v>
      </c>
      <c r="G45" s="12"/>
    </row>
    <row r="46" spans="1:7" x14ac:dyDescent="0.2">
      <c r="A46" s="22"/>
      <c r="B46" s="22"/>
      <c r="C46" s="22"/>
      <c r="D46" s="22"/>
      <c r="E46" s="23"/>
      <c r="F46" s="24"/>
    </row>
    <row r="47" spans="1:7" x14ac:dyDescent="0.2">
      <c r="A47" s="21" t="s">
        <v>289</v>
      </c>
      <c r="B47" s="22"/>
      <c r="C47" s="22"/>
      <c r="D47" s="22"/>
      <c r="E47" s="23"/>
      <c r="F47" s="24"/>
    </row>
    <row r="48" spans="1:7" x14ac:dyDescent="0.2">
      <c r="A48" s="22" t="s">
        <v>889</v>
      </c>
      <c r="B48" s="22" t="s">
        <v>888</v>
      </c>
      <c r="C48" s="22" t="s">
        <v>201</v>
      </c>
      <c r="D48" s="25">
        <v>2166455</v>
      </c>
      <c r="E48" s="23">
        <v>9105.39372</v>
      </c>
      <c r="F48" s="24">
        <v>4.2520054933468003</v>
      </c>
    </row>
    <row r="49" spans="1:7" x14ac:dyDescent="0.2">
      <c r="A49" s="22" t="s">
        <v>545</v>
      </c>
      <c r="B49" s="22" t="s">
        <v>544</v>
      </c>
      <c r="C49" s="22" t="s">
        <v>201</v>
      </c>
      <c r="D49" s="25">
        <v>1727403</v>
      </c>
      <c r="E49" s="23">
        <v>5591.4307710000003</v>
      </c>
      <c r="F49" s="24">
        <v>2.6110671416370499</v>
      </c>
    </row>
    <row r="50" spans="1:7" x14ac:dyDescent="0.2">
      <c r="A50" s="22" t="s">
        <v>291</v>
      </c>
      <c r="B50" s="22" t="s">
        <v>290</v>
      </c>
      <c r="C50" s="22" t="s">
        <v>201</v>
      </c>
      <c r="D50" s="25">
        <v>3999900</v>
      </c>
      <c r="E50" s="23">
        <v>4543.8864000000003</v>
      </c>
      <c r="F50" s="24">
        <v>2.1218884683158801</v>
      </c>
    </row>
    <row r="51" spans="1:7" x14ac:dyDescent="0.2">
      <c r="A51" s="22" t="s">
        <v>403</v>
      </c>
      <c r="B51" s="22" t="s">
        <v>402</v>
      </c>
      <c r="C51" s="22" t="s">
        <v>201</v>
      </c>
      <c r="D51" s="25">
        <v>2220483</v>
      </c>
      <c r="E51" s="23">
        <v>3348.2663160000002</v>
      </c>
      <c r="F51" s="24">
        <v>1.5635619069990101</v>
      </c>
    </row>
    <row r="52" spans="1:7" x14ac:dyDescent="0.2">
      <c r="A52" s="21" t="s">
        <v>33</v>
      </c>
      <c r="B52" s="21"/>
      <c r="C52" s="21"/>
      <c r="D52" s="21"/>
      <c r="E52" s="26">
        <f>SUM(E47:E51)</f>
        <v>22588.977207</v>
      </c>
      <c r="F52" s="27">
        <f>SUM(F47:F51)</f>
        <v>10.548523010298741</v>
      </c>
      <c r="G52" s="12"/>
    </row>
    <row r="53" spans="1:7" x14ac:dyDescent="0.2">
      <c r="A53" s="22"/>
      <c r="B53" s="22"/>
      <c r="C53" s="22"/>
      <c r="D53" s="22"/>
      <c r="E53" s="23"/>
      <c r="F53" s="24"/>
    </row>
    <row r="54" spans="1:7" x14ac:dyDescent="0.2">
      <c r="A54" s="21" t="s">
        <v>564</v>
      </c>
      <c r="B54" s="22"/>
      <c r="C54" s="22"/>
      <c r="D54" s="22"/>
      <c r="E54" s="23"/>
      <c r="F54" s="24"/>
    </row>
    <row r="55" spans="1:7" x14ac:dyDescent="0.2">
      <c r="A55" s="22" t="s">
        <v>891</v>
      </c>
      <c r="B55" s="22" t="s">
        <v>890</v>
      </c>
      <c r="C55" s="22" t="s">
        <v>175</v>
      </c>
      <c r="D55" s="25">
        <v>77244</v>
      </c>
      <c r="E55" s="23">
        <v>4136.7312629999997</v>
      </c>
      <c r="F55" s="24">
        <v>1.93175656052525</v>
      </c>
    </row>
    <row r="56" spans="1:7" x14ac:dyDescent="0.2">
      <c r="A56" s="22" t="s">
        <v>893</v>
      </c>
      <c r="B56" s="22" t="s">
        <v>892</v>
      </c>
      <c r="C56" s="22" t="s">
        <v>573</v>
      </c>
      <c r="D56" s="25">
        <v>80000</v>
      </c>
      <c r="E56" s="23">
        <v>3495.4227780000001</v>
      </c>
      <c r="F56" s="24">
        <v>1.6322805263192399</v>
      </c>
    </row>
    <row r="57" spans="1:7" x14ac:dyDescent="0.2">
      <c r="A57" s="22" t="s">
        <v>895</v>
      </c>
      <c r="B57" s="22" t="s">
        <v>894</v>
      </c>
      <c r="C57" s="22" t="s">
        <v>172</v>
      </c>
      <c r="D57" s="25">
        <v>7500</v>
      </c>
      <c r="E57" s="23">
        <v>2052.3449099999998</v>
      </c>
      <c r="F57" s="24">
        <v>0.95839697874836605</v>
      </c>
    </row>
    <row r="58" spans="1:7" x14ac:dyDescent="0.2">
      <c r="A58" s="22" t="s">
        <v>897</v>
      </c>
      <c r="B58" s="22" t="s">
        <v>896</v>
      </c>
      <c r="C58" s="22" t="s">
        <v>198</v>
      </c>
      <c r="D58" s="25">
        <v>65000</v>
      </c>
      <c r="E58" s="23">
        <v>1636.9619709999999</v>
      </c>
      <c r="F58" s="24">
        <v>0.76442288023233396</v>
      </c>
    </row>
    <row r="59" spans="1:7" x14ac:dyDescent="0.2">
      <c r="A59" s="22" t="s">
        <v>566</v>
      </c>
      <c r="B59" s="22" t="s">
        <v>565</v>
      </c>
      <c r="C59" s="22" t="s">
        <v>551</v>
      </c>
      <c r="D59" s="25">
        <v>25300</v>
      </c>
      <c r="E59" s="23">
        <v>1459.0877860000001</v>
      </c>
      <c r="F59" s="24">
        <v>0.68135980410380503</v>
      </c>
    </row>
    <row r="60" spans="1:7" x14ac:dyDescent="0.2">
      <c r="A60" s="22" t="s">
        <v>899</v>
      </c>
      <c r="B60" s="22" t="s">
        <v>898</v>
      </c>
      <c r="C60" s="22" t="s">
        <v>272</v>
      </c>
      <c r="D60" s="25">
        <v>250000</v>
      </c>
      <c r="E60" s="23">
        <v>1374.5632780000001</v>
      </c>
      <c r="F60" s="24">
        <v>0.64188883959745802</v>
      </c>
    </row>
    <row r="61" spans="1:7" x14ac:dyDescent="0.2">
      <c r="A61" s="21" t="s">
        <v>33</v>
      </c>
      <c r="B61" s="21"/>
      <c r="C61" s="21"/>
      <c r="D61" s="21"/>
      <c r="E61" s="26">
        <f>SUM(E54:E60)</f>
        <v>14155.111986</v>
      </c>
      <c r="F61" s="27">
        <f>SUM(F54:F60)</f>
        <v>6.6101055895264533</v>
      </c>
      <c r="G61" s="12"/>
    </row>
    <row r="62" spans="1:7" x14ac:dyDescent="0.2">
      <c r="A62" s="22"/>
      <c r="B62" s="22"/>
      <c r="C62" s="22"/>
      <c r="D62" s="22"/>
      <c r="E62" s="23"/>
      <c r="F62" s="24"/>
    </row>
    <row r="63" spans="1:7" x14ac:dyDescent="0.2">
      <c r="A63" s="21" t="s">
        <v>1000</v>
      </c>
      <c r="B63" s="22"/>
      <c r="C63" s="22"/>
      <c r="D63" s="22"/>
      <c r="E63" s="23"/>
      <c r="F63" s="24"/>
    </row>
    <row r="64" spans="1:7" x14ac:dyDescent="0.2">
      <c r="A64" s="22" t="s">
        <v>900</v>
      </c>
      <c r="B64" s="22" t="s">
        <v>1001</v>
      </c>
      <c r="C64" s="22" t="s">
        <v>1000</v>
      </c>
      <c r="D64" s="25">
        <v>1981000</v>
      </c>
      <c r="E64" s="23">
        <v>2156.9142579999998</v>
      </c>
      <c r="F64" s="24">
        <v>1.00722841380812</v>
      </c>
    </row>
    <row r="65" spans="1:7" x14ac:dyDescent="0.2">
      <c r="A65" s="21" t="s">
        <v>33</v>
      </c>
      <c r="B65" s="21"/>
      <c r="C65" s="21"/>
      <c r="D65" s="21"/>
      <c r="E65" s="26">
        <f>SUM(E64:E64)</f>
        <v>2156.9142579999998</v>
      </c>
      <c r="F65" s="27">
        <f>SUM(F64:F64)</f>
        <v>1.00722841380812</v>
      </c>
      <c r="G65" s="12"/>
    </row>
    <row r="66" spans="1:7" x14ac:dyDescent="0.2">
      <c r="A66" s="22"/>
      <c r="B66" s="22"/>
      <c r="C66" s="22"/>
      <c r="D66" s="22"/>
      <c r="E66" s="23"/>
      <c r="F66" s="24"/>
    </row>
    <row r="67" spans="1:7" x14ac:dyDescent="0.2">
      <c r="A67" s="21" t="s">
        <v>38</v>
      </c>
      <c r="B67" s="21"/>
      <c r="C67" s="21"/>
      <c r="D67" s="21"/>
      <c r="E67" s="26">
        <f>E45+E52+E61+E65</f>
        <v>209522.59768700006</v>
      </c>
      <c r="F67" s="27">
        <f>F45+F52+F61+F65</f>
        <v>97.842143211069839</v>
      </c>
      <c r="G67" s="12"/>
    </row>
    <row r="68" spans="1:7" x14ac:dyDescent="0.2">
      <c r="A68" s="21"/>
      <c r="B68" s="21"/>
      <c r="C68" s="21"/>
      <c r="D68" s="21"/>
      <c r="E68" s="26"/>
      <c r="F68" s="27"/>
      <c r="G68" s="12"/>
    </row>
    <row r="69" spans="1:7" x14ac:dyDescent="0.2">
      <c r="A69" s="21" t="s">
        <v>40</v>
      </c>
      <c r="B69" s="21"/>
      <c r="C69" s="21"/>
      <c r="D69" s="21"/>
      <c r="E69" s="26">
        <f>E71-(E45+E52+E61+E65)</f>
        <v>4620.91022349993</v>
      </c>
      <c r="F69" s="27">
        <f>F71-(F45+F52+F61+F65)</f>
        <v>2.157856788930161</v>
      </c>
      <c r="G69" s="12"/>
    </row>
    <row r="70" spans="1:7" x14ac:dyDescent="0.2">
      <c r="A70" s="21"/>
      <c r="B70" s="21"/>
      <c r="C70" s="21"/>
      <c r="D70" s="21"/>
      <c r="E70" s="26"/>
      <c r="F70" s="27"/>
      <c r="G70" s="12"/>
    </row>
    <row r="71" spans="1:7" x14ac:dyDescent="0.2">
      <c r="A71" s="28" t="s">
        <v>39</v>
      </c>
      <c r="B71" s="28"/>
      <c r="C71" s="28"/>
      <c r="D71" s="28"/>
      <c r="E71" s="29">
        <v>214143.50791049999</v>
      </c>
      <c r="F71" s="30">
        <v>100</v>
      </c>
      <c r="G71" s="12"/>
    </row>
    <row r="73" spans="1:7" x14ac:dyDescent="0.2">
      <c r="A73" s="12" t="s">
        <v>43</v>
      </c>
    </row>
    <row r="74" spans="1:7" x14ac:dyDescent="0.2">
      <c r="A74" s="12" t="s">
        <v>44</v>
      </c>
    </row>
    <row r="75" spans="1:7" x14ac:dyDescent="0.2">
      <c r="A75" s="12" t="s">
        <v>45</v>
      </c>
      <c r="B75" s="12"/>
      <c r="C75" s="31" t="s">
        <v>46</v>
      </c>
      <c r="D75" s="53" t="s">
        <v>1004</v>
      </c>
    </row>
    <row r="76" spans="1:7" x14ac:dyDescent="0.2">
      <c r="A76" s="6" t="s">
        <v>59</v>
      </c>
      <c r="C76" s="32">
        <v>136.17439999999999</v>
      </c>
      <c r="D76" s="32">
        <v>126.49469999999999</v>
      </c>
    </row>
    <row r="77" spans="1:7" x14ac:dyDescent="0.2">
      <c r="A77" s="6" t="s">
        <v>126</v>
      </c>
      <c r="C77" s="32">
        <v>24.7636</v>
      </c>
      <c r="D77" s="32">
        <v>21.9512</v>
      </c>
    </row>
    <row r="78" spans="1:7" x14ac:dyDescent="0.2">
      <c r="A78" s="6" t="s">
        <v>60</v>
      </c>
      <c r="C78" s="32">
        <v>149.2987</v>
      </c>
      <c r="D78" s="32">
        <v>139.26900000000001</v>
      </c>
    </row>
    <row r="79" spans="1:7" x14ac:dyDescent="0.2">
      <c r="A79" s="6" t="s">
        <v>127</v>
      </c>
      <c r="C79" s="32">
        <v>28.015799999999999</v>
      </c>
      <c r="D79" s="32">
        <v>24.934999999999999</v>
      </c>
    </row>
    <row r="81" spans="1:9" x14ac:dyDescent="0.2">
      <c r="A81" s="6" t="s">
        <v>51</v>
      </c>
    </row>
    <row r="82" spans="1:9" x14ac:dyDescent="0.2">
      <c r="A82" s="6" t="s">
        <v>1005</v>
      </c>
    </row>
    <row r="84" spans="1:9" x14ac:dyDescent="0.2">
      <c r="A84" s="12" t="s">
        <v>47</v>
      </c>
    </row>
    <row r="85" spans="1:9" x14ac:dyDescent="0.2">
      <c r="A85" s="100" t="s">
        <v>48</v>
      </c>
      <c r="B85" s="101"/>
      <c r="C85" s="33" t="s">
        <v>49</v>
      </c>
    </row>
    <row r="86" spans="1:9" x14ac:dyDescent="0.2">
      <c r="A86" s="96" t="s">
        <v>126</v>
      </c>
      <c r="B86" s="97"/>
      <c r="C86" s="34">
        <v>1.1000000000000001</v>
      </c>
    </row>
    <row r="87" spans="1:9" x14ac:dyDescent="0.2">
      <c r="A87" s="96" t="s">
        <v>127</v>
      </c>
      <c r="B87" s="97"/>
      <c r="C87" s="34">
        <v>1.25</v>
      </c>
    </row>
    <row r="88" spans="1:9" x14ac:dyDescent="0.2">
      <c r="A88" s="6" t="s">
        <v>50</v>
      </c>
    </row>
    <row r="89" spans="1:9" x14ac:dyDescent="0.2">
      <c r="A89" s="6" t="s">
        <v>51</v>
      </c>
    </row>
    <row r="91" spans="1:9" x14ac:dyDescent="0.2">
      <c r="A91" s="12" t="s">
        <v>309</v>
      </c>
      <c r="D91" s="36">
        <v>0.189500174138791</v>
      </c>
    </row>
    <row r="93" spans="1:9" x14ac:dyDescent="0.2">
      <c r="A93" s="12" t="s">
        <v>53</v>
      </c>
      <c r="D93" s="31" t="s">
        <v>54</v>
      </c>
    </row>
    <row r="95" spans="1:9" x14ac:dyDescent="0.2">
      <c r="A95" s="67" t="s">
        <v>1018</v>
      </c>
      <c r="B95" s="68"/>
      <c r="C95" s="68"/>
      <c r="D95" s="68"/>
      <c r="E95" s="10"/>
      <c r="G95" s="68"/>
      <c r="H95" s="68"/>
      <c r="I95" s="68"/>
    </row>
    <row r="96" spans="1:9" x14ac:dyDescent="0.2">
      <c r="A96" s="69"/>
      <c r="B96" s="68"/>
      <c r="C96" s="68"/>
      <c r="D96" s="68"/>
      <c r="E96" s="10"/>
      <c r="G96" s="68"/>
      <c r="H96" s="68"/>
      <c r="I96" s="68"/>
    </row>
    <row r="97" spans="1:9" x14ac:dyDescent="0.2">
      <c r="A97" s="67" t="s">
        <v>1009</v>
      </c>
      <c r="B97" s="68"/>
      <c r="C97" s="68"/>
      <c r="D97" s="68"/>
      <c r="E97" s="10"/>
      <c r="G97" s="68"/>
      <c r="H97" s="68"/>
      <c r="I97" s="68"/>
    </row>
    <row r="98" spans="1:9" x14ac:dyDescent="0.2">
      <c r="A98" s="69"/>
      <c r="B98" s="68"/>
      <c r="C98" s="68"/>
      <c r="D98" s="68"/>
      <c r="E98" s="10"/>
      <c r="G98" s="68"/>
      <c r="H98" s="68"/>
      <c r="I98" s="68"/>
    </row>
    <row r="99" spans="1:9" x14ac:dyDescent="0.2">
      <c r="A99" s="68"/>
      <c r="B99" s="68"/>
      <c r="C99" s="68"/>
      <c r="D99" s="68"/>
      <c r="E99" s="10"/>
      <c r="G99" s="68"/>
      <c r="H99" s="68"/>
      <c r="I99" s="68"/>
    </row>
    <row r="100" spans="1:9" x14ac:dyDescent="0.2">
      <c r="A100" s="68"/>
      <c r="B100" s="68"/>
      <c r="C100" s="68"/>
      <c r="D100" s="68"/>
      <c r="E100" s="10"/>
      <c r="G100" s="68"/>
      <c r="H100" s="68"/>
      <c r="I100" s="68"/>
    </row>
    <row r="101" spans="1:9" x14ac:dyDescent="0.2">
      <c r="A101" s="68"/>
      <c r="B101" s="68"/>
      <c r="C101" s="68"/>
      <c r="D101" s="68"/>
      <c r="E101" s="10"/>
      <c r="G101" s="68"/>
      <c r="H101" s="68"/>
      <c r="I101" s="68"/>
    </row>
    <row r="102" spans="1:9" x14ac:dyDescent="0.2">
      <c r="A102" s="68"/>
      <c r="B102" s="68"/>
      <c r="C102" s="68"/>
      <c r="D102" s="68"/>
      <c r="E102" s="10"/>
      <c r="G102" s="68"/>
      <c r="H102" s="68"/>
      <c r="I102" s="68"/>
    </row>
    <row r="103" spans="1:9" x14ac:dyDescent="0.2">
      <c r="A103" s="68"/>
      <c r="B103" s="68"/>
      <c r="C103" s="68"/>
      <c r="D103" s="68"/>
      <c r="E103" s="10"/>
      <c r="G103" s="68"/>
      <c r="H103" s="68"/>
      <c r="I103" s="68"/>
    </row>
    <row r="104" spans="1:9" x14ac:dyDescent="0.2">
      <c r="A104" s="68"/>
      <c r="B104" s="68"/>
      <c r="C104" s="68"/>
      <c r="D104" s="68"/>
      <c r="E104" s="10"/>
      <c r="G104" s="68"/>
      <c r="H104" s="68"/>
      <c r="I104" s="68"/>
    </row>
    <row r="105" spans="1:9" x14ac:dyDescent="0.2">
      <c r="A105" s="68"/>
      <c r="B105" s="68"/>
      <c r="C105" s="68"/>
      <c r="D105" s="68"/>
      <c r="E105" s="10"/>
      <c r="G105" s="68"/>
      <c r="H105" s="68"/>
      <c r="I105" s="68"/>
    </row>
    <row r="106" spans="1:9" x14ac:dyDescent="0.2">
      <c r="A106" s="68"/>
      <c r="B106" s="68"/>
      <c r="C106" s="68"/>
      <c r="D106" s="68"/>
      <c r="E106" s="10"/>
      <c r="G106" s="68"/>
      <c r="H106" s="68"/>
      <c r="I106" s="68"/>
    </row>
    <row r="107" spans="1:9" x14ac:dyDescent="0.2">
      <c r="A107" s="68"/>
      <c r="B107" s="68"/>
      <c r="C107" s="68"/>
      <c r="D107" s="68"/>
      <c r="E107" s="10"/>
      <c r="G107" s="68"/>
      <c r="H107" s="68"/>
      <c r="I107" s="68"/>
    </row>
    <row r="108" spans="1:9" x14ac:dyDescent="0.2">
      <c r="A108" s="68"/>
      <c r="B108" s="68"/>
      <c r="C108" s="68"/>
      <c r="D108" s="68"/>
      <c r="E108" s="10"/>
      <c r="G108" s="68"/>
      <c r="H108" s="68"/>
      <c r="I108" s="68"/>
    </row>
    <row r="109" spans="1:9" x14ac:dyDescent="0.2">
      <c r="A109" s="68"/>
      <c r="B109" s="68"/>
      <c r="C109" s="68"/>
      <c r="D109" s="68"/>
      <c r="E109" s="10"/>
      <c r="G109" s="68"/>
      <c r="H109" s="68"/>
      <c r="I109" s="68"/>
    </row>
    <row r="110" spans="1:9" x14ac:dyDescent="0.2">
      <c r="A110" s="68"/>
      <c r="B110" s="68"/>
      <c r="C110" s="68"/>
      <c r="D110" s="68"/>
      <c r="E110" s="10"/>
      <c r="G110" s="68"/>
      <c r="H110" s="68"/>
      <c r="I110" s="68"/>
    </row>
    <row r="111" spans="1:9" x14ac:dyDescent="0.2">
      <c r="A111" s="68"/>
      <c r="B111" s="68"/>
      <c r="C111" s="68"/>
      <c r="D111" s="68"/>
      <c r="E111" s="10"/>
      <c r="G111" s="68"/>
      <c r="H111" s="68"/>
      <c r="I111" s="68"/>
    </row>
    <row r="112" spans="1:9" x14ac:dyDescent="0.2">
      <c r="A112" s="68"/>
      <c r="B112" s="68"/>
      <c r="C112" s="68"/>
      <c r="D112" s="68"/>
      <c r="E112" s="10"/>
      <c r="G112" s="68"/>
      <c r="H112" s="68"/>
      <c r="I112" s="68"/>
    </row>
    <row r="113" spans="1:9" x14ac:dyDescent="0.2">
      <c r="A113" s="68"/>
      <c r="B113" s="68"/>
      <c r="C113" s="68"/>
      <c r="D113" s="68"/>
      <c r="E113" s="10"/>
      <c r="G113" s="68"/>
      <c r="H113" s="68"/>
      <c r="I113" s="68"/>
    </row>
    <row r="114" spans="1:9" x14ac:dyDescent="0.2">
      <c r="A114" s="68"/>
      <c r="B114" s="68"/>
      <c r="C114" s="68"/>
      <c r="D114" s="68"/>
      <c r="E114" s="10"/>
      <c r="G114" s="68"/>
      <c r="H114" s="68"/>
      <c r="I114" s="68"/>
    </row>
    <row r="115" spans="1:9" x14ac:dyDescent="0.2">
      <c r="A115" s="67" t="s">
        <v>1034</v>
      </c>
      <c r="B115" s="68"/>
      <c r="C115" s="68"/>
      <c r="D115" s="68"/>
      <c r="E115" s="10"/>
      <c r="G115" s="68"/>
      <c r="H115" s="68"/>
      <c r="I115" s="68"/>
    </row>
    <row r="116" spans="1:9" x14ac:dyDescent="0.2">
      <c r="A116" s="68"/>
      <c r="B116" s="68"/>
      <c r="C116" s="68"/>
      <c r="D116" s="68"/>
      <c r="E116" s="10"/>
      <c r="G116" s="68"/>
      <c r="H116" s="68"/>
      <c r="I116" s="68"/>
    </row>
    <row r="117" spans="1:9" x14ac:dyDescent="0.2">
      <c r="A117" s="67" t="s">
        <v>1525</v>
      </c>
      <c r="B117" s="68"/>
      <c r="C117" s="68"/>
      <c r="D117" s="68"/>
      <c r="E117" s="10"/>
      <c r="G117" s="68"/>
      <c r="H117" s="68"/>
      <c r="I117" s="68"/>
    </row>
    <row r="118" spans="1:9" x14ac:dyDescent="0.2">
      <c r="A118" s="68"/>
      <c r="B118" s="68"/>
      <c r="C118" s="68"/>
      <c r="D118" s="68"/>
      <c r="E118" s="10"/>
      <c r="G118" s="68"/>
      <c r="H118" s="68"/>
      <c r="I118" s="68"/>
    </row>
    <row r="119" spans="1:9" x14ac:dyDescent="0.2">
      <c r="A119" s="68"/>
      <c r="B119" s="68"/>
      <c r="C119" s="68"/>
      <c r="D119" s="68"/>
      <c r="E119" s="10"/>
      <c r="G119" s="68"/>
      <c r="H119" s="68"/>
      <c r="I119" s="68"/>
    </row>
    <row r="120" spans="1:9" x14ac:dyDescent="0.2">
      <c r="A120" s="68"/>
      <c r="B120" s="68"/>
      <c r="C120" s="68"/>
      <c r="D120" s="68"/>
      <c r="E120" s="10"/>
      <c r="G120" s="68"/>
      <c r="H120" s="68"/>
      <c r="I120" s="68"/>
    </row>
    <row r="121" spans="1:9" x14ac:dyDescent="0.2">
      <c r="A121" s="68"/>
      <c r="B121" s="68"/>
      <c r="C121" s="68"/>
      <c r="D121" s="68"/>
      <c r="E121" s="10"/>
      <c r="G121" s="68"/>
      <c r="H121" s="68"/>
      <c r="I121" s="68"/>
    </row>
    <row r="122" spans="1:9" x14ac:dyDescent="0.2">
      <c r="A122" s="68"/>
      <c r="B122" s="68"/>
      <c r="C122" s="68"/>
      <c r="D122" s="68"/>
      <c r="E122" s="10"/>
      <c r="G122" s="68"/>
      <c r="H122" s="68"/>
      <c r="I122" s="68"/>
    </row>
    <row r="123" spans="1:9" x14ac:dyDescent="0.2">
      <c r="A123" s="68"/>
      <c r="B123" s="68"/>
      <c r="C123" s="68"/>
      <c r="D123" s="68"/>
      <c r="E123" s="10"/>
      <c r="G123" s="68"/>
      <c r="H123" s="68"/>
      <c r="I123" s="68"/>
    </row>
    <row r="124" spans="1:9" x14ac:dyDescent="0.2">
      <c r="A124" s="68"/>
      <c r="B124" s="68"/>
      <c r="C124" s="68"/>
      <c r="D124" s="68"/>
      <c r="E124" s="10"/>
      <c r="G124" s="68"/>
      <c r="H124" s="68"/>
      <c r="I124" s="68"/>
    </row>
    <row r="125" spans="1:9" x14ac:dyDescent="0.2">
      <c r="A125" s="68"/>
      <c r="B125" s="68"/>
      <c r="C125" s="68"/>
      <c r="D125" s="68"/>
      <c r="E125" s="10"/>
      <c r="G125" s="68"/>
      <c r="H125" s="68"/>
      <c r="I125" s="68"/>
    </row>
    <row r="126" spans="1:9" x14ac:dyDescent="0.2">
      <c r="A126" s="68"/>
      <c r="B126" s="68"/>
      <c r="C126" s="68"/>
      <c r="D126" s="68"/>
      <c r="E126" s="10"/>
      <c r="G126" s="68"/>
      <c r="H126" s="68"/>
      <c r="I126" s="68"/>
    </row>
    <row r="127" spans="1:9" x14ac:dyDescent="0.2">
      <c r="A127" s="68"/>
      <c r="B127" s="68"/>
      <c r="C127" s="68"/>
      <c r="D127" s="68"/>
      <c r="E127" s="10"/>
      <c r="G127" s="68"/>
      <c r="H127" s="68"/>
      <c r="I127" s="68"/>
    </row>
    <row r="128" spans="1:9" x14ac:dyDescent="0.2">
      <c r="A128" s="68"/>
      <c r="B128" s="68"/>
      <c r="C128" s="68"/>
      <c r="D128" s="68"/>
      <c r="E128" s="10"/>
      <c r="G128" s="68"/>
      <c r="H128" s="68"/>
      <c r="I128" s="68"/>
    </row>
    <row r="129" spans="1:9" x14ac:dyDescent="0.2">
      <c r="A129" s="68"/>
      <c r="B129" s="68"/>
      <c r="C129" s="68"/>
      <c r="D129" s="68"/>
      <c r="E129" s="10"/>
      <c r="G129" s="68"/>
      <c r="H129" s="68"/>
      <c r="I129" s="68"/>
    </row>
    <row r="130" spans="1:9" x14ac:dyDescent="0.2">
      <c r="A130" s="68"/>
      <c r="B130" s="68"/>
      <c r="C130" s="68"/>
      <c r="D130" s="68"/>
      <c r="E130" s="10"/>
      <c r="G130" s="68"/>
      <c r="H130" s="68"/>
      <c r="I130" s="68"/>
    </row>
    <row r="131" spans="1:9" x14ac:dyDescent="0.2">
      <c r="A131" s="68"/>
      <c r="B131" s="68"/>
      <c r="C131" s="68"/>
      <c r="D131" s="68"/>
      <c r="E131" s="10"/>
      <c r="G131" s="68"/>
      <c r="H131" s="68"/>
      <c r="I131" s="68"/>
    </row>
    <row r="132" spans="1:9" x14ac:dyDescent="0.2">
      <c r="A132" s="68"/>
      <c r="B132" s="68"/>
      <c r="C132" s="68"/>
      <c r="D132" s="68"/>
      <c r="E132" s="10"/>
      <c r="G132" s="68"/>
      <c r="H132" s="68"/>
      <c r="I132" s="68"/>
    </row>
    <row r="133" spans="1:9" x14ac:dyDescent="0.2">
      <c r="A133" s="68"/>
      <c r="B133" s="68"/>
      <c r="C133" s="68"/>
      <c r="D133" s="68"/>
      <c r="E133" s="10"/>
      <c r="G133" s="68"/>
      <c r="H133" s="68"/>
      <c r="I133" s="68"/>
    </row>
    <row r="134" spans="1:9" x14ac:dyDescent="0.2">
      <c r="A134" s="68"/>
      <c r="B134" s="68"/>
      <c r="C134" s="68"/>
      <c r="D134" s="68"/>
      <c r="E134" s="10"/>
      <c r="G134" s="68"/>
      <c r="H134" s="68"/>
      <c r="I134" s="68"/>
    </row>
    <row r="135" spans="1:9" x14ac:dyDescent="0.2">
      <c r="A135" s="68"/>
      <c r="B135" s="68"/>
      <c r="C135" s="68"/>
      <c r="D135" s="68"/>
      <c r="E135" s="10"/>
      <c r="G135" s="68"/>
      <c r="H135" s="68"/>
      <c r="I135" s="68"/>
    </row>
    <row r="136" spans="1:9" x14ac:dyDescent="0.2">
      <c r="A136" s="68"/>
      <c r="B136" s="68"/>
      <c r="C136" s="68"/>
      <c r="D136" s="68"/>
      <c r="E136" s="10"/>
      <c r="G136" s="68"/>
      <c r="H136" s="68"/>
      <c r="I136" s="68"/>
    </row>
    <row r="137" spans="1:9" x14ac:dyDescent="0.2">
      <c r="A137" s="67" t="s">
        <v>1035</v>
      </c>
      <c r="B137" s="68"/>
      <c r="C137" s="68"/>
      <c r="D137" s="68"/>
      <c r="E137" s="10"/>
      <c r="G137" s="68"/>
      <c r="H137" s="68"/>
      <c r="I137" s="68"/>
    </row>
    <row r="138" spans="1:9" x14ac:dyDescent="0.2">
      <c r="A138" s="68"/>
      <c r="B138" s="68"/>
      <c r="C138" s="68"/>
      <c r="D138" s="68"/>
      <c r="E138" s="10"/>
      <c r="G138" s="68"/>
      <c r="H138" s="68"/>
      <c r="I138" s="68"/>
    </row>
    <row r="139" spans="1:9" x14ac:dyDescent="0.2">
      <c r="A139" s="67" t="s">
        <v>1526</v>
      </c>
      <c r="B139" s="68"/>
      <c r="C139" s="68"/>
      <c r="D139" s="68"/>
      <c r="E139" s="10"/>
      <c r="G139" s="68"/>
      <c r="H139" s="68"/>
      <c r="I139" s="68"/>
    </row>
    <row r="140" spans="1:9" x14ac:dyDescent="0.2">
      <c r="A140" s="68"/>
      <c r="B140" s="68"/>
      <c r="C140" s="68"/>
      <c r="D140" s="68"/>
      <c r="E140" s="10"/>
      <c r="G140" s="68"/>
      <c r="H140" s="68"/>
      <c r="I140" s="68"/>
    </row>
    <row r="141" spans="1:9" x14ac:dyDescent="0.2">
      <c r="A141" s="68"/>
      <c r="B141" s="68"/>
      <c r="C141" s="68"/>
      <c r="D141" s="68"/>
      <c r="E141" s="10"/>
      <c r="G141" s="68"/>
      <c r="H141" s="68"/>
      <c r="I141" s="68"/>
    </row>
    <row r="142" spans="1:9" x14ac:dyDescent="0.2">
      <c r="A142" s="68"/>
      <c r="B142" s="68"/>
      <c r="C142" s="68"/>
      <c r="D142" s="68"/>
      <c r="E142" s="10"/>
      <c r="G142" s="68"/>
      <c r="H142" s="68"/>
      <c r="I142" s="68"/>
    </row>
    <row r="143" spans="1:9" x14ac:dyDescent="0.2">
      <c r="A143" s="68"/>
      <c r="B143" s="68"/>
      <c r="C143" s="68"/>
      <c r="D143" s="68"/>
      <c r="E143" s="10"/>
      <c r="G143" s="68"/>
      <c r="H143" s="68"/>
      <c r="I143" s="68"/>
    </row>
    <row r="144" spans="1:9" x14ac:dyDescent="0.2">
      <c r="A144" s="68"/>
      <c r="B144" s="68"/>
      <c r="C144" s="68"/>
      <c r="D144" s="68"/>
      <c r="E144" s="10"/>
      <c r="G144" s="68"/>
      <c r="H144" s="68"/>
      <c r="I144" s="68"/>
    </row>
    <row r="145" spans="1:9" x14ac:dyDescent="0.2">
      <c r="A145" s="68"/>
      <c r="B145" s="68"/>
      <c r="C145" s="68"/>
      <c r="D145" s="68"/>
      <c r="E145" s="10"/>
      <c r="G145" s="68"/>
      <c r="H145" s="68"/>
      <c r="I145" s="68"/>
    </row>
    <row r="146" spans="1:9" x14ac:dyDescent="0.2">
      <c r="A146" s="68"/>
      <c r="B146" s="68"/>
      <c r="C146" s="68"/>
      <c r="D146" s="68"/>
      <c r="E146" s="10"/>
      <c r="G146" s="68"/>
      <c r="H146" s="68"/>
      <c r="I146" s="68"/>
    </row>
    <row r="147" spans="1:9" x14ac:dyDescent="0.2">
      <c r="A147" s="68"/>
      <c r="B147" s="68"/>
      <c r="C147" s="68"/>
      <c r="D147" s="68"/>
      <c r="E147" s="10"/>
      <c r="G147" s="68"/>
      <c r="H147" s="68"/>
      <c r="I147" s="68"/>
    </row>
    <row r="148" spans="1:9" x14ac:dyDescent="0.2">
      <c r="A148" s="68"/>
      <c r="B148" s="68"/>
      <c r="C148" s="68"/>
      <c r="D148" s="68"/>
      <c r="E148" s="10"/>
      <c r="G148" s="68"/>
      <c r="H148" s="68"/>
      <c r="I148" s="68"/>
    </row>
    <row r="149" spans="1:9" x14ac:dyDescent="0.2">
      <c r="A149" s="68"/>
      <c r="B149" s="68"/>
      <c r="C149" s="68"/>
      <c r="D149" s="68"/>
      <c r="E149" s="10"/>
      <c r="G149" s="68"/>
      <c r="H149" s="68"/>
      <c r="I149" s="68"/>
    </row>
    <row r="150" spans="1:9" x14ac:dyDescent="0.2">
      <c r="A150" s="68"/>
      <c r="B150" s="68"/>
      <c r="C150" s="68"/>
      <c r="D150" s="68"/>
      <c r="E150" s="10"/>
      <c r="G150" s="68"/>
      <c r="H150" s="68"/>
      <c r="I150" s="68"/>
    </row>
    <row r="151" spans="1:9" x14ac:dyDescent="0.2">
      <c r="A151" s="68"/>
      <c r="B151" s="68"/>
      <c r="C151" s="68"/>
      <c r="D151" s="68"/>
      <c r="E151" s="10"/>
      <c r="G151" s="68"/>
      <c r="H151" s="68"/>
      <c r="I151" s="68"/>
    </row>
    <row r="152" spans="1:9" x14ac:dyDescent="0.2">
      <c r="A152" s="68"/>
      <c r="B152" s="68"/>
      <c r="C152" s="68"/>
      <c r="D152" s="68"/>
      <c r="E152" s="10"/>
      <c r="G152" s="68"/>
      <c r="H152" s="68"/>
      <c r="I152" s="68"/>
    </row>
    <row r="153" spans="1:9" x14ac:dyDescent="0.2">
      <c r="A153" s="68"/>
      <c r="B153" s="68"/>
      <c r="C153" s="68"/>
      <c r="D153" s="68"/>
      <c r="E153" s="10"/>
      <c r="G153" s="68"/>
      <c r="H153" s="68"/>
      <c r="I153" s="68"/>
    </row>
    <row r="154" spans="1:9" x14ac:dyDescent="0.2">
      <c r="A154" s="68"/>
      <c r="B154" s="68"/>
      <c r="C154" s="68"/>
      <c r="D154" s="68"/>
      <c r="E154" s="10"/>
      <c r="G154" s="68"/>
      <c r="H154" s="68"/>
      <c r="I154" s="68"/>
    </row>
    <row r="155" spans="1:9" x14ac:dyDescent="0.2">
      <c r="A155" s="68"/>
      <c r="B155" s="68"/>
      <c r="C155" s="68"/>
      <c r="D155" s="68"/>
      <c r="E155" s="10"/>
      <c r="G155" s="68"/>
      <c r="H155" s="68"/>
      <c r="I155" s="68"/>
    </row>
    <row r="156" spans="1:9" x14ac:dyDescent="0.2">
      <c r="A156" s="6" t="s">
        <v>1036</v>
      </c>
      <c r="B156" s="68"/>
      <c r="C156" s="68"/>
      <c r="D156" s="68"/>
      <c r="E156" s="10"/>
      <c r="G156" s="68"/>
      <c r="H156" s="68"/>
      <c r="I156" s="68"/>
    </row>
    <row r="158" spans="1:9" x14ac:dyDescent="0.2">
      <c r="A158" s="68" t="s">
        <v>1008</v>
      </c>
    </row>
  </sheetData>
  <mergeCells count="4">
    <mergeCell ref="A1:F1"/>
    <mergeCell ref="A85:B85"/>
    <mergeCell ref="A86:B86"/>
    <mergeCell ref="A87:B87"/>
  </mergeCells>
  <conditionalFormatting sqref="F2:F3">
    <cfRule type="cellIs" dxfId="37" priority="3" stopIfTrue="1" operator="between">
      <formula>0.009</formula>
      <formula>-0.009</formula>
    </cfRule>
  </conditionalFormatting>
  <conditionalFormatting sqref="F5:F153">
    <cfRule type="cellIs" dxfId="36" priority="1" stopIfTrue="1" operator="between">
      <formula>0.009</formula>
      <formula>-0.009</formula>
    </cfRule>
  </conditionalFormatting>
  <conditionalFormatting sqref="F157:F65536">
    <cfRule type="cellIs" dxfId="35" priority="2" stopIfTrue="1" operator="between">
      <formula>0.009</formula>
      <formula>-0.009</formula>
    </cfRule>
  </conditionalFormatting>
  <hyperlinks>
    <hyperlink ref="A98" r:id="rId1" tooltip="https://www.franklintempletonindia.com/downloadsServlet/pdf/product-labels-jg9o5k7l" display="https://www.franklintempletonindia.com/downloadsServlet/pdf/product-labels-jg9o5k7l" xr:uid="{00000000-0004-0000-1D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218"/>
  <sheetViews>
    <sheetView workbookViewId="0">
      <selection sqref="A1:F1"/>
    </sheetView>
  </sheetViews>
  <sheetFormatPr defaultColWidth="9.21875" defaultRowHeight="10.199999999999999" x14ac:dyDescent="0.2"/>
  <cols>
    <col min="1" max="1" width="38.77734375" style="6" bestFit="1" customWidth="1"/>
    <col min="2" max="2" width="26.77734375" style="6" bestFit="1" customWidth="1"/>
    <col min="3" max="3" width="35.44140625" style="6" bestFit="1" customWidth="1"/>
    <col min="4" max="4" width="15.77734375" style="6" customWidth="1"/>
    <col min="5" max="5" width="26.21875" style="9" customWidth="1"/>
    <col min="6" max="6" width="13.5546875" style="10" bestFit="1" customWidth="1"/>
    <col min="7" max="16384" width="9.21875" style="6"/>
  </cols>
  <sheetData>
    <row r="1" spans="1:6" s="1" customFormat="1" ht="13.8" x14ac:dyDescent="0.2">
      <c r="A1" s="98" t="s">
        <v>24</v>
      </c>
      <c r="B1" s="99"/>
      <c r="C1" s="99"/>
      <c r="D1" s="99"/>
      <c r="E1" s="99"/>
      <c r="F1" s="99"/>
    </row>
    <row r="2" spans="1:6" s="1" customFormat="1" ht="11.4" x14ac:dyDescent="0.2">
      <c r="E2" s="5"/>
      <c r="F2" s="8"/>
    </row>
    <row r="3" spans="1:6" s="1" customFormat="1" ht="12" x14ac:dyDescent="0.2">
      <c r="A3" s="7" t="s">
        <v>7</v>
      </c>
      <c r="B3" s="2"/>
      <c r="C3" s="3"/>
      <c r="D3" s="3"/>
      <c r="E3" s="4"/>
      <c r="F3" s="8"/>
    </row>
    <row r="4" spans="1:6" s="1" customFormat="1" ht="24.75" customHeight="1" x14ac:dyDescent="0.2">
      <c r="A4" s="14" t="s">
        <v>2</v>
      </c>
      <c r="B4" s="14" t="s">
        <v>0</v>
      </c>
      <c r="C4" s="15" t="s">
        <v>546</v>
      </c>
      <c r="D4" s="15" t="s">
        <v>1</v>
      </c>
      <c r="E4" s="54" t="s">
        <v>6</v>
      </c>
      <c r="F4" s="16" t="s">
        <v>3</v>
      </c>
    </row>
    <row r="5" spans="1:6" x14ac:dyDescent="0.2">
      <c r="A5" s="17" t="s">
        <v>134</v>
      </c>
      <c r="B5" s="18"/>
      <c r="C5" s="18"/>
      <c r="D5" s="18"/>
      <c r="E5" s="19"/>
      <c r="F5" s="20"/>
    </row>
    <row r="6" spans="1:6" x14ac:dyDescent="0.2">
      <c r="A6" s="21" t="s">
        <v>67</v>
      </c>
      <c r="B6" s="22"/>
      <c r="C6" s="22"/>
      <c r="D6" s="22"/>
      <c r="E6" s="23"/>
      <c r="F6" s="24"/>
    </row>
    <row r="7" spans="1:6" x14ac:dyDescent="0.2">
      <c r="A7" s="22" t="s">
        <v>151</v>
      </c>
      <c r="B7" s="22" t="s">
        <v>150</v>
      </c>
      <c r="C7" s="22" t="s">
        <v>152</v>
      </c>
      <c r="D7" s="25">
        <v>600000</v>
      </c>
      <c r="E7" s="23">
        <v>21024.6</v>
      </c>
      <c r="F7" s="24">
        <v>7.3554492837637602</v>
      </c>
    </row>
    <row r="8" spans="1:6" x14ac:dyDescent="0.2">
      <c r="A8" s="22" t="s">
        <v>253</v>
      </c>
      <c r="B8" s="22" t="s">
        <v>252</v>
      </c>
      <c r="C8" s="22" t="s">
        <v>254</v>
      </c>
      <c r="D8" s="25">
        <v>6825000</v>
      </c>
      <c r="E8" s="23">
        <v>19427.362499999999</v>
      </c>
      <c r="F8" s="24">
        <v>6.7966562781714703</v>
      </c>
    </row>
    <row r="9" spans="1:6" x14ac:dyDescent="0.2">
      <c r="A9" s="22" t="s">
        <v>141</v>
      </c>
      <c r="B9" s="22" t="s">
        <v>140</v>
      </c>
      <c r="C9" s="22" t="s">
        <v>142</v>
      </c>
      <c r="D9" s="25">
        <v>1260000</v>
      </c>
      <c r="E9" s="23">
        <v>16933.14</v>
      </c>
      <c r="F9" s="24">
        <v>5.9240533700936702</v>
      </c>
    </row>
    <row r="10" spans="1:6" x14ac:dyDescent="0.2">
      <c r="A10" s="22" t="s">
        <v>210</v>
      </c>
      <c r="B10" s="22" t="s">
        <v>209</v>
      </c>
      <c r="C10" s="22" t="s">
        <v>211</v>
      </c>
      <c r="D10" s="25">
        <v>420000</v>
      </c>
      <c r="E10" s="23">
        <v>16562.7</v>
      </c>
      <c r="F10" s="24">
        <v>5.7944550598914599</v>
      </c>
    </row>
    <row r="11" spans="1:6" x14ac:dyDescent="0.2">
      <c r="A11" s="22" t="s">
        <v>159</v>
      </c>
      <c r="B11" s="22" t="s">
        <v>158</v>
      </c>
      <c r="C11" s="22" t="s">
        <v>160</v>
      </c>
      <c r="D11" s="25">
        <v>4400000</v>
      </c>
      <c r="E11" s="23">
        <v>16308.6</v>
      </c>
      <c r="F11" s="24">
        <v>5.7055582598094503</v>
      </c>
    </row>
    <row r="12" spans="1:6" x14ac:dyDescent="0.2">
      <c r="A12" s="22" t="s">
        <v>144</v>
      </c>
      <c r="B12" s="22" t="s">
        <v>143</v>
      </c>
      <c r="C12" s="22" t="s">
        <v>145</v>
      </c>
      <c r="D12" s="25">
        <v>710000</v>
      </c>
      <c r="E12" s="23">
        <v>12655.04</v>
      </c>
      <c r="F12" s="24">
        <v>4.4273615147970302</v>
      </c>
    </row>
    <row r="13" spans="1:6" x14ac:dyDescent="0.2">
      <c r="A13" s="22" t="s">
        <v>332</v>
      </c>
      <c r="B13" s="22" t="s">
        <v>331</v>
      </c>
      <c r="C13" s="22" t="s">
        <v>160</v>
      </c>
      <c r="D13" s="25">
        <v>4100000</v>
      </c>
      <c r="E13" s="23">
        <v>12140.1</v>
      </c>
      <c r="F13" s="24">
        <v>4.24720992788545</v>
      </c>
    </row>
    <row r="14" spans="1:6" x14ac:dyDescent="0.2">
      <c r="A14" s="22" t="s">
        <v>136</v>
      </c>
      <c r="B14" s="22" t="s">
        <v>135</v>
      </c>
      <c r="C14" s="22" t="s">
        <v>137</v>
      </c>
      <c r="D14" s="25">
        <v>1625000</v>
      </c>
      <c r="E14" s="23">
        <v>11887.6875</v>
      </c>
      <c r="F14" s="24">
        <v>4.1589034991144898</v>
      </c>
    </row>
    <row r="15" spans="1:6" x14ac:dyDescent="0.2">
      <c r="A15" s="22" t="s">
        <v>149</v>
      </c>
      <c r="B15" s="22" t="s">
        <v>148</v>
      </c>
      <c r="C15" s="22" t="s">
        <v>137</v>
      </c>
      <c r="D15" s="25">
        <v>1000000</v>
      </c>
      <c r="E15" s="23">
        <v>11613</v>
      </c>
      <c r="F15" s="24">
        <v>4.06280416903763</v>
      </c>
    </row>
    <row r="16" spans="1:6" x14ac:dyDescent="0.2">
      <c r="A16" s="22" t="s">
        <v>258</v>
      </c>
      <c r="B16" s="22" t="s">
        <v>257</v>
      </c>
      <c r="C16" s="22" t="s">
        <v>160</v>
      </c>
      <c r="D16" s="25">
        <v>2200000</v>
      </c>
      <c r="E16" s="23">
        <v>8332.5</v>
      </c>
      <c r="F16" s="24">
        <v>2.91512234035185</v>
      </c>
    </row>
    <row r="17" spans="1:6" x14ac:dyDescent="0.2">
      <c r="A17" s="22" t="s">
        <v>147</v>
      </c>
      <c r="B17" s="22" t="s">
        <v>146</v>
      </c>
      <c r="C17" s="22" t="s">
        <v>137</v>
      </c>
      <c r="D17" s="25">
        <v>850000</v>
      </c>
      <c r="E17" s="23">
        <v>8324.9</v>
      </c>
      <c r="F17" s="24">
        <v>2.9124634828917002</v>
      </c>
    </row>
    <row r="18" spans="1:6" x14ac:dyDescent="0.2">
      <c r="A18" s="22" t="s">
        <v>506</v>
      </c>
      <c r="B18" s="22" t="s">
        <v>505</v>
      </c>
      <c r="C18" s="22" t="s">
        <v>223</v>
      </c>
      <c r="D18" s="25">
        <v>2700000</v>
      </c>
      <c r="E18" s="23">
        <v>8237.7000000000007</v>
      </c>
      <c r="F18" s="24">
        <v>2.88195659203318</v>
      </c>
    </row>
    <row r="19" spans="1:6" x14ac:dyDescent="0.2">
      <c r="A19" s="22" t="s">
        <v>180</v>
      </c>
      <c r="B19" s="22" t="s">
        <v>179</v>
      </c>
      <c r="C19" s="22" t="s">
        <v>181</v>
      </c>
      <c r="D19" s="25">
        <v>3950000</v>
      </c>
      <c r="E19" s="23">
        <v>7578.47</v>
      </c>
      <c r="F19" s="24">
        <v>2.6513251968420399</v>
      </c>
    </row>
    <row r="20" spans="1:6" x14ac:dyDescent="0.2">
      <c r="A20" s="22" t="s">
        <v>638</v>
      </c>
      <c r="B20" s="22" t="s">
        <v>637</v>
      </c>
      <c r="C20" s="22" t="s">
        <v>211</v>
      </c>
      <c r="D20" s="25">
        <v>1800000</v>
      </c>
      <c r="E20" s="23">
        <v>7500.6</v>
      </c>
      <c r="F20" s="24">
        <v>2.6240824033655099</v>
      </c>
    </row>
    <row r="21" spans="1:6" x14ac:dyDescent="0.2">
      <c r="A21" s="22" t="s">
        <v>599</v>
      </c>
      <c r="B21" s="22" t="s">
        <v>598</v>
      </c>
      <c r="C21" s="22" t="s">
        <v>201</v>
      </c>
      <c r="D21" s="25">
        <v>547553</v>
      </c>
      <c r="E21" s="23">
        <v>6501.6443220000001</v>
      </c>
      <c r="F21" s="24">
        <v>2.2745980932593999</v>
      </c>
    </row>
    <row r="22" spans="1:6" x14ac:dyDescent="0.2">
      <c r="A22" s="22" t="s">
        <v>690</v>
      </c>
      <c r="B22" s="22" t="s">
        <v>689</v>
      </c>
      <c r="C22" s="22" t="s">
        <v>187</v>
      </c>
      <c r="D22" s="25">
        <v>335000</v>
      </c>
      <c r="E22" s="23">
        <v>6488.95</v>
      </c>
      <c r="F22" s="24">
        <v>2.2701569889500299</v>
      </c>
    </row>
    <row r="23" spans="1:6" x14ac:dyDescent="0.2">
      <c r="A23" s="22" t="s">
        <v>186</v>
      </c>
      <c r="B23" s="22" t="s">
        <v>185</v>
      </c>
      <c r="C23" s="22" t="s">
        <v>187</v>
      </c>
      <c r="D23" s="25">
        <v>480000</v>
      </c>
      <c r="E23" s="23">
        <v>6378.72</v>
      </c>
      <c r="F23" s="24">
        <v>2.2315930602879299</v>
      </c>
    </row>
    <row r="24" spans="1:6" x14ac:dyDescent="0.2">
      <c r="A24" s="22" t="s">
        <v>873</v>
      </c>
      <c r="B24" s="22" t="s">
        <v>872</v>
      </c>
      <c r="C24" s="22" t="s">
        <v>187</v>
      </c>
      <c r="D24" s="25">
        <v>140000</v>
      </c>
      <c r="E24" s="23">
        <v>5653.2</v>
      </c>
      <c r="F24" s="24">
        <v>1.9777701307503299</v>
      </c>
    </row>
    <row r="25" spans="1:6" x14ac:dyDescent="0.2">
      <c r="A25" s="22" t="s">
        <v>220</v>
      </c>
      <c r="B25" s="22" t="s">
        <v>219</v>
      </c>
      <c r="C25" s="22" t="s">
        <v>195</v>
      </c>
      <c r="D25" s="25">
        <v>142000</v>
      </c>
      <c r="E25" s="23">
        <v>4951.8239999999996</v>
      </c>
      <c r="F25" s="24">
        <v>1.73239397154401</v>
      </c>
    </row>
    <row r="26" spans="1:6" x14ac:dyDescent="0.2">
      <c r="A26" s="22" t="s">
        <v>726</v>
      </c>
      <c r="B26" s="22" t="s">
        <v>725</v>
      </c>
      <c r="C26" s="22" t="s">
        <v>169</v>
      </c>
      <c r="D26" s="25">
        <v>20000</v>
      </c>
      <c r="E26" s="23">
        <v>4604</v>
      </c>
      <c r="F26" s="24">
        <v>1.61070786138373</v>
      </c>
    </row>
    <row r="27" spans="1:6" x14ac:dyDescent="0.2">
      <c r="A27" s="22" t="s">
        <v>276</v>
      </c>
      <c r="B27" s="22" t="s">
        <v>275</v>
      </c>
      <c r="C27" s="22" t="s">
        <v>277</v>
      </c>
      <c r="D27" s="25">
        <v>3295522</v>
      </c>
      <c r="E27" s="23">
        <v>4538.2633459999997</v>
      </c>
      <c r="F27" s="24">
        <v>1.5877099149504399</v>
      </c>
    </row>
    <row r="28" spans="1:6" x14ac:dyDescent="0.2">
      <c r="A28" s="22" t="s">
        <v>189</v>
      </c>
      <c r="B28" s="22" t="s">
        <v>188</v>
      </c>
      <c r="C28" s="22" t="s">
        <v>160</v>
      </c>
      <c r="D28" s="25">
        <v>3000000</v>
      </c>
      <c r="E28" s="23">
        <v>4505.1000000000004</v>
      </c>
      <c r="F28" s="24">
        <v>1.5761077294352399</v>
      </c>
    </row>
    <row r="29" spans="1:6" x14ac:dyDescent="0.2">
      <c r="A29" s="22" t="s">
        <v>326</v>
      </c>
      <c r="B29" s="22" t="s">
        <v>325</v>
      </c>
      <c r="C29" s="22" t="s">
        <v>145</v>
      </c>
      <c r="D29" s="25">
        <v>1050000</v>
      </c>
      <c r="E29" s="23">
        <v>4390.5749999999998</v>
      </c>
      <c r="F29" s="24">
        <v>1.5360411964584899</v>
      </c>
    </row>
    <row r="30" spans="1:6" x14ac:dyDescent="0.2">
      <c r="A30" s="22" t="s">
        <v>227</v>
      </c>
      <c r="B30" s="22" t="s">
        <v>226</v>
      </c>
      <c r="C30" s="22" t="s">
        <v>228</v>
      </c>
      <c r="D30" s="25">
        <v>2725000</v>
      </c>
      <c r="E30" s="23">
        <v>4200.0424999999996</v>
      </c>
      <c r="F30" s="24">
        <v>1.46938346500777</v>
      </c>
    </row>
    <row r="31" spans="1:6" x14ac:dyDescent="0.2">
      <c r="A31" s="22" t="s">
        <v>902</v>
      </c>
      <c r="B31" s="22" t="s">
        <v>901</v>
      </c>
      <c r="C31" s="22" t="s">
        <v>152</v>
      </c>
      <c r="D31" s="25">
        <v>3100000</v>
      </c>
      <c r="E31" s="23">
        <v>4059.14</v>
      </c>
      <c r="F31" s="24">
        <v>1.42008877247114</v>
      </c>
    </row>
    <row r="32" spans="1:6" x14ac:dyDescent="0.2">
      <c r="A32" s="22" t="s">
        <v>634</v>
      </c>
      <c r="B32" s="22" t="s">
        <v>633</v>
      </c>
      <c r="C32" s="22" t="s">
        <v>187</v>
      </c>
      <c r="D32" s="25">
        <v>375000</v>
      </c>
      <c r="E32" s="23">
        <v>3900</v>
      </c>
      <c r="F32" s="24">
        <v>1.3644136966543301</v>
      </c>
    </row>
    <row r="33" spans="1:7" x14ac:dyDescent="0.2">
      <c r="A33" s="22" t="s">
        <v>517</v>
      </c>
      <c r="B33" s="22" t="s">
        <v>516</v>
      </c>
      <c r="C33" s="22" t="s">
        <v>163</v>
      </c>
      <c r="D33" s="25">
        <v>180000</v>
      </c>
      <c r="E33" s="23">
        <v>3575.16</v>
      </c>
      <c r="F33" s="24">
        <v>1.2507685312129999</v>
      </c>
    </row>
    <row r="34" spans="1:7" x14ac:dyDescent="0.2">
      <c r="A34" s="22" t="s">
        <v>197</v>
      </c>
      <c r="B34" s="22" t="s">
        <v>196</v>
      </c>
      <c r="C34" s="22" t="s">
        <v>198</v>
      </c>
      <c r="D34" s="25">
        <v>50000</v>
      </c>
      <c r="E34" s="23">
        <v>3274.5</v>
      </c>
      <c r="F34" s="24">
        <v>1.1455827306909301</v>
      </c>
    </row>
    <row r="35" spans="1:7" x14ac:dyDescent="0.2">
      <c r="A35" s="22" t="s">
        <v>377</v>
      </c>
      <c r="B35" s="22" t="s">
        <v>376</v>
      </c>
      <c r="C35" s="22" t="s">
        <v>378</v>
      </c>
      <c r="D35" s="25">
        <v>52000</v>
      </c>
      <c r="E35" s="23">
        <v>3089.58</v>
      </c>
      <c r="F35" s="24">
        <v>1.0808885304895599</v>
      </c>
    </row>
    <row r="36" spans="1:7" x14ac:dyDescent="0.2">
      <c r="A36" s="22" t="s">
        <v>648</v>
      </c>
      <c r="B36" s="22" t="s">
        <v>647</v>
      </c>
      <c r="C36" s="22" t="s">
        <v>649</v>
      </c>
      <c r="D36" s="25">
        <v>950000</v>
      </c>
      <c r="E36" s="23">
        <v>3043.3249999999998</v>
      </c>
      <c r="F36" s="24">
        <v>1.0647062341975799</v>
      </c>
    </row>
    <row r="37" spans="1:7" x14ac:dyDescent="0.2">
      <c r="A37" s="22" t="s">
        <v>271</v>
      </c>
      <c r="B37" s="22" t="s">
        <v>270</v>
      </c>
      <c r="C37" s="22" t="s">
        <v>272</v>
      </c>
      <c r="D37" s="25">
        <v>385000</v>
      </c>
      <c r="E37" s="23">
        <v>2976.4349999999999</v>
      </c>
      <c r="F37" s="24">
        <v>1.0413047900516199</v>
      </c>
    </row>
    <row r="38" spans="1:7" x14ac:dyDescent="0.2">
      <c r="A38" s="22" t="s">
        <v>499</v>
      </c>
      <c r="B38" s="22" t="s">
        <v>498</v>
      </c>
      <c r="C38" s="22" t="s">
        <v>142</v>
      </c>
      <c r="D38" s="25">
        <v>1025000</v>
      </c>
      <c r="E38" s="23">
        <v>2880.25</v>
      </c>
      <c r="F38" s="24">
        <v>1.0076544999457999</v>
      </c>
    </row>
    <row r="39" spans="1:7" x14ac:dyDescent="0.2">
      <c r="A39" s="22" t="s">
        <v>774</v>
      </c>
      <c r="B39" s="22" t="s">
        <v>773</v>
      </c>
      <c r="C39" s="22" t="s">
        <v>211</v>
      </c>
      <c r="D39" s="25">
        <v>606250</v>
      </c>
      <c r="E39" s="23">
        <v>2578.3812499999999</v>
      </c>
      <c r="F39" s="24">
        <v>0.90204581864018396</v>
      </c>
    </row>
    <row r="40" spans="1:7" x14ac:dyDescent="0.2">
      <c r="A40" s="22" t="s">
        <v>705</v>
      </c>
      <c r="B40" s="22" t="s">
        <v>704</v>
      </c>
      <c r="C40" s="22" t="s">
        <v>187</v>
      </c>
      <c r="D40" s="25">
        <v>100000</v>
      </c>
      <c r="E40" s="23">
        <v>2083.1999999999998</v>
      </c>
      <c r="F40" s="24">
        <v>0.72880682381289796</v>
      </c>
    </row>
    <row r="41" spans="1:7" x14ac:dyDescent="0.2">
      <c r="A41" s="22" t="s">
        <v>904</v>
      </c>
      <c r="B41" s="22" t="s">
        <v>903</v>
      </c>
      <c r="C41" s="22" t="s">
        <v>152</v>
      </c>
      <c r="D41" s="25">
        <v>180000</v>
      </c>
      <c r="E41" s="23">
        <v>1773.18</v>
      </c>
      <c r="F41" s="24">
        <v>0.62034643041885296</v>
      </c>
    </row>
    <row r="42" spans="1:7" x14ac:dyDescent="0.2">
      <c r="A42" s="22" t="s">
        <v>541</v>
      </c>
      <c r="B42" s="22" t="s">
        <v>540</v>
      </c>
      <c r="C42" s="22" t="s">
        <v>211</v>
      </c>
      <c r="D42" s="25">
        <v>3500000</v>
      </c>
      <c r="E42" s="23">
        <v>1769.25</v>
      </c>
      <c r="F42" s="24">
        <v>0.61897152123222499</v>
      </c>
    </row>
    <row r="43" spans="1:7" x14ac:dyDescent="0.2">
      <c r="A43" s="22" t="s">
        <v>533</v>
      </c>
      <c r="B43" s="22" t="s">
        <v>532</v>
      </c>
      <c r="C43" s="22" t="s">
        <v>169</v>
      </c>
      <c r="D43" s="25">
        <v>293904</v>
      </c>
      <c r="E43" s="23">
        <v>1640.1312720000001</v>
      </c>
      <c r="F43" s="24">
        <v>0.57379937739176701</v>
      </c>
    </row>
    <row r="44" spans="1:7" x14ac:dyDescent="0.2">
      <c r="A44" s="22" t="s">
        <v>906</v>
      </c>
      <c r="B44" s="22" t="s">
        <v>905</v>
      </c>
      <c r="C44" s="22" t="s">
        <v>238</v>
      </c>
      <c r="D44" s="25">
        <v>100000</v>
      </c>
      <c r="E44" s="23">
        <v>1413.7</v>
      </c>
      <c r="F44" s="24">
        <v>0.49458247255390497</v>
      </c>
    </row>
    <row r="45" spans="1:7" x14ac:dyDescent="0.2">
      <c r="A45" s="22" t="s">
        <v>875</v>
      </c>
      <c r="B45" s="22" t="s">
        <v>874</v>
      </c>
      <c r="C45" s="22" t="s">
        <v>198</v>
      </c>
      <c r="D45" s="25">
        <v>317957</v>
      </c>
      <c r="E45" s="23">
        <v>1135.2654689999999</v>
      </c>
      <c r="F45" s="24">
        <v>0.397172244933924</v>
      </c>
    </row>
    <row r="46" spans="1:7" x14ac:dyDescent="0.2">
      <c r="A46" s="21" t="s">
        <v>33</v>
      </c>
      <c r="B46" s="21"/>
      <c r="C46" s="21"/>
      <c r="D46" s="21"/>
      <c r="E46" s="26">
        <f>SUM(E7:E45)</f>
        <v>269930.21715900011</v>
      </c>
      <c r="F46" s="27">
        <f>SUM(F7:F45)</f>
        <v>94.434996264773787</v>
      </c>
      <c r="G46" s="12"/>
    </row>
    <row r="47" spans="1:7" x14ac:dyDescent="0.2">
      <c r="A47" s="22"/>
      <c r="B47" s="22"/>
      <c r="C47" s="22"/>
      <c r="D47" s="22"/>
      <c r="E47" s="23"/>
      <c r="F47" s="24"/>
    </row>
    <row r="48" spans="1:7" x14ac:dyDescent="0.2">
      <c r="A48" s="21" t="s">
        <v>38</v>
      </c>
      <c r="B48" s="21"/>
      <c r="C48" s="21"/>
      <c r="D48" s="21"/>
      <c r="E48" s="26">
        <f>E46</f>
        <v>269930.21715900011</v>
      </c>
      <c r="F48" s="27">
        <f>F46</f>
        <v>94.434996264773787</v>
      </c>
      <c r="G48" s="12"/>
    </row>
    <row r="49" spans="1:7" x14ac:dyDescent="0.2">
      <c r="A49" s="21"/>
      <c r="B49" s="21"/>
      <c r="C49" s="21"/>
      <c r="D49" s="21"/>
      <c r="E49" s="26"/>
      <c r="F49" s="27"/>
      <c r="G49" s="12"/>
    </row>
    <row r="50" spans="1:7" x14ac:dyDescent="0.2">
      <c r="A50" s="21" t="s">
        <v>40</v>
      </c>
      <c r="B50" s="21"/>
      <c r="C50" s="21"/>
      <c r="D50" s="21"/>
      <c r="E50" s="26">
        <f>E52-(E46)</f>
        <v>15906.843078899896</v>
      </c>
      <c r="F50" s="27">
        <f>F52-(F46)</f>
        <v>5.5650037352262132</v>
      </c>
      <c r="G50" s="12"/>
    </row>
    <row r="51" spans="1:7" x14ac:dyDescent="0.2">
      <c r="A51" s="21"/>
      <c r="B51" s="21"/>
      <c r="C51" s="21"/>
      <c r="D51" s="21"/>
      <c r="E51" s="26"/>
      <c r="F51" s="27"/>
      <c r="G51" s="12"/>
    </row>
    <row r="52" spans="1:7" x14ac:dyDescent="0.2">
      <c r="A52" s="28" t="s">
        <v>39</v>
      </c>
      <c r="B52" s="28"/>
      <c r="C52" s="28"/>
      <c r="D52" s="28"/>
      <c r="E52" s="29">
        <v>285837.0602379</v>
      </c>
      <c r="F52" s="30">
        <v>100</v>
      </c>
      <c r="G52" s="12"/>
    </row>
    <row r="54" spans="1:7" x14ac:dyDescent="0.2">
      <c r="A54" s="12" t="s">
        <v>43</v>
      </c>
    </row>
    <row r="55" spans="1:7" x14ac:dyDescent="0.2">
      <c r="A55" s="12" t="s">
        <v>44</v>
      </c>
    </row>
    <row r="56" spans="1:7" x14ac:dyDescent="0.2">
      <c r="A56" s="12" t="s">
        <v>45</v>
      </c>
      <c r="B56" s="12"/>
      <c r="C56" s="31" t="s">
        <v>46</v>
      </c>
      <c r="D56" s="53" t="s">
        <v>1004</v>
      </c>
    </row>
    <row r="57" spans="1:7" x14ac:dyDescent="0.2">
      <c r="A57" s="6" t="s">
        <v>59</v>
      </c>
      <c r="C57" s="32">
        <v>140.1574</v>
      </c>
      <c r="D57" s="32">
        <v>132.6181</v>
      </c>
    </row>
    <row r="58" spans="1:7" x14ac:dyDescent="0.2">
      <c r="A58" s="6" t="s">
        <v>126</v>
      </c>
      <c r="C58" s="32">
        <v>43.824800000000003</v>
      </c>
      <c r="D58" s="32">
        <v>37.752899999999997</v>
      </c>
    </row>
    <row r="59" spans="1:7" x14ac:dyDescent="0.2">
      <c r="A59" s="6" t="s">
        <v>60</v>
      </c>
      <c r="C59" s="32">
        <v>161.511</v>
      </c>
      <c r="D59" s="32">
        <v>153.5866</v>
      </c>
    </row>
    <row r="60" spans="1:7" x14ac:dyDescent="0.2">
      <c r="A60" s="6" t="s">
        <v>127</v>
      </c>
      <c r="C60" s="32">
        <v>53.031199999999998</v>
      </c>
      <c r="D60" s="32">
        <v>45.911999999999999</v>
      </c>
    </row>
    <row r="62" spans="1:7" x14ac:dyDescent="0.2">
      <c r="A62" s="6" t="s">
        <v>51</v>
      </c>
    </row>
    <row r="63" spans="1:7" x14ac:dyDescent="0.2">
      <c r="A63" s="6" t="s">
        <v>1005</v>
      </c>
    </row>
    <row r="65" spans="1:9" x14ac:dyDescent="0.2">
      <c r="A65" s="12" t="s">
        <v>47</v>
      </c>
    </row>
    <row r="66" spans="1:9" x14ac:dyDescent="0.2">
      <c r="A66" s="100" t="s">
        <v>48</v>
      </c>
      <c r="B66" s="101"/>
      <c r="C66" s="33" t="s">
        <v>49</v>
      </c>
    </row>
    <row r="67" spans="1:9" x14ac:dyDescent="0.2">
      <c r="A67" s="96" t="s">
        <v>126</v>
      </c>
      <c r="B67" s="97"/>
      <c r="C67" s="34">
        <v>4</v>
      </c>
    </row>
    <row r="68" spans="1:9" x14ac:dyDescent="0.2">
      <c r="A68" s="96" t="s">
        <v>127</v>
      </c>
      <c r="B68" s="97"/>
      <c r="C68" s="34">
        <v>4.8499999999999996</v>
      </c>
    </row>
    <row r="69" spans="1:9" x14ac:dyDescent="0.2">
      <c r="A69" s="6" t="s">
        <v>50</v>
      </c>
    </row>
    <row r="70" spans="1:9" x14ac:dyDescent="0.2">
      <c r="A70" s="6" t="s">
        <v>51</v>
      </c>
    </row>
    <row r="72" spans="1:9" x14ac:dyDescent="0.2">
      <c r="A72" s="12" t="s">
        <v>309</v>
      </c>
      <c r="D72" s="36">
        <v>0.175963372683098</v>
      </c>
    </row>
    <row r="74" spans="1:9" x14ac:dyDescent="0.2">
      <c r="A74" s="12" t="s">
        <v>53</v>
      </c>
      <c r="D74" s="31" t="s">
        <v>54</v>
      </c>
    </row>
    <row r="76" spans="1:9" x14ac:dyDescent="0.2">
      <c r="A76" s="67" t="s">
        <v>1018</v>
      </c>
      <c r="B76" s="68"/>
      <c r="C76" s="68"/>
      <c r="D76" s="68"/>
      <c r="E76" s="10"/>
      <c r="G76" s="68"/>
      <c r="H76" s="68"/>
      <c r="I76" s="68"/>
    </row>
    <row r="77" spans="1:9" x14ac:dyDescent="0.2">
      <c r="A77" s="69"/>
      <c r="B77" s="68"/>
      <c r="C77" s="68"/>
      <c r="D77" s="68"/>
      <c r="E77" s="10"/>
      <c r="G77" s="68"/>
      <c r="H77" s="68"/>
      <c r="I77" s="68"/>
    </row>
    <row r="78" spans="1:9" x14ac:dyDescent="0.2">
      <c r="A78" s="67" t="s">
        <v>1009</v>
      </c>
      <c r="B78" s="68"/>
      <c r="C78" s="68"/>
      <c r="D78" s="68"/>
      <c r="E78" s="10"/>
      <c r="G78" s="68"/>
      <c r="H78" s="68"/>
      <c r="I78" s="68"/>
    </row>
    <row r="79" spans="1:9" x14ac:dyDescent="0.2">
      <c r="A79" s="69"/>
      <c r="B79" s="68"/>
      <c r="C79" s="68"/>
      <c r="D79" s="68"/>
      <c r="E79" s="10"/>
      <c r="G79" s="68"/>
      <c r="H79" s="68"/>
      <c r="I79" s="68"/>
    </row>
    <row r="80" spans="1:9" x14ac:dyDescent="0.2">
      <c r="A80" s="68"/>
      <c r="B80" s="68"/>
      <c r="C80" s="68"/>
      <c r="D80" s="68"/>
      <c r="E80" s="10"/>
      <c r="G80" s="68"/>
      <c r="H80" s="68"/>
      <c r="I80" s="68"/>
    </row>
    <row r="81" spans="1:9" x14ac:dyDescent="0.2">
      <c r="A81" s="68"/>
      <c r="B81" s="68"/>
      <c r="C81" s="68"/>
      <c r="D81" s="68"/>
      <c r="E81" s="10"/>
      <c r="G81" s="68"/>
      <c r="H81" s="68"/>
      <c r="I81" s="68"/>
    </row>
    <row r="82" spans="1:9" x14ac:dyDescent="0.2">
      <c r="A82" s="68"/>
      <c r="B82" s="68"/>
      <c r="C82" s="68"/>
      <c r="D82" s="68"/>
      <c r="E82" s="10"/>
      <c r="G82" s="68"/>
      <c r="H82" s="68"/>
      <c r="I82" s="68"/>
    </row>
    <row r="83" spans="1:9" x14ac:dyDescent="0.2">
      <c r="A83" s="68"/>
      <c r="B83" s="68"/>
      <c r="C83" s="68"/>
      <c r="D83" s="68"/>
      <c r="E83" s="10"/>
      <c r="G83" s="68"/>
      <c r="H83" s="68"/>
      <c r="I83" s="68"/>
    </row>
    <row r="84" spans="1:9" x14ac:dyDescent="0.2">
      <c r="A84" s="68"/>
      <c r="B84" s="68"/>
      <c r="C84" s="68"/>
      <c r="D84" s="68"/>
      <c r="E84" s="10"/>
      <c r="G84" s="68"/>
      <c r="H84" s="68"/>
      <c r="I84" s="68"/>
    </row>
    <row r="85" spans="1:9" x14ac:dyDescent="0.2">
      <c r="A85" s="68"/>
      <c r="B85" s="68"/>
      <c r="C85" s="68"/>
      <c r="D85" s="68"/>
      <c r="E85" s="10"/>
      <c r="G85" s="68"/>
      <c r="H85" s="68"/>
      <c r="I85" s="68"/>
    </row>
    <row r="86" spans="1:9" x14ac:dyDescent="0.2">
      <c r="A86" s="68"/>
      <c r="B86" s="68"/>
      <c r="C86" s="68"/>
      <c r="D86" s="68"/>
      <c r="E86" s="10"/>
      <c r="G86" s="68"/>
      <c r="H86" s="68"/>
      <c r="I86" s="68"/>
    </row>
    <row r="87" spans="1:9" x14ac:dyDescent="0.2">
      <c r="A87" s="68"/>
      <c r="B87" s="68"/>
      <c r="C87" s="68"/>
      <c r="D87" s="68"/>
      <c r="E87" s="10"/>
      <c r="G87" s="68"/>
      <c r="H87" s="68"/>
      <c r="I87" s="68"/>
    </row>
    <row r="88" spans="1:9" x14ac:dyDescent="0.2">
      <c r="A88" s="68"/>
      <c r="B88" s="68"/>
      <c r="C88" s="68"/>
      <c r="D88" s="68"/>
      <c r="E88" s="10"/>
      <c r="G88" s="68"/>
      <c r="H88" s="68"/>
      <c r="I88" s="68"/>
    </row>
    <row r="89" spans="1:9" x14ac:dyDescent="0.2">
      <c r="A89" s="68"/>
      <c r="B89" s="68"/>
      <c r="C89" s="68"/>
      <c r="D89" s="68"/>
      <c r="E89" s="10"/>
      <c r="G89" s="68"/>
      <c r="H89" s="68"/>
      <c r="I89" s="68"/>
    </row>
    <row r="90" spans="1:9" x14ac:dyDescent="0.2">
      <c r="A90" s="68"/>
      <c r="B90" s="68"/>
      <c r="C90" s="68"/>
      <c r="D90" s="68"/>
      <c r="E90" s="10"/>
      <c r="G90" s="68"/>
      <c r="H90" s="68"/>
      <c r="I90" s="68"/>
    </row>
    <row r="91" spans="1:9" x14ac:dyDescent="0.2">
      <c r="A91" s="68"/>
      <c r="B91" s="68"/>
      <c r="C91" s="68"/>
      <c r="D91" s="68"/>
      <c r="E91" s="10"/>
      <c r="G91" s="68"/>
      <c r="H91" s="68"/>
      <c r="I91" s="68"/>
    </row>
    <row r="92" spans="1:9" x14ac:dyDescent="0.2">
      <c r="A92" s="68"/>
      <c r="B92" s="68"/>
      <c r="C92" s="68"/>
      <c r="D92" s="68"/>
      <c r="E92" s="10"/>
      <c r="G92" s="68"/>
      <c r="H92" s="68"/>
      <c r="I92" s="68"/>
    </row>
    <row r="93" spans="1:9" x14ac:dyDescent="0.2">
      <c r="A93" s="68"/>
      <c r="B93" s="68"/>
      <c r="C93" s="68"/>
      <c r="D93" s="68"/>
      <c r="E93" s="10"/>
      <c r="G93" s="68"/>
      <c r="H93" s="68"/>
      <c r="I93" s="68"/>
    </row>
    <row r="94" spans="1:9" x14ac:dyDescent="0.2">
      <c r="A94" s="68"/>
      <c r="B94" s="68"/>
      <c r="C94" s="68"/>
      <c r="D94" s="68"/>
      <c r="E94" s="10"/>
      <c r="G94" s="68"/>
      <c r="H94" s="68"/>
      <c r="I94" s="68"/>
    </row>
    <row r="95" spans="1:9" x14ac:dyDescent="0.2">
      <c r="A95" s="68"/>
      <c r="B95" s="68"/>
      <c r="C95" s="68"/>
      <c r="D95" s="68"/>
      <c r="E95" s="10"/>
      <c r="G95" s="68"/>
      <c r="H95" s="68"/>
      <c r="I95" s="68"/>
    </row>
    <row r="96" spans="1:9" x14ac:dyDescent="0.2">
      <c r="A96" s="67" t="s">
        <v>1037</v>
      </c>
      <c r="B96" s="68"/>
      <c r="C96" s="68"/>
      <c r="D96" s="68"/>
      <c r="E96" s="10"/>
      <c r="G96" s="68"/>
      <c r="H96" s="68"/>
      <c r="I96" s="68"/>
    </row>
    <row r="97" spans="1:9" x14ac:dyDescent="0.2">
      <c r="A97" s="68"/>
      <c r="B97" s="68"/>
      <c r="C97" s="68"/>
      <c r="D97" s="68"/>
      <c r="E97" s="10"/>
      <c r="G97" s="68"/>
      <c r="H97" s="68"/>
      <c r="I97" s="68"/>
    </row>
    <row r="98" spans="1:9" x14ac:dyDescent="0.2">
      <c r="A98" s="67" t="s">
        <v>1525</v>
      </c>
      <c r="B98" s="68"/>
      <c r="C98" s="68"/>
      <c r="D98" s="68"/>
      <c r="E98" s="10"/>
      <c r="G98" s="68"/>
      <c r="H98" s="68"/>
      <c r="I98" s="68"/>
    </row>
    <row r="99" spans="1:9" x14ac:dyDescent="0.2">
      <c r="A99" s="68"/>
      <c r="B99" s="68"/>
      <c r="C99" s="68"/>
      <c r="D99" s="68"/>
      <c r="E99" s="10"/>
      <c r="G99" s="68"/>
      <c r="H99" s="68"/>
      <c r="I99" s="68"/>
    </row>
    <row r="100" spans="1:9" x14ac:dyDescent="0.2">
      <c r="A100" s="68"/>
      <c r="B100" s="68"/>
      <c r="C100" s="68"/>
      <c r="D100" s="68"/>
      <c r="E100" s="10"/>
      <c r="G100" s="68"/>
      <c r="H100" s="68"/>
      <c r="I100" s="68"/>
    </row>
    <row r="101" spans="1:9" x14ac:dyDescent="0.2">
      <c r="A101" s="68"/>
      <c r="B101" s="68"/>
      <c r="C101" s="68"/>
      <c r="D101" s="68"/>
      <c r="E101" s="10"/>
      <c r="G101" s="68"/>
      <c r="H101" s="68"/>
      <c r="I101" s="68"/>
    </row>
    <row r="102" spans="1:9" x14ac:dyDescent="0.2">
      <c r="A102" s="68"/>
      <c r="B102" s="68"/>
      <c r="C102" s="68"/>
      <c r="D102" s="68"/>
      <c r="E102" s="10"/>
      <c r="G102" s="68"/>
      <c r="H102" s="68"/>
      <c r="I102" s="68"/>
    </row>
    <row r="103" spans="1:9" x14ac:dyDescent="0.2">
      <c r="A103" s="68"/>
      <c r="B103" s="68"/>
      <c r="C103" s="68"/>
      <c r="D103" s="68"/>
      <c r="E103" s="10"/>
      <c r="G103" s="68"/>
      <c r="H103" s="68"/>
      <c r="I103" s="68"/>
    </row>
    <row r="104" spans="1:9" x14ac:dyDescent="0.2">
      <c r="A104" s="68"/>
      <c r="B104" s="68"/>
      <c r="C104" s="68"/>
      <c r="D104" s="68"/>
      <c r="E104" s="10"/>
      <c r="G104" s="68"/>
      <c r="H104" s="68"/>
      <c r="I104" s="68"/>
    </row>
    <row r="105" spans="1:9" x14ac:dyDescent="0.2">
      <c r="A105" s="68"/>
      <c r="B105" s="68"/>
      <c r="C105" s="68"/>
      <c r="D105" s="68"/>
      <c r="E105" s="10"/>
      <c r="G105" s="68"/>
      <c r="H105" s="68"/>
      <c r="I105" s="68"/>
    </row>
    <row r="106" spans="1:9" x14ac:dyDescent="0.2">
      <c r="A106" s="68"/>
      <c r="B106" s="68"/>
      <c r="C106" s="68"/>
      <c r="D106" s="68"/>
      <c r="E106" s="10"/>
      <c r="G106" s="68"/>
      <c r="H106" s="68"/>
      <c r="I106" s="68"/>
    </row>
    <row r="107" spans="1:9" x14ac:dyDescent="0.2">
      <c r="A107" s="68"/>
      <c r="B107" s="68"/>
      <c r="C107" s="68"/>
      <c r="D107" s="68"/>
      <c r="E107" s="10"/>
      <c r="G107" s="68"/>
      <c r="H107" s="68"/>
      <c r="I107" s="68"/>
    </row>
    <row r="108" spans="1:9" x14ac:dyDescent="0.2">
      <c r="A108" s="68"/>
      <c r="B108" s="68"/>
      <c r="C108" s="68"/>
      <c r="D108" s="68"/>
      <c r="E108" s="10"/>
      <c r="G108" s="68"/>
      <c r="H108" s="68"/>
      <c r="I108" s="68"/>
    </row>
    <row r="109" spans="1:9" x14ac:dyDescent="0.2">
      <c r="A109" s="68"/>
      <c r="B109" s="68"/>
      <c r="C109" s="68"/>
      <c r="D109" s="68"/>
      <c r="E109" s="10"/>
      <c r="G109" s="68"/>
      <c r="H109" s="68"/>
      <c r="I109" s="68"/>
    </row>
    <row r="110" spans="1:9" x14ac:dyDescent="0.2">
      <c r="A110" s="68"/>
      <c r="B110" s="68"/>
      <c r="C110" s="68"/>
      <c r="D110" s="68"/>
      <c r="E110" s="10"/>
      <c r="G110" s="68"/>
      <c r="H110" s="68"/>
      <c r="I110" s="68"/>
    </row>
    <row r="111" spans="1:9" x14ac:dyDescent="0.2">
      <c r="A111" s="68"/>
      <c r="B111" s="68"/>
      <c r="C111" s="68"/>
      <c r="D111" s="68"/>
      <c r="E111" s="10"/>
      <c r="G111" s="68"/>
      <c r="H111" s="68"/>
      <c r="I111" s="68"/>
    </row>
    <row r="112" spans="1:9" x14ac:dyDescent="0.2">
      <c r="A112" s="68"/>
      <c r="B112" s="68"/>
      <c r="C112" s="68"/>
      <c r="D112" s="68"/>
      <c r="E112" s="10"/>
      <c r="G112" s="68"/>
      <c r="H112" s="68"/>
      <c r="I112" s="68"/>
    </row>
    <row r="113" spans="1:9" x14ac:dyDescent="0.2">
      <c r="A113" s="68"/>
      <c r="B113" s="68"/>
      <c r="C113" s="68"/>
      <c r="D113" s="68"/>
      <c r="E113" s="10"/>
      <c r="G113" s="68"/>
      <c r="H113" s="68"/>
      <c r="I113" s="68"/>
    </row>
    <row r="114" spans="1:9" x14ac:dyDescent="0.2">
      <c r="A114" s="68"/>
      <c r="B114" s="68"/>
      <c r="C114" s="68"/>
      <c r="D114" s="68"/>
      <c r="E114" s="10"/>
      <c r="G114" s="68"/>
      <c r="H114" s="68"/>
      <c r="I114" s="68"/>
    </row>
    <row r="115" spans="1:9" x14ac:dyDescent="0.2">
      <c r="A115" s="68"/>
      <c r="B115" s="68"/>
      <c r="C115" s="68"/>
      <c r="D115" s="68"/>
      <c r="E115" s="10"/>
      <c r="G115" s="68"/>
      <c r="H115" s="68"/>
      <c r="I115" s="68"/>
    </row>
    <row r="116" spans="1:9" x14ac:dyDescent="0.2">
      <c r="A116" s="68" t="s">
        <v>1008</v>
      </c>
      <c r="B116" s="68"/>
      <c r="C116" s="68"/>
      <c r="D116" s="68"/>
      <c r="E116" s="10"/>
      <c r="G116" s="68"/>
      <c r="H116" s="68"/>
      <c r="I116" s="68"/>
    </row>
    <row r="117" spans="1:9" x14ac:dyDescent="0.2">
      <c r="A117" s="68"/>
      <c r="B117" s="68"/>
      <c r="C117" s="68"/>
      <c r="D117" s="68"/>
      <c r="E117" s="10"/>
      <c r="G117" s="68"/>
      <c r="H117" s="68"/>
      <c r="I117" s="68"/>
    </row>
    <row r="118" spans="1:9" x14ac:dyDescent="0.2">
      <c r="A118" s="68"/>
      <c r="B118" s="68"/>
      <c r="C118" s="68"/>
      <c r="D118" s="68"/>
      <c r="E118" s="10"/>
      <c r="G118" s="68"/>
      <c r="H118" s="68"/>
      <c r="I118" s="68"/>
    </row>
    <row r="119" spans="1:9" x14ac:dyDescent="0.2">
      <c r="A119" s="68"/>
      <c r="B119" s="68"/>
      <c r="C119" s="68"/>
      <c r="D119" s="68"/>
      <c r="E119" s="10"/>
      <c r="G119" s="68"/>
      <c r="H119" s="68"/>
      <c r="I119" s="68"/>
    </row>
    <row r="120" spans="1:9" x14ac:dyDescent="0.2">
      <c r="A120" s="68"/>
      <c r="B120" s="68"/>
      <c r="C120" s="68"/>
      <c r="D120" s="68"/>
      <c r="E120" s="10"/>
      <c r="G120" s="68"/>
      <c r="H120" s="68"/>
      <c r="I120" s="68"/>
    </row>
    <row r="121" spans="1:9" x14ac:dyDescent="0.2">
      <c r="A121" s="68"/>
      <c r="B121" s="68"/>
      <c r="C121" s="68"/>
      <c r="D121" s="68"/>
      <c r="E121" s="10"/>
      <c r="G121" s="68"/>
      <c r="H121" s="68"/>
      <c r="I121" s="68"/>
    </row>
    <row r="122" spans="1:9" x14ac:dyDescent="0.2">
      <c r="A122" s="68"/>
      <c r="B122" s="68"/>
      <c r="C122" s="68"/>
      <c r="D122" s="68"/>
      <c r="E122" s="10"/>
      <c r="G122" s="68"/>
      <c r="H122" s="68"/>
      <c r="I122" s="68"/>
    </row>
    <row r="123" spans="1:9" x14ac:dyDescent="0.2">
      <c r="A123" s="68"/>
      <c r="B123" s="68"/>
      <c r="C123" s="68"/>
      <c r="D123" s="68"/>
      <c r="E123" s="10"/>
      <c r="G123" s="68"/>
      <c r="H123" s="68"/>
      <c r="I123" s="68"/>
    </row>
    <row r="124" spans="1:9" x14ac:dyDescent="0.2">
      <c r="A124" s="68"/>
      <c r="B124" s="68"/>
      <c r="C124" s="68"/>
      <c r="D124" s="68"/>
      <c r="E124" s="10"/>
      <c r="G124" s="68"/>
      <c r="H124" s="68"/>
      <c r="I124" s="68"/>
    </row>
    <row r="125" spans="1:9" x14ac:dyDescent="0.2">
      <c r="A125" s="68"/>
      <c r="B125" s="68"/>
      <c r="C125" s="68"/>
      <c r="D125" s="68"/>
      <c r="E125" s="10"/>
      <c r="G125" s="68"/>
      <c r="H125" s="68"/>
      <c r="I125" s="68"/>
    </row>
    <row r="126" spans="1:9" x14ac:dyDescent="0.2">
      <c r="A126" s="68"/>
      <c r="B126" s="68"/>
      <c r="C126" s="68"/>
      <c r="D126" s="68"/>
      <c r="E126" s="10"/>
      <c r="G126" s="68"/>
      <c r="H126" s="68"/>
      <c r="I126" s="68"/>
    </row>
    <row r="127" spans="1:9" x14ac:dyDescent="0.2">
      <c r="A127" s="68"/>
      <c r="B127" s="68"/>
      <c r="C127" s="68"/>
      <c r="D127" s="68"/>
      <c r="E127" s="10"/>
      <c r="G127" s="68"/>
      <c r="H127" s="68"/>
      <c r="I127" s="68"/>
    </row>
    <row r="128" spans="1:9" x14ac:dyDescent="0.2">
      <c r="A128" s="68"/>
      <c r="B128" s="68"/>
      <c r="C128" s="68"/>
      <c r="D128" s="68"/>
      <c r="E128" s="10"/>
      <c r="G128" s="68"/>
      <c r="H128" s="68"/>
      <c r="I128" s="68"/>
    </row>
    <row r="129" spans="1:9" x14ac:dyDescent="0.2">
      <c r="A129" s="68"/>
      <c r="B129" s="68"/>
      <c r="C129" s="68"/>
      <c r="D129" s="68"/>
      <c r="E129" s="10"/>
      <c r="G129" s="68"/>
      <c r="H129" s="68"/>
      <c r="I129" s="68"/>
    </row>
    <row r="130" spans="1:9" x14ac:dyDescent="0.2">
      <c r="A130" s="68"/>
      <c r="B130" s="68"/>
      <c r="C130" s="68"/>
      <c r="D130" s="68"/>
      <c r="E130" s="10"/>
      <c r="G130" s="68"/>
      <c r="H130" s="68"/>
      <c r="I130" s="68"/>
    </row>
    <row r="131" spans="1:9" x14ac:dyDescent="0.2">
      <c r="A131" s="68"/>
      <c r="B131" s="68"/>
      <c r="C131" s="68"/>
      <c r="D131" s="68"/>
      <c r="E131" s="10"/>
      <c r="G131" s="68"/>
      <c r="H131" s="68"/>
      <c r="I131" s="68"/>
    </row>
    <row r="132" spans="1:9" x14ac:dyDescent="0.2">
      <c r="A132" s="68"/>
      <c r="B132" s="68"/>
      <c r="C132" s="68"/>
      <c r="D132" s="68"/>
      <c r="E132" s="10"/>
      <c r="G132" s="68"/>
      <c r="H132" s="68"/>
      <c r="I132" s="68"/>
    </row>
    <row r="133" spans="1:9" x14ac:dyDescent="0.2">
      <c r="A133" s="68"/>
      <c r="B133" s="68"/>
      <c r="C133" s="68"/>
      <c r="D133" s="68"/>
      <c r="E133" s="10"/>
      <c r="G133" s="68"/>
      <c r="H133" s="68"/>
      <c r="I133" s="68"/>
    </row>
    <row r="134" spans="1:9" x14ac:dyDescent="0.2">
      <c r="A134" s="68"/>
      <c r="B134" s="68"/>
      <c r="C134" s="68"/>
      <c r="D134" s="68"/>
      <c r="E134" s="10"/>
      <c r="G134" s="68"/>
      <c r="H134" s="68"/>
      <c r="I134" s="68"/>
    </row>
    <row r="135" spans="1:9" x14ac:dyDescent="0.2">
      <c r="A135" s="68"/>
      <c r="B135" s="68"/>
      <c r="C135" s="68"/>
      <c r="D135" s="68"/>
      <c r="E135" s="10"/>
      <c r="G135" s="68"/>
      <c r="H135" s="68"/>
      <c r="I135" s="68"/>
    </row>
    <row r="136" spans="1:9" x14ac:dyDescent="0.2">
      <c r="A136" s="68"/>
      <c r="B136" s="68"/>
      <c r="C136" s="68"/>
      <c r="D136" s="68"/>
      <c r="E136" s="10"/>
      <c r="G136" s="68"/>
      <c r="H136" s="68"/>
      <c r="I136" s="68"/>
    </row>
    <row r="137" spans="1:9" x14ac:dyDescent="0.2">
      <c r="A137" s="68"/>
      <c r="B137" s="68"/>
      <c r="C137" s="68"/>
      <c r="D137" s="68"/>
      <c r="E137" s="10"/>
      <c r="G137" s="68"/>
      <c r="H137" s="68"/>
      <c r="I137" s="68"/>
    </row>
    <row r="138" spans="1:9" x14ac:dyDescent="0.2">
      <c r="A138" s="68"/>
      <c r="B138" s="68"/>
      <c r="C138" s="68"/>
      <c r="D138" s="68"/>
      <c r="E138" s="10"/>
      <c r="G138" s="68"/>
      <c r="H138" s="68"/>
      <c r="I138" s="68"/>
    </row>
    <row r="139" spans="1:9" x14ac:dyDescent="0.2">
      <c r="A139" s="68"/>
      <c r="B139" s="68"/>
      <c r="C139" s="68"/>
      <c r="D139" s="68"/>
      <c r="E139" s="10"/>
      <c r="G139" s="68"/>
      <c r="H139" s="68"/>
      <c r="I139" s="68"/>
    </row>
    <row r="140" spans="1:9" x14ac:dyDescent="0.2">
      <c r="A140" s="68"/>
      <c r="B140" s="68"/>
      <c r="C140" s="68"/>
      <c r="D140" s="68"/>
      <c r="E140" s="10"/>
      <c r="G140" s="68"/>
      <c r="H140" s="68"/>
      <c r="I140" s="68"/>
    </row>
    <row r="141" spans="1:9" x14ac:dyDescent="0.2">
      <c r="A141" s="68"/>
      <c r="B141" s="68"/>
      <c r="C141" s="68"/>
      <c r="D141" s="68"/>
      <c r="E141" s="10"/>
      <c r="G141" s="68"/>
      <c r="H141" s="68"/>
      <c r="I141" s="68"/>
    </row>
    <row r="142" spans="1:9" x14ac:dyDescent="0.2">
      <c r="A142" s="68"/>
      <c r="B142" s="68"/>
      <c r="C142" s="68"/>
      <c r="D142" s="68"/>
      <c r="E142" s="10"/>
      <c r="G142" s="68"/>
      <c r="H142" s="68"/>
      <c r="I142" s="68"/>
    </row>
    <row r="143" spans="1:9" x14ac:dyDescent="0.2">
      <c r="A143" s="68"/>
      <c r="B143" s="68"/>
      <c r="C143" s="68"/>
      <c r="D143" s="68"/>
      <c r="E143" s="10"/>
      <c r="G143" s="68"/>
      <c r="H143" s="68"/>
      <c r="I143" s="68"/>
    </row>
    <row r="144" spans="1:9" x14ac:dyDescent="0.2">
      <c r="A144" s="68"/>
      <c r="B144" s="68"/>
      <c r="C144" s="68"/>
      <c r="D144" s="68"/>
      <c r="E144" s="10"/>
      <c r="G144" s="68"/>
      <c r="H144" s="68"/>
      <c r="I144" s="68"/>
    </row>
    <row r="145" spans="1:9" x14ac:dyDescent="0.2">
      <c r="A145" s="68"/>
      <c r="B145" s="68"/>
      <c r="C145" s="68"/>
      <c r="D145" s="68"/>
      <c r="E145" s="10"/>
      <c r="G145" s="68"/>
      <c r="H145" s="68"/>
      <c r="I145" s="68"/>
    </row>
    <row r="146" spans="1:9" x14ac:dyDescent="0.2">
      <c r="A146" s="68"/>
      <c r="B146" s="68"/>
      <c r="C146" s="68"/>
      <c r="D146" s="68"/>
      <c r="E146" s="10"/>
      <c r="G146" s="68"/>
      <c r="H146" s="68"/>
      <c r="I146" s="68"/>
    </row>
    <row r="147" spans="1:9" x14ac:dyDescent="0.2">
      <c r="A147" s="68"/>
      <c r="B147" s="68"/>
      <c r="C147" s="68"/>
      <c r="D147" s="68"/>
      <c r="E147" s="10"/>
      <c r="G147" s="68"/>
      <c r="H147" s="68"/>
      <c r="I147" s="68"/>
    </row>
    <row r="148" spans="1:9" x14ac:dyDescent="0.2">
      <c r="A148" s="68"/>
      <c r="B148" s="68"/>
      <c r="C148" s="68"/>
      <c r="D148" s="68"/>
      <c r="E148" s="10"/>
      <c r="G148" s="68"/>
      <c r="H148" s="68"/>
      <c r="I148" s="68"/>
    </row>
    <row r="149" spans="1:9" x14ac:dyDescent="0.2">
      <c r="A149" s="68"/>
      <c r="B149" s="68"/>
      <c r="C149" s="68"/>
      <c r="D149" s="68"/>
      <c r="E149" s="10"/>
      <c r="G149" s="68"/>
      <c r="H149" s="68"/>
      <c r="I149" s="68"/>
    </row>
    <row r="150" spans="1:9" x14ac:dyDescent="0.2">
      <c r="A150" s="68"/>
      <c r="B150" s="68"/>
      <c r="C150" s="68"/>
      <c r="D150" s="68"/>
      <c r="E150" s="10"/>
      <c r="G150" s="68"/>
      <c r="H150" s="68"/>
      <c r="I150" s="68"/>
    </row>
    <row r="151" spans="1:9" x14ac:dyDescent="0.2">
      <c r="A151" s="68"/>
      <c r="B151" s="68"/>
      <c r="C151" s="68"/>
      <c r="D151" s="68"/>
      <c r="E151" s="10"/>
      <c r="G151" s="68"/>
      <c r="H151" s="68"/>
      <c r="I151" s="68"/>
    </row>
    <row r="152" spans="1:9" x14ac:dyDescent="0.2">
      <c r="A152" s="68"/>
      <c r="B152" s="68"/>
      <c r="C152" s="68"/>
      <c r="D152" s="68"/>
      <c r="E152" s="10"/>
      <c r="G152" s="68"/>
      <c r="H152" s="68"/>
      <c r="I152" s="68"/>
    </row>
    <row r="153" spans="1:9" x14ac:dyDescent="0.2">
      <c r="A153" s="68"/>
      <c r="B153" s="68"/>
      <c r="C153" s="68"/>
      <c r="D153" s="68"/>
      <c r="E153" s="10"/>
      <c r="G153" s="68"/>
      <c r="H153" s="68"/>
      <c r="I153" s="68"/>
    </row>
    <row r="154" spans="1:9" x14ac:dyDescent="0.2">
      <c r="A154" s="68"/>
      <c r="B154" s="68"/>
      <c r="C154" s="68"/>
      <c r="D154" s="68"/>
      <c r="E154" s="10"/>
      <c r="G154" s="68"/>
      <c r="H154" s="68"/>
      <c r="I154" s="68"/>
    </row>
    <row r="155" spans="1:9" x14ac:dyDescent="0.2">
      <c r="A155" s="68"/>
      <c r="B155" s="68"/>
      <c r="C155" s="68"/>
      <c r="D155" s="68"/>
      <c r="E155" s="10"/>
      <c r="G155" s="68"/>
      <c r="H155" s="68"/>
      <c r="I155" s="68"/>
    </row>
    <row r="156" spans="1:9" x14ac:dyDescent="0.2">
      <c r="A156" s="68"/>
      <c r="B156" s="68"/>
      <c r="C156" s="68"/>
      <c r="D156" s="68"/>
      <c r="E156" s="10"/>
      <c r="G156" s="68"/>
      <c r="H156" s="68"/>
      <c r="I156" s="68"/>
    </row>
    <row r="157" spans="1:9" x14ac:dyDescent="0.2">
      <c r="A157" s="68"/>
      <c r="B157" s="68"/>
      <c r="C157" s="68"/>
      <c r="D157" s="68"/>
      <c r="E157" s="10"/>
      <c r="G157" s="68"/>
      <c r="H157" s="68"/>
      <c r="I157" s="68"/>
    </row>
    <row r="158" spans="1:9" x14ac:dyDescent="0.2">
      <c r="A158" s="68"/>
      <c r="B158" s="68"/>
      <c r="C158" s="68"/>
      <c r="D158" s="68"/>
      <c r="E158" s="10"/>
      <c r="G158" s="68"/>
      <c r="H158" s="68"/>
      <c r="I158" s="68"/>
    </row>
    <row r="159" spans="1:9" x14ac:dyDescent="0.2">
      <c r="A159" s="68"/>
      <c r="B159" s="68"/>
      <c r="C159" s="68"/>
      <c r="D159" s="68"/>
      <c r="E159" s="10"/>
      <c r="G159" s="68"/>
      <c r="H159" s="68"/>
      <c r="I159" s="68"/>
    </row>
    <row r="160" spans="1:9" x14ac:dyDescent="0.2">
      <c r="A160" s="68"/>
      <c r="B160" s="68"/>
      <c r="C160" s="68"/>
      <c r="D160" s="68"/>
      <c r="E160" s="10"/>
      <c r="G160" s="68"/>
      <c r="H160" s="68"/>
      <c r="I160" s="68"/>
    </row>
    <row r="161" spans="1:9" x14ac:dyDescent="0.2">
      <c r="A161" s="68"/>
      <c r="B161" s="68"/>
      <c r="C161" s="68"/>
      <c r="D161" s="68"/>
      <c r="E161" s="10"/>
      <c r="G161" s="68"/>
      <c r="H161" s="68"/>
      <c r="I161" s="68"/>
    </row>
    <row r="162" spans="1:9" x14ac:dyDescent="0.2">
      <c r="A162" s="68"/>
      <c r="B162" s="68"/>
      <c r="C162" s="68"/>
      <c r="D162" s="68"/>
      <c r="E162" s="10"/>
      <c r="G162" s="68"/>
      <c r="H162" s="68"/>
      <c r="I162" s="68"/>
    </row>
    <row r="163" spans="1:9" x14ac:dyDescent="0.2">
      <c r="A163" s="68"/>
      <c r="B163" s="68"/>
      <c r="C163" s="68"/>
      <c r="D163" s="68"/>
      <c r="E163" s="10"/>
      <c r="G163" s="68"/>
      <c r="H163" s="68"/>
      <c r="I163" s="68"/>
    </row>
    <row r="164" spans="1:9" x14ac:dyDescent="0.2">
      <c r="A164" s="68"/>
      <c r="B164" s="68"/>
      <c r="C164" s="68"/>
      <c r="D164" s="68"/>
      <c r="E164" s="10"/>
      <c r="G164" s="68"/>
      <c r="H164" s="68"/>
      <c r="I164" s="68"/>
    </row>
    <row r="165" spans="1:9" x14ac:dyDescent="0.2">
      <c r="A165" s="68"/>
      <c r="B165" s="68"/>
      <c r="C165" s="68"/>
      <c r="D165" s="68"/>
      <c r="E165" s="10"/>
      <c r="G165" s="68"/>
      <c r="H165" s="68"/>
      <c r="I165" s="68"/>
    </row>
    <row r="166" spans="1:9" x14ac:dyDescent="0.2">
      <c r="A166" s="68"/>
      <c r="B166" s="68"/>
      <c r="C166" s="68"/>
      <c r="D166" s="68"/>
      <c r="E166" s="10"/>
      <c r="G166" s="68"/>
      <c r="H166" s="68"/>
      <c r="I166" s="68"/>
    </row>
    <row r="167" spans="1:9" x14ac:dyDescent="0.2">
      <c r="A167" s="68"/>
      <c r="B167" s="68"/>
      <c r="C167" s="68"/>
      <c r="D167" s="68"/>
      <c r="E167" s="10"/>
      <c r="G167" s="68"/>
      <c r="H167" s="68"/>
      <c r="I167" s="68"/>
    </row>
    <row r="168" spans="1:9" x14ac:dyDescent="0.2">
      <c r="A168" s="68"/>
      <c r="B168" s="68"/>
      <c r="C168" s="68"/>
      <c r="D168" s="68"/>
      <c r="E168" s="10"/>
      <c r="G168" s="68"/>
      <c r="H168" s="68"/>
      <c r="I168" s="68"/>
    </row>
    <row r="169" spans="1:9" x14ac:dyDescent="0.2">
      <c r="A169" s="68"/>
      <c r="B169" s="68"/>
      <c r="C169" s="68"/>
      <c r="D169" s="68"/>
      <c r="E169" s="10"/>
      <c r="G169" s="68"/>
      <c r="H169" s="68"/>
      <c r="I169" s="68"/>
    </row>
    <row r="170" spans="1:9" x14ac:dyDescent="0.2">
      <c r="A170" s="68"/>
      <c r="B170" s="68"/>
      <c r="C170" s="68"/>
      <c r="D170" s="68"/>
      <c r="E170" s="10"/>
      <c r="G170" s="68"/>
      <c r="H170" s="68"/>
      <c r="I170" s="68"/>
    </row>
    <row r="171" spans="1:9" x14ac:dyDescent="0.2">
      <c r="A171" s="68"/>
      <c r="B171" s="68"/>
      <c r="C171" s="68"/>
      <c r="D171" s="68"/>
      <c r="E171" s="10"/>
      <c r="G171" s="68"/>
      <c r="H171" s="68"/>
      <c r="I171" s="68"/>
    </row>
    <row r="172" spans="1:9" x14ac:dyDescent="0.2">
      <c r="A172" s="68"/>
      <c r="B172" s="68"/>
      <c r="C172" s="68"/>
      <c r="D172" s="68"/>
      <c r="E172" s="10"/>
      <c r="G172" s="68"/>
      <c r="H172" s="68"/>
      <c r="I172" s="68"/>
    </row>
    <row r="173" spans="1:9" x14ac:dyDescent="0.2">
      <c r="A173" s="68"/>
      <c r="B173" s="68"/>
      <c r="C173" s="68"/>
      <c r="D173" s="68"/>
      <c r="E173" s="10"/>
      <c r="G173" s="68"/>
      <c r="H173" s="68"/>
      <c r="I173" s="68"/>
    </row>
    <row r="174" spans="1:9" x14ac:dyDescent="0.2">
      <c r="A174" s="68"/>
      <c r="B174" s="68"/>
      <c r="C174" s="68"/>
      <c r="D174" s="68"/>
      <c r="E174" s="10"/>
      <c r="G174" s="68"/>
      <c r="H174" s="68"/>
      <c r="I174" s="68"/>
    </row>
    <row r="175" spans="1:9" x14ac:dyDescent="0.2">
      <c r="A175" s="68"/>
      <c r="B175" s="68"/>
      <c r="C175" s="68"/>
      <c r="D175" s="68"/>
      <c r="E175" s="10"/>
      <c r="G175" s="68"/>
      <c r="H175" s="68"/>
      <c r="I175" s="68"/>
    </row>
    <row r="176" spans="1:9" x14ac:dyDescent="0.2">
      <c r="A176" s="68"/>
      <c r="B176" s="68"/>
      <c r="C176" s="68"/>
      <c r="D176" s="68"/>
      <c r="E176" s="10"/>
      <c r="G176" s="68"/>
      <c r="H176" s="68"/>
      <c r="I176" s="68"/>
    </row>
    <row r="177" spans="1:9" x14ac:dyDescent="0.2">
      <c r="A177" s="68"/>
      <c r="B177" s="68"/>
      <c r="C177" s="68"/>
      <c r="D177" s="68"/>
      <c r="E177" s="10"/>
      <c r="G177" s="68"/>
      <c r="H177" s="68"/>
      <c r="I177" s="68"/>
    </row>
    <row r="178" spans="1:9" x14ac:dyDescent="0.2">
      <c r="A178" s="68"/>
      <c r="B178" s="68"/>
      <c r="C178" s="68"/>
      <c r="D178" s="68"/>
      <c r="E178" s="10"/>
      <c r="G178" s="68"/>
      <c r="H178" s="68"/>
      <c r="I178" s="68"/>
    </row>
    <row r="179" spans="1:9" x14ac:dyDescent="0.2">
      <c r="A179" s="68"/>
      <c r="B179" s="68"/>
      <c r="C179" s="68"/>
      <c r="D179" s="68"/>
      <c r="E179" s="10"/>
      <c r="G179" s="68"/>
      <c r="H179" s="68"/>
      <c r="I179" s="68"/>
    </row>
    <row r="180" spans="1:9" x14ac:dyDescent="0.2">
      <c r="A180" s="68"/>
      <c r="B180" s="68"/>
      <c r="C180" s="68"/>
      <c r="D180" s="68"/>
      <c r="E180" s="10"/>
      <c r="G180" s="68"/>
      <c r="H180" s="68"/>
      <c r="I180" s="68"/>
    </row>
    <row r="181" spans="1:9" x14ac:dyDescent="0.2">
      <c r="A181" s="68"/>
      <c r="B181" s="68"/>
      <c r="C181" s="68"/>
      <c r="D181" s="68"/>
      <c r="E181" s="10"/>
      <c r="G181" s="68"/>
      <c r="H181" s="68"/>
      <c r="I181" s="68"/>
    </row>
    <row r="182" spans="1:9" x14ac:dyDescent="0.2">
      <c r="A182" s="68"/>
      <c r="B182" s="68"/>
      <c r="C182" s="68"/>
      <c r="D182" s="68"/>
      <c r="E182" s="10"/>
      <c r="G182" s="68"/>
      <c r="H182" s="68"/>
      <c r="I182" s="68"/>
    </row>
    <row r="183" spans="1:9" x14ac:dyDescent="0.2">
      <c r="A183" s="68"/>
      <c r="B183" s="68"/>
      <c r="C183" s="68"/>
      <c r="D183" s="68"/>
      <c r="E183" s="10"/>
      <c r="G183" s="68"/>
      <c r="H183" s="68"/>
      <c r="I183" s="68"/>
    </row>
    <row r="184" spans="1:9" x14ac:dyDescent="0.2">
      <c r="A184" s="68"/>
      <c r="B184" s="68"/>
      <c r="C184" s="68"/>
      <c r="D184" s="68"/>
      <c r="E184" s="10"/>
      <c r="G184" s="68"/>
      <c r="H184" s="68"/>
      <c r="I184" s="68"/>
    </row>
    <row r="185" spans="1:9" x14ac:dyDescent="0.2">
      <c r="A185" s="68"/>
      <c r="B185" s="68"/>
      <c r="C185" s="68"/>
      <c r="D185" s="68"/>
      <c r="E185" s="10"/>
      <c r="G185" s="68"/>
      <c r="H185" s="68"/>
      <c r="I185" s="68"/>
    </row>
    <row r="186" spans="1:9" x14ac:dyDescent="0.2">
      <c r="A186" s="68"/>
      <c r="B186" s="68"/>
      <c r="C186" s="68"/>
      <c r="D186" s="68"/>
      <c r="E186" s="10"/>
      <c r="G186" s="68"/>
      <c r="H186" s="68"/>
      <c r="I186" s="68"/>
    </row>
    <row r="187" spans="1:9" x14ac:dyDescent="0.2">
      <c r="A187" s="68"/>
      <c r="B187" s="68"/>
      <c r="C187" s="68"/>
      <c r="D187" s="68"/>
      <c r="E187" s="10"/>
      <c r="G187" s="68"/>
      <c r="H187" s="68"/>
      <c r="I187" s="68"/>
    </row>
    <row r="188" spans="1:9" x14ac:dyDescent="0.2">
      <c r="A188" s="68"/>
      <c r="B188" s="68"/>
      <c r="C188" s="68"/>
      <c r="D188" s="68"/>
      <c r="E188" s="10"/>
      <c r="G188" s="68"/>
      <c r="H188" s="68"/>
      <c r="I188" s="68"/>
    </row>
    <row r="189" spans="1:9" x14ac:dyDescent="0.2">
      <c r="A189" s="68"/>
      <c r="B189" s="68"/>
      <c r="C189" s="68"/>
      <c r="D189" s="68"/>
      <c r="E189" s="10"/>
      <c r="G189" s="68"/>
      <c r="H189" s="68"/>
      <c r="I189" s="68"/>
    </row>
    <row r="190" spans="1:9" x14ac:dyDescent="0.2">
      <c r="A190" s="68"/>
      <c r="B190" s="68"/>
      <c r="C190" s="68"/>
      <c r="D190" s="68"/>
      <c r="E190" s="10"/>
      <c r="G190" s="68"/>
      <c r="H190" s="68"/>
      <c r="I190" s="68"/>
    </row>
    <row r="191" spans="1:9" x14ac:dyDescent="0.2">
      <c r="A191" s="68"/>
      <c r="B191" s="68"/>
      <c r="C191" s="68"/>
      <c r="D191" s="68"/>
      <c r="E191" s="10"/>
      <c r="G191" s="68"/>
      <c r="H191" s="68"/>
      <c r="I191" s="68"/>
    </row>
    <row r="192" spans="1:9" x14ac:dyDescent="0.2">
      <c r="A192" s="68"/>
      <c r="B192" s="68"/>
      <c r="C192" s="68"/>
      <c r="D192" s="68"/>
      <c r="E192" s="10"/>
      <c r="G192" s="68"/>
      <c r="H192" s="68"/>
      <c r="I192" s="68"/>
    </row>
    <row r="193" spans="1:9" x14ac:dyDescent="0.2">
      <c r="A193" s="68"/>
      <c r="B193" s="68"/>
      <c r="C193" s="68"/>
      <c r="D193" s="68"/>
      <c r="E193" s="10"/>
      <c r="G193" s="68"/>
      <c r="H193" s="68"/>
      <c r="I193" s="68"/>
    </row>
    <row r="194" spans="1:9" x14ac:dyDescent="0.2">
      <c r="A194" s="68"/>
      <c r="B194" s="68"/>
      <c r="C194" s="68"/>
      <c r="D194" s="68"/>
      <c r="E194" s="10"/>
      <c r="G194" s="68"/>
      <c r="H194" s="68"/>
      <c r="I194" s="68"/>
    </row>
    <row r="195" spans="1:9" x14ac:dyDescent="0.2">
      <c r="A195" s="68"/>
      <c r="B195" s="68"/>
      <c r="C195" s="68"/>
      <c r="D195" s="68"/>
      <c r="E195" s="10"/>
      <c r="G195" s="68"/>
      <c r="H195" s="68"/>
      <c r="I195" s="68"/>
    </row>
    <row r="196" spans="1:9" x14ac:dyDescent="0.2">
      <c r="A196" s="68"/>
      <c r="B196" s="68"/>
      <c r="C196" s="68"/>
      <c r="D196" s="68"/>
      <c r="E196" s="10"/>
      <c r="G196" s="68"/>
      <c r="H196" s="68"/>
      <c r="I196" s="68"/>
    </row>
    <row r="197" spans="1:9" x14ac:dyDescent="0.2">
      <c r="A197" s="68"/>
      <c r="B197" s="68"/>
      <c r="C197" s="68"/>
      <c r="D197" s="68"/>
      <c r="E197" s="10"/>
      <c r="G197" s="68"/>
      <c r="H197" s="68"/>
      <c r="I197" s="68"/>
    </row>
    <row r="198" spans="1:9" x14ac:dyDescent="0.2">
      <c r="A198" s="68"/>
      <c r="B198" s="68"/>
      <c r="C198" s="68"/>
      <c r="D198" s="68"/>
      <c r="E198" s="10"/>
      <c r="G198" s="68"/>
      <c r="H198" s="68"/>
      <c r="I198" s="68"/>
    </row>
    <row r="199" spans="1:9" x14ac:dyDescent="0.2">
      <c r="A199" s="68"/>
      <c r="B199" s="68"/>
      <c r="C199" s="68"/>
      <c r="D199" s="68"/>
      <c r="E199" s="10"/>
      <c r="G199" s="68"/>
      <c r="H199" s="68"/>
      <c r="I199" s="68"/>
    </row>
    <row r="200" spans="1:9" x14ac:dyDescent="0.2">
      <c r="A200" s="68"/>
      <c r="B200" s="68"/>
      <c r="C200" s="68"/>
      <c r="D200" s="68"/>
      <c r="E200" s="10"/>
      <c r="G200" s="68"/>
      <c r="H200" s="68"/>
      <c r="I200" s="68"/>
    </row>
    <row r="201" spans="1:9" x14ac:dyDescent="0.2">
      <c r="A201" s="68"/>
      <c r="B201" s="68"/>
      <c r="C201" s="68"/>
      <c r="D201" s="68"/>
      <c r="E201" s="10"/>
      <c r="G201" s="68"/>
      <c r="H201" s="68"/>
      <c r="I201" s="68"/>
    </row>
    <row r="202" spans="1:9" x14ac:dyDescent="0.2">
      <c r="A202" s="68"/>
      <c r="B202" s="68"/>
      <c r="C202" s="68"/>
      <c r="D202" s="68"/>
      <c r="E202" s="10"/>
      <c r="G202" s="68"/>
      <c r="H202" s="68"/>
      <c r="I202" s="68"/>
    </row>
    <row r="203" spans="1:9" x14ac:dyDescent="0.2">
      <c r="A203" s="68"/>
      <c r="B203" s="68"/>
      <c r="C203" s="68"/>
      <c r="D203" s="68"/>
      <c r="E203" s="10"/>
      <c r="G203" s="68"/>
      <c r="H203" s="68"/>
      <c r="I203" s="68"/>
    </row>
    <row r="204" spans="1:9" x14ac:dyDescent="0.2">
      <c r="A204" s="68"/>
      <c r="B204" s="68"/>
      <c r="C204" s="68"/>
      <c r="D204" s="68"/>
      <c r="E204" s="10"/>
      <c r="G204" s="68"/>
      <c r="H204" s="68"/>
      <c r="I204" s="68"/>
    </row>
    <row r="205" spans="1:9" x14ac:dyDescent="0.2">
      <c r="A205" s="68"/>
      <c r="B205" s="68"/>
      <c r="C205" s="68"/>
      <c r="D205" s="68"/>
      <c r="E205" s="10"/>
      <c r="G205" s="68"/>
      <c r="H205" s="68"/>
      <c r="I205" s="68"/>
    </row>
    <row r="206" spans="1:9" x14ac:dyDescent="0.2">
      <c r="A206" s="68"/>
      <c r="B206" s="68"/>
      <c r="C206" s="68"/>
      <c r="D206" s="68"/>
      <c r="E206" s="10"/>
      <c r="G206" s="68"/>
      <c r="H206" s="68"/>
      <c r="I206" s="68"/>
    </row>
    <row r="207" spans="1:9" x14ac:dyDescent="0.2">
      <c r="A207" s="68"/>
      <c r="B207" s="68"/>
      <c r="C207" s="68"/>
      <c r="D207" s="68"/>
      <c r="E207" s="10"/>
      <c r="G207" s="68"/>
      <c r="H207" s="68"/>
      <c r="I207" s="68"/>
    </row>
    <row r="208" spans="1:9" x14ac:dyDescent="0.2">
      <c r="A208" s="68"/>
      <c r="B208" s="68"/>
      <c r="C208" s="68"/>
      <c r="D208" s="68"/>
      <c r="E208" s="10"/>
      <c r="G208" s="68"/>
      <c r="H208" s="68"/>
      <c r="I208" s="68"/>
    </row>
    <row r="209" spans="1:9" x14ac:dyDescent="0.2">
      <c r="A209" s="68"/>
      <c r="B209" s="68"/>
      <c r="C209" s="68"/>
      <c r="D209" s="68"/>
      <c r="E209" s="10"/>
      <c r="G209" s="68"/>
      <c r="H209" s="68"/>
      <c r="I209" s="68"/>
    </row>
    <row r="210" spans="1:9" x14ac:dyDescent="0.2">
      <c r="A210" s="68"/>
      <c r="B210" s="68"/>
      <c r="C210" s="68"/>
      <c r="D210" s="68"/>
      <c r="E210" s="10"/>
      <c r="G210" s="68"/>
      <c r="H210" s="68"/>
      <c r="I210" s="68"/>
    </row>
    <row r="211" spans="1:9" x14ac:dyDescent="0.2">
      <c r="A211" s="68"/>
      <c r="B211" s="68"/>
      <c r="C211" s="68"/>
      <c r="D211" s="68"/>
      <c r="E211" s="10"/>
      <c r="G211" s="68"/>
      <c r="H211" s="68"/>
      <c r="I211" s="68"/>
    </row>
    <row r="212" spans="1:9" x14ac:dyDescent="0.2">
      <c r="A212" s="68"/>
      <c r="B212" s="68"/>
      <c r="C212" s="68"/>
      <c r="D212" s="68"/>
      <c r="E212" s="10"/>
      <c r="G212" s="68"/>
      <c r="H212" s="68"/>
      <c r="I212" s="68"/>
    </row>
    <row r="213" spans="1:9" x14ac:dyDescent="0.2">
      <c r="A213" s="68"/>
      <c r="B213" s="68"/>
      <c r="C213" s="68"/>
      <c r="D213" s="68"/>
      <c r="E213" s="10"/>
      <c r="G213" s="68"/>
      <c r="H213" s="68"/>
      <c r="I213" s="68"/>
    </row>
    <row r="214" spans="1:9" x14ac:dyDescent="0.2">
      <c r="A214" s="68"/>
      <c r="B214" s="68"/>
      <c r="C214" s="68"/>
      <c r="D214" s="68"/>
      <c r="E214" s="10"/>
      <c r="G214" s="68"/>
      <c r="H214" s="68"/>
      <c r="I214" s="68"/>
    </row>
    <row r="215" spans="1:9" x14ac:dyDescent="0.2">
      <c r="A215" s="68"/>
      <c r="B215" s="68"/>
      <c r="C215" s="68"/>
      <c r="D215" s="68"/>
      <c r="E215" s="10"/>
      <c r="G215" s="68"/>
      <c r="H215" s="68"/>
      <c r="I215" s="68"/>
    </row>
    <row r="216" spans="1:9" x14ac:dyDescent="0.2">
      <c r="A216" s="68"/>
      <c r="B216" s="68"/>
      <c r="C216" s="68"/>
      <c r="D216" s="68"/>
      <c r="E216" s="10"/>
      <c r="G216" s="68"/>
      <c r="H216" s="68"/>
      <c r="I216" s="68"/>
    </row>
    <row r="217" spans="1:9" x14ac:dyDescent="0.2">
      <c r="A217" s="68"/>
      <c r="B217" s="68"/>
      <c r="C217" s="68"/>
      <c r="D217" s="68"/>
      <c r="E217" s="10"/>
      <c r="G217" s="68"/>
      <c r="H217" s="68"/>
      <c r="I217" s="68"/>
    </row>
    <row r="218" spans="1:9" x14ac:dyDescent="0.2">
      <c r="A218" s="68"/>
      <c r="B218" s="68"/>
      <c r="C218" s="68"/>
      <c r="D218" s="68"/>
      <c r="E218" s="10"/>
      <c r="G218" s="68"/>
      <c r="H218" s="68"/>
      <c r="I218" s="68"/>
    </row>
  </sheetData>
  <mergeCells count="4">
    <mergeCell ref="A1:F1"/>
    <mergeCell ref="A66:B66"/>
    <mergeCell ref="A67:B67"/>
    <mergeCell ref="A68:B68"/>
  </mergeCells>
  <conditionalFormatting sqref="F2:F3">
    <cfRule type="cellIs" dxfId="34" priority="3" stopIfTrue="1" operator="between">
      <formula>0.009</formula>
      <formula>-0.009</formula>
    </cfRule>
  </conditionalFormatting>
  <conditionalFormatting sqref="F5:F112">
    <cfRule type="cellIs" dxfId="33" priority="1" stopIfTrue="1" operator="between">
      <formula>0.009</formula>
      <formula>-0.009</formula>
    </cfRule>
  </conditionalFormatting>
  <conditionalFormatting sqref="F213:F65536">
    <cfRule type="cellIs" dxfId="32" priority="2" stopIfTrue="1" operator="between">
      <formula>0.009</formula>
      <formula>-0.009</formula>
    </cfRule>
  </conditionalFormatting>
  <hyperlinks>
    <hyperlink ref="A77" r:id="rId1" tooltip="https://www.franklintempletonindia.com/downloadsServlet/pdf/product-labels-jg9o5k7l" display="https://www.franklintempletonindia.com/downloadsServlet/pdf/product-labels-jg9o5k7l" xr:uid="{00000000-0004-0000-1E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230"/>
  <sheetViews>
    <sheetView workbookViewId="0">
      <selection sqref="A1:F1"/>
    </sheetView>
  </sheetViews>
  <sheetFormatPr defaultColWidth="9.21875" defaultRowHeight="10.199999999999999" x14ac:dyDescent="0.2"/>
  <cols>
    <col min="1" max="1" width="38.77734375" style="6" bestFit="1" customWidth="1"/>
    <col min="2" max="2" width="33.21875" style="6" bestFit="1" customWidth="1"/>
    <col min="3" max="3" width="35.44140625" style="6" bestFit="1" customWidth="1"/>
    <col min="4" max="4" width="15.77734375" style="6" customWidth="1"/>
    <col min="5" max="5" width="26.21875" style="9" customWidth="1"/>
    <col min="6" max="6" width="13.5546875" style="10" bestFit="1" customWidth="1"/>
    <col min="7" max="16384" width="9.21875" style="6"/>
  </cols>
  <sheetData>
    <row r="1" spans="1:6" s="1" customFormat="1" ht="13.8" x14ac:dyDescent="0.2">
      <c r="A1" s="98" t="s">
        <v>25</v>
      </c>
      <c r="B1" s="99"/>
      <c r="C1" s="99"/>
      <c r="D1" s="99"/>
      <c r="E1" s="99"/>
      <c r="F1" s="99"/>
    </row>
    <row r="2" spans="1:6" s="1" customFormat="1" ht="11.4" x14ac:dyDescent="0.2">
      <c r="E2" s="5"/>
      <c r="F2" s="8"/>
    </row>
    <row r="3" spans="1:6" s="1" customFormat="1" ht="12" x14ac:dyDescent="0.2">
      <c r="A3" s="7" t="s">
        <v>7</v>
      </c>
      <c r="B3" s="2"/>
      <c r="C3" s="3"/>
      <c r="D3" s="3"/>
      <c r="E3" s="4"/>
      <c r="F3" s="8"/>
    </row>
    <row r="4" spans="1:6" s="1" customFormat="1" ht="24.75" customHeight="1" x14ac:dyDescent="0.2">
      <c r="A4" s="14" t="s">
        <v>2</v>
      </c>
      <c r="B4" s="14" t="s">
        <v>0</v>
      </c>
      <c r="C4" s="15" t="s">
        <v>546</v>
      </c>
      <c r="D4" s="15" t="s">
        <v>1</v>
      </c>
      <c r="E4" s="54" t="s">
        <v>6</v>
      </c>
      <c r="F4" s="16" t="s">
        <v>3</v>
      </c>
    </row>
    <row r="5" spans="1:6" x14ac:dyDescent="0.2">
      <c r="A5" s="17" t="s">
        <v>134</v>
      </c>
      <c r="B5" s="18"/>
      <c r="C5" s="18"/>
      <c r="D5" s="18"/>
      <c r="E5" s="19"/>
      <c r="F5" s="20"/>
    </row>
    <row r="6" spans="1:6" x14ac:dyDescent="0.2">
      <c r="A6" s="21" t="s">
        <v>67</v>
      </c>
      <c r="B6" s="22"/>
      <c r="C6" s="22"/>
      <c r="D6" s="22"/>
      <c r="E6" s="23"/>
      <c r="F6" s="24"/>
    </row>
    <row r="7" spans="1:6" x14ac:dyDescent="0.2">
      <c r="A7" s="22" t="s">
        <v>139</v>
      </c>
      <c r="B7" s="22" t="s">
        <v>138</v>
      </c>
      <c r="C7" s="22" t="s">
        <v>137</v>
      </c>
      <c r="D7" s="25">
        <v>147235</v>
      </c>
      <c r="E7" s="23">
        <v>1775.5068650000001</v>
      </c>
      <c r="F7" s="24">
        <v>4.4438714021580301</v>
      </c>
    </row>
    <row r="8" spans="1:6" x14ac:dyDescent="0.2">
      <c r="A8" s="22" t="s">
        <v>136</v>
      </c>
      <c r="B8" s="22" t="s">
        <v>135</v>
      </c>
      <c r="C8" s="22" t="s">
        <v>137</v>
      </c>
      <c r="D8" s="25">
        <v>212624</v>
      </c>
      <c r="E8" s="23">
        <v>1555.4508719999999</v>
      </c>
      <c r="F8" s="24">
        <v>3.89309880113731</v>
      </c>
    </row>
    <row r="9" spans="1:6" x14ac:dyDescent="0.2">
      <c r="A9" s="22" t="s">
        <v>151</v>
      </c>
      <c r="B9" s="22" t="s">
        <v>150</v>
      </c>
      <c r="C9" s="22" t="s">
        <v>152</v>
      </c>
      <c r="D9" s="25">
        <v>31555</v>
      </c>
      <c r="E9" s="23">
        <v>1105.7187550000001</v>
      </c>
      <c r="F9" s="24">
        <v>2.7674756155754299</v>
      </c>
    </row>
    <row r="10" spans="1:6" x14ac:dyDescent="0.2">
      <c r="A10" s="22" t="s">
        <v>867</v>
      </c>
      <c r="B10" s="22" t="s">
        <v>866</v>
      </c>
      <c r="C10" s="22" t="s">
        <v>178</v>
      </c>
      <c r="D10" s="25">
        <v>23997</v>
      </c>
      <c r="E10" s="23">
        <v>1012.721394</v>
      </c>
      <c r="F10" s="24">
        <v>2.5347148636061299</v>
      </c>
    </row>
    <row r="11" spans="1:6" x14ac:dyDescent="0.2">
      <c r="A11" s="22" t="s">
        <v>468</v>
      </c>
      <c r="B11" s="22" t="s">
        <v>467</v>
      </c>
      <c r="C11" s="22" t="s">
        <v>166</v>
      </c>
      <c r="D11" s="25">
        <v>98772</v>
      </c>
      <c r="E11" s="23">
        <v>950.48295599999994</v>
      </c>
      <c r="F11" s="24">
        <v>2.3789398451056001</v>
      </c>
    </row>
    <row r="12" spans="1:6" x14ac:dyDescent="0.2">
      <c r="A12" s="22" t="s">
        <v>162</v>
      </c>
      <c r="B12" s="22" t="s">
        <v>161</v>
      </c>
      <c r="C12" s="22" t="s">
        <v>163</v>
      </c>
      <c r="D12" s="25">
        <v>401284</v>
      </c>
      <c r="E12" s="23">
        <v>918.86010320000003</v>
      </c>
      <c r="F12" s="24">
        <v>2.29979180350534</v>
      </c>
    </row>
    <row r="13" spans="1:6" x14ac:dyDescent="0.2">
      <c r="A13" s="22" t="s">
        <v>141</v>
      </c>
      <c r="B13" s="22" t="s">
        <v>140</v>
      </c>
      <c r="C13" s="22" t="s">
        <v>142</v>
      </c>
      <c r="D13" s="25">
        <v>56852</v>
      </c>
      <c r="E13" s="23">
        <v>764.03402800000003</v>
      </c>
      <c r="F13" s="24">
        <v>1.91228152041237</v>
      </c>
    </row>
    <row r="14" spans="1:6" x14ac:dyDescent="0.2">
      <c r="A14" s="22" t="s">
        <v>854</v>
      </c>
      <c r="B14" s="22" t="s">
        <v>853</v>
      </c>
      <c r="C14" s="22" t="s">
        <v>238</v>
      </c>
      <c r="D14" s="25">
        <v>33947</v>
      </c>
      <c r="E14" s="23">
        <v>751.55263300000001</v>
      </c>
      <c r="F14" s="24">
        <v>1.88104215131</v>
      </c>
    </row>
    <row r="15" spans="1:6" x14ac:dyDescent="0.2">
      <c r="A15" s="22" t="s">
        <v>171</v>
      </c>
      <c r="B15" s="22" t="s">
        <v>170</v>
      </c>
      <c r="C15" s="22" t="s">
        <v>172</v>
      </c>
      <c r="D15" s="25">
        <v>24662</v>
      </c>
      <c r="E15" s="23">
        <v>728.68811400000004</v>
      </c>
      <c r="F15" s="24">
        <v>1.8238151227295101</v>
      </c>
    </row>
    <row r="16" spans="1:6" x14ac:dyDescent="0.2">
      <c r="A16" s="22" t="s">
        <v>694</v>
      </c>
      <c r="B16" s="22" t="s">
        <v>693</v>
      </c>
      <c r="C16" s="22" t="s">
        <v>228</v>
      </c>
      <c r="D16" s="25">
        <v>178877</v>
      </c>
      <c r="E16" s="23">
        <v>706.20639600000004</v>
      </c>
      <c r="F16" s="24">
        <v>1.7675461971280499</v>
      </c>
    </row>
    <row r="17" spans="1:7" x14ac:dyDescent="0.2">
      <c r="A17" s="22" t="s">
        <v>215</v>
      </c>
      <c r="B17" s="22" t="s">
        <v>214</v>
      </c>
      <c r="C17" s="22" t="s">
        <v>204</v>
      </c>
      <c r="D17" s="25">
        <v>118628</v>
      </c>
      <c r="E17" s="23">
        <v>700.61696800000004</v>
      </c>
      <c r="F17" s="24">
        <v>1.75355655860101</v>
      </c>
    </row>
    <row r="18" spans="1:7" x14ac:dyDescent="0.2">
      <c r="A18" s="22" t="s">
        <v>734</v>
      </c>
      <c r="B18" s="22" t="s">
        <v>733</v>
      </c>
      <c r="C18" s="22" t="s">
        <v>201</v>
      </c>
      <c r="D18" s="25">
        <v>45495</v>
      </c>
      <c r="E18" s="23">
        <v>645.57405000000006</v>
      </c>
      <c r="F18" s="24">
        <v>1.61579102583213</v>
      </c>
    </row>
    <row r="19" spans="1:7" x14ac:dyDescent="0.2">
      <c r="A19" s="22" t="s">
        <v>260</v>
      </c>
      <c r="B19" s="22" t="s">
        <v>259</v>
      </c>
      <c r="C19" s="22" t="s">
        <v>261</v>
      </c>
      <c r="D19" s="25">
        <v>72346</v>
      </c>
      <c r="E19" s="23">
        <v>639.86419699999999</v>
      </c>
      <c r="F19" s="24">
        <v>1.6014999786064501</v>
      </c>
    </row>
    <row r="20" spans="1:7" x14ac:dyDescent="0.2">
      <c r="A20" s="22" t="s">
        <v>497</v>
      </c>
      <c r="B20" s="22" t="s">
        <v>496</v>
      </c>
      <c r="C20" s="22" t="s">
        <v>233</v>
      </c>
      <c r="D20" s="25">
        <v>111697</v>
      </c>
      <c r="E20" s="23">
        <v>637.73402150000004</v>
      </c>
      <c r="F20" s="24">
        <v>1.5961684160128999</v>
      </c>
    </row>
    <row r="21" spans="1:7" x14ac:dyDescent="0.2">
      <c r="A21" s="22" t="s">
        <v>154</v>
      </c>
      <c r="B21" s="22" t="s">
        <v>153</v>
      </c>
      <c r="C21" s="22" t="s">
        <v>155</v>
      </c>
      <c r="D21" s="25">
        <v>49103</v>
      </c>
      <c r="E21" s="23">
        <v>614.08211800000004</v>
      </c>
      <c r="F21" s="24">
        <v>1.5369706626039099</v>
      </c>
    </row>
    <row r="22" spans="1:7" x14ac:dyDescent="0.2">
      <c r="A22" s="22" t="s">
        <v>258</v>
      </c>
      <c r="B22" s="22" t="s">
        <v>257</v>
      </c>
      <c r="C22" s="22" t="s">
        <v>160</v>
      </c>
      <c r="D22" s="25">
        <v>162007</v>
      </c>
      <c r="E22" s="23">
        <v>613.60151250000001</v>
      </c>
      <c r="F22" s="24">
        <v>1.5357677672058201</v>
      </c>
    </row>
    <row r="23" spans="1:7" x14ac:dyDescent="0.2">
      <c r="A23" s="22" t="s">
        <v>848</v>
      </c>
      <c r="B23" s="22" t="s">
        <v>847</v>
      </c>
      <c r="C23" s="22" t="s">
        <v>245</v>
      </c>
      <c r="D23" s="25">
        <v>63179</v>
      </c>
      <c r="E23" s="23">
        <v>599.94778399999996</v>
      </c>
      <c r="F23" s="24">
        <v>1.50159419412083</v>
      </c>
    </row>
    <row r="24" spans="1:7" x14ac:dyDescent="0.2">
      <c r="A24" s="22" t="s">
        <v>222</v>
      </c>
      <c r="B24" s="22" t="s">
        <v>221</v>
      </c>
      <c r="C24" s="22" t="s">
        <v>223</v>
      </c>
      <c r="D24" s="25">
        <v>127331</v>
      </c>
      <c r="E24" s="23">
        <v>388.35955000000001</v>
      </c>
      <c r="F24" s="24">
        <v>0.97201533377341298</v>
      </c>
    </row>
    <row r="25" spans="1:7" x14ac:dyDescent="0.2">
      <c r="A25" s="22" t="s">
        <v>555</v>
      </c>
      <c r="B25" s="22" t="s">
        <v>554</v>
      </c>
      <c r="C25" s="22" t="s">
        <v>163</v>
      </c>
      <c r="D25" s="25">
        <v>258269</v>
      </c>
      <c r="E25" s="23">
        <v>362.60967599999998</v>
      </c>
      <c r="F25" s="24">
        <v>0.90756662285402601</v>
      </c>
    </row>
    <row r="26" spans="1:7" x14ac:dyDescent="0.2">
      <c r="A26" s="22" t="s">
        <v>908</v>
      </c>
      <c r="B26" s="22" t="s">
        <v>907</v>
      </c>
      <c r="C26" s="22" t="s">
        <v>201</v>
      </c>
      <c r="D26" s="25">
        <v>52276</v>
      </c>
      <c r="E26" s="23">
        <v>353.90852000000001</v>
      </c>
      <c r="F26" s="24">
        <v>0.88578871870938802</v>
      </c>
    </row>
    <row r="27" spans="1:7" x14ac:dyDescent="0.2">
      <c r="A27" s="22" t="s">
        <v>276</v>
      </c>
      <c r="B27" s="22" t="s">
        <v>275</v>
      </c>
      <c r="C27" s="22" t="s">
        <v>277</v>
      </c>
      <c r="D27" s="25">
        <v>247354</v>
      </c>
      <c r="E27" s="23">
        <v>340.63119339999997</v>
      </c>
      <c r="F27" s="24">
        <v>0.85255723245723503</v>
      </c>
    </row>
    <row r="28" spans="1:7" x14ac:dyDescent="0.2">
      <c r="A28" s="22" t="s">
        <v>447</v>
      </c>
      <c r="B28" s="22" t="s">
        <v>446</v>
      </c>
      <c r="C28" s="22" t="s">
        <v>184</v>
      </c>
      <c r="D28" s="25">
        <v>19232</v>
      </c>
      <c r="E28" s="23">
        <v>195.166336</v>
      </c>
      <c r="F28" s="24">
        <v>0.48847690555922801</v>
      </c>
    </row>
    <row r="29" spans="1:7" x14ac:dyDescent="0.2">
      <c r="A29" s="22" t="s">
        <v>464</v>
      </c>
      <c r="B29" s="22" t="s">
        <v>463</v>
      </c>
      <c r="C29" s="22" t="s">
        <v>178</v>
      </c>
      <c r="D29" s="25">
        <v>1703</v>
      </c>
      <c r="E29" s="23">
        <v>101.27741</v>
      </c>
      <c r="F29" s="24">
        <v>0.25348467801257102</v>
      </c>
    </row>
    <row r="30" spans="1:7" x14ac:dyDescent="0.2">
      <c r="A30" s="22" t="s">
        <v>720</v>
      </c>
      <c r="B30" s="22" t="s">
        <v>719</v>
      </c>
      <c r="C30" s="22" t="s">
        <v>238</v>
      </c>
      <c r="D30" s="25">
        <v>2474</v>
      </c>
      <c r="E30" s="23">
        <v>62.278002000000001</v>
      </c>
      <c r="F30" s="24">
        <v>0.155874042239392</v>
      </c>
    </row>
    <row r="31" spans="1:7" x14ac:dyDescent="0.2">
      <c r="A31" s="21" t="s">
        <v>33</v>
      </c>
      <c r="B31" s="21"/>
      <c r="C31" s="21"/>
      <c r="D31" s="21"/>
      <c r="E31" s="26">
        <f>SUM(E7:E30)</f>
        <v>16524.873454599998</v>
      </c>
      <c r="F31" s="27">
        <f>SUM(F7:F30)</f>
        <v>41.359689459256067</v>
      </c>
      <c r="G31" s="12"/>
    </row>
    <row r="32" spans="1:7" x14ac:dyDescent="0.2">
      <c r="A32" s="22"/>
      <c r="B32" s="22"/>
      <c r="C32" s="22"/>
      <c r="D32" s="22"/>
      <c r="E32" s="23"/>
      <c r="F32" s="24"/>
    </row>
    <row r="33" spans="1:6" x14ac:dyDescent="0.2">
      <c r="A33" s="21" t="s">
        <v>564</v>
      </c>
      <c r="B33" s="22"/>
      <c r="C33" s="22"/>
      <c r="D33" s="22"/>
      <c r="E33" s="23"/>
      <c r="F33" s="24"/>
    </row>
    <row r="34" spans="1:6" x14ac:dyDescent="0.2">
      <c r="A34" s="22" t="s">
        <v>910</v>
      </c>
      <c r="B34" s="22" t="s">
        <v>909</v>
      </c>
      <c r="C34" s="22" t="s">
        <v>573</v>
      </c>
      <c r="D34" s="25">
        <v>73000</v>
      </c>
      <c r="E34" s="23">
        <v>3767.5496520000002</v>
      </c>
      <c r="F34" s="24">
        <v>9.4297051083118397</v>
      </c>
    </row>
    <row r="35" spans="1:6" x14ac:dyDescent="0.2">
      <c r="A35" s="22" t="s">
        <v>912</v>
      </c>
      <c r="B35" s="22" t="s">
        <v>911</v>
      </c>
      <c r="C35" s="22" t="s">
        <v>573</v>
      </c>
      <c r="D35" s="25">
        <v>18255</v>
      </c>
      <c r="E35" s="23">
        <v>1874.8196089999999</v>
      </c>
      <c r="F35" s="24">
        <v>4.6924387671349299</v>
      </c>
    </row>
    <row r="36" spans="1:6" x14ac:dyDescent="0.2">
      <c r="A36" s="22" t="s">
        <v>914</v>
      </c>
      <c r="B36" s="22" t="s">
        <v>913</v>
      </c>
      <c r="C36" s="22" t="s">
        <v>155</v>
      </c>
      <c r="D36" s="25">
        <v>29200</v>
      </c>
      <c r="E36" s="23">
        <v>1694.6308289999999</v>
      </c>
      <c r="F36" s="24">
        <v>4.2414488091593201</v>
      </c>
    </row>
    <row r="37" spans="1:6" x14ac:dyDescent="0.2">
      <c r="A37" s="22" t="s">
        <v>916</v>
      </c>
      <c r="B37" s="22" t="s">
        <v>915</v>
      </c>
      <c r="C37" s="22" t="s">
        <v>573</v>
      </c>
      <c r="D37" s="25">
        <v>2567</v>
      </c>
      <c r="E37" s="23">
        <v>1272.450159</v>
      </c>
      <c r="F37" s="24">
        <v>3.1847834461916</v>
      </c>
    </row>
    <row r="38" spans="1:6" x14ac:dyDescent="0.2">
      <c r="A38" s="22" t="s">
        <v>918</v>
      </c>
      <c r="B38" s="22" t="s">
        <v>917</v>
      </c>
      <c r="C38" s="22" t="s">
        <v>238</v>
      </c>
      <c r="D38" s="25">
        <v>18100</v>
      </c>
      <c r="E38" s="23">
        <v>989.47016389999999</v>
      </c>
      <c r="F38" s="24">
        <v>2.47651994555584</v>
      </c>
    </row>
    <row r="39" spans="1:6" x14ac:dyDescent="0.2">
      <c r="A39" s="22" t="s">
        <v>895</v>
      </c>
      <c r="B39" s="22" t="s">
        <v>894</v>
      </c>
      <c r="C39" s="22" t="s">
        <v>172</v>
      </c>
      <c r="D39" s="25">
        <v>3275</v>
      </c>
      <c r="E39" s="23">
        <v>896.19061060000001</v>
      </c>
      <c r="F39" s="24">
        <v>2.2430529015881202</v>
      </c>
    </row>
    <row r="40" spans="1:6" x14ac:dyDescent="0.2">
      <c r="A40" s="22" t="s">
        <v>893</v>
      </c>
      <c r="B40" s="22" t="s">
        <v>892</v>
      </c>
      <c r="C40" s="22" t="s">
        <v>573</v>
      </c>
      <c r="D40" s="25">
        <v>19000</v>
      </c>
      <c r="E40" s="23">
        <v>830.16290979999997</v>
      </c>
      <c r="F40" s="24">
        <v>2.07779383268818</v>
      </c>
    </row>
    <row r="41" spans="1:6" x14ac:dyDescent="0.2">
      <c r="A41" s="22" t="s">
        <v>920</v>
      </c>
      <c r="B41" s="22" t="s">
        <v>919</v>
      </c>
      <c r="C41" s="22" t="s">
        <v>163</v>
      </c>
      <c r="D41" s="25">
        <v>52104</v>
      </c>
      <c r="E41" s="23">
        <v>743.47251229999995</v>
      </c>
      <c r="F41" s="24">
        <v>1.8608186207720201</v>
      </c>
    </row>
    <row r="42" spans="1:6" x14ac:dyDescent="0.2">
      <c r="A42" s="22" t="s">
        <v>922</v>
      </c>
      <c r="B42" s="22" t="s">
        <v>921</v>
      </c>
      <c r="C42" s="22" t="s">
        <v>187</v>
      </c>
      <c r="D42" s="25">
        <v>213000</v>
      </c>
      <c r="E42" s="23">
        <v>697.76179779999995</v>
      </c>
      <c r="F42" s="24">
        <v>1.74641042503758</v>
      </c>
    </row>
    <row r="43" spans="1:6" x14ac:dyDescent="0.2">
      <c r="A43" s="22" t="s">
        <v>924</v>
      </c>
      <c r="B43" s="22" t="s">
        <v>923</v>
      </c>
      <c r="C43" s="22" t="s">
        <v>175</v>
      </c>
      <c r="D43" s="25">
        <v>12853</v>
      </c>
      <c r="E43" s="23">
        <v>589.37625839999998</v>
      </c>
      <c r="F43" s="24">
        <v>1.47513498902448</v>
      </c>
    </row>
    <row r="44" spans="1:6" x14ac:dyDescent="0.2">
      <c r="A44" s="22" t="s">
        <v>926</v>
      </c>
      <c r="B44" s="22" t="s">
        <v>925</v>
      </c>
      <c r="C44" s="22" t="s">
        <v>272</v>
      </c>
      <c r="D44" s="25">
        <v>71200</v>
      </c>
      <c r="E44" s="23">
        <v>560.60938080000005</v>
      </c>
      <c r="F44" s="24">
        <v>1.40313509580186</v>
      </c>
    </row>
    <row r="45" spans="1:6" x14ac:dyDescent="0.2">
      <c r="A45" s="22" t="s">
        <v>928</v>
      </c>
      <c r="B45" s="22" t="s">
        <v>927</v>
      </c>
      <c r="C45" s="22" t="s">
        <v>204</v>
      </c>
      <c r="D45" s="25">
        <v>50400</v>
      </c>
      <c r="E45" s="23">
        <v>512.7778687</v>
      </c>
      <c r="F45" s="24">
        <v>1.2834188091835299</v>
      </c>
    </row>
    <row r="46" spans="1:6" x14ac:dyDescent="0.2">
      <c r="A46" s="22" t="s">
        <v>930</v>
      </c>
      <c r="B46" s="22" t="s">
        <v>929</v>
      </c>
      <c r="C46" s="22" t="s">
        <v>155</v>
      </c>
      <c r="D46" s="25">
        <v>5000</v>
      </c>
      <c r="E46" s="23">
        <v>483.84627380000001</v>
      </c>
      <c r="F46" s="24">
        <v>1.2110066491804501</v>
      </c>
    </row>
    <row r="47" spans="1:6" x14ac:dyDescent="0.2">
      <c r="A47" s="22" t="s">
        <v>932</v>
      </c>
      <c r="B47" s="22" t="s">
        <v>931</v>
      </c>
      <c r="C47" s="22" t="s">
        <v>137</v>
      </c>
      <c r="D47" s="25">
        <v>10540</v>
      </c>
      <c r="E47" s="23">
        <v>436.82506510000002</v>
      </c>
      <c r="F47" s="24">
        <v>1.09331845052805</v>
      </c>
    </row>
    <row r="48" spans="1:6" x14ac:dyDescent="0.2">
      <c r="A48" s="22" t="s">
        <v>934</v>
      </c>
      <c r="B48" s="22" t="s">
        <v>933</v>
      </c>
      <c r="C48" s="22" t="s">
        <v>178</v>
      </c>
      <c r="D48" s="25">
        <v>57500</v>
      </c>
      <c r="E48" s="23">
        <v>432.1022658</v>
      </c>
      <c r="F48" s="24">
        <v>1.08149787514131</v>
      </c>
    </row>
    <row r="49" spans="1:7" x14ac:dyDescent="0.2">
      <c r="A49" s="22" t="s">
        <v>936</v>
      </c>
      <c r="B49" s="22" t="s">
        <v>935</v>
      </c>
      <c r="C49" s="22" t="s">
        <v>573</v>
      </c>
      <c r="D49" s="25">
        <v>59000</v>
      </c>
      <c r="E49" s="23">
        <v>421.28348440000002</v>
      </c>
      <c r="F49" s="24">
        <v>1.0544198197322401</v>
      </c>
    </row>
    <row r="50" spans="1:7" x14ac:dyDescent="0.2">
      <c r="A50" s="22" t="s">
        <v>938</v>
      </c>
      <c r="B50" s="22" t="s">
        <v>937</v>
      </c>
      <c r="C50" s="22" t="s">
        <v>152</v>
      </c>
      <c r="D50" s="25">
        <v>2628</v>
      </c>
      <c r="E50" s="23">
        <v>409.208552</v>
      </c>
      <c r="F50" s="24">
        <v>1.02419777563141</v>
      </c>
    </row>
    <row r="51" spans="1:7" x14ac:dyDescent="0.2">
      <c r="A51" s="22" t="s">
        <v>940</v>
      </c>
      <c r="B51" s="22" t="s">
        <v>939</v>
      </c>
      <c r="C51" s="22" t="s">
        <v>573</v>
      </c>
      <c r="D51" s="25">
        <v>7000</v>
      </c>
      <c r="E51" s="23">
        <v>408.48355120000002</v>
      </c>
      <c r="F51" s="24">
        <v>1.0223831893940001</v>
      </c>
    </row>
    <row r="52" spans="1:7" x14ac:dyDescent="0.2">
      <c r="A52" s="22" t="s">
        <v>942</v>
      </c>
      <c r="B52" s="22" t="s">
        <v>941</v>
      </c>
      <c r="C52" s="22" t="s">
        <v>137</v>
      </c>
      <c r="D52" s="25">
        <v>68500</v>
      </c>
      <c r="E52" s="23">
        <v>404.76985439999999</v>
      </c>
      <c r="F52" s="24">
        <v>1.01308827123224</v>
      </c>
    </row>
    <row r="53" spans="1:7" x14ac:dyDescent="0.2">
      <c r="A53" s="22" t="s">
        <v>944</v>
      </c>
      <c r="B53" s="22" t="s">
        <v>943</v>
      </c>
      <c r="C53" s="22" t="s">
        <v>945</v>
      </c>
      <c r="D53" s="25">
        <v>17600</v>
      </c>
      <c r="E53" s="23">
        <v>359.81887469999998</v>
      </c>
      <c r="F53" s="24">
        <v>0.90058159658876502</v>
      </c>
    </row>
    <row r="54" spans="1:7" x14ac:dyDescent="0.2">
      <c r="A54" s="22" t="s">
        <v>947</v>
      </c>
      <c r="B54" s="22" t="s">
        <v>946</v>
      </c>
      <c r="C54" s="22" t="s">
        <v>452</v>
      </c>
      <c r="D54" s="25">
        <v>40100</v>
      </c>
      <c r="E54" s="23">
        <v>357.7713948</v>
      </c>
      <c r="F54" s="24">
        <v>0.89545701072910799</v>
      </c>
    </row>
    <row r="55" spans="1:7" x14ac:dyDescent="0.2">
      <c r="A55" s="22" t="s">
        <v>949</v>
      </c>
      <c r="B55" s="22" t="s">
        <v>948</v>
      </c>
      <c r="C55" s="22" t="s">
        <v>201</v>
      </c>
      <c r="D55" s="25">
        <v>23000</v>
      </c>
      <c r="E55" s="23">
        <v>356.3175713</v>
      </c>
      <c r="F55" s="24">
        <v>0.89181827251705703</v>
      </c>
    </row>
    <row r="56" spans="1:7" x14ac:dyDescent="0.2">
      <c r="A56" s="22" t="s">
        <v>951</v>
      </c>
      <c r="B56" s="22" t="s">
        <v>950</v>
      </c>
      <c r="C56" s="22" t="s">
        <v>261</v>
      </c>
      <c r="D56" s="25">
        <v>16800</v>
      </c>
      <c r="E56" s="23">
        <v>350.715486</v>
      </c>
      <c r="F56" s="24">
        <v>0.87779695435272498</v>
      </c>
    </row>
    <row r="57" spans="1:7" x14ac:dyDescent="0.2">
      <c r="A57" s="22" t="s">
        <v>953</v>
      </c>
      <c r="B57" s="22" t="s">
        <v>952</v>
      </c>
      <c r="C57" s="22" t="s">
        <v>163</v>
      </c>
      <c r="D57" s="25">
        <v>27500</v>
      </c>
      <c r="E57" s="23">
        <v>336.670703</v>
      </c>
      <c r="F57" s="24">
        <v>0.84264462081150004</v>
      </c>
    </row>
    <row r="58" spans="1:7" x14ac:dyDescent="0.2">
      <c r="A58" s="22" t="s">
        <v>955</v>
      </c>
      <c r="B58" s="22" t="s">
        <v>954</v>
      </c>
      <c r="C58" s="22" t="s">
        <v>172</v>
      </c>
      <c r="D58" s="25">
        <v>25400</v>
      </c>
      <c r="E58" s="23">
        <v>322.23022470000001</v>
      </c>
      <c r="F58" s="24">
        <v>0.80650191147263495</v>
      </c>
    </row>
    <row r="59" spans="1:7" x14ac:dyDescent="0.2">
      <c r="A59" s="22" t="s">
        <v>957</v>
      </c>
      <c r="B59" s="22" t="s">
        <v>956</v>
      </c>
      <c r="C59" s="22" t="s">
        <v>155</v>
      </c>
      <c r="D59" s="25">
        <v>75000</v>
      </c>
      <c r="E59" s="23">
        <v>309.00182489999997</v>
      </c>
      <c r="F59" s="24">
        <v>0.77339288287559105</v>
      </c>
    </row>
    <row r="60" spans="1:7" x14ac:dyDescent="0.2">
      <c r="A60" s="22" t="s">
        <v>959</v>
      </c>
      <c r="B60" s="22" t="s">
        <v>958</v>
      </c>
      <c r="C60" s="22" t="s">
        <v>238</v>
      </c>
      <c r="D60" s="25">
        <v>35600</v>
      </c>
      <c r="E60" s="23">
        <v>250.3599778</v>
      </c>
      <c r="F60" s="24">
        <v>0.62661968112995103</v>
      </c>
    </row>
    <row r="61" spans="1:7" x14ac:dyDescent="0.2">
      <c r="A61" s="22" t="s">
        <v>961</v>
      </c>
      <c r="B61" s="22" t="s">
        <v>960</v>
      </c>
      <c r="C61" s="22" t="s">
        <v>198</v>
      </c>
      <c r="D61" s="25">
        <v>16900</v>
      </c>
      <c r="E61" s="23">
        <v>175.59738440000001</v>
      </c>
      <c r="F61" s="24">
        <v>0.43949826959914901</v>
      </c>
    </row>
    <row r="62" spans="1:7" x14ac:dyDescent="0.2">
      <c r="A62" s="22" t="s">
        <v>963</v>
      </c>
      <c r="B62" s="22" t="s">
        <v>962</v>
      </c>
      <c r="C62" s="22" t="s">
        <v>223</v>
      </c>
      <c r="D62" s="25">
        <v>2300</v>
      </c>
      <c r="E62" s="23">
        <v>107.171059</v>
      </c>
      <c r="F62" s="24">
        <v>0.268235743616283</v>
      </c>
    </row>
    <row r="63" spans="1:7" x14ac:dyDescent="0.2">
      <c r="A63" s="22" t="s">
        <v>965</v>
      </c>
      <c r="B63" s="22" t="s">
        <v>964</v>
      </c>
      <c r="C63" s="22" t="s">
        <v>233</v>
      </c>
      <c r="D63" s="25">
        <v>1550</v>
      </c>
      <c r="E63" s="23">
        <v>70.774291099999999</v>
      </c>
      <c r="F63" s="24">
        <v>0.17713919018122001</v>
      </c>
    </row>
    <row r="64" spans="1:7" x14ac:dyDescent="0.2">
      <c r="A64" s="21" t="s">
        <v>33</v>
      </c>
      <c r="B64" s="21"/>
      <c r="C64" s="21"/>
      <c r="D64" s="21"/>
      <c r="E64" s="26">
        <f>SUM(E33:E63)</f>
        <v>20422.219589699991</v>
      </c>
      <c r="F64" s="27">
        <f>SUM(F33:F63)</f>
        <v>51.114258915162978</v>
      </c>
      <c r="G64" s="12"/>
    </row>
    <row r="65" spans="1:7" x14ac:dyDescent="0.2">
      <c r="A65" s="22"/>
      <c r="B65" s="22"/>
      <c r="C65" s="22"/>
      <c r="D65" s="22"/>
      <c r="E65" s="23"/>
      <c r="F65" s="24"/>
    </row>
    <row r="66" spans="1:7" x14ac:dyDescent="0.2">
      <c r="A66" s="21" t="s">
        <v>38</v>
      </c>
      <c r="B66" s="21"/>
      <c r="C66" s="21"/>
      <c r="D66" s="21"/>
      <c r="E66" s="26">
        <f>E31+E64</f>
        <v>36947.093044299989</v>
      </c>
      <c r="F66" s="27">
        <f>F31+F64</f>
        <v>92.473948374419052</v>
      </c>
      <c r="G66" s="12"/>
    </row>
    <row r="67" spans="1:7" x14ac:dyDescent="0.2">
      <c r="A67" s="21"/>
      <c r="B67" s="21"/>
      <c r="C67" s="21"/>
      <c r="D67" s="21"/>
      <c r="E67" s="26"/>
      <c r="F67" s="27"/>
      <c r="G67" s="12"/>
    </row>
    <row r="68" spans="1:7" x14ac:dyDescent="0.2">
      <c r="A68" s="21" t="s">
        <v>40</v>
      </c>
      <c r="B68" s="21"/>
      <c r="C68" s="21"/>
      <c r="D68" s="21"/>
      <c r="E68" s="26">
        <f>E70-(E31+E64)</f>
        <v>3006.962875000012</v>
      </c>
      <c r="F68" s="27">
        <f>F70-(F31+F64)</f>
        <v>7.5260516255809478</v>
      </c>
      <c r="G68" s="12"/>
    </row>
    <row r="69" spans="1:7" x14ac:dyDescent="0.2">
      <c r="A69" s="21"/>
      <c r="B69" s="21"/>
      <c r="C69" s="21"/>
      <c r="D69" s="21"/>
      <c r="E69" s="26"/>
      <c r="F69" s="27"/>
      <c r="G69" s="12"/>
    </row>
    <row r="70" spans="1:7" x14ac:dyDescent="0.2">
      <c r="A70" s="28" t="s">
        <v>39</v>
      </c>
      <c r="B70" s="28"/>
      <c r="C70" s="28"/>
      <c r="D70" s="28"/>
      <c r="E70" s="29">
        <v>39954.055919300001</v>
      </c>
      <c r="F70" s="30">
        <v>100</v>
      </c>
      <c r="G70" s="12"/>
    </row>
    <row r="72" spans="1:7" x14ac:dyDescent="0.2">
      <c r="A72" s="12" t="s">
        <v>43</v>
      </c>
    </row>
    <row r="73" spans="1:7" x14ac:dyDescent="0.2">
      <c r="A73" s="12" t="s">
        <v>44</v>
      </c>
    </row>
    <row r="74" spans="1:7" x14ac:dyDescent="0.2">
      <c r="A74" s="12" t="s">
        <v>45</v>
      </c>
      <c r="B74" s="12"/>
      <c r="C74" s="31" t="s">
        <v>46</v>
      </c>
      <c r="D74" s="53" t="s">
        <v>1004</v>
      </c>
    </row>
    <row r="75" spans="1:7" x14ac:dyDescent="0.2">
      <c r="A75" s="6" t="s">
        <v>59</v>
      </c>
      <c r="C75" s="32">
        <v>33.567599999999999</v>
      </c>
      <c r="D75" s="32">
        <v>35.208100000000002</v>
      </c>
    </row>
    <row r="76" spans="1:7" x14ac:dyDescent="0.2">
      <c r="A76" s="6" t="s">
        <v>126</v>
      </c>
      <c r="C76" s="32">
        <v>15.8446</v>
      </c>
      <c r="D76" s="32">
        <v>16.6189</v>
      </c>
    </row>
    <row r="77" spans="1:7" x14ac:dyDescent="0.2">
      <c r="A77" s="6" t="s">
        <v>60</v>
      </c>
      <c r="C77" s="32">
        <v>36.7654</v>
      </c>
      <c r="D77" s="32">
        <v>38.727800000000002</v>
      </c>
    </row>
    <row r="78" spans="1:7" x14ac:dyDescent="0.2">
      <c r="A78" s="6" t="s">
        <v>127</v>
      </c>
      <c r="C78" s="32">
        <v>16.8354</v>
      </c>
      <c r="D78" s="32">
        <v>17.733000000000001</v>
      </c>
    </row>
    <row r="80" spans="1:7" x14ac:dyDescent="0.2">
      <c r="A80" s="6" t="s">
        <v>51</v>
      </c>
    </row>
    <row r="81" spans="1:9" x14ac:dyDescent="0.2">
      <c r="A81" s="6" t="s">
        <v>1005</v>
      </c>
    </row>
    <row r="83" spans="1:9" x14ac:dyDescent="0.2">
      <c r="A83" s="12" t="s">
        <v>47</v>
      </c>
      <c r="D83" s="31" t="s">
        <v>54</v>
      </c>
    </row>
    <row r="85" spans="1:9" x14ac:dyDescent="0.2">
      <c r="A85" s="12" t="s">
        <v>309</v>
      </c>
      <c r="D85" s="36">
        <v>0.29607562269141402</v>
      </c>
    </row>
    <row r="87" spans="1:9" x14ac:dyDescent="0.2">
      <c r="A87" s="12" t="s">
        <v>53</v>
      </c>
      <c r="D87" s="31" t="s">
        <v>54</v>
      </c>
    </row>
    <row r="89" spans="1:9" x14ac:dyDescent="0.2">
      <c r="A89" s="67" t="s">
        <v>1018</v>
      </c>
      <c r="B89" s="68"/>
      <c r="C89" s="68"/>
      <c r="D89" s="68"/>
      <c r="E89" s="10"/>
      <c r="G89" s="68"/>
      <c r="H89" s="68"/>
      <c r="I89" s="68"/>
    </row>
    <row r="90" spans="1:9" x14ac:dyDescent="0.2">
      <c r="A90" s="69"/>
      <c r="B90" s="68"/>
      <c r="C90" s="68"/>
      <c r="D90" s="68"/>
      <c r="E90" s="10"/>
      <c r="G90" s="68"/>
      <c r="H90" s="68"/>
      <c r="I90" s="68"/>
    </row>
    <row r="91" spans="1:9" x14ac:dyDescent="0.2">
      <c r="A91" s="67" t="s">
        <v>1009</v>
      </c>
      <c r="B91" s="68"/>
      <c r="C91" s="68"/>
      <c r="D91" s="68"/>
      <c r="E91" s="10"/>
      <c r="G91" s="68"/>
      <c r="H91" s="68"/>
      <c r="I91" s="68"/>
    </row>
    <row r="92" spans="1:9" x14ac:dyDescent="0.2">
      <c r="A92" s="69"/>
      <c r="B92" s="68"/>
      <c r="C92" s="68"/>
      <c r="D92" s="68"/>
      <c r="E92" s="10"/>
      <c r="G92" s="68"/>
      <c r="H92" s="68"/>
      <c r="I92" s="68"/>
    </row>
    <row r="93" spans="1:9" x14ac:dyDescent="0.2">
      <c r="A93" s="68"/>
      <c r="B93" s="68"/>
      <c r="C93" s="68"/>
      <c r="D93" s="68"/>
      <c r="E93" s="10"/>
      <c r="G93" s="68"/>
      <c r="H93" s="68"/>
      <c r="I93" s="68"/>
    </row>
    <row r="94" spans="1:9" x14ac:dyDescent="0.2">
      <c r="A94" s="68"/>
      <c r="B94" s="68"/>
      <c r="C94" s="68"/>
      <c r="D94" s="68"/>
      <c r="E94" s="10"/>
      <c r="G94" s="68"/>
      <c r="H94" s="68"/>
      <c r="I94" s="68"/>
    </row>
    <row r="95" spans="1:9" x14ac:dyDescent="0.2">
      <c r="A95" s="68"/>
      <c r="B95" s="68"/>
      <c r="C95" s="68"/>
      <c r="D95" s="68"/>
      <c r="E95" s="10"/>
      <c r="G95" s="68"/>
      <c r="H95" s="68"/>
      <c r="I95" s="68"/>
    </row>
    <row r="96" spans="1:9" x14ac:dyDescent="0.2">
      <c r="A96" s="68"/>
      <c r="B96" s="68"/>
      <c r="C96" s="68"/>
      <c r="D96" s="68"/>
      <c r="E96" s="10"/>
      <c r="G96" s="68"/>
      <c r="H96" s="68"/>
      <c r="I96" s="68"/>
    </row>
    <row r="97" spans="1:9" x14ac:dyDescent="0.2">
      <c r="A97" s="68"/>
      <c r="B97" s="68"/>
      <c r="C97" s="68"/>
      <c r="D97" s="68"/>
      <c r="E97" s="10"/>
      <c r="G97" s="68"/>
      <c r="H97" s="68"/>
      <c r="I97" s="68"/>
    </row>
    <row r="98" spans="1:9" x14ac:dyDescent="0.2">
      <c r="A98" s="68"/>
      <c r="B98" s="68"/>
      <c r="C98" s="68"/>
      <c r="D98" s="68"/>
      <c r="E98" s="10"/>
      <c r="G98" s="68"/>
      <c r="H98" s="68"/>
      <c r="I98" s="68"/>
    </row>
    <row r="99" spans="1:9" x14ac:dyDescent="0.2">
      <c r="A99" s="68"/>
      <c r="B99" s="68"/>
      <c r="C99" s="68"/>
      <c r="D99" s="68"/>
      <c r="E99" s="10"/>
      <c r="G99" s="68"/>
      <c r="H99" s="68"/>
      <c r="I99" s="68"/>
    </row>
    <row r="100" spans="1:9" x14ac:dyDescent="0.2">
      <c r="A100" s="68"/>
      <c r="B100" s="68"/>
      <c r="C100" s="68"/>
      <c r="D100" s="68"/>
      <c r="E100" s="10"/>
      <c r="G100" s="68"/>
      <c r="H100" s="68"/>
      <c r="I100" s="68"/>
    </row>
    <row r="101" spans="1:9" x14ac:dyDescent="0.2">
      <c r="A101" s="68"/>
      <c r="B101" s="68"/>
      <c r="C101" s="68"/>
      <c r="D101" s="68"/>
      <c r="E101" s="10"/>
      <c r="G101" s="68"/>
      <c r="H101" s="68"/>
      <c r="I101" s="68"/>
    </row>
    <row r="102" spans="1:9" x14ac:dyDescent="0.2">
      <c r="A102" s="68"/>
      <c r="B102" s="68"/>
      <c r="C102" s="68"/>
      <c r="D102" s="68"/>
      <c r="E102" s="10"/>
      <c r="G102" s="68"/>
      <c r="H102" s="68"/>
      <c r="I102" s="68"/>
    </row>
    <row r="103" spans="1:9" x14ac:dyDescent="0.2">
      <c r="A103" s="68"/>
      <c r="B103" s="68"/>
      <c r="C103" s="68"/>
      <c r="D103" s="68"/>
      <c r="E103" s="10"/>
      <c r="G103" s="68"/>
      <c r="H103" s="68"/>
      <c r="I103" s="68"/>
    </row>
    <row r="104" spans="1:9" x14ac:dyDescent="0.2">
      <c r="A104" s="68"/>
      <c r="B104" s="68"/>
      <c r="C104" s="68"/>
      <c r="D104" s="68"/>
      <c r="E104" s="10"/>
      <c r="G104" s="68"/>
      <c r="H104" s="68"/>
      <c r="I104" s="68"/>
    </row>
    <row r="105" spans="1:9" x14ac:dyDescent="0.2">
      <c r="A105" s="68"/>
      <c r="B105" s="68"/>
      <c r="C105" s="68"/>
      <c r="D105" s="68"/>
      <c r="E105" s="10"/>
      <c r="G105" s="68"/>
      <c r="H105" s="68"/>
      <c r="I105" s="68"/>
    </row>
    <row r="106" spans="1:9" x14ac:dyDescent="0.2">
      <c r="A106" s="68"/>
      <c r="B106" s="68"/>
      <c r="C106" s="68"/>
      <c r="D106" s="68"/>
      <c r="E106" s="10"/>
      <c r="G106" s="68"/>
      <c r="H106" s="68"/>
      <c r="I106" s="68"/>
    </row>
    <row r="107" spans="1:9" x14ac:dyDescent="0.2">
      <c r="A107" s="68"/>
      <c r="B107" s="68"/>
      <c r="C107" s="68"/>
      <c r="D107" s="68"/>
      <c r="E107" s="10"/>
      <c r="G107" s="68"/>
      <c r="H107" s="68"/>
      <c r="I107" s="68"/>
    </row>
    <row r="108" spans="1:9" x14ac:dyDescent="0.2">
      <c r="A108" s="68"/>
      <c r="B108" s="68"/>
      <c r="C108" s="68"/>
      <c r="D108" s="68"/>
      <c r="E108" s="10"/>
      <c r="G108" s="68"/>
      <c r="H108" s="68"/>
      <c r="I108" s="68"/>
    </row>
    <row r="109" spans="1:9" x14ac:dyDescent="0.2">
      <c r="A109" s="67" t="s">
        <v>1038</v>
      </c>
      <c r="B109" s="68"/>
      <c r="C109" s="68"/>
      <c r="D109" s="68"/>
      <c r="E109" s="10"/>
      <c r="G109" s="68"/>
      <c r="H109" s="68"/>
      <c r="I109" s="68"/>
    </row>
    <row r="110" spans="1:9" x14ac:dyDescent="0.2">
      <c r="A110" s="68"/>
      <c r="B110" s="68"/>
      <c r="C110" s="68"/>
      <c r="D110" s="68"/>
      <c r="E110" s="10"/>
      <c r="G110" s="68"/>
      <c r="H110" s="68"/>
      <c r="I110" s="68"/>
    </row>
    <row r="111" spans="1:9" x14ac:dyDescent="0.2">
      <c r="A111" s="67" t="s">
        <v>1525</v>
      </c>
      <c r="B111" s="68"/>
      <c r="C111" s="68"/>
      <c r="D111" s="68"/>
      <c r="E111" s="10"/>
      <c r="G111" s="68"/>
      <c r="H111" s="68"/>
      <c r="I111" s="68"/>
    </row>
    <row r="112" spans="1:9" x14ac:dyDescent="0.2">
      <c r="A112" s="68"/>
      <c r="B112" s="68"/>
      <c r="C112" s="68"/>
      <c r="D112" s="68"/>
      <c r="E112" s="10"/>
      <c r="G112" s="68"/>
      <c r="H112" s="68"/>
      <c r="I112" s="68"/>
    </row>
    <row r="113" spans="1:9" x14ac:dyDescent="0.2">
      <c r="A113" s="68"/>
      <c r="B113" s="68"/>
      <c r="C113" s="68"/>
      <c r="D113" s="68"/>
      <c r="E113" s="10"/>
      <c r="G113" s="68"/>
      <c r="H113" s="68"/>
      <c r="I113" s="68"/>
    </row>
    <row r="114" spans="1:9" x14ac:dyDescent="0.2">
      <c r="A114" s="68"/>
      <c r="B114" s="68"/>
      <c r="C114" s="68"/>
      <c r="D114" s="68"/>
      <c r="E114" s="10"/>
      <c r="G114" s="68"/>
      <c r="H114" s="68"/>
      <c r="I114" s="68"/>
    </row>
    <row r="115" spans="1:9" x14ac:dyDescent="0.2">
      <c r="A115" s="68"/>
      <c r="B115" s="68"/>
      <c r="C115" s="68"/>
      <c r="D115" s="68"/>
      <c r="E115" s="10"/>
      <c r="G115" s="68"/>
      <c r="H115" s="68"/>
      <c r="I115" s="68"/>
    </row>
    <row r="116" spans="1:9" x14ac:dyDescent="0.2">
      <c r="A116" s="68"/>
      <c r="B116" s="68"/>
      <c r="C116" s="68"/>
      <c r="D116" s="68"/>
      <c r="E116" s="10"/>
      <c r="G116" s="68"/>
      <c r="H116" s="68"/>
      <c r="I116" s="68"/>
    </row>
    <row r="117" spans="1:9" x14ac:dyDescent="0.2">
      <c r="A117" s="68"/>
      <c r="B117" s="68"/>
      <c r="C117" s="68"/>
      <c r="D117" s="68"/>
      <c r="E117" s="10"/>
      <c r="G117" s="68"/>
      <c r="H117" s="68"/>
      <c r="I117" s="68"/>
    </row>
    <row r="118" spans="1:9" x14ac:dyDescent="0.2">
      <c r="A118" s="68"/>
      <c r="B118" s="68"/>
      <c r="C118" s="68"/>
      <c r="D118" s="68"/>
      <c r="E118" s="10"/>
      <c r="G118" s="68"/>
      <c r="H118" s="68"/>
      <c r="I118" s="68"/>
    </row>
    <row r="119" spans="1:9" x14ac:dyDescent="0.2">
      <c r="A119" s="68"/>
      <c r="B119" s="68"/>
      <c r="C119" s="68"/>
      <c r="D119" s="68"/>
      <c r="E119" s="10"/>
      <c r="G119" s="68"/>
      <c r="H119" s="68"/>
      <c r="I119" s="68"/>
    </row>
    <row r="120" spans="1:9" x14ac:dyDescent="0.2">
      <c r="A120" s="68"/>
      <c r="B120" s="68"/>
      <c r="C120" s="68"/>
      <c r="D120" s="68"/>
      <c r="E120" s="10"/>
      <c r="G120" s="68"/>
      <c r="H120" s="68"/>
      <c r="I120" s="68"/>
    </row>
    <row r="121" spans="1:9" x14ac:dyDescent="0.2">
      <c r="A121" s="68"/>
      <c r="B121" s="68"/>
      <c r="C121" s="68"/>
      <c r="D121" s="68"/>
      <c r="E121" s="10"/>
      <c r="G121" s="68"/>
      <c r="H121" s="68"/>
      <c r="I121" s="68"/>
    </row>
    <row r="122" spans="1:9" x14ac:dyDescent="0.2">
      <c r="A122" s="68"/>
      <c r="B122" s="68"/>
      <c r="C122" s="68"/>
      <c r="D122" s="68"/>
      <c r="E122" s="10"/>
      <c r="G122" s="68"/>
      <c r="H122" s="68"/>
      <c r="I122" s="68"/>
    </row>
    <row r="123" spans="1:9" x14ac:dyDescent="0.2">
      <c r="A123" s="68"/>
      <c r="B123" s="68"/>
      <c r="C123" s="68"/>
      <c r="D123" s="68"/>
      <c r="E123" s="10"/>
      <c r="G123" s="68"/>
      <c r="H123" s="68"/>
      <c r="I123" s="68"/>
    </row>
    <row r="124" spans="1:9" x14ac:dyDescent="0.2">
      <c r="A124" s="68"/>
      <c r="B124" s="68"/>
      <c r="C124" s="68"/>
      <c r="D124" s="68"/>
      <c r="E124" s="10"/>
      <c r="G124" s="68"/>
      <c r="H124" s="68"/>
      <c r="I124" s="68"/>
    </row>
    <row r="125" spans="1:9" x14ac:dyDescent="0.2">
      <c r="A125" s="68"/>
      <c r="B125" s="68"/>
      <c r="C125" s="68"/>
      <c r="D125" s="68"/>
      <c r="E125" s="10"/>
      <c r="G125" s="68"/>
      <c r="H125" s="68"/>
      <c r="I125" s="68"/>
    </row>
    <row r="126" spans="1:9" x14ac:dyDescent="0.2">
      <c r="A126" s="68"/>
      <c r="B126" s="68"/>
      <c r="C126" s="68"/>
      <c r="D126" s="68"/>
      <c r="E126" s="10"/>
      <c r="G126" s="68"/>
      <c r="H126" s="68"/>
      <c r="I126" s="68"/>
    </row>
    <row r="127" spans="1:9" x14ac:dyDescent="0.2">
      <c r="A127" s="68"/>
      <c r="B127" s="68"/>
      <c r="C127" s="68"/>
      <c r="D127" s="68"/>
      <c r="E127" s="10"/>
      <c r="G127" s="68"/>
      <c r="H127" s="68"/>
      <c r="I127" s="68"/>
    </row>
    <row r="128" spans="1:9" x14ac:dyDescent="0.2">
      <c r="A128" s="68" t="s">
        <v>1008</v>
      </c>
      <c r="B128" s="68"/>
      <c r="C128" s="68"/>
      <c r="D128" s="68"/>
      <c r="E128" s="10"/>
      <c r="G128" s="68"/>
      <c r="H128" s="68"/>
      <c r="I128" s="68"/>
    </row>
    <row r="129" spans="1:9" x14ac:dyDescent="0.2">
      <c r="A129" s="68"/>
      <c r="B129" s="68"/>
      <c r="C129" s="68"/>
      <c r="D129" s="68"/>
      <c r="E129" s="10"/>
      <c r="G129" s="68"/>
      <c r="H129" s="68"/>
      <c r="I129" s="68"/>
    </row>
    <row r="130" spans="1:9" x14ac:dyDescent="0.2">
      <c r="A130" s="68"/>
      <c r="B130" s="68"/>
      <c r="C130" s="68"/>
      <c r="D130" s="68"/>
      <c r="E130" s="10"/>
      <c r="G130" s="68"/>
      <c r="H130" s="68"/>
      <c r="I130" s="68"/>
    </row>
    <row r="131" spans="1:9" x14ac:dyDescent="0.2">
      <c r="A131" s="68"/>
      <c r="B131" s="68"/>
      <c r="C131" s="68"/>
      <c r="D131" s="68"/>
      <c r="E131" s="10"/>
      <c r="G131" s="68"/>
      <c r="H131" s="68"/>
      <c r="I131" s="68"/>
    </row>
    <row r="132" spans="1:9" x14ac:dyDescent="0.2">
      <c r="A132" s="68"/>
      <c r="B132" s="68"/>
      <c r="C132" s="68"/>
      <c r="D132" s="68"/>
      <c r="E132" s="10"/>
      <c r="G132" s="68"/>
      <c r="H132" s="68"/>
      <c r="I132" s="68"/>
    </row>
    <row r="133" spans="1:9" x14ac:dyDescent="0.2">
      <c r="A133" s="68"/>
      <c r="B133" s="68"/>
      <c r="C133" s="68"/>
      <c r="D133" s="68"/>
      <c r="E133" s="10"/>
      <c r="G133" s="68"/>
      <c r="H133" s="68"/>
      <c r="I133" s="68"/>
    </row>
    <row r="134" spans="1:9" x14ac:dyDescent="0.2">
      <c r="A134" s="68"/>
      <c r="B134" s="68"/>
      <c r="C134" s="68"/>
      <c r="D134" s="68"/>
      <c r="E134" s="10"/>
      <c r="G134" s="68"/>
      <c r="H134" s="68"/>
      <c r="I134" s="68"/>
    </row>
    <row r="135" spans="1:9" x14ac:dyDescent="0.2">
      <c r="A135" s="68"/>
      <c r="B135" s="68"/>
      <c r="C135" s="68"/>
      <c r="D135" s="68"/>
      <c r="E135" s="10"/>
      <c r="G135" s="68"/>
      <c r="H135" s="68"/>
      <c r="I135" s="68"/>
    </row>
    <row r="136" spans="1:9" x14ac:dyDescent="0.2">
      <c r="A136" s="68"/>
      <c r="B136" s="68"/>
      <c r="C136" s="68"/>
      <c r="D136" s="68"/>
      <c r="E136" s="10"/>
      <c r="G136" s="68"/>
      <c r="H136" s="68"/>
      <c r="I136" s="68"/>
    </row>
    <row r="137" spans="1:9" x14ac:dyDescent="0.2">
      <c r="A137" s="68"/>
      <c r="B137" s="68"/>
      <c r="C137" s="68"/>
      <c r="D137" s="68"/>
      <c r="E137" s="10"/>
      <c r="G137" s="68"/>
      <c r="H137" s="68"/>
      <c r="I137" s="68"/>
    </row>
    <row r="138" spans="1:9" x14ac:dyDescent="0.2">
      <c r="A138" s="68"/>
      <c r="B138" s="68"/>
      <c r="C138" s="68"/>
      <c r="D138" s="68"/>
      <c r="E138" s="10"/>
      <c r="G138" s="68"/>
      <c r="H138" s="68"/>
      <c r="I138" s="68"/>
    </row>
    <row r="139" spans="1:9" x14ac:dyDescent="0.2">
      <c r="A139" s="68"/>
      <c r="B139" s="68"/>
      <c r="C139" s="68"/>
      <c r="D139" s="68"/>
      <c r="E139" s="10"/>
      <c r="G139" s="68"/>
      <c r="H139" s="68"/>
      <c r="I139" s="68"/>
    </row>
    <row r="140" spans="1:9" x14ac:dyDescent="0.2">
      <c r="A140" s="68"/>
      <c r="B140" s="68"/>
      <c r="C140" s="68"/>
      <c r="D140" s="68"/>
      <c r="E140" s="10"/>
      <c r="G140" s="68"/>
      <c r="H140" s="68"/>
      <c r="I140" s="68"/>
    </row>
    <row r="141" spans="1:9" x14ac:dyDescent="0.2">
      <c r="A141" s="68"/>
      <c r="B141" s="68"/>
      <c r="C141" s="68"/>
      <c r="D141" s="68"/>
      <c r="E141" s="10"/>
      <c r="G141" s="68"/>
      <c r="H141" s="68"/>
      <c r="I141" s="68"/>
    </row>
    <row r="142" spans="1:9" x14ac:dyDescent="0.2">
      <c r="A142" s="68"/>
      <c r="B142" s="68"/>
      <c r="C142" s="68"/>
      <c r="D142" s="68"/>
      <c r="E142" s="10"/>
      <c r="G142" s="68"/>
      <c r="H142" s="68"/>
      <c r="I142" s="68"/>
    </row>
    <row r="143" spans="1:9" x14ac:dyDescent="0.2">
      <c r="A143" s="68"/>
      <c r="B143" s="68"/>
      <c r="C143" s="68"/>
      <c r="D143" s="68"/>
      <c r="E143" s="10"/>
      <c r="G143" s="68"/>
      <c r="H143" s="68"/>
      <c r="I143" s="68"/>
    </row>
    <row r="144" spans="1:9" x14ac:dyDescent="0.2">
      <c r="A144" s="68"/>
      <c r="B144" s="68"/>
      <c r="C144" s="68"/>
      <c r="D144" s="68"/>
      <c r="E144" s="10"/>
      <c r="G144" s="68"/>
      <c r="H144" s="68"/>
      <c r="I144" s="68"/>
    </row>
    <row r="145" spans="1:9" x14ac:dyDescent="0.2">
      <c r="A145" s="68"/>
      <c r="B145" s="68"/>
      <c r="C145" s="68"/>
      <c r="D145" s="68"/>
      <c r="E145" s="10"/>
      <c r="G145" s="68"/>
      <c r="H145" s="68"/>
      <c r="I145" s="68"/>
    </row>
    <row r="146" spans="1:9" x14ac:dyDescent="0.2">
      <c r="A146" s="68"/>
      <c r="B146" s="68"/>
      <c r="C146" s="68"/>
      <c r="D146" s="68"/>
      <c r="E146" s="10"/>
      <c r="G146" s="68"/>
      <c r="H146" s="68"/>
      <c r="I146" s="68"/>
    </row>
    <row r="147" spans="1:9" x14ac:dyDescent="0.2">
      <c r="A147" s="68"/>
      <c r="B147" s="68"/>
      <c r="C147" s="68"/>
      <c r="D147" s="68"/>
      <c r="E147" s="10"/>
      <c r="G147" s="68"/>
      <c r="H147" s="68"/>
      <c r="I147" s="68"/>
    </row>
    <row r="148" spans="1:9" x14ac:dyDescent="0.2">
      <c r="A148" s="68"/>
      <c r="B148" s="68"/>
      <c r="C148" s="68"/>
      <c r="D148" s="68"/>
      <c r="E148" s="10"/>
      <c r="G148" s="68"/>
      <c r="H148" s="68"/>
      <c r="I148" s="68"/>
    </row>
    <row r="149" spans="1:9" x14ac:dyDescent="0.2">
      <c r="A149" s="68"/>
      <c r="B149" s="68"/>
      <c r="C149" s="68"/>
      <c r="D149" s="68"/>
      <c r="E149" s="10"/>
      <c r="G149" s="68"/>
      <c r="H149" s="68"/>
      <c r="I149" s="68"/>
    </row>
    <row r="150" spans="1:9" x14ac:dyDescent="0.2">
      <c r="A150" s="68"/>
      <c r="B150" s="68"/>
      <c r="C150" s="68"/>
      <c r="D150" s="68"/>
      <c r="E150" s="10"/>
      <c r="G150" s="68"/>
      <c r="H150" s="68"/>
      <c r="I150" s="68"/>
    </row>
    <row r="151" spans="1:9" x14ac:dyDescent="0.2">
      <c r="A151" s="68"/>
      <c r="B151" s="68"/>
      <c r="C151" s="68"/>
      <c r="D151" s="68"/>
      <c r="E151" s="10"/>
      <c r="G151" s="68"/>
      <c r="H151" s="68"/>
      <c r="I151" s="68"/>
    </row>
    <row r="152" spans="1:9" x14ac:dyDescent="0.2">
      <c r="A152" s="68"/>
      <c r="B152" s="68"/>
      <c r="C152" s="68"/>
      <c r="D152" s="68"/>
      <c r="E152" s="10"/>
      <c r="G152" s="68"/>
      <c r="H152" s="68"/>
      <c r="I152" s="68"/>
    </row>
    <row r="153" spans="1:9" x14ac:dyDescent="0.2">
      <c r="A153" s="68"/>
      <c r="B153" s="68"/>
      <c r="C153" s="68"/>
      <c r="D153" s="68"/>
      <c r="E153" s="10"/>
      <c r="G153" s="68"/>
      <c r="H153" s="68"/>
      <c r="I153" s="68"/>
    </row>
    <row r="154" spans="1:9" x14ac:dyDescent="0.2">
      <c r="A154" s="68"/>
      <c r="B154" s="68"/>
      <c r="C154" s="68"/>
      <c r="D154" s="68"/>
      <c r="E154" s="10"/>
      <c r="G154" s="68"/>
      <c r="H154" s="68"/>
      <c r="I154" s="68"/>
    </row>
    <row r="155" spans="1:9" x14ac:dyDescent="0.2">
      <c r="A155" s="68"/>
      <c r="B155" s="68"/>
      <c r="C155" s="68"/>
      <c r="D155" s="68"/>
      <c r="E155" s="10"/>
      <c r="G155" s="68"/>
      <c r="H155" s="68"/>
      <c r="I155" s="68"/>
    </row>
    <row r="156" spans="1:9" x14ac:dyDescent="0.2">
      <c r="A156" s="68"/>
      <c r="B156" s="68"/>
      <c r="C156" s="68"/>
      <c r="D156" s="68"/>
      <c r="E156" s="10"/>
      <c r="G156" s="68"/>
      <c r="H156" s="68"/>
      <c r="I156" s="68"/>
    </row>
    <row r="157" spans="1:9" x14ac:dyDescent="0.2">
      <c r="A157" s="68"/>
      <c r="B157" s="68"/>
      <c r="C157" s="68"/>
      <c r="D157" s="68"/>
      <c r="E157" s="10"/>
      <c r="G157" s="68"/>
      <c r="H157" s="68"/>
      <c r="I157" s="68"/>
    </row>
    <row r="158" spans="1:9" x14ac:dyDescent="0.2">
      <c r="A158" s="68"/>
      <c r="B158" s="68"/>
      <c r="C158" s="68"/>
      <c r="D158" s="68"/>
      <c r="E158" s="10"/>
      <c r="G158" s="68"/>
      <c r="H158" s="68"/>
      <c r="I158" s="68"/>
    </row>
    <row r="159" spans="1:9" x14ac:dyDescent="0.2">
      <c r="A159" s="68"/>
      <c r="B159" s="68"/>
      <c r="C159" s="68"/>
      <c r="D159" s="68"/>
      <c r="E159" s="10"/>
      <c r="G159" s="68"/>
      <c r="H159" s="68"/>
      <c r="I159" s="68"/>
    </row>
    <row r="160" spans="1:9" x14ac:dyDescent="0.2">
      <c r="A160" s="68"/>
      <c r="B160" s="68"/>
      <c r="C160" s="68"/>
      <c r="D160" s="68"/>
      <c r="E160" s="10"/>
      <c r="G160" s="68"/>
      <c r="H160" s="68"/>
      <c r="I160" s="68"/>
    </row>
    <row r="161" spans="1:9" x14ac:dyDescent="0.2">
      <c r="A161" s="68"/>
      <c r="B161" s="68"/>
      <c r="C161" s="68"/>
      <c r="D161" s="68"/>
      <c r="E161" s="10"/>
      <c r="G161" s="68"/>
      <c r="H161" s="68"/>
      <c r="I161" s="68"/>
    </row>
    <row r="162" spans="1:9" x14ac:dyDescent="0.2">
      <c r="A162" s="68"/>
      <c r="B162" s="68"/>
      <c r="C162" s="68"/>
      <c r="D162" s="68"/>
      <c r="E162" s="10"/>
      <c r="G162" s="68"/>
      <c r="H162" s="68"/>
      <c r="I162" s="68"/>
    </row>
    <row r="163" spans="1:9" x14ac:dyDescent="0.2">
      <c r="A163" s="68"/>
      <c r="B163" s="68"/>
      <c r="C163" s="68"/>
      <c r="D163" s="68"/>
      <c r="E163" s="10"/>
      <c r="G163" s="68"/>
      <c r="H163" s="68"/>
      <c r="I163" s="68"/>
    </row>
    <row r="164" spans="1:9" x14ac:dyDescent="0.2">
      <c r="A164" s="68"/>
      <c r="B164" s="68"/>
      <c r="C164" s="68"/>
      <c r="D164" s="68"/>
      <c r="E164" s="10"/>
      <c r="G164" s="68"/>
      <c r="H164" s="68"/>
      <c r="I164" s="68"/>
    </row>
    <row r="165" spans="1:9" x14ac:dyDescent="0.2">
      <c r="A165" s="68"/>
      <c r="B165" s="68"/>
      <c r="C165" s="68"/>
      <c r="D165" s="68"/>
      <c r="E165" s="10"/>
      <c r="G165" s="68"/>
      <c r="H165" s="68"/>
      <c r="I165" s="68"/>
    </row>
    <row r="166" spans="1:9" x14ac:dyDescent="0.2">
      <c r="A166" s="68"/>
      <c r="B166" s="68"/>
      <c r="C166" s="68"/>
      <c r="D166" s="68"/>
      <c r="E166" s="10"/>
      <c r="G166" s="68"/>
      <c r="H166" s="68"/>
      <c r="I166" s="68"/>
    </row>
    <row r="167" spans="1:9" x14ac:dyDescent="0.2">
      <c r="A167" s="68"/>
      <c r="B167" s="68"/>
      <c r="C167" s="68"/>
      <c r="D167" s="68"/>
      <c r="E167" s="10"/>
      <c r="G167" s="68"/>
      <c r="H167" s="68"/>
      <c r="I167" s="68"/>
    </row>
    <row r="168" spans="1:9" x14ac:dyDescent="0.2">
      <c r="A168" s="68"/>
      <c r="B168" s="68"/>
      <c r="C168" s="68"/>
      <c r="D168" s="68"/>
      <c r="E168" s="10"/>
      <c r="G168" s="68"/>
      <c r="H168" s="68"/>
      <c r="I168" s="68"/>
    </row>
    <row r="169" spans="1:9" x14ac:dyDescent="0.2">
      <c r="A169" s="68"/>
      <c r="B169" s="68"/>
      <c r="C169" s="68"/>
      <c r="D169" s="68"/>
      <c r="E169" s="10"/>
      <c r="G169" s="68"/>
      <c r="H169" s="68"/>
      <c r="I169" s="68"/>
    </row>
    <row r="170" spans="1:9" x14ac:dyDescent="0.2">
      <c r="A170" s="68"/>
      <c r="B170" s="68"/>
      <c r="C170" s="68"/>
      <c r="D170" s="68"/>
      <c r="E170" s="10"/>
      <c r="G170" s="68"/>
      <c r="H170" s="68"/>
      <c r="I170" s="68"/>
    </row>
    <row r="171" spans="1:9" x14ac:dyDescent="0.2">
      <c r="A171" s="68"/>
      <c r="B171" s="68"/>
      <c r="C171" s="68"/>
      <c r="D171" s="68"/>
      <c r="E171" s="10"/>
      <c r="G171" s="68"/>
      <c r="H171" s="68"/>
      <c r="I171" s="68"/>
    </row>
    <row r="172" spans="1:9" x14ac:dyDescent="0.2">
      <c r="A172" s="68"/>
      <c r="B172" s="68"/>
      <c r="C172" s="68"/>
      <c r="D172" s="68"/>
      <c r="E172" s="10"/>
      <c r="G172" s="68"/>
      <c r="H172" s="68"/>
      <c r="I172" s="68"/>
    </row>
    <row r="173" spans="1:9" x14ac:dyDescent="0.2">
      <c r="A173" s="68"/>
      <c r="B173" s="68"/>
      <c r="C173" s="68"/>
      <c r="D173" s="68"/>
      <c r="E173" s="10"/>
      <c r="G173" s="68"/>
      <c r="H173" s="68"/>
      <c r="I173" s="68"/>
    </row>
    <row r="174" spans="1:9" x14ac:dyDescent="0.2">
      <c r="A174" s="68"/>
      <c r="B174" s="68"/>
      <c r="C174" s="68"/>
      <c r="D174" s="68"/>
      <c r="E174" s="10"/>
      <c r="G174" s="68"/>
      <c r="H174" s="68"/>
      <c r="I174" s="68"/>
    </row>
    <row r="175" spans="1:9" x14ac:dyDescent="0.2">
      <c r="A175" s="68"/>
      <c r="B175" s="68"/>
      <c r="C175" s="68"/>
      <c r="D175" s="68"/>
      <c r="E175" s="10"/>
      <c r="G175" s="68"/>
      <c r="H175" s="68"/>
      <c r="I175" s="68"/>
    </row>
    <row r="176" spans="1:9" x14ac:dyDescent="0.2">
      <c r="A176" s="68"/>
      <c r="B176" s="68"/>
      <c r="C176" s="68"/>
      <c r="D176" s="68"/>
      <c r="E176" s="10"/>
      <c r="G176" s="68"/>
      <c r="H176" s="68"/>
      <c r="I176" s="68"/>
    </row>
    <row r="177" spans="1:9" x14ac:dyDescent="0.2">
      <c r="A177" s="68"/>
      <c r="B177" s="68"/>
      <c r="C177" s="68"/>
      <c r="D177" s="68"/>
      <c r="E177" s="10"/>
      <c r="G177" s="68"/>
      <c r="H177" s="68"/>
      <c r="I177" s="68"/>
    </row>
    <row r="178" spans="1:9" x14ac:dyDescent="0.2">
      <c r="A178" s="68"/>
      <c r="B178" s="68"/>
      <c r="C178" s="68"/>
      <c r="D178" s="68"/>
      <c r="E178" s="10"/>
      <c r="G178" s="68"/>
      <c r="H178" s="68"/>
      <c r="I178" s="68"/>
    </row>
    <row r="179" spans="1:9" x14ac:dyDescent="0.2">
      <c r="A179" s="68"/>
      <c r="B179" s="68"/>
      <c r="C179" s="68"/>
      <c r="D179" s="68"/>
      <c r="E179" s="10"/>
      <c r="G179" s="68"/>
      <c r="H179" s="68"/>
      <c r="I179" s="68"/>
    </row>
    <row r="180" spans="1:9" x14ac:dyDescent="0.2">
      <c r="A180" s="68"/>
      <c r="B180" s="68"/>
      <c r="C180" s="68"/>
      <c r="D180" s="68"/>
      <c r="E180" s="10"/>
      <c r="G180" s="68"/>
      <c r="H180" s="68"/>
      <c r="I180" s="68"/>
    </row>
    <row r="181" spans="1:9" x14ac:dyDescent="0.2">
      <c r="A181" s="68"/>
      <c r="B181" s="68"/>
      <c r="C181" s="68"/>
      <c r="D181" s="68"/>
      <c r="E181" s="10"/>
      <c r="G181" s="68"/>
      <c r="H181" s="68"/>
      <c r="I181" s="68"/>
    </row>
    <row r="182" spans="1:9" x14ac:dyDescent="0.2">
      <c r="A182" s="68"/>
      <c r="B182" s="68"/>
      <c r="C182" s="68"/>
      <c r="D182" s="68"/>
      <c r="E182" s="10"/>
      <c r="G182" s="68"/>
      <c r="H182" s="68"/>
      <c r="I182" s="68"/>
    </row>
    <row r="183" spans="1:9" x14ac:dyDescent="0.2">
      <c r="A183" s="68"/>
      <c r="B183" s="68"/>
      <c r="C183" s="68"/>
      <c r="D183" s="68"/>
      <c r="E183" s="10"/>
      <c r="G183" s="68"/>
      <c r="H183" s="68"/>
      <c r="I183" s="68"/>
    </row>
    <row r="184" spans="1:9" x14ac:dyDescent="0.2">
      <c r="A184" s="68"/>
      <c r="B184" s="68"/>
      <c r="C184" s="68"/>
      <c r="D184" s="68"/>
      <c r="E184" s="10"/>
      <c r="G184" s="68"/>
      <c r="H184" s="68"/>
      <c r="I184" s="68"/>
    </row>
    <row r="185" spans="1:9" x14ac:dyDescent="0.2">
      <c r="A185" s="68"/>
      <c r="B185" s="68"/>
      <c r="C185" s="68"/>
      <c r="D185" s="68"/>
      <c r="E185" s="10"/>
      <c r="G185" s="68"/>
      <c r="H185" s="68"/>
      <c r="I185" s="68"/>
    </row>
    <row r="186" spans="1:9" x14ac:dyDescent="0.2">
      <c r="A186" s="68"/>
      <c r="B186" s="68"/>
      <c r="C186" s="68"/>
      <c r="D186" s="68"/>
      <c r="E186" s="10"/>
      <c r="G186" s="68"/>
      <c r="H186" s="68"/>
      <c r="I186" s="68"/>
    </row>
    <row r="187" spans="1:9" x14ac:dyDescent="0.2">
      <c r="A187" s="68"/>
      <c r="B187" s="68"/>
      <c r="C187" s="68"/>
      <c r="D187" s="68"/>
      <c r="E187" s="10"/>
      <c r="G187" s="68"/>
      <c r="H187" s="68"/>
      <c r="I187" s="68"/>
    </row>
    <row r="188" spans="1:9" x14ac:dyDescent="0.2">
      <c r="A188" s="68"/>
      <c r="B188" s="68"/>
      <c r="C188" s="68"/>
      <c r="D188" s="68"/>
      <c r="E188" s="10"/>
      <c r="G188" s="68"/>
      <c r="H188" s="68"/>
      <c r="I188" s="68"/>
    </row>
    <row r="189" spans="1:9" x14ac:dyDescent="0.2">
      <c r="A189" s="68"/>
      <c r="B189" s="68"/>
      <c r="C189" s="68"/>
      <c r="D189" s="68"/>
      <c r="E189" s="10"/>
      <c r="G189" s="68"/>
      <c r="H189" s="68"/>
      <c r="I189" s="68"/>
    </row>
    <row r="190" spans="1:9" x14ac:dyDescent="0.2">
      <c r="A190" s="68"/>
      <c r="B190" s="68"/>
      <c r="C190" s="68"/>
      <c r="D190" s="68"/>
      <c r="E190" s="10"/>
      <c r="G190" s="68"/>
      <c r="H190" s="68"/>
      <c r="I190" s="68"/>
    </row>
    <row r="191" spans="1:9" x14ac:dyDescent="0.2">
      <c r="A191" s="68"/>
      <c r="B191" s="68"/>
      <c r="C191" s="68"/>
      <c r="D191" s="68"/>
      <c r="E191" s="10"/>
      <c r="G191" s="68"/>
      <c r="H191" s="68"/>
      <c r="I191" s="68"/>
    </row>
    <row r="192" spans="1:9" x14ac:dyDescent="0.2">
      <c r="A192" s="68"/>
      <c r="B192" s="68"/>
      <c r="C192" s="68"/>
      <c r="D192" s="68"/>
      <c r="E192" s="10"/>
      <c r="G192" s="68"/>
      <c r="H192" s="68"/>
      <c r="I192" s="68"/>
    </row>
    <row r="193" spans="1:9" x14ac:dyDescent="0.2">
      <c r="A193" s="68"/>
      <c r="B193" s="68"/>
      <c r="C193" s="68"/>
      <c r="D193" s="68"/>
      <c r="E193" s="10"/>
      <c r="G193" s="68"/>
      <c r="H193" s="68"/>
      <c r="I193" s="68"/>
    </row>
    <row r="194" spans="1:9" x14ac:dyDescent="0.2">
      <c r="A194" s="68"/>
      <c r="B194" s="68"/>
      <c r="C194" s="68"/>
      <c r="D194" s="68"/>
      <c r="E194" s="10"/>
      <c r="G194" s="68"/>
      <c r="H194" s="68"/>
      <c r="I194" s="68"/>
    </row>
    <row r="195" spans="1:9" x14ac:dyDescent="0.2">
      <c r="A195" s="68"/>
      <c r="B195" s="68"/>
      <c r="C195" s="68"/>
      <c r="D195" s="68"/>
      <c r="E195" s="10"/>
      <c r="G195" s="68"/>
      <c r="H195" s="68"/>
      <c r="I195" s="68"/>
    </row>
    <row r="196" spans="1:9" x14ac:dyDescent="0.2">
      <c r="A196" s="68"/>
      <c r="B196" s="68"/>
      <c r="C196" s="68"/>
      <c r="D196" s="68"/>
      <c r="E196" s="10"/>
      <c r="G196" s="68"/>
      <c r="H196" s="68"/>
      <c r="I196" s="68"/>
    </row>
    <row r="197" spans="1:9" x14ac:dyDescent="0.2">
      <c r="A197" s="68"/>
      <c r="B197" s="68"/>
      <c r="C197" s="68"/>
      <c r="D197" s="68"/>
      <c r="E197" s="10"/>
      <c r="G197" s="68"/>
      <c r="H197" s="68"/>
      <c r="I197" s="68"/>
    </row>
    <row r="198" spans="1:9" x14ac:dyDescent="0.2">
      <c r="A198" s="68"/>
      <c r="B198" s="68"/>
      <c r="C198" s="68"/>
      <c r="D198" s="68"/>
      <c r="E198" s="10"/>
      <c r="G198" s="68"/>
      <c r="H198" s="68"/>
      <c r="I198" s="68"/>
    </row>
    <row r="199" spans="1:9" x14ac:dyDescent="0.2">
      <c r="A199" s="68"/>
      <c r="B199" s="68"/>
      <c r="C199" s="68"/>
      <c r="D199" s="68"/>
      <c r="E199" s="10"/>
      <c r="G199" s="68"/>
      <c r="H199" s="68"/>
      <c r="I199" s="68"/>
    </row>
    <row r="200" spans="1:9" x14ac:dyDescent="0.2">
      <c r="A200" s="68"/>
      <c r="B200" s="68"/>
      <c r="C200" s="68"/>
      <c r="D200" s="68"/>
      <c r="E200" s="10"/>
      <c r="G200" s="68"/>
      <c r="H200" s="68"/>
      <c r="I200" s="68"/>
    </row>
    <row r="201" spans="1:9" x14ac:dyDescent="0.2">
      <c r="A201" s="68"/>
      <c r="B201" s="68"/>
      <c r="C201" s="68"/>
      <c r="D201" s="68"/>
      <c r="E201" s="10"/>
      <c r="G201" s="68"/>
      <c r="H201" s="68"/>
      <c r="I201" s="68"/>
    </row>
    <row r="202" spans="1:9" x14ac:dyDescent="0.2">
      <c r="A202" s="68"/>
      <c r="B202" s="68"/>
      <c r="C202" s="68"/>
      <c r="D202" s="68"/>
      <c r="E202" s="10"/>
      <c r="G202" s="68"/>
      <c r="H202" s="68"/>
      <c r="I202" s="68"/>
    </row>
    <row r="203" spans="1:9" x14ac:dyDescent="0.2">
      <c r="A203" s="68"/>
      <c r="B203" s="68"/>
      <c r="C203" s="68"/>
      <c r="D203" s="68"/>
      <c r="E203" s="10"/>
      <c r="G203" s="68"/>
      <c r="H203" s="68"/>
      <c r="I203" s="68"/>
    </row>
    <row r="204" spans="1:9" x14ac:dyDescent="0.2">
      <c r="A204" s="68"/>
      <c r="B204" s="68"/>
      <c r="C204" s="68"/>
      <c r="D204" s="68"/>
      <c r="E204" s="10"/>
      <c r="G204" s="68"/>
      <c r="H204" s="68"/>
      <c r="I204" s="68"/>
    </row>
    <row r="205" spans="1:9" x14ac:dyDescent="0.2">
      <c r="A205" s="68"/>
      <c r="B205" s="68"/>
      <c r="C205" s="68"/>
      <c r="D205" s="68"/>
      <c r="E205" s="10"/>
      <c r="G205" s="68"/>
      <c r="H205" s="68"/>
      <c r="I205" s="68"/>
    </row>
    <row r="206" spans="1:9" x14ac:dyDescent="0.2">
      <c r="A206" s="68"/>
      <c r="B206" s="68"/>
      <c r="C206" s="68"/>
      <c r="D206" s="68"/>
      <c r="E206" s="10"/>
      <c r="G206" s="68"/>
      <c r="H206" s="68"/>
      <c r="I206" s="68"/>
    </row>
    <row r="207" spans="1:9" x14ac:dyDescent="0.2">
      <c r="A207" s="68"/>
      <c r="B207" s="68"/>
      <c r="C207" s="68"/>
      <c r="D207" s="68"/>
      <c r="E207" s="10"/>
      <c r="G207" s="68"/>
      <c r="H207" s="68"/>
      <c r="I207" s="68"/>
    </row>
    <row r="208" spans="1:9" x14ac:dyDescent="0.2">
      <c r="A208" s="68"/>
      <c r="B208" s="68"/>
      <c r="C208" s="68"/>
      <c r="D208" s="68"/>
      <c r="E208" s="10"/>
      <c r="G208" s="68"/>
      <c r="H208" s="68"/>
      <c r="I208" s="68"/>
    </row>
    <row r="209" spans="1:9" x14ac:dyDescent="0.2">
      <c r="A209" s="68"/>
      <c r="B209" s="68"/>
      <c r="C209" s="68"/>
      <c r="D209" s="68"/>
      <c r="E209" s="10"/>
      <c r="G209" s="68"/>
      <c r="H209" s="68"/>
      <c r="I209" s="68"/>
    </row>
    <row r="210" spans="1:9" x14ac:dyDescent="0.2">
      <c r="A210" s="68"/>
      <c r="B210" s="68"/>
      <c r="C210" s="68"/>
      <c r="D210" s="68"/>
      <c r="E210" s="10"/>
      <c r="G210" s="68"/>
      <c r="H210" s="68"/>
      <c r="I210" s="68"/>
    </row>
    <row r="211" spans="1:9" x14ac:dyDescent="0.2">
      <c r="A211" s="68"/>
      <c r="B211" s="68"/>
      <c r="C211" s="68"/>
      <c r="D211" s="68"/>
      <c r="E211" s="10"/>
      <c r="G211" s="68"/>
      <c r="H211" s="68"/>
      <c r="I211" s="68"/>
    </row>
    <row r="212" spans="1:9" x14ac:dyDescent="0.2">
      <c r="A212" s="68"/>
      <c r="B212" s="68"/>
      <c r="C212" s="68"/>
      <c r="D212" s="68"/>
      <c r="E212" s="10"/>
      <c r="G212" s="68"/>
      <c r="H212" s="68"/>
      <c r="I212" s="68"/>
    </row>
    <row r="213" spans="1:9" x14ac:dyDescent="0.2">
      <c r="A213" s="68"/>
      <c r="B213" s="68"/>
      <c r="C213" s="68"/>
      <c r="D213" s="68"/>
      <c r="E213" s="10"/>
      <c r="G213" s="68"/>
      <c r="H213" s="68"/>
      <c r="I213" s="68"/>
    </row>
    <row r="214" spans="1:9" x14ac:dyDescent="0.2">
      <c r="A214" s="68"/>
      <c r="B214" s="68"/>
      <c r="C214" s="68"/>
      <c r="D214" s="68"/>
      <c r="E214" s="10"/>
      <c r="G214" s="68"/>
      <c r="H214" s="68"/>
      <c r="I214" s="68"/>
    </row>
    <row r="215" spans="1:9" x14ac:dyDescent="0.2">
      <c r="A215" s="68"/>
      <c r="B215" s="68"/>
      <c r="C215" s="68"/>
      <c r="D215" s="68"/>
      <c r="E215" s="10"/>
      <c r="G215" s="68"/>
      <c r="H215" s="68"/>
      <c r="I215" s="68"/>
    </row>
    <row r="216" spans="1:9" x14ac:dyDescent="0.2">
      <c r="A216" s="68"/>
      <c r="B216" s="68"/>
      <c r="C216" s="68"/>
      <c r="D216" s="68"/>
      <c r="E216" s="10"/>
      <c r="G216" s="68"/>
      <c r="H216" s="68"/>
      <c r="I216" s="68"/>
    </row>
    <row r="217" spans="1:9" x14ac:dyDescent="0.2">
      <c r="A217" s="68"/>
      <c r="B217" s="68"/>
      <c r="C217" s="68"/>
      <c r="D217" s="68"/>
      <c r="E217" s="10"/>
      <c r="G217" s="68"/>
      <c r="H217" s="68"/>
      <c r="I217" s="68"/>
    </row>
    <row r="218" spans="1:9" x14ac:dyDescent="0.2">
      <c r="A218" s="68"/>
      <c r="B218" s="68"/>
      <c r="C218" s="68"/>
      <c r="D218" s="68"/>
      <c r="E218" s="10"/>
      <c r="G218" s="68"/>
      <c r="H218" s="68"/>
      <c r="I218" s="68"/>
    </row>
    <row r="219" spans="1:9" x14ac:dyDescent="0.2">
      <c r="A219" s="68"/>
      <c r="B219" s="68"/>
      <c r="C219" s="68"/>
      <c r="D219" s="68"/>
      <c r="E219" s="10"/>
      <c r="G219" s="68"/>
      <c r="H219" s="68"/>
      <c r="I219" s="68"/>
    </row>
    <row r="220" spans="1:9" x14ac:dyDescent="0.2">
      <c r="A220" s="68"/>
      <c r="B220" s="68"/>
      <c r="C220" s="68"/>
      <c r="D220" s="68"/>
      <c r="E220" s="10"/>
      <c r="G220" s="68"/>
      <c r="H220" s="68"/>
      <c r="I220" s="68"/>
    </row>
    <row r="221" spans="1:9" x14ac:dyDescent="0.2">
      <c r="A221" s="68"/>
      <c r="B221" s="68"/>
      <c r="C221" s="68"/>
      <c r="D221" s="68"/>
      <c r="E221" s="10"/>
      <c r="G221" s="68"/>
      <c r="H221" s="68"/>
      <c r="I221" s="68"/>
    </row>
    <row r="222" spans="1:9" x14ac:dyDescent="0.2">
      <c r="A222" s="68"/>
      <c r="B222" s="68"/>
      <c r="C222" s="68"/>
      <c r="D222" s="68"/>
      <c r="E222" s="10"/>
      <c r="G222" s="68"/>
      <c r="H222" s="68"/>
      <c r="I222" s="68"/>
    </row>
    <row r="223" spans="1:9" x14ac:dyDescent="0.2">
      <c r="A223" s="68"/>
      <c r="B223" s="68"/>
      <c r="C223" s="68"/>
      <c r="D223" s="68"/>
      <c r="E223" s="10"/>
      <c r="G223" s="68"/>
      <c r="H223" s="68"/>
      <c r="I223" s="68"/>
    </row>
    <row r="224" spans="1:9" x14ac:dyDescent="0.2">
      <c r="A224" s="68"/>
      <c r="B224" s="68"/>
      <c r="C224" s="68"/>
      <c r="D224" s="68"/>
      <c r="E224" s="10"/>
      <c r="G224" s="68"/>
      <c r="H224" s="68"/>
      <c r="I224" s="68"/>
    </row>
    <row r="225" spans="1:9" x14ac:dyDescent="0.2">
      <c r="A225" s="68"/>
      <c r="B225" s="68"/>
      <c r="C225" s="68"/>
      <c r="D225" s="68"/>
      <c r="E225" s="10"/>
      <c r="G225" s="68"/>
      <c r="H225" s="68"/>
      <c r="I225" s="68"/>
    </row>
    <row r="226" spans="1:9" x14ac:dyDescent="0.2">
      <c r="A226" s="68"/>
      <c r="B226" s="68"/>
      <c r="C226" s="68"/>
      <c r="D226" s="68"/>
      <c r="E226" s="10"/>
      <c r="G226" s="68"/>
      <c r="H226" s="68"/>
      <c r="I226" s="68"/>
    </row>
    <row r="227" spans="1:9" x14ac:dyDescent="0.2">
      <c r="A227" s="68"/>
      <c r="B227" s="68"/>
      <c r="C227" s="68"/>
      <c r="D227" s="68"/>
      <c r="E227" s="10"/>
      <c r="G227" s="68"/>
      <c r="H227" s="68"/>
      <c r="I227" s="68"/>
    </row>
    <row r="228" spans="1:9" x14ac:dyDescent="0.2">
      <c r="A228" s="68"/>
      <c r="B228" s="68"/>
      <c r="C228" s="68"/>
      <c r="D228" s="68"/>
      <c r="E228" s="10"/>
      <c r="G228" s="68"/>
      <c r="H228" s="68"/>
      <c r="I228" s="68"/>
    </row>
    <row r="229" spans="1:9" x14ac:dyDescent="0.2">
      <c r="A229" s="68"/>
      <c r="B229" s="68"/>
      <c r="C229" s="68"/>
      <c r="D229" s="68"/>
      <c r="E229" s="10"/>
      <c r="G229" s="68"/>
      <c r="H229" s="68"/>
      <c r="I229" s="68"/>
    </row>
    <row r="230" spans="1:9" x14ac:dyDescent="0.2">
      <c r="A230" s="68"/>
      <c r="B230" s="68"/>
      <c r="C230" s="68"/>
      <c r="D230" s="68"/>
      <c r="E230" s="10"/>
      <c r="G230" s="68"/>
      <c r="H230" s="68"/>
      <c r="I230" s="68"/>
    </row>
  </sheetData>
  <mergeCells count="1">
    <mergeCell ref="A1:F1"/>
  </mergeCells>
  <conditionalFormatting sqref="F2:F3">
    <cfRule type="cellIs" dxfId="31" priority="3" stopIfTrue="1" operator="between">
      <formula>0.009</formula>
      <formula>-0.009</formula>
    </cfRule>
  </conditionalFormatting>
  <conditionalFormatting sqref="F5:F125">
    <cfRule type="cellIs" dxfId="30" priority="1" stopIfTrue="1" operator="between">
      <formula>0.009</formula>
      <formula>-0.009</formula>
    </cfRule>
  </conditionalFormatting>
  <conditionalFormatting sqref="F226:F65536">
    <cfRule type="cellIs" dxfId="29" priority="2" stopIfTrue="1" operator="between">
      <formula>0.009</formula>
      <formula>-0.009</formula>
    </cfRule>
  </conditionalFormatting>
  <hyperlinks>
    <hyperlink ref="A92" r:id="rId1" tooltip="https://www.franklintempletonindia.com/downloadsServlet/pdf/product-labels-jg9o5k7l" display="https://www.franklintempletonindia.com/downloadsServlet/pdf/product-labels-jg9o5k7l" xr:uid="{00000000-0004-0000-1F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226"/>
  <sheetViews>
    <sheetView workbookViewId="0">
      <selection sqref="A1:F1"/>
    </sheetView>
  </sheetViews>
  <sheetFormatPr defaultColWidth="9.21875" defaultRowHeight="10.199999999999999" x14ac:dyDescent="0.2"/>
  <cols>
    <col min="1" max="1" width="38.77734375" style="6" bestFit="1" customWidth="1"/>
    <col min="2" max="2" width="31.77734375" style="6" bestFit="1" customWidth="1"/>
    <col min="3" max="3" width="25.5546875" style="6" bestFit="1" customWidth="1"/>
    <col min="4" max="4" width="15.77734375" style="6" customWidth="1"/>
    <col min="5" max="5" width="26.21875" style="9" customWidth="1"/>
    <col min="6" max="6" width="13.5546875" style="10" bestFit="1" customWidth="1"/>
    <col min="7" max="16384" width="9.21875" style="6"/>
  </cols>
  <sheetData>
    <row r="1" spans="1:7" s="1" customFormat="1" ht="13.8" x14ac:dyDescent="0.2">
      <c r="A1" s="98" t="s">
        <v>26</v>
      </c>
      <c r="B1" s="99"/>
      <c r="C1" s="99"/>
      <c r="D1" s="99"/>
      <c r="E1" s="99"/>
      <c r="F1" s="99"/>
    </row>
    <row r="2" spans="1:7" s="1" customFormat="1" ht="11.4" x14ac:dyDescent="0.2">
      <c r="E2" s="5"/>
      <c r="F2" s="8"/>
      <c r="G2" s="11"/>
    </row>
    <row r="3" spans="1:7" s="1" customFormat="1" ht="12" x14ac:dyDescent="0.2">
      <c r="A3" s="7" t="s">
        <v>7</v>
      </c>
      <c r="B3" s="2"/>
      <c r="C3" s="3"/>
      <c r="D3" s="3"/>
      <c r="E3" s="4"/>
      <c r="F3" s="8"/>
    </row>
    <row r="4" spans="1:7" s="1" customFormat="1" ht="24.75" customHeight="1" x14ac:dyDescent="0.2">
      <c r="A4" s="14" t="s">
        <v>2</v>
      </c>
      <c r="B4" s="14" t="s">
        <v>0</v>
      </c>
      <c r="C4" s="15" t="s">
        <v>546</v>
      </c>
      <c r="D4" s="15" t="s">
        <v>1</v>
      </c>
      <c r="E4" s="54" t="s">
        <v>6</v>
      </c>
      <c r="F4" s="16" t="s">
        <v>3</v>
      </c>
    </row>
    <row r="5" spans="1:7" x14ac:dyDescent="0.2">
      <c r="A5" s="17" t="s">
        <v>134</v>
      </c>
      <c r="B5" s="18"/>
      <c r="C5" s="18"/>
      <c r="D5" s="18"/>
      <c r="E5" s="19"/>
      <c r="F5" s="20"/>
    </row>
    <row r="6" spans="1:7" x14ac:dyDescent="0.2">
      <c r="A6" s="21" t="s">
        <v>67</v>
      </c>
      <c r="B6" s="22"/>
      <c r="C6" s="22"/>
      <c r="D6" s="22"/>
      <c r="E6" s="23"/>
      <c r="F6" s="24"/>
    </row>
    <row r="7" spans="1:7" x14ac:dyDescent="0.2">
      <c r="A7" s="22" t="s">
        <v>136</v>
      </c>
      <c r="B7" s="22" t="s">
        <v>135</v>
      </c>
      <c r="C7" s="22" t="s">
        <v>137</v>
      </c>
      <c r="D7" s="25">
        <v>1016819</v>
      </c>
      <c r="E7" s="23">
        <v>7438.5393949999998</v>
      </c>
      <c r="F7" s="24">
        <v>10.9642181808229</v>
      </c>
    </row>
    <row r="8" spans="1:7" x14ac:dyDescent="0.2">
      <c r="A8" s="22" t="s">
        <v>141</v>
      </c>
      <c r="B8" s="22" t="s">
        <v>140</v>
      </c>
      <c r="C8" s="22" t="s">
        <v>142</v>
      </c>
      <c r="D8" s="25">
        <v>448821</v>
      </c>
      <c r="E8" s="23">
        <v>6031.7054189999999</v>
      </c>
      <c r="F8" s="24">
        <v>8.8905806240430092</v>
      </c>
    </row>
    <row r="9" spans="1:7" x14ac:dyDescent="0.2">
      <c r="A9" s="22" t="s">
        <v>139</v>
      </c>
      <c r="B9" s="22" t="s">
        <v>138</v>
      </c>
      <c r="C9" s="22" t="s">
        <v>137</v>
      </c>
      <c r="D9" s="25">
        <v>474792</v>
      </c>
      <c r="E9" s="23">
        <v>5725.5167279999996</v>
      </c>
      <c r="F9" s="24">
        <v>8.4392662685821591</v>
      </c>
    </row>
    <row r="10" spans="1:7" x14ac:dyDescent="0.2">
      <c r="A10" s="22" t="s">
        <v>144</v>
      </c>
      <c r="B10" s="22" t="s">
        <v>143</v>
      </c>
      <c r="C10" s="22" t="s">
        <v>145</v>
      </c>
      <c r="D10" s="25">
        <v>185222</v>
      </c>
      <c r="E10" s="23">
        <v>3301.3969280000001</v>
      </c>
      <c r="F10" s="24">
        <v>4.8661752392440398</v>
      </c>
    </row>
    <row r="11" spans="1:7" x14ac:dyDescent="0.2">
      <c r="A11" s="22" t="s">
        <v>154</v>
      </c>
      <c r="B11" s="22" t="s">
        <v>153</v>
      </c>
      <c r="C11" s="22" t="s">
        <v>155</v>
      </c>
      <c r="D11" s="25">
        <v>232842</v>
      </c>
      <c r="E11" s="23">
        <v>2911.9220519999999</v>
      </c>
      <c r="F11" s="24">
        <v>4.2920991619857398</v>
      </c>
    </row>
    <row r="12" spans="1:7" x14ac:dyDescent="0.2">
      <c r="A12" s="22" t="s">
        <v>151</v>
      </c>
      <c r="B12" s="22" t="s">
        <v>150</v>
      </c>
      <c r="C12" s="22" t="s">
        <v>152</v>
      </c>
      <c r="D12" s="25">
        <v>78065</v>
      </c>
      <c r="E12" s="23">
        <v>2735.4756649999999</v>
      </c>
      <c r="F12" s="24">
        <v>4.0320216680645196</v>
      </c>
    </row>
    <row r="13" spans="1:7" x14ac:dyDescent="0.2">
      <c r="A13" s="22" t="s">
        <v>147</v>
      </c>
      <c r="B13" s="22" t="s">
        <v>146</v>
      </c>
      <c r="C13" s="22" t="s">
        <v>137</v>
      </c>
      <c r="D13" s="25">
        <v>275799</v>
      </c>
      <c r="E13" s="23">
        <v>2701.1754059999998</v>
      </c>
      <c r="F13" s="24">
        <v>3.9814639572876498</v>
      </c>
    </row>
    <row r="14" spans="1:7" x14ac:dyDescent="0.2">
      <c r="A14" s="22" t="s">
        <v>149</v>
      </c>
      <c r="B14" s="22" t="s">
        <v>148</v>
      </c>
      <c r="C14" s="22" t="s">
        <v>137</v>
      </c>
      <c r="D14" s="25">
        <v>190511</v>
      </c>
      <c r="E14" s="23">
        <v>2212.404243</v>
      </c>
      <c r="F14" s="24">
        <v>3.26102767442966</v>
      </c>
    </row>
    <row r="15" spans="1:7" x14ac:dyDescent="0.2">
      <c r="A15" s="22" t="s">
        <v>334</v>
      </c>
      <c r="B15" s="22" t="s">
        <v>333</v>
      </c>
      <c r="C15" s="22" t="s">
        <v>218</v>
      </c>
      <c r="D15" s="25">
        <v>640593</v>
      </c>
      <c r="E15" s="23">
        <v>1842.9860610000001</v>
      </c>
      <c r="F15" s="24">
        <v>2.7165146548261698</v>
      </c>
    </row>
    <row r="16" spans="1:7" x14ac:dyDescent="0.2">
      <c r="A16" s="22" t="s">
        <v>171</v>
      </c>
      <c r="B16" s="22" t="s">
        <v>170</v>
      </c>
      <c r="C16" s="22" t="s">
        <v>172</v>
      </c>
      <c r="D16" s="25">
        <v>59339</v>
      </c>
      <c r="E16" s="23">
        <v>1753.2894329999999</v>
      </c>
      <c r="F16" s="24">
        <v>2.5843041028276001</v>
      </c>
    </row>
    <row r="17" spans="1:6" x14ac:dyDescent="0.2">
      <c r="A17" s="22" t="s">
        <v>314</v>
      </c>
      <c r="B17" s="22" t="s">
        <v>313</v>
      </c>
      <c r="C17" s="22" t="s">
        <v>137</v>
      </c>
      <c r="D17" s="25">
        <v>488789</v>
      </c>
      <c r="E17" s="23">
        <v>1727.380326</v>
      </c>
      <c r="F17" s="24">
        <v>2.54611473702156</v>
      </c>
    </row>
    <row r="18" spans="1:6" x14ac:dyDescent="0.2">
      <c r="A18" s="22" t="s">
        <v>416</v>
      </c>
      <c r="B18" s="22" t="s">
        <v>415</v>
      </c>
      <c r="C18" s="22" t="s">
        <v>155</v>
      </c>
      <c r="D18" s="25">
        <v>67879</v>
      </c>
      <c r="E18" s="23">
        <v>1601.197731</v>
      </c>
      <c r="F18" s="24">
        <v>2.3601247961559699</v>
      </c>
    </row>
    <row r="19" spans="1:6" x14ac:dyDescent="0.2">
      <c r="A19" s="22" t="s">
        <v>346</v>
      </c>
      <c r="B19" s="22" t="s">
        <v>345</v>
      </c>
      <c r="C19" s="22" t="s">
        <v>223</v>
      </c>
      <c r="D19" s="25">
        <v>176490</v>
      </c>
      <c r="E19" s="23">
        <v>1414.6555949999999</v>
      </c>
      <c r="F19" s="24">
        <v>2.0851664245708799</v>
      </c>
    </row>
    <row r="20" spans="1:6" x14ac:dyDescent="0.2">
      <c r="A20" s="22" t="s">
        <v>177</v>
      </c>
      <c r="B20" s="22" t="s">
        <v>176</v>
      </c>
      <c r="C20" s="22" t="s">
        <v>178</v>
      </c>
      <c r="D20" s="25">
        <v>70386</v>
      </c>
      <c r="E20" s="23">
        <v>1236.8227919999999</v>
      </c>
      <c r="F20" s="24">
        <v>1.8230453886710201</v>
      </c>
    </row>
    <row r="21" spans="1:6" x14ac:dyDescent="0.2">
      <c r="A21" s="22" t="s">
        <v>217</v>
      </c>
      <c r="B21" s="22" t="s">
        <v>216</v>
      </c>
      <c r="C21" s="22" t="s">
        <v>218</v>
      </c>
      <c r="D21" s="25">
        <v>58992</v>
      </c>
      <c r="E21" s="23">
        <v>1212.4035839999999</v>
      </c>
      <c r="F21" s="24">
        <v>1.78705209615786</v>
      </c>
    </row>
    <row r="22" spans="1:6" x14ac:dyDescent="0.2">
      <c r="A22" s="22" t="s">
        <v>159</v>
      </c>
      <c r="B22" s="22" t="s">
        <v>158</v>
      </c>
      <c r="C22" s="22" t="s">
        <v>160</v>
      </c>
      <c r="D22" s="25">
        <v>315139</v>
      </c>
      <c r="E22" s="23">
        <v>1168.0627039999999</v>
      </c>
      <c r="F22" s="24">
        <v>1.72169476498927</v>
      </c>
    </row>
    <row r="23" spans="1:6" x14ac:dyDescent="0.2">
      <c r="A23" s="22" t="s">
        <v>162</v>
      </c>
      <c r="B23" s="22" t="s">
        <v>161</v>
      </c>
      <c r="C23" s="22" t="s">
        <v>163</v>
      </c>
      <c r="D23" s="25">
        <v>477585</v>
      </c>
      <c r="E23" s="23">
        <v>1093.5741330000001</v>
      </c>
      <c r="F23" s="24">
        <v>1.6119005028293201</v>
      </c>
    </row>
    <row r="24" spans="1:6" x14ac:dyDescent="0.2">
      <c r="A24" s="22" t="s">
        <v>256</v>
      </c>
      <c r="B24" s="22" t="s">
        <v>255</v>
      </c>
      <c r="C24" s="22" t="s">
        <v>198</v>
      </c>
      <c r="D24" s="25">
        <v>27436</v>
      </c>
      <c r="E24" s="23">
        <v>1084.106104</v>
      </c>
      <c r="F24" s="24">
        <v>1.59794486850571</v>
      </c>
    </row>
    <row r="25" spans="1:6" x14ac:dyDescent="0.2">
      <c r="A25" s="22" t="s">
        <v>213</v>
      </c>
      <c r="B25" s="22" t="s">
        <v>212</v>
      </c>
      <c r="C25" s="22" t="s">
        <v>172</v>
      </c>
      <c r="D25" s="25">
        <v>8723</v>
      </c>
      <c r="E25" s="23">
        <v>1073.4523799999999</v>
      </c>
      <c r="F25" s="24">
        <v>1.58224154986055</v>
      </c>
    </row>
    <row r="26" spans="1:6" x14ac:dyDescent="0.2">
      <c r="A26" s="22" t="s">
        <v>180</v>
      </c>
      <c r="B26" s="22" t="s">
        <v>179</v>
      </c>
      <c r="C26" s="22" t="s">
        <v>181</v>
      </c>
      <c r="D26" s="25">
        <v>549435</v>
      </c>
      <c r="E26" s="23">
        <v>1054.1459910000001</v>
      </c>
      <c r="F26" s="24">
        <v>1.5537844227231801</v>
      </c>
    </row>
    <row r="27" spans="1:6" x14ac:dyDescent="0.2">
      <c r="A27" s="22" t="s">
        <v>194</v>
      </c>
      <c r="B27" s="22" t="s">
        <v>193</v>
      </c>
      <c r="C27" s="22" t="s">
        <v>195</v>
      </c>
      <c r="D27" s="25">
        <v>238087</v>
      </c>
      <c r="E27" s="23">
        <v>953.89556549999998</v>
      </c>
      <c r="F27" s="24">
        <v>1.40601784120301</v>
      </c>
    </row>
    <row r="28" spans="1:6" x14ac:dyDescent="0.2">
      <c r="A28" s="22" t="s">
        <v>157</v>
      </c>
      <c r="B28" s="22" t="s">
        <v>156</v>
      </c>
      <c r="C28" s="22" t="s">
        <v>155</v>
      </c>
      <c r="D28" s="25">
        <v>70134</v>
      </c>
      <c r="E28" s="23">
        <v>940.91774399999997</v>
      </c>
      <c r="F28" s="24">
        <v>1.38688886185883</v>
      </c>
    </row>
    <row r="29" spans="1:6" x14ac:dyDescent="0.2">
      <c r="A29" s="22" t="s">
        <v>332</v>
      </c>
      <c r="B29" s="22" t="s">
        <v>331</v>
      </c>
      <c r="C29" s="22" t="s">
        <v>160</v>
      </c>
      <c r="D29" s="25">
        <v>301084</v>
      </c>
      <c r="E29" s="23">
        <v>891.50972400000001</v>
      </c>
      <c r="F29" s="24">
        <v>1.3140626950005101</v>
      </c>
    </row>
    <row r="30" spans="1:6" x14ac:dyDescent="0.2">
      <c r="A30" s="22" t="s">
        <v>260</v>
      </c>
      <c r="B30" s="22" t="s">
        <v>259</v>
      </c>
      <c r="C30" s="22" t="s">
        <v>261</v>
      </c>
      <c r="D30" s="25">
        <v>96172</v>
      </c>
      <c r="E30" s="23">
        <v>850.593254</v>
      </c>
      <c r="F30" s="24">
        <v>1.2537528572156</v>
      </c>
    </row>
    <row r="31" spans="1:6" x14ac:dyDescent="0.2">
      <c r="A31" s="22" t="s">
        <v>168</v>
      </c>
      <c r="B31" s="22" t="s">
        <v>167</v>
      </c>
      <c r="C31" s="22" t="s">
        <v>169</v>
      </c>
      <c r="D31" s="25">
        <v>7880</v>
      </c>
      <c r="E31" s="23">
        <v>846.70600000000002</v>
      </c>
      <c r="F31" s="24">
        <v>1.2480231435289499</v>
      </c>
    </row>
    <row r="32" spans="1:6" x14ac:dyDescent="0.2">
      <c r="A32" s="22" t="s">
        <v>426</v>
      </c>
      <c r="B32" s="22" t="s">
        <v>425</v>
      </c>
      <c r="C32" s="22" t="s">
        <v>223</v>
      </c>
      <c r="D32" s="25">
        <v>93096</v>
      </c>
      <c r="E32" s="23">
        <v>811.89021600000001</v>
      </c>
      <c r="F32" s="24">
        <v>1.1967055619928499</v>
      </c>
    </row>
    <row r="33" spans="1:6" x14ac:dyDescent="0.2">
      <c r="A33" s="22" t="s">
        <v>253</v>
      </c>
      <c r="B33" s="22" t="s">
        <v>252</v>
      </c>
      <c r="C33" s="22" t="s">
        <v>254</v>
      </c>
      <c r="D33" s="25">
        <v>258212</v>
      </c>
      <c r="E33" s="23">
        <v>735.00045799999998</v>
      </c>
      <c r="F33" s="24">
        <v>1.08337201116843</v>
      </c>
    </row>
    <row r="34" spans="1:6" x14ac:dyDescent="0.2">
      <c r="A34" s="22" t="s">
        <v>362</v>
      </c>
      <c r="B34" s="22" t="s">
        <v>361</v>
      </c>
      <c r="C34" s="22" t="s">
        <v>181</v>
      </c>
      <c r="D34" s="25">
        <v>62449</v>
      </c>
      <c r="E34" s="23">
        <v>700.99002499999995</v>
      </c>
      <c r="F34" s="24">
        <v>1.03324149655599</v>
      </c>
    </row>
    <row r="35" spans="1:6" x14ac:dyDescent="0.2">
      <c r="A35" s="22" t="s">
        <v>880</v>
      </c>
      <c r="B35" s="22" t="s">
        <v>879</v>
      </c>
      <c r="C35" s="22" t="s">
        <v>881</v>
      </c>
      <c r="D35" s="25">
        <v>150933</v>
      </c>
      <c r="E35" s="23">
        <v>679.87769849999995</v>
      </c>
      <c r="F35" s="24">
        <v>1.0021224634019299</v>
      </c>
    </row>
    <row r="36" spans="1:6" x14ac:dyDescent="0.2">
      <c r="A36" s="22" t="s">
        <v>408</v>
      </c>
      <c r="B36" s="22" t="s">
        <v>407</v>
      </c>
      <c r="C36" s="22" t="s">
        <v>198</v>
      </c>
      <c r="D36" s="25">
        <v>30057</v>
      </c>
      <c r="E36" s="23">
        <v>650.79416400000002</v>
      </c>
      <c r="F36" s="24">
        <v>0.95925407206937496</v>
      </c>
    </row>
    <row r="37" spans="1:6" x14ac:dyDescent="0.2">
      <c r="A37" s="22" t="s">
        <v>515</v>
      </c>
      <c r="B37" s="22" t="s">
        <v>514</v>
      </c>
      <c r="C37" s="22" t="s">
        <v>169</v>
      </c>
      <c r="D37" s="25">
        <v>25394</v>
      </c>
      <c r="E37" s="23">
        <v>649.50233800000001</v>
      </c>
      <c r="F37" s="24">
        <v>0.95734995334881301</v>
      </c>
    </row>
    <row r="38" spans="1:6" x14ac:dyDescent="0.2">
      <c r="A38" s="22" t="s">
        <v>967</v>
      </c>
      <c r="B38" s="22" t="s">
        <v>966</v>
      </c>
      <c r="C38" s="22" t="s">
        <v>172</v>
      </c>
      <c r="D38" s="25">
        <v>7370</v>
      </c>
      <c r="E38" s="23">
        <v>647.19655</v>
      </c>
      <c r="F38" s="24">
        <v>0.95395128038786603</v>
      </c>
    </row>
    <row r="39" spans="1:6" x14ac:dyDescent="0.2">
      <c r="A39" s="22" t="s">
        <v>969</v>
      </c>
      <c r="B39" s="22" t="s">
        <v>968</v>
      </c>
      <c r="C39" s="22" t="s">
        <v>859</v>
      </c>
      <c r="D39" s="25">
        <v>49038</v>
      </c>
      <c r="E39" s="23">
        <v>643.67278799999997</v>
      </c>
      <c r="F39" s="24">
        <v>0.94875734467902795</v>
      </c>
    </row>
    <row r="40" spans="1:6" x14ac:dyDescent="0.2">
      <c r="A40" s="22" t="s">
        <v>328</v>
      </c>
      <c r="B40" s="22" t="s">
        <v>327</v>
      </c>
      <c r="C40" s="22" t="s">
        <v>223</v>
      </c>
      <c r="D40" s="25">
        <v>38010</v>
      </c>
      <c r="E40" s="23">
        <v>620.24717999999996</v>
      </c>
      <c r="F40" s="24">
        <v>0.91422859333530604</v>
      </c>
    </row>
    <row r="41" spans="1:6" x14ac:dyDescent="0.2">
      <c r="A41" s="22" t="s">
        <v>780</v>
      </c>
      <c r="B41" s="22" t="s">
        <v>779</v>
      </c>
      <c r="C41" s="22" t="s">
        <v>172</v>
      </c>
      <c r="D41" s="25">
        <v>9150</v>
      </c>
      <c r="E41" s="23">
        <v>602.61900000000003</v>
      </c>
      <c r="F41" s="24">
        <v>0.88824510364904696</v>
      </c>
    </row>
    <row r="42" spans="1:6" x14ac:dyDescent="0.2">
      <c r="A42" s="22" t="s">
        <v>210</v>
      </c>
      <c r="B42" s="22" t="s">
        <v>209</v>
      </c>
      <c r="C42" s="22" t="s">
        <v>211</v>
      </c>
      <c r="D42" s="25">
        <v>15028</v>
      </c>
      <c r="E42" s="23">
        <v>592.62918000000002</v>
      </c>
      <c r="F42" s="24">
        <v>0.87352036264132005</v>
      </c>
    </row>
    <row r="43" spans="1:6" x14ac:dyDescent="0.2">
      <c r="A43" s="22" t="s">
        <v>971</v>
      </c>
      <c r="B43" s="22" t="s">
        <v>970</v>
      </c>
      <c r="C43" s="22" t="s">
        <v>155</v>
      </c>
      <c r="D43" s="25">
        <v>42200</v>
      </c>
      <c r="E43" s="23">
        <v>584.048</v>
      </c>
      <c r="F43" s="24">
        <v>0.860871921223889</v>
      </c>
    </row>
    <row r="44" spans="1:6" x14ac:dyDescent="0.2">
      <c r="A44" s="22" t="s">
        <v>432</v>
      </c>
      <c r="B44" s="22" t="s">
        <v>431</v>
      </c>
      <c r="C44" s="22" t="s">
        <v>175</v>
      </c>
      <c r="D44" s="25">
        <v>47661</v>
      </c>
      <c r="E44" s="23">
        <v>559.92142799999999</v>
      </c>
      <c r="F44" s="24">
        <v>0.82530996674380097</v>
      </c>
    </row>
    <row r="45" spans="1:6" x14ac:dyDescent="0.2">
      <c r="A45" s="22" t="s">
        <v>348</v>
      </c>
      <c r="B45" s="22" t="s">
        <v>347</v>
      </c>
      <c r="C45" s="22" t="s">
        <v>204</v>
      </c>
      <c r="D45" s="25">
        <v>29839</v>
      </c>
      <c r="E45" s="23">
        <v>530.32854699999996</v>
      </c>
      <c r="F45" s="24">
        <v>0.78169081160412102</v>
      </c>
    </row>
    <row r="46" spans="1:6" x14ac:dyDescent="0.2">
      <c r="A46" s="22" t="s">
        <v>354</v>
      </c>
      <c r="B46" s="22" t="s">
        <v>353</v>
      </c>
      <c r="C46" s="22" t="s">
        <v>178</v>
      </c>
      <c r="D46" s="25">
        <v>40507</v>
      </c>
      <c r="E46" s="23">
        <v>508.32234299999999</v>
      </c>
      <c r="F46" s="24">
        <v>0.74925422571336298</v>
      </c>
    </row>
    <row r="47" spans="1:6" x14ac:dyDescent="0.2">
      <c r="A47" s="22" t="s">
        <v>165</v>
      </c>
      <c r="B47" s="22" t="s">
        <v>164</v>
      </c>
      <c r="C47" s="22" t="s">
        <v>166</v>
      </c>
      <c r="D47" s="25">
        <v>6842</v>
      </c>
      <c r="E47" s="23">
        <v>507.60798</v>
      </c>
      <c r="F47" s="24">
        <v>0.74820127279123805</v>
      </c>
    </row>
    <row r="48" spans="1:6" x14ac:dyDescent="0.2">
      <c r="A48" s="22" t="s">
        <v>318</v>
      </c>
      <c r="B48" s="22" t="s">
        <v>317</v>
      </c>
      <c r="C48" s="22" t="s">
        <v>223</v>
      </c>
      <c r="D48" s="25">
        <v>217902</v>
      </c>
      <c r="E48" s="23">
        <v>488.31838199999999</v>
      </c>
      <c r="F48" s="24">
        <v>0.719768895161495</v>
      </c>
    </row>
    <row r="49" spans="1:7" x14ac:dyDescent="0.2">
      <c r="A49" s="22" t="s">
        <v>263</v>
      </c>
      <c r="B49" s="22" t="s">
        <v>262</v>
      </c>
      <c r="C49" s="22" t="s">
        <v>163</v>
      </c>
      <c r="D49" s="25">
        <v>14748</v>
      </c>
      <c r="E49" s="23">
        <v>486.06458400000002</v>
      </c>
      <c r="F49" s="24">
        <v>0.71644685414036202</v>
      </c>
    </row>
    <row r="50" spans="1:7" x14ac:dyDescent="0.2">
      <c r="A50" s="22" t="s">
        <v>468</v>
      </c>
      <c r="B50" s="22" t="s">
        <v>467</v>
      </c>
      <c r="C50" s="22" t="s">
        <v>166</v>
      </c>
      <c r="D50" s="25">
        <v>49433</v>
      </c>
      <c r="E50" s="23">
        <v>475.693759</v>
      </c>
      <c r="F50" s="24">
        <v>0.70116052143752505</v>
      </c>
    </row>
    <row r="51" spans="1:7" x14ac:dyDescent="0.2">
      <c r="A51" s="22" t="s">
        <v>269</v>
      </c>
      <c r="B51" s="22" t="s">
        <v>268</v>
      </c>
      <c r="C51" s="22" t="s">
        <v>178</v>
      </c>
      <c r="D51" s="25">
        <v>37399</v>
      </c>
      <c r="E51" s="23">
        <v>457.83855799999998</v>
      </c>
      <c r="F51" s="24">
        <v>0.67484240856202704</v>
      </c>
    </row>
    <row r="52" spans="1:7" x14ac:dyDescent="0.2">
      <c r="A52" s="22" t="s">
        <v>447</v>
      </c>
      <c r="B52" s="22" t="s">
        <v>446</v>
      </c>
      <c r="C52" s="22" t="s">
        <v>184</v>
      </c>
      <c r="D52" s="25">
        <v>43281</v>
      </c>
      <c r="E52" s="23">
        <v>439.21558800000003</v>
      </c>
      <c r="F52" s="24">
        <v>0.64739262367654704</v>
      </c>
    </row>
    <row r="53" spans="1:7" x14ac:dyDescent="0.2">
      <c r="A53" s="22" t="s">
        <v>215</v>
      </c>
      <c r="B53" s="22" t="s">
        <v>214</v>
      </c>
      <c r="C53" s="22" t="s">
        <v>204</v>
      </c>
      <c r="D53" s="25">
        <v>71442</v>
      </c>
      <c r="E53" s="23">
        <v>421.93645199999997</v>
      </c>
      <c r="F53" s="24">
        <v>0.62192361598298596</v>
      </c>
    </row>
    <row r="54" spans="1:7" x14ac:dyDescent="0.2">
      <c r="A54" s="22" t="s">
        <v>360</v>
      </c>
      <c r="B54" s="22" t="s">
        <v>359</v>
      </c>
      <c r="C54" s="22" t="s">
        <v>172</v>
      </c>
      <c r="D54" s="25">
        <v>138998</v>
      </c>
      <c r="E54" s="23">
        <v>411.71207600000002</v>
      </c>
      <c r="F54" s="24">
        <v>0.60685314538735802</v>
      </c>
    </row>
    <row r="55" spans="1:7" x14ac:dyDescent="0.2">
      <c r="A55" s="22" t="s">
        <v>816</v>
      </c>
      <c r="B55" s="22" t="s">
        <v>815</v>
      </c>
      <c r="C55" s="22" t="s">
        <v>155</v>
      </c>
      <c r="D55" s="25">
        <v>189793</v>
      </c>
      <c r="E55" s="23">
        <v>356.1275852</v>
      </c>
      <c r="F55" s="24">
        <v>0.52492301740943903</v>
      </c>
    </row>
    <row r="56" spans="1:7" x14ac:dyDescent="0.2">
      <c r="A56" s="22" t="s">
        <v>412</v>
      </c>
      <c r="B56" s="22" t="s">
        <v>411</v>
      </c>
      <c r="C56" s="22" t="s">
        <v>413</v>
      </c>
      <c r="D56" s="25">
        <v>17313</v>
      </c>
      <c r="E56" s="23">
        <v>304.50104399999998</v>
      </c>
      <c r="F56" s="24">
        <v>0.44882680663739899</v>
      </c>
    </row>
    <row r="57" spans="1:7" x14ac:dyDescent="0.2">
      <c r="A57" s="21" t="s">
        <v>33</v>
      </c>
      <c r="B57" s="21"/>
      <c r="C57" s="21"/>
      <c r="D57" s="21"/>
      <c r="E57" s="26">
        <f>SUM(E7:E56)</f>
        <v>67669.890881200001</v>
      </c>
      <c r="F57" s="27">
        <f>SUM(F7:F56)</f>
        <v>99.743700812107178</v>
      </c>
      <c r="G57" s="12"/>
    </row>
    <row r="58" spans="1:7" x14ac:dyDescent="0.2">
      <c r="A58" s="22"/>
      <c r="B58" s="22"/>
      <c r="C58" s="22"/>
      <c r="D58" s="22"/>
      <c r="E58" s="23"/>
      <c r="F58" s="24"/>
    </row>
    <row r="59" spans="1:7" x14ac:dyDescent="0.2">
      <c r="A59" s="21" t="s">
        <v>38</v>
      </c>
      <c r="B59" s="21"/>
      <c r="C59" s="21"/>
      <c r="D59" s="21"/>
      <c r="E59" s="26">
        <f>E57</f>
        <v>67669.890881200001</v>
      </c>
      <c r="F59" s="27">
        <f>F57</f>
        <v>99.743700812107178</v>
      </c>
      <c r="G59" s="12"/>
    </row>
    <row r="60" spans="1:7" x14ac:dyDescent="0.2">
      <c r="A60" s="21"/>
      <c r="B60" s="21"/>
      <c r="C60" s="21"/>
      <c r="D60" s="21"/>
      <c r="E60" s="26"/>
      <c r="F60" s="27"/>
      <c r="G60" s="12"/>
    </row>
    <row r="61" spans="1:7" x14ac:dyDescent="0.2">
      <c r="A61" s="21" t="s">
        <v>40</v>
      </c>
      <c r="B61" s="21"/>
      <c r="C61" s="21"/>
      <c r="D61" s="21"/>
      <c r="E61" s="26">
        <f>E63-(E57)</f>
        <v>173.88304159999825</v>
      </c>
      <c r="F61" s="27">
        <f>F63-(F57)</f>
        <v>0.25629918789282158</v>
      </c>
      <c r="G61" s="12"/>
    </row>
    <row r="62" spans="1:7" x14ac:dyDescent="0.2">
      <c r="A62" s="21"/>
      <c r="B62" s="21"/>
      <c r="C62" s="21"/>
      <c r="D62" s="21"/>
      <c r="E62" s="26"/>
      <c r="F62" s="27"/>
      <c r="G62" s="12"/>
    </row>
    <row r="63" spans="1:7" x14ac:dyDescent="0.2">
      <c r="A63" s="28" t="s">
        <v>39</v>
      </c>
      <c r="B63" s="28"/>
      <c r="C63" s="28"/>
      <c r="D63" s="28"/>
      <c r="E63" s="29">
        <v>67843.773922799999</v>
      </c>
      <c r="F63" s="30">
        <v>100</v>
      </c>
      <c r="G63" s="12"/>
    </row>
    <row r="65" spans="1:4" x14ac:dyDescent="0.2">
      <c r="A65" s="12" t="s">
        <v>43</v>
      </c>
    </row>
    <row r="66" spans="1:4" x14ac:dyDescent="0.2">
      <c r="A66" s="12" t="s">
        <v>44</v>
      </c>
    </row>
    <row r="67" spans="1:4" x14ac:dyDescent="0.2">
      <c r="A67" s="12" t="s">
        <v>45</v>
      </c>
      <c r="B67" s="12"/>
      <c r="C67" s="31" t="s">
        <v>46</v>
      </c>
      <c r="D67" s="53" t="s">
        <v>1004</v>
      </c>
    </row>
    <row r="68" spans="1:4" x14ac:dyDescent="0.2">
      <c r="A68" s="6" t="s">
        <v>59</v>
      </c>
      <c r="C68" s="32">
        <v>198.58320000000001</v>
      </c>
      <c r="D68" s="32">
        <v>180.25640000000001</v>
      </c>
    </row>
    <row r="69" spans="1:4" x14ac:dyDescent="0.2">
      <c r="A69" s="6" t="s">
        <v>126</v>
      </c>
      <c r="C69" s="32">
        <v>179.91069999999999</v>
      </c>
      <c r="D69" s="32">
        <v>163.30709999999999</v>
      </c>
    </row>
    <row r="70" spans="1:4" x14ac:dyDescent="0.2">
      <c r="A70" s="6" t="s">
        <v>60</v>
      </c>
      <c r="C70" s="32">
        <v>208.77420000000001</v>
      </c>
      <c r="D70" s="32">
        <v>189.84549999999999</v>
      </c>
    </row>
    <row r="71" spans="1:4" x14ac:dyDescent="0.2">
      <c r="A71" s="6" t="s">
        <v>127</v>
      </c>
      <c r="C71" s="32">
        <v>190.0377</v>
      </c>
      <c r="D71" s="32">
        <v>172.80680000000001</v>
      </c>
    </row>
    <row r="73" spans="1:4" x14ac:dyDescent="0.2">
      <c r="A73" s="6" t="s">
        <v>51</v>
      </c>
    </row>
    <row r="74" spans="1:4" x14ac:dyDescent="0.2">
      <c r="A74" s="6" t="s">
        <v>1005</v>
      </c>
    </row>
    <row r="76" spans="1:4" x14ac:dyDescent="0.2">
      <c r="A76" s="12" t="s">
        <v>47</v>
      </c>
      <c r="D76" s="31" t="s">
        <v>54</v>
      </c>
    </row>
    <row r="78" spans="1:4" x14ac:dyDescent="0.2">
      <c r="A78" s="12" t="s">
        <v>309</v>
      </c>
      <c r="D78" s="36">
        <v>1.4638958869128299E-2</v>
      </c>
    </row>
    <row r="80" spans="1:4" x14ac:dyDescent="0.2">
      <c r="A80" s="12" t="s">
        <v>53</v>
      </c>
      <c r="D80" s="31" t="s">
        <v>54</v>
      </c>
    </row>
    <row r="82" spans="1:9" x14ac:dyDescent="0.2">
      <c r="A82" s="67" t="s">
        <v>1018</v>
      </c>
      <c r="B82" s="68"/>
      <c r="C82" s="68"/>
      <c r="D82" s="68"/>
      <c r="E82" s="10"/>
      <c r="G82" s="68"/>
      <c r="H82" s="68"/>
      <c r="I82" s="68"/>
    </row>
    <row r="83" spans="1:9" x14ac:dyDescent="0.2">
      <c r="A83" s="67"/>
      <c r="B83" s="68"/>
      <c r="C83" s="68"/>
      <c r="D83" s="68"/>
      <c r="E83" s="10"/>
      <c r="G83" s="68"/>
      <c r="H83" s="68"/>
      <c r="I83" s="68"/>
    </row>
    <row r="84" spans="1:9" x14ac:dyDescent="0.2">
      <c r="A84" s="67" t="s">
        <v>1009</v>
      </c>
      <c r="B84" s="68"/>
      <c r="C84" s="68"/>
      <c r="D84" s="68"/>
      <c r="E84" s="10"/>
      <c r="G84" s="68"/>
      <c r="H84" s="68"/>
      <c r="I84" s="68"/>
    </row>
    <row r="85" spans="1:9" x14ac:dyDescent="0.2">
      <c r="A85" s="69"/>
      <c r="B85" s="68"/>
      <c r="C85" s="68"/>
      <c r="D85" s="68"/>
      <c r="E85" s="10"/>
      <c r="G85" s="68"/>
      <c r="H85" s="68"/>
      <c r="I85" s="68"/>
    </row>
    <row r="86" spans="1:9" x14ac:dyDescent="0.2">
      <c r="A86" s="68"/>
      <c r="B86" s="68"/>
      <c r="C86" s="68"/>
      <c r="D86" s="68"/>
      <c r="E86" s="10"/>
      <c r="G86" s="68"/>
      <c r="H86" s="68"/>
      <c r="I86" s="68"/>
    </row>
    <row r="87" spans="1:9" x14ac:dyDescent="0.2">
      <c r="A87" s="68"/>
      <c r="B87" s="68"/>
      <c r="C87" s="68"/>
      <c r="D87" s="68"/>
      <c r="E87" s="10"/>
      <c r="G87" s="68"/>
      <c r="H87" s="68"/>
      <c r="I87" s="68"/>
    </row>
    <row r="88" spans="1:9" x14ac:dyDescent="0.2">
      <c r="A88" s="68"/>
      <c r="B88" s="68"/>
      <c r="C88" s="68"/>
      <c r="D88" s="68"/>
      <c r="E88" s="10"/>
      <c r="G88" s="68"/>
      <c r="H88" s="68"/>
      <c r="I88" s="68"/>
    </row>
    <row r="89" spans="1:9" x14ac:dyDescent="0.2">
      <c r="A89" s="68"/>
      <c r="B89" s="68"/>
      <c r="C89" s="68"/>
      <c r="D89" s="68"/>
      <c r="E89" s="10"/>
      <c r="G89" s="68"/>
      <c r="H89" s="68"/>
      <c r="I89" s="68"/>
    </row>
    <row r="90" spans="1:9" x14ac:dyDescent="0.2">
      <c r="A90" s="68"/>
      <c r="B90" s="68"/>
      <c r="C90" s="68"/>
      <c r="D90" s="68"/>
      <c r="E90" s="10"/>
      <c r="G90" s="68"/>
      <c r="H90" s="68"/>
      <c r="I90" s="68"/>
    </row>
    <row r="91" spans="1:9" x14ac:dyDescent="0.2">
      <c r="A91" s="68"/>
      <c r="B91" s="68"/>
      <c r="C91" s="68"/>
      <c r="D91" s="68"/>
      <c r="E91" s="10"/>
      <c r="G91" s="68"/>
      <c r="H91" s="68"/>
      <c r="I91" s="68"/>
    </row>
    <row r="92" spans="1:9" x14ac:dyDescent="0.2">
      <c r="A92" s="68"/>
      <c r="B92" s="68"/>
      <c r="C92" s="68"/>
      <c r="D92" s="68"/>
      <c r="E92" s="10"/>
      <c r="G92" s="68"/>
      <c r="H92" s="68"/>
      <c r="I92" s="68"/>
    </row>
    <row r="93" spans="1:9" x14ac:dyDescent="0.2">
      <c r="A93" s="68"/>
      <c r="B93" s="68"/>
      <c r="C93" s="68"/>
      <c r="D93" s="68"/>
      <c r="E93" s="10"/>
      <c r="G93" s="68"/>
      <c r="H93" s="68"/>
      <c r="I93" s="68"/>
    </row>
    <row r="94" spans="1:9" x14ac:dyDescent="0.2">
      <c r="A94" s="68"/>
      <c r="B94" s="68"/>
      <c r="C94" s="68"/>
      <c r="D94" s="68"/>
      <c r="E94" s="10"/>
      <c r="G94" s="68"/>
      <c r="H94" s="68"/>
      <c r="I94" s="68"/>
    </row>
    <row r="95" spans="1:9" x14ac:dyDescent="0.2">
      <c r="A95" s="68"/>
      <c r="B95" s="68"/>
      <c r="C95" s="68"/>
      <c r="D95" s="68"/>
      <c r="E95" s="10"/>
      <c r="G95" s="68"/>
      <c r="H95" s="68"/>
      <c r="I95" s="68"/>
    </row>
    <row r="96" spans="1:9" x14ac:dyDescent="0.2">
      <c r="A96" s="68"/>
      <c r="B96" s="68"/>
      <c r="C96" s="68"/>
      <c r="D96" s="68"/>
      <c r="E96" s="10"/>
      <c r="G96" s="68"/>
      <c r="H96" s="68"/>
      <c r="I96" s="68"/>
    </row>
    <row r="97" spans="1:9" x14ac:dyDescent="0.2">
      <c r="A97" s="68"/>
      <c r="B97" s="68"/>
      <c r="C97" s="68"/>
      <c r="D97" s="68"/>
      <c r="E97" s="10"/>
      <c r="G97" s="68"/>
      <c r="H97" s="68"/>
      <c r="I97" s="68"/>
    </row>
    <row r="98" spans="1:9" x14ac:dyDescent="0.2">
      <c r="A98" s="68"/>
      <c r="B98" s="68"/>
      <c r="C98" s="68"/>
      <c r="D98" s="68"/>
      <c r="E98" s="10"/>
      <c r="G98" s="68"/>
      <c r="H98" s="68"/>
      <c r="I98" s="68"/>
    </row>
    <row r="99" spans="1:9" x14ac:dyDescent="0.2">
      <c r="A99" s="68"/>
      <c r="B99" s="68"/>
      <c r="C99" s="68"/>
      <c r="D99" s="68"/>
      <c r="E99" s="10"/>
      <c r="G99" s="68"/>
      <c r="H99" s="68"/>
      <c r="I99" s="68"/>
    </row>
    <row r="100" spans="1:9" x14ac:dyDescent="0.2">
      <c r="A100" s="68"/>
      <c r="B100" s="68"/>
      <c r="C100" s="68"/>
      <c r="D100" s="68"/>
      <c r="E100" s="10"/>
      <c r="G100" s="68"/>
      <c r="H100" s="68"/>
      <c r="I100" s="68"/>
    </row>
    <row r="101" spans="1:9" x14ac:dyDescent="0.2">
      <c r="A101" s="68"/>
      <c r="B101" s="68"/>
      <c r="C101" s="68"/>
      <c r="D101" s="68"/>
      <c r="E101" s="10"/>
      <c r="G101" s="68"/>
      <c r="H101" s="68"/>
      <c r="I101" s="68"/>
    </row>
    <row r="102" spans="1:9" x14ac:dyDescent="0.2">
      <c r="A102" s="67" t="s">
        <v>1039</v>
      </c>
      <c r="B102" s="68"/>
      <c r="C102" s="68"/>
      <c r="D102" s="68"/>
      <c r="E102" s="10"/>
      <c r="G102" s="68"/>
      <c r="H102" s="68"/>
      <c r="I102" s="68"/>
    </row>
    <row r="103" spans="1:9" x14ac:dyDescent="0.2">
      <c r="A103" s="68"/>
      <c r="B103" s="68"/>
      <c r="C103" s="68"/>
      <c r="D103" s="68"/>
      <c r="E103" s="10"/>
      <c r="G103" s="68"/>
      <c r="H103" s="68"/>
      <c r="I103" s="68"/>
    </row>
    <row r="104" spans="1:9" x14ac:dyDescent="0.2">
      <c r="A104" s="67" t="s">
        <v>1525</v>
      </c>
      <c r="B104" s="68"/>
      <c r="C104" s="68"/>
      <c r="D104" s="68"/>
      <c r="E104" s="10"/>
      <c r="G104" s="68"/>
      <c r="H104" s="68"/>
      <c r="I104" s="68"/>
    </row>
    <row r="105" spans="1:9" x14ac:dyDescent="0.2">
      <c r="A105" s="68"/>
      <c r="B105" s="68"/>
      <c r="C105" s="68"/>
      <c r="D105" s="68"/>
      <c r="E105" s="10"/>
      <c r="G105" s="68"/>
      <c r="H105" s="68"/>
      <c r="I105" s="68"/>
    </row>
    <row r="106" spans="1:9" x14ac:dyDescent="0.2">
      <c r="A106" s="68"/>
      <c r="B106" s="68"/>
      <c r="C106" s="68"/>
      <c r="D106" s="68"/>
      <c r="E106" s="10"/>
      <c r="G106" s="68"/>
      <c r="H106" s="68"/>
      <c r="I106" s="68"/>
    </row>
    <row r="107" spans="1:9" x14ac:dyDescent="0.2">
      <c r="A107" s="68"/>
      <c r="B107" s="68"/>
      <c r="C107" s="68"/>
      <c r="D107" s="68"/>
      <c r="E107" s="10"/>
      <c r="G107" s="68"/>
      <c r="H107" s="68"/>
      <c r="I107" s="68"/>
    </row>
    <row r="108" spans="1:9" x14ac:dyDescent="0.2">
      <c r="A108" s="68"/>
      <c r="B108" s="68"/>
      <c r="C108" s="68"/>
      <c r="D108" s="68"/>
      <c r="E108" s="10"/>
      <c r="G108" s="68"/>
      <c r="H108" s="68"/>
      <c r="I108" s="68"/>
    </row>
    <row r="109" spans="1:9" x14ac:dyDescent="0.2">
      <c r="A109" s="68"/>
      <c r="B109" s="68"/>
      <c r="C109" s="68"/>
      <c r="D109" s="68"/>
      <c r="E109" s="10"/>
      <c r="G109" s="68"/>
      <c r="H109" s="68"/>
      <c r="I109" s="68"/>
    </row>
    <row r="110" spans="1:9" x14ac:dyDescent="0.2">
      <c r="A110" s="68"/>
      <c r="B110" s="68"/>
      <c r="C110" s="68"/>
      <c r="D110" s="68"/>
      <c r="E110" s="10"/>
      <c r="G110" s="68"/>
      <c r="H110" s="68"/>
      <c r="I110" s="68"/>
    </row>
    <row r="111" spans="1:9" x14ac:dyDescent="0.2">
      <c r="A111" s="68"/>
      <c r="B111" s="68"/>
      <c r="C111" s="68"/>
      <c r="D111" s="68"/>
      <c r="E111" s="10"/>
      <c r="G111" s="68"/>
      <c r="H111" s="68"/>
      <c r="I111" s="68"/>
    </row>
    <row r="112" spans="1:9" x14ac:dyDescent="0.2">
      <c r="A112" s="68"/>
      <c r="B112" s="68"/>
      <c r="C112" s="68"/>
      <c r="D112" s="68"/>
      <c r="E112" s="10"/>
      <c r="G112" s="68"/>
      <c r="H112" s="68"/>
      <c r="I112" s="68"/>
    </row>
    <row r="113" spans="1:9" x14ac:dyDescent="0.2">
      <c r="A113" s="68"/>
      <c r="B113" s="68"/>
      <c r="C113" s="68"/>
      <c r="D113" s="68"/>
      <c r="E113" s="10"/>
      <c r="G113" s="68"/>
      <c r="H113" s="68"/>
      <c r="I113" s="68"/>
    </row>
    <row r="114" spans="1:9" x14ac:dyDescent="0.2">
      <c r="A114" s="68"/>
      <c r="B114" s="68"/>
      <c r="C114" s="68"/>
      <c r="D114" s="68"/>
      <c r="E114" s="10"/>
      <c r="G114" s="68"/>
      <c r="H114" s="68"/>
      <c r="I114" s="68"/>
    </row>
    <row r="115" spans="1:9" x14ac:dyDescent="0.2">
      <c r="A115" s="68"/>
      <c r="B115" s="68"/>
      <c r="C115" s="68"/>
      <c r="D115" s="68"/>
      <c r="E115" s="10"/>
      <c r="G115" s="68"/>
      <c r="H115" s="68"/>
      <c r="I115" s="68"/>
    </row>
    <row r="116" spans="1:9" x14ac:dyDescent="0.2">
      <c r="A116" s="68"/>
      <c r="B116" s="68"/>
      <c r="C116" s="68"/>
      <c r="D116" s="68"/>
      <c r="E116" s="10"/>
      <c r="G116" s="68"/>
      <c r="H116" s="68"/>
      <c r="I116" s="68"/>
    </row>
    <row r="117" spans="1:9" x14ac:dyDescent="0.2">
      <c r="A117" s="68"/>
      <c r="B117" s="68"/>
      <c r="C117" s="68"/>
      <c r="D117" s="68"/>
      <c r="E117" s="10"/>
      <c r="G117" s="68"/>
      <c r="H117" s="68"/>
      <c r="I117" s="68"/>
    </row>
    <row r="118" spans="1:9" x14ac:dyDescent="0.2">
      <c r="A118" s="68"/>
      <c r="B118" s="68"/>
      <c r="C118" s="68"/>
      <c r="D118" s="68"/>
      <c r="E118" s="10"/>
      <c r="G118" s="68"/>
      <c r="H118" s="68"/>
      <c r="I118" s="68"/>
    </row>
    <row r="119" spans="1:9" x14ac:dyDescent="0.2">
      <c r="A119" s="68"/>
      <c r="B119" s="68"/>
      <c r="C119" s="68"/>
      <c r="D119" s="68"/>
      <c r="E119" s="10"/>
      <c r="G119" s="68"/>
      <c r="H119" s="68"/>
      <c r="I119" s="68"/>
    </row>
    <row r="120" spans="1:9" x14ac:dyDescent="0.2">
      <c r="A120" s="68"/>
      <c r="B120" s="68"/>
      <c r="C120" s="68"/>
      <c r="D120" s="68"/>
      <c r="E120" s="10"/>
      <c r="G120" s="68"/>
      <c r="H120" s="68"/>
      <c r="I120" s="68"/>
    </row>
    <row r="121" spans="1:9" x14ac:dyDescent="0.2">
      <c r="A121" s="68"/>
      <c r="B121" s="68"/>
      <c r="C121" s="68"/>
      <c r="D121" s="68"/>
      <c r="E121" s="10"/>
      <c r="G121" s="68"/>
      <c r="H121" s="68"/>
      <c r="I121" s="68"/>
    </row>
    <row r="122" spans="1:9" x14ac:dyDescent="0.2">
      <c r="A122" s="67" t="s">
        <v>1040</v>
      </c>
      <c r="B122" s="68"/>
      <c r="C122" s="68"/>
      <c r="D122" s="68"/>
      <c r="E122" s="10"/>
      <c r="G122" s="68"/>
      <c r="H122" s="68"/>
      <c r="I122" s="68"/>
    </row>
    <row r="123" spans="1:9" x14ac:dyDescent="0.2">
      <c r="A123" s="68"/>
      <c r="B123" s="68"/>
      <c r="C123" s="68"/>
      <c r="D123" s="68"/>
      <c r="E123" s="10"/>
      <c r="G123" s="68"/>
      <c r="H123" s="68"/>
      <c r="I123" s="68"/>
    </row>
    <row r="124" spans="1:9" x14ac:dyDescent="0.2">
      <c r="A124" s="68" t="s">
        <v>1008</v>
      </c>
      <c r="B124" s="68"/>
      <c r="C124" s="68"/>
      <c r="D124" s="68"/>
      <c r="E124" s="10"/>
      <c r="G124" s="68"/>
      <c r="H124" s="68"/>
      <c r="I124" s="68"/>
    </row>
    <row r="125" spans="1:9" x14ac:dyDescent="0.2">
      <c r="A125" s="68"/>
      <c r="B125" s="68"/>
      <c r="C125" s="68"/>
      <c r="D125" s="68"/>
      <c r="E125" s="10"/>
      <c r="G125" s="68"/>
      <c r="H125" s="68"/>
      <c r="I125" s="68"/>
    </row>
    <row r="126" spans="1:9" x14ac:dyDescent="0.2">
      <c r="A126" s="68"/>
      <c r="B126" s="68"/>
      <c r="C126" s="68"/>
      <c r="D126" s="68"/>
      <c r="E126" s="10"/>
      <c r="G126" s="68"/>
      <c r="H126" s="68"/>
      <c r="I126" s="68"/>
    </row>
    <row r="127" spans="1:9" x14ac:dyDescent="0.2">
      <c r="A127" s="68"/>
      <c r="B127" s="68"/>
      <c r="C127" s="68"/>
      <c r="D127" s="68"/>
      <c r="E127" s="10"/>
      <c r="G127" s="68"/>
      <c r="H127" s="68"/>
      <c r="I127" s="68"/>
    </row>
    <row r="128" spans="1:9" x14ac:dyDescent="0.2">
      <c r="A128" s="68"/>
      <c r="B128" s="68"/>
      <c r="C128" s="68"/>
      <c r="D128" s="68"/>
      <c r="E128" s="10"/>
      <c r="G128" s="68"/>
      <c r="H128" s="68"/>
      <c r="I128" s="68"/>
    </row>
    <row r="129" spans="1:9" x14ac:dyDescent="0.2">
      <c r="A129" s="68"/>
      <c r="B129" s="68"/>
      <c r="C129" s="68"/>
      <c r="D129" s="68"/>
      <c r="E129" s="10"/>
      <c r="G129" s="68"/>
      <c r="H129" s="68"/>
      <c r="I129" s="68"/>
    </row>
    <row r="130" spans="1:9" x14ac:dyDescent="0.2">
      <c r="A130" s="68"/>
      <c r="B130" s="68"/>
      <c r="C130" s="68"/>
      <c r="D130" s="68"/>
      <c r="E130" s="10"/>
      <c r="G130" s="68"/>
      <c r="H130" s="68"/>
      <c r="I130" s="68"/>
    </row>
    <row r="131" spans="1:9" x14ac:dyDescent="0.2">
      <c r="A131" s="68"/>
      <c r="B131" s="68"/>
      <c r="C131" s="68"/>
      <c r="D131" s="68"/>
      <c r="E131" s="10"/>
      <c r="G131" s="68"/>
      <c r="H131" s="68"/>
      <c r="I131" s="68"/>
    </row>
    <row r="132" spans="1:9" x14ac:dyDescent="0.2">
      <c r="A132" s="68"/>
      <c r="B132" s="68"/>
      <c r="C132" s="68"/>
      <c r="D132" s="68"/>
      <c r="E132" s="10"/>
      <c r="G132" s="68"/>
      <c r="H132" s="68"/>
      <c r="I132" s="68"/>
    </row>
    <row r="133" spans="1:9" x14ac:dyDescent="0.2">
      <c r="A133" s="68"/>
      <c r="B133" s="68"/>
      <c r="C133" s="68"/>
      <c r="D133" s="68"/>
      <c r="E133" s="10"/>
      <c r="G133" s="68"/>
      <c r="H133" s="68"/>
      <c r="I133" s="68"/>
    </row>
    <row r="134" spans="1:9" x14ac:dyDescent="0.2">
      <c r="A134" s="68"/>
      <c r="B134" s="68"/>
      <c r="C134" s="68"/>
      <c r="D134" s="68"/>
      <c r="E134" s="10"/>
      <c r="G134" s="68"/>
      <c r="H134" s="68"/>
      <c r="I134" s="68"/>
    </row>
    <row r="135" spans="1:9" x14ac:dyDescent="0.2">
      <c r="A135" s="68"/>
      <c r="B135" s="68"/>
      <c r="C135" s="68"/>
      <c r="D135" s="68"/>
      <c r="E135" s="10"/>
      <c r="G135" s="68"/>
      <c r="H135" s="68"/>
      <c r="I135" s="68"/>
    </row>
    <row r="136" spans="1:9" x14ac:dyDescent="0.2">
      <c r="A136" s="68"/>
      <c r="B136" s="68"/>
      <c r="C136" s="68"/>
      <c r="D136" s="68"/>
      <c r="E136" s="10"/>
      <c r="G136" s="68"/>
      <c r="H136" s="68"/>
      <c r="I136" s="68"/>
    </row>
    <row r="137" spans="1:9" x14ac:dyDescent="0.2">
      <c r="A137" s="68"/>
      <c r="B137" s="68"/>
      <c r="C137" s="68"/>
      <c r="D137" s="68"/>
      <c r="E137" s="10"/>
      <c r="G137" s="68"/>
      <c r="H137" s="68"/>
      <c r="I137" s="68"/>
    </row>
    <row r="138" spans="1:9" x14ac:dyDescent="0.2">
      <c r="A138" s="68"/>
      <c r="B138" s="68"/>
      <c r="C138" s="68"/>
      <c r="D138" s="68"/>
      <c r="E138" s="10"/>
      <c r="G138" s="68"/>
      <c r="H138" s="68"/>
      <c r="I138" s="68"/>
    </row>
    <row r="139" spans="1:9" x14ac:dyDescent="0.2">
      <c r="A139" s="68"/>
      <c r="B139" s="68"/>
      <c r="C139" s="68"/>
      <c r="D139" s="68"/>
      <c r="E139" s="10"/>
      <c r="G139" s="68"/>
      <c r="H139" s="68"/>
      <c r="I139" s="68"/>
    </row>
    <row r="140" spans="1:9" x14ac:dyDescent="0.2">
      <c r="A140" s="68"/>
      <c r="B140" s="68"/>
      <c r="C140" s="68"/>
      <c r="D140" s="68"/>
      <c r="E140" s="10"/>
      <c r="G140" s="68"/>
      <c r="H140" s="68"/>
      <c r="I140" s="68"/>
    </row>
    <row r="141" spans="1:9" x14ac:dyDescent="0.2">
      <c r="A141" s="68"/>
      <c r="B141" s="68"/>
      <c r="C141" s="68"/>
      <c r="D141" s="68"/>
      <c r="E141" s="10"/>
      <c r="G141" s="68"/>
      <c r="H141" s="68"/>
      <c r="I141" s="68"/>
    </row>
    <row r="142" spans="1:9" x14ac:dyDescent="0.2">
      <c r="A142" s="68"/>
      <c r="B142" s="68"/>
      <c r="C142" s="68"/>
      <c r="D142" s="68"/>
      <c r="E142" s="10"/>
      <c r="G142" s="68"/>
      <c r="H142" s="68"/>
      <c r="I142" s="68"/>
    </row>
    <row r="143" spans="1:9" x14ac:dyDescent="0.2">
      <c r="A143" s="68"/>
      <c r="B143" s="68"/>
      <c r="C143" s="68"/>
      <c r="D143" s="68"/>
      <c r="E143" s="10"/>
      <c r="G143" s="68"/>
      <c r="H143" s="68"/>
      <c r="I143" s="68"/>
    </row>
    <row r="144" spans="1:9" x14ac:dyDescent="0.2">
      <c r="A144" s="68"/>
      <c r="B144" s="68"/>
      <c r="C144" s="68"/>
      <c r="D144" s="68"/>
      <c r="E144" s="10"/>
      <c r="G144" s="68"/>
      <c r="H144" s="68"/>
      <c r="I144" s="68"/>
    </row>
    <row r="145" spans="1:9" x14ac:dyDescent="0.2">
      <c r="A145" s="68"/>
      <c r="B145" s="68"/>
      <c r="C145" s="68"/>
      <c r="D145" s="68"/>
      <c r="E145" s="10"/>
      <c r="G145" s="68"/>
      <c r="H145" s="68"/>
      <c r="I145" s="68"/>
    </row>
    <row r="146" spans="1:9" x14ac:dyDescent="0.2">
      <c r="A146" s="68"/>
      <c r="B146" s="68"/>
      <c r="C146" s="68"/>
      <c r="D146" s="68"/>
      <c r="E146" s="10"/>
      <c r="G146" s="68"/>
      <c r="H146" s="68"/>
      <c r="I146" s="68"/>
    </row>
    <row r="147" spans="1:9" x14ac:dyDescent="0.2">
      <c r="A147" s="68"/>
      <c r="B147" s="68"/>
      <c r="C147" s="68"/>
      <c r="D147" s="68"/>
      <c r="E147" s="10"/>
      <c r="G147" s="68"/>
      <c r="H147" s="68"/>
      <c r="I147" s="68"/>
    </row>
    <row r="148" spans="1:9" x14ac:dyDescent="0.2">
      <c r="A148" s="68"/>
      <c r="B148" s="68"/>
      <c r="C148" s="68"/>
      <c r="D148" s="68"/>
      <c r="E148" s="10"/>
      <c r="G148" s="68"/>
      <c r="H148" s="68"/>
      <c r="I148" s="68"/>
    </row>
    <row r="149" spans="1:9" x14ac:dyDescent="0.2">
      <c r="A149" s="68"/>
      <c r="B149" s="68"/>
      <c r="C149" s="68"/>
      <c r="D149" s="68"/>
      <c r="E149" s="10"/>
      <c r="G149" s="68"/>
      <c r="H149" s="68"/>
      <c r="I149" s="68"/>
    </row>
    <row r="150" spans="1:9" x14ac:dyDescent="0.2">
      <c r="A150" s="68"/>
      <c r="B150" s="68"/>
      <c r="C150" s="68"/>
      <c r="D150" s="68"/>
      <c r="E150" s="10"/>
      <c r="G150" s="68"/>
      <c r="H150" s="68"/>
      <c r="I150" s="68"/>
    </row>
    <row r="151" spans="1:9" x14ac:dyDescent="0.2">
      <c r="A151" s="68"/>
      <c r="B151" s="68"/>
      <c r="C151" s="68"/>
      <c r="D151" s="68"/>
      <c r="E151" s="10"/>
      <c r="G151" s="68"/>
      <c r="H151" s="68"/>
      <c r="I151" s="68"/>
    </row>
    <row r="152" spans="1:9" x14ac:dyDescent="0.2">
      <c r="A152" s="68"/>
      <c r="B152" s="68"/>
      <c r="C152" s="68"/>
      <c r="D152" s="68"/>
      <c r="E152" s="10"/>
      <c r="G152" s="68"/>
      <c r="H152" s="68"/>
      <c r="I152" s="68"/>
    </row>
    <row r="153" spans="1:9" x14ac:dyDescent="0.2">
      <c r="A153" s="68"/>
      <c r="B153" s="68"/>
      <c r="C153" s="68"/>
      <c r="D153" s="68"/>
      <c r="E153" s="10"/>
      <c r="G153" s="68"/>
      <c r="H153" s="68"/>
      <c r="I153" s="68"/>
    </row>
    <row r="154" spans="1:9" x14ac:dyDescent="0.2">
      <c r="A154" s="68"/>
      <c r="B154" s="68"/>
      <c r="C154" s="68"/>
      <c r="D154" s="68"/>
      <c r="E154" s="10"/>
      <c r="G154" s="68"/>
      <c r="H154" s="68"/>
      <c r="I154" s="68"/>
    </row>
    <row r="155" spans="1:9" x14ac:dyDescent="0.2">
      <c r="A155" s="68"/>
      <c r="B155" s="68"/>
      <c r="C155" s="68"/>
      <c r="D155" s="68"/>
      <c r="E155" s="10"/>
      <c r="G155" s="68"/>
      <c r="H155" s="68"/>
      <c r="I155" s="68"/>
    </row>
    <row r="156" spans="1:9" x14ac:dyDescent="0.2">
      <c r="A156" s="68"/>
      <c r="B156" s="68"/>
      <c r="C156" s="68"/>
      <c r="D156" s="68"/>
      <c r="E156" s="10"/>
      <c r="G156" s="68"/>
      <c r="H156" s="68"/>
      <c r="I156" s="68"/>
    </row>
    <row r="157" spans="1:9" x14ac:dyDescent="0.2">
      <c r="A157" s="68"/>
      <c r="B157" s="68"/>
      <c r="C157" s="68"/>
      <c r="D157" s="68"/>
      <c r="E157" s="10"/>
      <c r="G157" s="68"/>
      <c r="H157" s="68"/>
      <c r="I157" s="68"/>
    </row>
    <row r="158" spans="1:9" x14ac:dyDescent="0.2">
      <c r="A158" s="68"/>
      <c r="B158" s="68"/>
      <c r="C158" s="68"/>
      <c r="D158" s="68"/>
      <c r="E158" s="10"/>
      <c r="G158" s="68"/>
      <c r="H158" s="68"/>
      <c r="I158" s="68"/>
    </row>
    <row r="159" spans="1:9" x14ac:dyDescent="0.2">
      <c r="A159" s="68"/>
      <c r="B159" s="68"/>
      <c r="C159" s="68"/>
      <c r="D159" s="68"/>
      <c r="E159" s="10"/>
      <c r="G159" s="68"/>
      <c r="H159" s="68"/>
      <c r="I159" s="68"/>
    </row>
    <row r="160" spans="1:9" x14ac:dyDescent="0.2">
      <c r="A160" s="68"/>
      <c r="B160" s="68"/>
      <c r="C160" s="68"/>
      <c r="D160" s="68"/>
      <c r="E160" s="10"/>
      <c r="G160" s="68"/>
      <c r="H160" s="68"/>
      <c r="I160" s="68"/>
    </row>
    <row r="161" spans="1:9" x14ac:dyDescent="0.2">
      <c r="A161" s="68"/>
      <c r="B161" s="68"/>
      <c r="C161" s="68"/>
      <c r="D161" s="68"/>
      <c r="E161" s="10"/>
      <c r="G161" s="68"/>
      <c r="H161" s="68"/>
      <c r="I161" s="68"/>
    </row>
    <row r="162" spans="1:9" x14ac:dyDescent="0.2">
      <c r="A162" s="68"/>
      <c r="B162" s="68"/>
      <c r="C162" s="68"/>
      <c r="D162" s="68"/>
      <c r="E162" s="10"/>
      <c r="G162" s="68"/>
      <c r="H162" s="68"/>
      <c r="I162" s="68"/>
    </row>
    <row r="163" spans="1:9" x14ac:dyDescent="0.2">
      <c r="A163" s="68"/>
      <c r="B163" s="68"/>
      <c r="C163" s="68"/>
      <c r="D163" s="68"/>
      <c r="E163" s="10"/>
      <c r="G163" s="68"/>
      <c r="H163" s="68"/>
      <c r="I163" s="68"/>
    </row>
    <row r="164" spans="1:9" x14ac:dyDescent="0.2">
      <c r="A164" s="68"/>
      <c r="B164" s="68"/>
      <c r="C164" s="68"/>
      <c r="D164" s="68"/>
      <c r="E164" s="10"/>
      <c r="G164" s="68"/>
      <c r="H164" s="68"/>
      <c r="I164" s="68"/>
    </row>
    <row r="165" spans="1:9" x14ac:dyDescent="0.2">
      <c r="A165" s="68"/>
      <c r="B165" s="68"/>
      <c r="C165" s="68"/>
      <c r="D165" s="68"/>
      <c r="E165" s="10"/>
      <c r="G165" s="68"/>
      <c r="H165" s="68"/>
      <c r="I165" s="68"/>
    </row>
    <row r="166" spans="1:9" x14ac:dyDescent="0.2">
      <c r="A166" s="68"/>
      <c r="B166" s="68"/>
      <c r="C166" s="68"/>
      <c r="D166" s="68"/>
      <c r="E166" s="10"/>
      <c r="G166" s="68"/>
      <c r="H166" s="68"/>
      <c r="I166" s="68"/>
    </row>
    <row r="167" spans="1:9" x14ac:dyDescent="0.2">
      <c r="A167" s="68"/>
      <c r="B167" s="68"/>
      <c r="C167" s="68"/>
      <c r="D167" s="68"/>
      <c r="E167" s="10"/>
      <c r="G167" s="68"/>
      <c r="H167" s="68"/>
      <c r="I167" s="68"/>
    </row>
    <row r="168" spans="1:9" x14ac:dyDescent="0.2">
      <c r="A168" s="68"/>
      <c r="B168" s="68"/>
      <c r="C168" s="68"/>
      <c r="D168" s="68"/>
      <c r="E168" s="10"/>
      <c r="G168" s="68"/>
      <c r="H168" s="68"/>
      <c r="I168" s="68"/>
    </row>
    <row r="169" spans="1:9" x14ac:dyDescent="0.2">
      <c r="A169" s="68"/>
      <c r="B169" s="68"/>
      <c r="C169" s="68"/>
      <c r="D169" s="68"/>
      <c r="E169" s="10"/>
      <c r="G169" s="68"/>
      <c r="H169" s="68"/>
      <c r="I169" s="68"/>
    </row>
    <row r="170" spans="1:9" x14ac:dyDescent="0.2">
      <c r="A170" s="68"/>
      <c r="B170" s="68"/>
      <c r="C170" s="68"/>
      <c r="D170" s="68"/>
      <c r="E170" s="10"/>
      <c r="G170" s="68"/>
      <c r="H170" s="68"/>
      <c r="I170" s="68"/>
    </row>
    <row r="171" spans="1:9" x14ac:dyDescent="0.2">
      <c r="A171" s="68"/>
      <c r="B171" s="68"/>
      <c r="C171" s="68"/>
      <c r="D171" s="68"/>
      <c r="E171" s="10"/>
      <c r="G171" s="68"/>
      <c r="H171" s="68"/>
      <c r="I171" s="68"/>
    </row>
    <row r="172" spans="1:9" x14ac:dyDescent="0.2">
      <c r="A172" s="68"/>
      <c r="B172" s="68"/>
      <c r="C172" s="68"/>
      <c r="D172" s="68"/>
      <c r="E172" s="10"/>
      <c r="G172" s="68"/>
      <c r="H172" s="68"/>
      <c r="I172" s="68"/>
    </row>
    <row r="173" spans="1:9" x14ac:dyDescent="0.2">
      <c r="A173" s="68"/>
      <c r="B173" s="68"/>
      <c r="C173" s="68"/>
      <c r="D173" s="68"/>
      <c r="E173" s="10"/>
      <c r="G173" s="68"/>
      <c r="H173" s="68"/>
      <c r="I173" s="68"/>
    </row>
    <row r="174" spans="1:9" x14ac:dyDescent="0.2">
      <c r="A174" s="68"/>
      <c r="B174" s="68"/>
      <c r="C174" s="68"/>
      <c r="D174" s="68"/>
      <c r="E174" s="10"/>
      <c r="G174" s="68"/>
      <c r="H174" s="68"/>
      <c r="I174" s="68"/>
    </row>
    <row r="175" spans="1:9" x14ac:dyDescent="0.2">
      <c r="A175" s="68"/>
      <c r="B175" s="68"/>
      <c r="C175" s="68"/>
      <c r="D175" s="68"/>
      <c r="E175" s="10"/>
      <c r="G175" s="68"/>
      <c r="H175" s="68"/>
      <c r="I175" s="68"/>
    </row>
    <row r="176" spans="1:9" x14ac:dyDescent="0.2">
      <c r="A176" s="68"/>
      <c r="B176" s="68"/>
      <c r="C176" s="68"/>
      <c r="D176" s="68"/>
      <c r="E176" s="10"/>
      <c r="G176" s="68"/>
      <c r="H176" s="68"/>
      <c r="I176" s="68"/>
    </row>
    <row r="177" spans="1:9" x14ac:dyDescent="0.2">
      <c r="A177" s="68"/>
      <c r="B177" s="68"/>
      <c r="C177" s="68"/>
      <c r="D177" s="68"/>
      <c r="E177" s="10"/>
      <c r="G177" s="68"/>
      <c r="H177" s="68"/>
      <c r="I177" s="68"/>
    </row>
    <row r="178" spans="1:9" x14ac:dyDescent="0.2">
      <c r="A178" s="68"/>
      <c r="B178" s="68"/>
      <c r="C178" s="68"/>
      <c r="D178" s="68"/>
      <c r="E178" s="10"/>
      <c r="G178" s="68"/>
      <c r="H178" s="68"/>
      <c r="I178" s="68"/>
    </row>
    <row r="179" spans="1:9" x14ac:dyDescent="0.2">
      <c r="A179" s="68"/>
      <c r="B179" s="68"/>
      <c r="C179" s="68"/>
      <c r="D179" s="68"/>
      <c r="E179" s="10"/>
      <c r="G179" s="68"/>
      <c r="H179" s="68"/>
      <c r="I179" s="68"/>
    </row>
    <row r="180" spans="1:9" x14ac:dyDescent="0.2">
      <c r="A180" s="68"/>
      <c r="B180" s="68"/>
      <c r="C180" s="68"/>
      <c r="D180" s="68"/>
      <c r="E180" s="10"/>
      <c r="G180" s="68"/>
      <c r="H180" s="68"/>
      <c r="I180" s="68"/>
    </row>
    <row r="181" spans="1:9" x14ac:dyDescent="0.2">
      <c r="A181" s="68"/>
      <c r="B181" s="68"/>
      <c r="C181" s="68"/>
      <c r="D181" s="68"/>
      <c r="E181" s="10"/>
      <c r="G181" s="68"/>
      <c r="H181" s="68"/>
      <c r="I181" s="68"/>
    </row>
    <row r="182" spans="1:9" x14ac:dyDescent="0.2">
      <c r="A182" s="68"/>
      <c r="B182" s="68"/>
      <c r="C182" s="68"/>
      <c r="D182" s="68"/>
      <c r="E182" s="10"/>
      <c r="G182" s="68"/>
      <c r="H182" s="68"/>
      <c r="I182" s="68"/>
    </row>
    <row r="183" spans="1:9" x14ac:dyDescent="0.2">
      <c r="A183" s="68"/>
      <c r="B183" s="68"/>
      <c r="C183" s="68"/>
      <c r="D183" s="68"/>
      <c r="E183" s="10"/>
      <c r="G183" s="68"/>
      <c r="H183" s="68"/>
      <c r="I183" s="68"/>
    </row>
    <row r="184" spans="1:9" x14ac:dyDescent="0.2">
      <c r="A184" s="68"/>
      <c r="B184" s="68"/>
      <c r="C184" s="68"/>
      <c r="D184" s="68"/>
      <c r="E184" s="10"/>
      <c r="G184" s="68"/>
      <c r="H184" s="68"/>
      <c r="I184" s="68"/>
    </row>
    <row r="185" spans="1:9" x14ac:dyDescent="0.2">
      <c r="A185" s="68"/>
      <c r="B185" s="68"/>
      <c r="C185" s="68"/>
      <c r="D185" s="68"/>
      <c r="E185" s="10"/>
      <c r="G185" s="68"/>
      <c r="H185" s="68"/>
      <c r="I185" s="68"/>
    </row>
    <row r="186" spans="1:9" x14ac:dyDescent="0.2">
      <c r="A186" s="68"/>
      <c r="B186" s="68"/>
      <c r="C186" s="68"/>
      <c r="D186" s="68"/>
      <c r="E186" s="10"/>
      <c r="G186" s="68"/>
      <c r="H186" s="68"/>
      <c r="I186" s="68"/>
    </row>
    <row r="187" spans="1:9" x14ac:dyDescent="0.2">
      <c r="A187" s="68"/>
      <c r="B187" s="68"/>
      <c r="C187" s="68"/>
      <c r="D187" s="68"/>
      <c r="E187" s="10"/>
      <c r="G187" s="68"/>
      <c r="H187" s="68"/>
      <c r="I187" s="68"/>
    </row>
    <row r="188" spans="1:9" x14ac:dyDescent="0.2">
      <c r="A188" s="68"/>
      <c r="B188" s="68"/>
      <c r="C188" s="68"/>
      <c r="D188" s="68"/>
      <c r="E188" s="10"/>
      <c r="G188" s="68"/>
      <c r="H188" s="68"/>
      <c r="I188" s="68"/>
    </row>
    <row r="189" spans="1:9" x14ac:dyDescent="0.2">
      <c r="A189" s="68"/>
      <c r="B189" s="68"/>
      <c r="C189" s="68"/>
      <c r="D189" s="68"/>
      <c r="E189" s="10"/>
      <c r="G189" s="68"/>
      <c r="H189" s="68"/>
      <c r="I189" s="68"/>
    </row>
    <row r="190" spans="1:9" x14ac:dyDescent="0.2">
      <c r="A190" s="68"/>
      <c r="B190" s="68"/>
      <c r="C190" s="68"/>
      <c r="D190" s="68"/>
      <c r="E190" s="10"/>
      <c r="G190" s="68"/>
      <c r="H190" s="68"/>
      <c r="I190" s="68"/>
    </row>
    <row r="191" spans="1:9" x14ac:dyDescent="0.2">
      <c r="A191" s="68"/>
      <c r="B191" s="68"/>
      <c r="C191" s="68"/>
      <c r="D191" s="68"/>
      <c r="E191" s="10"/>
      <c r="G191" s="68"/>
      <c r="H191" s="68"/>
      <c r="I191" s="68"/>
    </row>
    <row r="192" spans="1:9" x14ac:dyDescent="0.2">
      <c r="A192" s="68"/>
      <c r="B192" s="68"/>
      <c r="C192" s="68"/>
      <c r="D192" s="68"/>
      <c r="E192" s="10"/>
      <c r="G192" s="68"/>
      <c r="H192" s="68"/>
      <c r="I192" s="68"/>
    </row>
    <row r="193" spans="1:9" x14ac:dyDescent="0.2">
      <c r="A193" s="68"/>
      <c r="B193" s="68"/>
      <c r="C193" s="68"/>
      <c r="D193" s="68"/>
      <c r="E193" s="10"/>
      <c r="G193" s="68"/>
      <c r="H193" s="68"/>
      <c r="I193" s="68"/>
    </row>
    <row r="194" spans="1:9" x14ac:dyDescent="0.2">
      <c r="A194" s="68"/>
      <c r="B194" s="68"/>
      <c r="C194" s="68"/>
      <c r="D194" s="68"/>
      <c r="E194" s="10"/>
      <c r="G194" s="68"/>
      <c r="H194" s="68"/>
      <c r="I194" s="68"/>
    </row>
    <row r="195" spans="1:9" x14ac:dyDescent="0.2">
      <c r="A195" s="68"/>
      <c r="B195" s="68"/>
      <c r="C195" s="68"/>
      <c r="D195" s="68"/>
      <c r="E195" s="10"/>
      <c r="G195" s="68"/>
      <c r="H195" s="68"/>
      <c r="I195" s="68"/>
    </row>
    <row r="196" spans="1:9" x14ac:dyDescent="0.2">
      <c r="A196" s="68"/>
      <c r="B196" s="68"/>
      <c r="C196" s="68"/>
      <c r="D196" s="68"/>
      <c r="E196" s="10"/>
      <c r="G196" s="68"/>
      <c r="H196" s="68"/>
      <c r="I196" s="68"/>
    </row>
    <row r="197" spans="1:9" x14ac:dyDescent="0.2">
      <c r="A197" s="68"/>
      <c r="B197" s="68"/>
      <c r="C197" s="68"/>
      <c r="D197" s="68"/>
      <c r="E197" s="10"/>
      <c r="G197" s="68"/>
      <c r="H197" s="68"/>
      <c r="I197" s="68"/>
    </row>
    <row r="198" spans="1:9" x14ac:dyDescent="0.2">
      <c r="A198" s="68"/>
      <c r="B198" s="68"/>
      <c r="C198" s="68"/>
      <c r="D198" s="68"/>
      <c r="E198" s="10"/>
      <c r="G198" s="68"/>
      <c r="H198" s="68"/>
      <c r="I198" s="68"/>
    </row>
    <row r="199" spans="1:9" x14ac:dyDescent="0.2">
      <c r="A199" s="68"/>
      <c r="B199" s="68"/>
      <c r="C199" s="68"/>
      <c r="D199" s="68"/>
      <c r="E199" s="10"/>
      <c r="G199" s="68"/>
      <c r="H199" s="68"/>
      <c r="I199" s="68"/>
    </row>
    <row r="200" spans="1:9" x14ac:dyDescent="0.2">
      <c r="A200" s="68"/>
      <c r="B200" s="68"/>
      <c r="C200" s="68"/>
      <c r="D200" s="68"/>
      <c r="E200" s="10"/>
      <c r="G200" s="68"/>
      <c r="H200" s="68"/>
      <c r="I200" s="68"/>
    </row>
    <row r="201" spans="1:9" x14ac:dyDescent="0.2">
      <c r="A201" s="68"/>
      <c r="B201" s="68"/>
      <c r="C201" s="68"/>
      <c r="D201" s="68"/>
      <c r="E201" s="10"/>
      <c r="G201" s="68"/>
      <c r="H201" s="68"/>
      <c r="I201" s="68"/>
    </row>
    <row r="202" spans="1:9" x14ac:dyDescent="0.2">
      <c r="A202" s="68"/>
      <c r="B202" s="68"/>
      <c r="C202" s="68"/>
      <c r="D202" s="68"/>
      <c r="E202" s="10"/>
      <c r="G202" s="68"/>
      <c r="H202" s="68"/>
      <c r="I202" s="68"/>
    </row>
    <row r="203" spans="1:9" x14ac:dyDescent="0.2">
      <c r="A203" s="68"/>
      <c r="B203" s="68"/>
      <c r="C203" s="68"/>
      <c r="D203" s="68"/>
      <c r="E203" s="10"/>
      <c r="G203" s="68"/>
      <c r="H203" s="68"/>
      <c r="I203" s="68"/>
    </row>
    <row r="204" spans="1:9" x14ac:dyDescent="0.2">
      <c r="A204" s="68"/>
      <c r="B204" s="68"/>
      <c r="C204" s="68"/>
      <c r="D204" s="68"/>
      <c r="E204" s="10"/>
      <c r="G204" s="68"/>
      <c r="H204" s="68"/>
      <c r="I204" s="68"/>
    </row>
    <row r="205" spans="1:9" x14ac:dyDescent="0.2">
      <c r="A205" s="68"/>
      <c r="B205" s="68"/>
      <c r="C205" s="68"/>
      <c r="D205" s="68"/>
      <c r="E205" s="10"/>
      <c r="G205" s="68"/>
      <c r="H205" s="68"/>
      <c r="I205" s="68"/>
    </row>
    <row r="206" spans="1:9" x14ac:dyDescent="0.2">
      <c r="A206" s="68"/>
      <c r="B206" s="68"/>
      <c r="C206" s="68"/>
      <c r="D206" s="68"/>
      <c r="E206" s="10"/>
      <c r="G206" s="68"/>
      <c r="H206" s="68"/>
      <c r="I206" s="68"/>
    </row>
    <row r="207" spans="1:9" x14ac:dyDescent="0.2">
      <c r="A207" s="68"/>
      <c r="B207" s="68"/>
      <c r="C207" s="68"/>
      <c r="D207" s="68"/>
      <c r="E207" s="10"/>
      <c r="G207" s="68"/>
      <c r="H207" s="68"/>
      <c r="I207" s="68"/>
    </row>
    <row r="208" spans="1:9" x14ac:dyDescent="0.2">
      <c r="A208" s="68"/>
      <c r="B208" s="68"/>
      <c r="C208" s="68"/>
      <c r="D208" s="68"/>
      <c r="E208" s="10"/>
      <c r="G208" s="68"/>
      <c r="H208" s="68"/>
      <c r="I208" s="68"/>
    </row>
    <row r="209" spans="1:9" x14ac:dyDescent="0.2">
      <c r="A209" s="68"/>
      <c r="B209" s="68"/>
      <c r="C209" s="68"/>
      <c r="D209" s="68"/>
      <c r="E209" s="10"/>
      <c r="G209" s="68"/>
      <c r="H209" s="68"/>
      <c r="I209" s="68"/>
    </row>
    <row r="210" spans="1:9" x14ac:dyDescent="0.2">
      <c r="A210" s="68"/>
      <c r="B210" s="68"/>
      <c r="C210" s="68"/>
      <c r="D210" s="68"/>
      <c r="E210" s="10"/>
      <c r="G210" s="68"/>
      <c r="H210" s="68"/>
      <c r="I210" s="68"/>
    </row>
    <row r="211" spans="1:9" x14ac:dyDescent="0.2">
      <c r="A211" s="68"/>
      <c r="B211" s="68"/>
      <c r="C211" s="68"/>
      <c r="D211" s="68"/>
      <c r="E211" s="10"/>
      <c r="G211" s="68"/>
      <c r="H211" s="68"/>
      <c r="I211" s="68"/>
    </row>
    <row r="212" spans="1:9" x14ac:dyDescent="0.2">
      <c r="A212" s="68"/>
      <c r="B212" s="68"/>
      <c r="C212" s="68"/>
      <c r="D212" s="68"/>
      <c r="E212" s="10"/>
      <c r="G212" s="68"/>
      <c r="H212" s="68"/>
      <c r="I212" s="68"/>
    </row>
    <row r="213" spans="1:9" x14ac:dyDescent="0.2">
      <c r="A213" s="68"/>
      <c r="B213" s="68"/>
      <c r="C213" s="68"/>
      <c r="D213" s="68"/>
      <c r="E213" s="10"/>
      <c r="G213" s="68"/>
      <c r="H213" s="68"/>
      <c r="I213" s="68"/>
    </row>
    <row r="214" spans="1:9" x14ac:dyDescent="0.2">
      <c r="A214" s="68"/>
      <c r="B214" s="68"/>
      <c r="C214" s="68"/>
      <c r="D214" s="68"/>
      <c r="E214" s="10"/>
      <c r="G214" s="68"/>
      <c r="H214" s="68"/>
      <c r="I214" s="68"/>
    </row>
    <row r="215" spans="1:9" x14ac:dyDescent="0.2">
      <c r="A215" s="68"/>
      <c r="B215" s="68"/>
      <c r="C215" s="68"/>
      <c r="D215" s="68"/>
      <c r="E215" s="10"/>
      <c r="G215" s="68"/>
      <c r="H215" s="68"/>
      <c r="I215" s="68"/>
    </row>
    <row r="216" spans="1:9" x14ac:dyDescent="0.2">
      <c r="A216" s="68"/>
      <c r="B216" s="68"/>
      <c r="C216" s="68"/>
      <c r="D216" s="68"/>
      <c r="E216" s="10"/>
      <c r="G216" s="68"/>
      <c r="H216" s="68"/>
      <c r="I216" s="68"/>
    </row>
    <row r="217" spans="1:9" x14ac:dyDescent="0.2">
      <c r="A217" s="68"/>
      <c r="B217" s="68"/>
      <c r="C217" s="68"/>
      <c r="D217" s="68"/>
      <c r="E217" s="10"/>
      <c r="G217" s="68"/>
      <c r="H217" s="68"/>
      <c r="I217" s="68"/>
    </row>
    <row r="218" spans="1:9" x14ac:dyDescent="0.2">
      <c r="A218" s="68"/>
      <c r="B218" s="68"/>
      <c r="C218" s="68"/>
      <c r="D218" s="68"/>
      <c r="E218" s="10"/>
      <c r="G218" s="68"/>
      <c r="H218" s="68"/>
      <c r="I218" s="68"/>
    </row>
    <row r="219" spans="1:9" x14ac:dyDescent="0.2">
      <c r="A219" s="68"/>
      <c r="B219" s="68"/>
      <c r="C219" s="68"/>
      <c r="D219" s="68"/>
      <c r="E219" s="10"/>
      <c r="G219" s="68"/>
      <c r="H219" s="68"/>
      <c r="I219" s="68"/>
    </row>
    <row r="220" spans="1:9" x14ac:dyDescent="0.2">
      <c r="A220" s="68"/>
      <c r="B220" s="68"/>
      <c r="C220" s="68"/>
      <c r="D220" s="68"/>
      <c r="E220" s="10"/>
      <c r="G220" s="68"/>
      <c r="H220" s="68"/>
      <c r="I220" s="68"/>
    </row>
    <row r="221" spans="1:9" x14ac:dyDescent="0.2">
      <c r="A221" s="68"/>
      <c r="B221" s="68"/>
      <c r="C221" s="68"/>
      <c r="D221" s="68"/>
      <c r="E221" s="10"/>
      <c r="G221" s="68"/>
      <c r="H221" s="68"/>
      <c r="I221" s="68"/>
    </row>
    <row r="222" spans="1:9" x14ac:dyDescent="0.2">
      <c r="A222" s="68"/>
      <c r="B222" s="68"/>
      <c r="C222" s="68"/>
      <c r="D222" s="68"/>
      <c r="E222" s="10"/>
      <c r="G222" s="68"/>
      <c r="H222" s="68"/>
      <c r="I222" s="68"/>
    </row>
    <row r="223" spans="1:9" x14ac:dyDescent="0.2">
      <c r="A223" s="68"/>
      <c r="B223" s="68"/>
      <c r="C223" s="68"/>
      <c r="D223" s="68"/>
      <c r="E223" s="10"/>
      <c r="G223" s="68"/>
      <c r="H223" s="68"/>
      <c r="I223" s="68"/>
    </row>
    <row r="224" spans="1:9" x14ac:dyDescent="0.2">
      <c r="A224" s="68"/>
      <c r="B224" s="68"/>
      <c r="C224" s="68"/>
      <c r="D224" s="68"/>
      <c r="E224" s="10"/>
      <c r="G224" s="68"/>
      <c r="H224" s="68"/>
      <c r="I224" s="68"/>
    </row>
    <row r="225" spans="1:9" x14ac:dyDescent="0.2">
      <c r="A225" s="68"/>
      <c r="B225" s="68"/>
      <c r="C225" s="68"/>
      <c r="D225" s="68"/>
      <c r="E225" s="10"/>
      <c r="G225" s="68"/>
      <c r="H225" s="68"/>
      <c r="I225" s="68"/>
    </row>
    <row r="226" spans="1:9" x14ac:dyDescent="0.2">
      <c r="A226" s="68"/>
      <c r="B226" s="68"/>
      <c r="C226" s="68"/>
      <c r="D226" s="68"/>
      <c r="E226" s="10"/>
      <c r="G226" s="68"/>
      <c r="H226" s="68"/>
      <c r="I226" s="68"/>
    </row>
  </sheetData>
  <mergeCells count="1">
    <mergeCell ref="A1:F1"/>
  </mergeCells>
  <conditionalFormatting sqref="F2:F3">
    <cfRule type="cellIs" dxfId="28" priority="3" stopIfTrue="1" operator="between">
      <formula>0.009</formula>
      <formula>-0.009</formula>
    </cfRule>
  </conditionalFormatting>
  <conditionalFormatting sqref="F5:F121">
    <cfRule type="cellIs" dxfId="27" priority="1" stopIfTrue="1" operator="between">
      <formula>0.009</formula>
      <formula>-0.009</formula>
    </cfRule>
  </conditionalFormatting>
  <conditionalFormatting sqref="F222:F65536">
    <cfRule type="cellIs" dxfId="26" priority="2" stopIfTrue="1" operator="between">
      <formula>0.009</formula>
      <formula>-0.009</formula>
    </cfRule>
  </conditionalFormatting>
  <hyperlinks>
    <hyperlink ref="A85" r:id="rId1" tooltip="https://www.franklintempletonindia.com/downloadsServlet/pdf/product-labels-jg9o5k7l" display="https://www.franklintempletonindia.com/downloadsServlet/pdf/product-labels-jg9o5k7l" xr:uid="{00000000-0004-0000-20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243"/>
  <sheetViews>
    <sheetView workbookViewId="0">
      <selection sqref="A1:G1"/>
    </sheetView>
  </sheetViews>
  <sheetFormatPr defaultColWidth="9.21875" defaultRowHeight="10.199999999999999" x14ac:dyDescent="0.2"/>
  <cols>
    <col min="1" max="1" width="38.77734375" style="6" bestFit="1" customWidth="1"/>
    <col min="2" max="2" width="34.21875" style="6" bestFit="1" customWidth="1"/>
    <col min="3" max="3" width="25.5546875" style="6" bestFit="1" customWidth="1"/>
    <col min="4" max="4" width="15.77734375" style="6" customWidth="1"/>
    <col min="5" max="5" width="26.21875" style="9" customWidth="1"/>
    <col min="6" max="6" width="13.5546875" style="10" bestFit="1" customWidth="1"/>
    <col min="7" max="7" width="9.21875" style="6"/>
    <col min="8" max="8" width="10" style="6" bestFit="1" customWidth="1"/>
    <col min="9" max="16384" width="9.21875" style="6"/>
  </cols>
  <sheetData>
    <row r="1" spans="1:7" s="1" customFormat="1" ht="13.8" customHeight="1" x14ac:dyDescent="0.2">
      <c r="A1" s="98" t="s">
        <v>27</v>
      </c>
      <c r="B1" s="99"/>
      <c r="C1" s="99"/>
      <c r="D1" s="99"/>
      <c r="E1" s="99"/>
      <c r="F1" s="99"/>
      <c r="G1" s="99"/>
    </row>
    <row r="2" spans="1:7" s="1" customFormat="1" ht="11.4" x14ac:dyDescent="0.2">
      <c r="E2" s="5"/>
      <c r="F2" s="8"/>
    </row>
    <row r="3" spans="1:7" s="1" customFormat="1" ht="12" x14ac:dyDescent="0.2">
      <c r="A3" s="7" t="s">
        <v>7</v>
      </c>
      <c r="B3" s="2"/>
      <c r="C3" s="3"/>
      <c r="D3" s="3"/>
      <c r="E3" s="4"/>
      <c r="F3" s="8"/>
    </row>
    <row r="4" spans="1:7" s="1" customFormat="1" ht="24.75" customHeight="1" x14ac:dyDescent="0.2">
      <c r="A4" s="14" t="s">
        <v>2</v>
      </c>
      <c r="B4" s="14" t="s">
        <v>0</v>
      </c>
      <c r="C4" s="15" t="s">
        <v>4</v>
      </c>
      <c r="D4" s="15" t="s">
        <v>1</v>
      </c>
      <c r="E4" s="54" t="s">
        <v>6</v>
      </c>
      <c r="F4" s="16" t="s">
        <v>3</v>
      </c>
      <c r="G4" s="56" t="s">
        <v>5</v>
      </c>
    </row>
    <row r="5" spans="1:7" x14ac:dyDescent="0.2">
      <c r="A5" s="17" t="s">
        <v>134</v>
      </c>
      <c r="B5" s="18"/>
      <c r="C5" s="18"/>
      <c r="D5" s="18"/>
      <c r="E5" s="19"/>
      <c r="F5" s="20"/>
      <c r="G5" s="57"/>
    </row>
    <row r="6" spans="1:7" x14ac:dyDescent="0.2">
      <c r="A6" s="21" t="s">
        <v>67</v>
      </c>
      <c r="B6" s="22"/>
      <c r="C6" s="22"/>
      <c r="D6" s="22"/>
      <c r="E6" s="23"/>
      <c r="F6" s="24"/>
      <c r="G6" s="24"/>
    </row>
    <row r="7" spans="1:7" x14ac:dyDescent="0.2">
      <c r="A7" s="22" t="s">
        <v>136</v>
      </c>
      <c r="B7" s="22" t="s">
        <v>135</v>
      </c>
      <c r="C7" s="22" t="s">
        <v>137</v>
      </c>
      <c r="D7" s="25">
        <v>6520834</v>
      </c>
      <c r="E7" s="23">
        <v>47703.16113</v>
      </c>
      <c r="F7" s="24">
        <v>8.3926024819023297</v>
      </c>
      <c r="G7" s="24"/>
    </row>
    <row r="8" spans="1:7" x14ac:dyDescent="0.2">
      <c r="A8" s="22" t="s">
        <v>139</v>
      </c>
      <c r="B8" s="22" t="s">
        <v>138</v>
      </c>
      <c r="C8" s="22" t="s">
        <v>137</v>
      </c>
      <c r="D8" s="25">
        <v>3297903</v>
      </c>
      <c r="E8" s="23">
        <v>39769.412279999997</v>
      </c>
      <c r="F8" s="24">
        <v>6.9967872211936299</v>
      </c>
      <c r="G8" s="24"/>
    </row>
    <row r="9" spans="1:7" x14ac:dyDescent="0.2">
      <c r="A9" s="22" t="s">
        <v>151</v>
      </c>
      <c r="B9" s="22" t="s">
        <v>150</v>
      </c>
      <c r="C9" s="22" t="s">
        <v>152</v>
      </c>
      <c r="D9" s="25">
        <v>860648</v>
      </c>
      <c r="E9" s="23">
        <v>30157.966570000001</v>
      </c>
      <c r="F9" s="24">
        <v>5.3058082334366503</v>
      </c>
      <c r="G9" s="24"/>
    </row>
    <row r="10" spans="1:7" x14ac:dyDescent="0.2">
      <c r="A10" s="22" t="s">
        <v>149</v>
      </c>
      <c r="B10" s="22" t="s">
        <v>148</v>
      </c>
      <c r="C10" s="22" t="s">
        <v>137</v>
      </c>
      <c r="D10" s="25">
        <v>2477634</v>
      </c>
      <c r="E10" s="23">
        <v>28772.763640000001</v>
      </c>
      <c r="F10" s="24">
        <v>5.0621040999396101</v>
      </c>
      <c r="G10" s="24"/>
    </row>
    <row r="11" spans="1:7" x14ac:dyDescent="0.2">
      <c r="A11" s="22" t="s">
        <v>147</v>
      </c>
      <c r="B11" s="22" t="s">
        <v>146</v>
      </c>
      <c r="C11" s="22" t="s">
        <v>137</v>
      </c>
      <c r="D11" s="25">
        <v>2833344</v>
      </c>
      <c r="E11" s="23">
        <v>27749.771140000001</v>
      </c>
      <c r="F11" s="24">
        <v>4.8821250547130299</v>
      </c>
      <c r="G11" s="24"/>
    </row>
    <row r="12" spans="1:7" x14ac:dyDescent="0.2">
      <c r="A12" s="22" t="s">
        <v>154</v>
      </c>
      <c r="B12" s="22" t="s">
        <v>153</v>
      </c>
      <c r="C12" s="22" t="s">
        <v>155</v>
      </c>
      <c r="D12" s="25">
        <v>1876441</v>
      </c>
      <c r="E12" s="23">
        <v>23466.77115</v>
      </c>
      <c r="F12" s="24">
        <v>4.1286002254443002</v>
      </c>
      <c r="G12" s="24"/>
    </row>
    <row r="13" spans="1:7" x14ac:dyDescent="0.2">
      <c r="A13" s="22" t="s">
        <v>144</v>
      </c>
      <c r="B13" s="22" t="s">
        <v>143</v>
      </c>
      <c r="C13" s="22" t="s">
        <v>145</v>
      </c>
      <c r="D13" s="25">
        <v>1139052</v>
      </c>
      <c r="E13" s="23">
        <v>20302.46285</v>
      </c>
      <c r="F13" s="24">
        <v>3.5718911717253699</v>
      </c>
      <c r="G13" s="24"/>
    </row>
    <row r="14" spans="1:7" x14ac:dyDescent="0.2">
      <c r="A14" s="22" t="s">
        <v>141</v>
      </c>
      <c r="B14" s="22" t="s">
        <v>140</v>
      </c>
      <c r="C14" s="22" t="s">
        <v>142</v>
      </c>
      <c r="D14" s="25">
        <v>1472922</v>
      </c>
      <c r="E14" s="23">
        <v>19794.598760000001</v>
      </c>
      <c r="F14" s="24">
        <v>3.48254066913315</v>
      </c>
      <c r="G14" s="24"/>
    </row>
    <row r="15" spans="1:7" x14ac:dyDescent="0.2">
      <c r="A15" s="22" t="s">
        <v>157</v>
      </c>
      <c r="B15" s="22" t="s">
        <v>156</v>
      </c>
      <c r="C15" s="22" t="s">
        <v>155</v>
      </c>
      <c r="D15" s="25">
        <v>1462587</v>
      </c>
      <c r="E15" s="23">
        <v>19622.067190000002</v>
      </c>
      <c r="F15" s="24">
        <v>3.4521865196745298</v>
      </c>
      <c r="G15" s="24"/>
    </row>
    <row r="16" spans="1:7" x14ac:dyDescent="0.2">
      <c r="A16" s="22" t="s">
        <v>314</v>
      </c>
      <c r="B16" s="22" t="s">
        <v>313</v>
      </c>
      <c r="C16" s="22" t="s">
        <v>137</v>
      </c>
      <c r="D16" s="25">
        <v>4981055</v>
      </c>
      <c r="E16" s="23">
        <v>17603.04837</v>
      </c>
      <c r="F16" s="24">
        <v>3.0969726940422699</v>
      </c>
      <c r="G16" s="24"/>
    </row>
    <row r="17" spans="1:7" x14ac:dyDescent="0.2">
      <c r="A17" s="22" t="s">
        <v>515</v>
      </c>
      <c r="B17" s="22" t="s">
        <v>514</v>
      </c>
      <c r="C17" s="22" t="s">
        <v>169</v>
      </c>
      <c r="D17" s="25">
        <v>685013</v>
      </c>
      <c r="E17" s="23">
        <v>17520.577499999999</v>
      </c>
      <c r="F17" s="24">
        <v>3.0824632734535502</v>
      </c>
      <c r="G17" s="24"/>
    </row>
    <row r="18" spans="1:7" x14ac:dyDescent="0.2">
      <c r="A18" s="22" t="s">
        <v>162</v>
      </c>
      <c r="B18" s="22" t="s">
        <v>161</v>
      </c>
      <c r="C18" s="22" t="s">
        <v>163</v>
      </c>
      <c r="D18" s="25">
        <v>7500000</v>
      </c>
      <c r="E18" s="23">
        <v>17173.5</v>
      </c>
      <c r="F18" s="24">
        <v>3.0214005803549902</v>
      </c>
      <c r="G18" s="24"/>
    </row>
    <row r="19" spans="1:7" x14ac:dyDescent="0.2">
      <c r="A19" s="22" t="s">
        <v>194</v>
      </c>
      <c r="B19" s="22" t="s">
        <v>193</v>
      </c>
      <c r="C19" s="22" t="s">
        <v>195</v>
      </c>
      <c r="D19" s="25">
        <v>4148103</v>
      </c>
      <c r="E19" s="23">
        <v>16619.374670000001</v>
      </c>
      <c r="F19" s="24">
        <v>2.9239111580676602</v>
      </c>
      <c r="G19" s="24"/>
    </row>
    <row r="20" spans="1:7" x14ac:dyDescent="0.2">
      <c r="A20" s="22" t="s">
        <v>171</v>
      </c>
      <c r="B20" s="22" t="s">
        <v>170</v>
      </c>
      <c r="C20" s="22" t="s">
        <v>172</v>
      </c>
      <c r="D20" s="25">
        <v>556937</v>
      </c>
      <c r="E20" s="23">
        <v>16455.81754</v>
      </c>
      <c r="F20" s="24">
        <v>2.8951359167072401</v>
      </c>
      <c r="G20" s="24"/>
    </row>
    <row r="21" spans="1:7" x14ac:dyDescent="0.2">
      <c r="A21" s="22" t="s">
        <v>165</v>
      </c>
      <c r="B21" s="22" t="s">
        <v>164</v>
      </c>
      <c r="C21" s="22" t="s">
        <v>166</v>
      </c>
      <c r="D21" s="25">
        <v>194847</v>
      </c>
      <c r="E21" s="23">
        <v>14455.69893</v>
      </c>
      <c r="F21" s="24">
        <v>2.5432472784545399</v>
      </c>
      <c r="G21" s="24"/>
    </row>
    <row r="22" spans="1:7" x14ac:dyDescent="0.2">
      <c r="A22" s="22" t="s">
        <v>186</v>
      </c>
      <c r="B22" s="22" t="s">
        <v>185</v>
      </c>
      <c r="C22" s="22" t="s">
        <v>187</v>
      </c>
      <c r="D22" s="25">
        <v>1012130</v>
      </c>
      <c r="E22" s="23">
        <v>13450.19557</v>
      </c>
      <c r="F22" s="24">
        <v>2.36634516557988</v>
      </c>
      <c r="G22" s="24"/>
    </row>
    <row r="23" spans="1:7" x14ac:dyDescent="0.2">
      <c r="A23" s="22" t="s">
        <v>159</v>
      </c>
      <c r="B23" s="22" t="s">
        <v>158</v>
      </c>
      <c r="C23" s="22" t="s">
        <v>160</v>
      </c>
      <c r="D23" s="25">
        <v>3581067</v>
      </c>
      <c r="E23" s="23">
        <v>13273.224840000001</v>
      </c>
      <c r="F23" s="24">
        <v>2.3352100174546999</v>
      </c>
      <c r="G23" s="24"/>
    </row>
    <row r="24" spans="1:7" x14ac:dyDescent="0.2">
      <c r="A24" s="22" t="s">
        <v>183</v>
      </c>
      <c r="B24" s="22" t="s">
        <v>182</v>
      </c>
      <c r="C24" s="22" t="s">
        <v>184</v>
      </c>
      <c r="D24" s="25">
        <v>1733734</v>
      </c>
      <c r="E24" s="23">
        <v>12759.415370000001</v>
      </c>
      <c r="F24" s="24">
        <v>2.2448135210591</v>
      </c>
      <c r="G24" s="24"/>
    </row>
    <row r="25" spans="1:7" x14ac:dyDescent="0.2">
      <c r="A25" s="22" t="s">
        <v>258</v>
      </c>
      <c r="B25" s="22" t="s">
        <v>257</v>
      </c>
      <c r="C25" s="22" t="s">
        <v>160</v>
      </c>
      <c r="D25" s="25">
        <v>2998866</v>
      </c>
      <c r="E25" s="23">
        <v>11358.20498</v>
      </c>
      <c r="F25" s="24">
        <v>1.99829313292939</v>
      </c>
      <c r="G25" s="24"/>
    </row>
    <row r="26" spans="1:7" x14ac:dyDescent="0.2">
      <c r="A26" s="22" t="s">
        <v>180</v>
      </c>
      <c r="B26" s="22" t="s">
        <v>179</v>
      </c>
      <c r="C26" s="22" t="s">
        <v>181</v>
      </c>
      <c r="D26" s="25">
        <v>5028993</v>
      </c>
      <c r="E26" s="23">
        <v>9648.6259699999991</v>
      </c>
      <c r="F26" s="24">
        <v>1.69752025535774</v>
      </c>
      <c r="G26" s="24"/>
    </row>
    <row r="27" spans="1:7" x14ac:dyDescent="0.2">
      <c r="A27" s="22" t="s">
        <v>191</v>
      </c>
      <c r="B27" s="22" t="s">
        <v>190</v>
      </c>
      <c r="C27" s="22" t="s">
        <v>192</v>
      </c>
      <c r="D27" s="25">
        <v>643385</v>
      </c>
      <c r="E27" s="23">
        <v>9186.2510299999994</v>
      </c>
      <c r="F27" s="24">
        <v>1.6161728356670799</v>
      </c>
      <c r="G27" s="24"/>
    </row>
    <row r="28" spans="1:7" x14ac:dyDescent="0.2">
      <c r="A28" s="22" t="s">
        <v>174</v>
      </c>
      <c r="B28" s="22" t="s">
        <v>173</v>
      </c>
      <c r="C28" s="22" t="s">
        <v>175</v>
      </c>
      <c r="D28" s="25">
        <v>167038</v>
      </c>
      <c r="E28" s="23">
        <v>9058.4707400000007</v>
      </c>
      <c r="F28" s="24">
        <v>1.5936919527740201</v>
      </c>
      <c r="G28" s="24"/>
    </row>
    <row r="29" spans="1:7" x14ac:dyDescent="0.2">
      <c r="A29" s="22" t="s">
        <v>726</v>
      </c>
      <c r="B29" s="22" t="s">
        <v>725</v>
      </c>
      <c r="C29" s="22" t="s">
        <v>169</v>
      </c>
      <c r="D29" s="25">
        <v>38310</v>
      </c>
      <c r="E29" s="23">
        <v>8818.9619999999995</v>
      </c>
      <c r="F29" s="24">
        <v>1.5515542495664001</v>
      </c>
      <c r="G29" s="24"/>
    </row>
    <row r="30" spans="1:7" x14ac:dyDescent="0.2">
      <c r="A30" s="22" t="s">
        <v>828</v>
      </c>
      <c r="B30" s="22" t="s">
        <v>827</v>
      </c>
      <c r="C30" s="22" t="s">
        <v>437</v>
      </c>
      <c r="D30" s="25">
        <v>711101</v>
      </c>
      <c r="E30" s="23">
        <v>8666.8989880000008</v>
      </c>
      <c r="F30" s="24">
        <v>1.52480121304459</v>
      </c>
      <c r="G30" s="24"/>
    </row>
    <row r="31" spans="1:7" x14ac:dyDescent="0.2">
      <c r="A31" s="22" t="s">
        <v>720</v>
      </c>
      <c r="B31" s="22" t="s">
        <v>719</v>
      </c>
      <c r="C31" s="22" t="s">
        <v>238</v>
      </c>
      <c r="D31" s="25">
        <v>338873</v>
      </c>
      <c r="E31" s="23">
        <v>8530.4500289999996</v>
      </c>
      <c r="F31" s="24">
        <v>1.5007952175334001</v>
      </c>
      <c r="G31" s="24"/>
    </row>
    <row r="32" spans="1:7" x14ac:dyDescent="0.2">
      <c r="A32" s="22" t="s">
        <v>210</v>
      </c>
      <c r="B32" s="22" t="s">
        <v>209</v>
      </c>
      <c r="C32" s="22" t="s">
        <v>211</v>
      </c>
      <c r="D32" s="25">
        <v>188397</v>
      </c>
      <c r="E32" s="23">
        <v>7429.4356950000001</v>
      </c>
      <c r="F32" s="24">
        <v>1.30708948790771</v>
      </c>
      <c r="G32" s="24"/>
    </row>
    <row r="33" spans="1:7" x14ac:dyDescent="0.2">
      <c r="A33" s="22" t="s">
        <v>225</v>
      </c>
      <c r="B33" s="22" t="s">
        <v>224</v>
      </c>
      <c r="C33" s="22" t="s">
        <v>223</v>
      </c>
      <c r="D33" s="25">
        <v>534037</v>
      </c>
      <c r="E33" s="23">
        <v>7234.5992390000001</v>
      </c>
      <c r="F33" s="24">
        <v>1.27281115319244</v>
      </c>
      <c r="G33" s="24"/>
    </row>
    <row r="34" spans="1:7" x14ac:dyDescent="0.2">
      <c r="A34" s="22" t="s">
        <v>260</v>
      </c>
      <c r="B34" s="22" t="s">
        <v>259</v>
      </c>
      <c r="C34" s="22" t="s">
        <v>261</v>
      </c>
      <c r="D34" s="25">
        <v>683470</v>
      </c>
      <c r="E34" s="23">
        <v>6044.9504150000002</v>
      </c>
      <c r="F34" s="24">
        <v>1.0635116133635001</v>
      </c>
      <c r="G34" s="24"/>
    </row>
    <row r="35" spans="1:7" x14ac:dyDescent="0.2">
      <c r="A35" s="22" t="s">
        <v>208</v>
      </c>
      <c r="B35" s="22" t="s">
        <v>207</v>
      </c>
      <c r="C35" s="22" t="s">
        <v>178</v>
      </c>
      <c r="D35" s="25">
        <v>463906</v>
      </c>
      <c r="E35" s="23">
        <v>6017.7886319999998</v>
      </c>
      <c r="F35" s="24">
        <v>1.05873293534681</v>
      </c>
      <c r="G35" s="24"/>
    </row>
    <row r="36" spans="1:7" x14ac:dyDescent="0.2">
      <c r="A36" s="22" t="s">
        <v>222</v>
      </c>
      <c r="B36" s="22" t="s">
        <v>221</v>
      </c>
      <c r="C36" s="22" t="s">
        <v>223</v>
      </c>
      <c r="D36" s="25">
        <v>1963573</v>
      </c>
      <c r="E36" s="23">
        <v>5988.8976499999999</v>
      </c>
      <c r="F36" s="24">
        <v>1.0536500326314799</v>
      </c>
      <c r="G36" s="24"/>
    </row>
    <row r="37" spans="1:7" x14ac:dyDescent="0.2">
      <c r="A37" s="22" t="s">
        <v>482</v>
      </c>
      <c r="B37" s="22" t="s">
        <v>481</v>
      </c>
      <c r="C37" s="22" t="s">
        <v>198</v>
      </c>
      <c r="D37" s="25">
        <v>1469310</v>
      </c>
      <c r="E37" s="23">
        <v>5523.1362900000004</v>
      </c>
      <c r="F37" s="24">
        <v>0.97170682691272603</v>
      </c>
      <c r="G37" s="24"/>
    </row>
    <row r="38" spans="1:7" x14ac:dyDescent="0.2">
      <c r="A38" s="22" t="s">
        <v>269</v>
      </c>
      <c r="B38" s="22" t="s">
        <v>268</v>
      </c>
      <c r="C38" s="22" t="s">
        <v>178</v>
      </c>
      <c r="D38" s="25">
        <v>425000</v>
      </c>
      <c r="E38" s="23">
        <v>5202.8500000000004</v>
      </c>
      <c r="F38" s="24">
        <v>0.91535761548315497</v>
      </c>
      <c r="G38" s="24"/>
    </row>
    <row r="39" spans="1:7" x14ac:dyDescent="0.2">
      <c r="A39" s="22" t="s">
        <v>742</v>
      </c>
      <c r="B39" s="22" t="s">
        <v>741</v>
      </c>
      <c r="C39" s="22" t="s">
        <v>198</v>
      </c>
      <c r="D39" s="25">
        <v>40000</v>
      </c>
      <c r="E39" s="23">
        <v>3869.2</v>
      </c>
      <c r="F39" s="24">
        <v>0.68072338926308096</v>
      </c>
      <c r="G39" s="24"/>
    </row>
    <row r="40" spans="1:7" x14ac:dyDescent="0.2">
      <c r="A40" s="22" t="s">
        <v>342</v>
      </c>
      <c r="B40" s="22" t="s">
        <v>341</v>
      </c>
      <c r="C40" s="22" t="s">
        <v>201</v>
      </c>
      <c r="D40" s="25">
        <v>262365</v>
      </c>
      <c r="E40" s="23">
        <v>3860.1762450000001</v>
      </c>
      <c r="F40" s="24">
        <v>0.67913580498532899</v>
      </c>
      <c r="G40" s="24"/>
    </row>
    <row r="41" spans="1:7" x14ac:dyDescent="0.2">
      <c r="A41" s="22" t="s">
        <v>281</v>
      </c>
      <c r="B41" s="22" t="s">
        <v>280</v>
      </c>
      <c r="C41" s="22" t="s">
        <v>282</v>
      </c>
      <c r="D41" s="25">
        <v>129162</v>
      </c>
      <c r="E41" s="23">
        <v>3511.6564560000002</v>
      </c>
      <c r="F41" s="24">
        <v>0.61781936437917395</v>
      </c>
      <c r="G41" s="24"/>
    </row>
    <row r="42" spans="1:7" x14ac:dyDescent="0.2">
      <c r="A42" s="22" t="s">
        <v>232</v>
      </c>
      <c r="B42" s="22" t="s">
        <v>231</v>
      </c>
      <c r="C42" s="22" t="s">
        <v>233</v>
      </c>
      <c r="D42" s="25">
        <v>3303337</v>
      </c>
      <c r="E42" s="23">
        <v>3317.2110149999999</v>
      </c>
      <c r="F42" s="24">
        <v>0.58360982245209003</v>
      </c>
      <c r="G42" s="24"/>
    </row>
    <row r="43" spans="1:7" x14ac:dyDescent="0.2">
      <c r="A43" s="22" t="s">
        <v>877</v>
      </c>
      <c r="B43" s="22" t="s">
        <v>876</v>
      </c>
      <c r="C43" s="22" t="s">
        <v>878</v>
      </c>
      <c r="D43" s="25">
        <v>1654613</v>
      </c>
      <c r="E43" s="23">
        <v>3263.7241429999999</v>
      </c>
      <c r="F43" s="24">
        <v>0.574199669244987</v>
      </c>
      <c r="G43" s="24"/>
    </row>
    <row r="44" spans="1:7" x14ac:dyDescent="0.2">
      <c r="A44" s="22" t="s">
        <v>286</v>
      </c>
      <c r="B44" s="22" t="s">
        <v>285</v>
      </c>
      <c r="C44" s="22" t="s">
        <v>201</v>
      </c>
      <c r="D44" s="25">
        <v>283157</v>
      </c>
      <c r="E44" s="23">
        <v>3189.7636050000001</v>
      </c>
      <c r="F44" s="24">
        <v>0.56118750443079302</v>
      </c>
      <c r="G44" s="24"/>
    </row>
    <row r="45" spans="1:7" x14ac:dyDescent="0.2">
      <c r="A45" s="22" t="s">
        <v>557</v>
      </c>
      <c r="B45" s="22" t="s">
        <v>556</v>
      </c>
      <c r="C45" s="22" t="s">
        <v>155</v>
      </c>
      <c r="D45" s="25">
        <v>506717</v>
      </c>
      <c r="E45" s="23">
        <v>3032.954604</v>
      </c>
      <c r="F45" s="24">
        <v>0.53359948762430098</v>
      </c>
      <c r="G45" s="24"/>
    </row>
    <row r="46" spans="1:7" x14ac:dyDescent="0.2">
      <c r="A46" s="22" t="s">
        <v>768</v>
      </c>
      <c r="B46" s="22" t="s">
        <v>767</v>
      </c>
      <c r="C46" s="22" t="s">
        <v>233</v>
      </c>
      <c r="D46" s="25">
        <v>677175</v>
      </c>
      <c r="E46" s="23">
        <v>2939.6166750000002</v>
      </c>
      <c r="F46" s="24">
        <v>0.51717818312319597</v>
      </c>
      <c r="G46" s="24"/>
    </row>
    <row r="47" spans="1:7" x14ac:dyDescent="0.2">
      <c r="A47" s="22" t="s">
        <v>237</v>
      </c>
      <c r="B47" s="22" t="s">
        <v>236</v>
      </c>
      <c r="C47" s="22" t="s">
        <v>238</v>
      </c>
      <c r="D47" s="25">
        <v>374730</v>
      </c>
      <c r="E47" s="23">
        <v>2519.871885</v>
      </c>
      <c r="F47" s="24">
        <v>0.44333085135582301</v>
      </c>
      <c r="G47" s="22"/>
    </row>
    <row r="48" spans="1:7" x14ac:dyDescent="0.2">
      <c r="A48" s="22" t="s">
        <v>616</v>
      </c>
      <c r="B48" s="22" t="s">
        <v>615</v>
      </c>
      <c r="C48" s="22" t="s">
        <v>198</v>
      </c>
      <c r="D48" s="25">
        <v>294528</v>
      </c>
      <c r="E48" s="23">
        <v>2325.887616</v>
      </c>
      <c r="F48" s="24">
        <v>0.40920244521052102</v>
      </c>
      <c r="G48" s="22"/>
    </row>
    <row r="49" spans="1:8" x14ac:dyDescent="0.2">
      <c r="A49" s="22" t="s">
        <v>871</v>
      </c>
      <c r="B49" s="22" t="s">
        <v>870</v>
      </c>
      <c r="C49" s="22" t="s">
        <v>172</v>
      </c>
      <c r="D49" s="25">
        <v>104905</v>
      </c>
      <c r="E49" s="23">
        <v>1865.2109</v>
      </c>
      <c r="F49" s="24">
        <v>0.32815380066640198</v>
      </c>
      <c r="G49" s="22"/>
    </row>
    <row r="50" spans="1:8" x14ac:dyDescent="0.2">
      <c r="A50" s="22" t="s">
        <v>535</v>
      </c>
      <c r="B50" s="22" t="s">
        <v>534</v>
      </c>
      <c r="C50" s="22" t="s">
        <v>400</v>
      </c>
      <c r="D50" s="25">
        <v>110000</v>
      </c>
      <c r="E50" s="23">
        <v>1241.3499999999999</v>
      </c>
      <c r="F50" s="24">
        <v>0.21839552860067399</v>
      </c>
      <c r="G50" s="22"/>
    </row>
    <row r="51" spans="1:8" x14ac:dyDescent="0.2">
      <c r="A51" s="22" t="s">
        <v>267</v>
      </c>
      <c r="B51" s="22" t="s">
        <v>266</v>
      </c>
      <c r="C51" s="22" t="s">
        <v>163</v>
      </c>
      <c r="D51" s="25">
        <v>128560</v>
      </c>
      <c r="E51" s="23">
        <v>1079.7754399999999</v>
      </c>
      <c r="F51" s="24">
        <v>0.189969088483365</v>
      </c>
      <c r="G51" s="22"/>
    </row>
    <row r="52" spans="1:8" x14ac:dyDescent="0.2">
      <c r="A52" s="22" t="s">
        <v>685</v>
      </c>
      <c r="B52" s="22" t="s">
        <v>684</v>
      </c>
      <c r="C52" s="22" t="s">
        <v>233</v>
      </c>
      <c r="D52" s="25">
        <v>187513</v>
      </c>
      <c r="E52" s="23">
        <v>177.3685467</v>
      </c>
      <c r="F52" s="24">
        <v>3.1205137562878901E-2</v>
      </c>
      <c r="G52" s="22"/>
    </row>
    <row r="53" spans="1:8" x14ac:dyDescent="0.2">
      <c r="A53" s="21" t="s">
        <v>33</v>
      </c>
      <c r="B53" s="21"/>
      <c r="C53" s="21"/>
      <c r="D53" s="21"/>
      <c r="E53" s="26">
        <f>SUM(E7:E52)</f>
        <v>541553.11628869991</v>
      </c>
      <c r="F53" s="27">
        <f>SUM(F7:F52)</f>
        <v>95.277543881429594</v>
      </c>
      <c r="G53" s="22"/>
    </row>
    <row r="54" spans="1:8" x14ac:dyDescent="0.2">
      <c r="A54" s="22"/>
      <c r="B54" s="22"/>
      <c r="C54" s="22"/>
      <c r="D54" s="22"/>
      <c r="E54" s="23"/>
      <c r="F54" s="24"/>
      <c r="G54" s="22"/>
    </row>
    <row r="55" spans="1:8" x14ac:dyDescent="0.2">
      <c r="A55" s="21" t="s">
        <v>1504</v>
      </c>
      <c r="B55" s="22"/>
      <c r="C55" s="22"/>
      <c r="D55" s="22"/>
      <c r="E55" s="23"/>
      <c r="F55" s="24"/>
      <c r="G55" s="22"/>
    </row>
    <row r="56" spans="1:8" x14ac:dyDescent="0.2">
      <c r="A56" s="22" t="s">
        <v>399</v>
      </c>
      <c r="B56" s="22" t="s">
        <v>398</v>
      </c>
      <c r="C56" s="22" t="s">
        <v>400</v>
      </c>
      <c r="D56" s="25">
        <v>3000</v>
      </c>
      <c r="E56" s="23">
        <v>2.9999999999999997E-4</v>
      </c>
      <c r="F56" s="24">
        <v>5.2780165610184102E-8</v>
      </c>
      <c r="G56" s="21"/>
      <c r="H56" s="95"/>
    </row>
    <row r="57" spans="1:8" x14ac:dyDescent="0.2">
      <c r="A57" s="21" t="s">
        <v>33</v>
      </c>
      <c r="B57" s="21"/>
      <c r="C57" s="21"/>
      <c r="D57" s="21"/>
      <c r="E57" s="26">
        <f>SUM(E55:E56)</f>
        <v>2.9999999999999997E-4</v>
      </c>
      <c r="F57" s="27">
        <f>SUM(F55:F56)</f>
        <v>5.2780165610184102E-8</v>
      </c>
      <c r="G57" s="22"/>
    </row>
    <row r="58" spans="1:8" x14ac:dyDescent="0.2">
      <c r="A58" s="22"/>
      <c r="B58" s="22"/>
      <c r="C58" s="22"/>
      <c r="D58" s="22"/>
      <c r="E58" s="23"/>
      <c r="F58" s="24"/>
      <c r="G58" s="22"/>
    </row>
    <row r="59" spans="1:8" x14ac:dyDescent="0.2">
      <c r="A59" s="21" t="s">
        <v>29</v>
      </c>
      <c r="B59" s="22"/>
      <c r="C59" s="22"/>
      <c r="D59" s="22"/>
      <c r="E59" s="23"/>
      <c r="F59" s="24"/>
      <c r="G59" s="22"/>
    </row>
    <row r="60" spans="1:8" x14ac:dyDescent="0.2">
      <c r="A60" s="21" t="s">
        <v>36</v>
      </c>
      <c r="B60" s="22"/>
      <c r="C60" s="22"/>
      <c r="D60" s="22"/>
      <c r="E60" s="23"/>
      <c r="F60" s="24"/>
      <c r="G60" s="22"/>
    </row>
    <row r="61" spans="1:8" x14ac:dyDescent="0.2">
      <c r="A61" s="22" t="s">
        <v>302</v>
      </c>
      <c r="B61" s="22" t="s">
        <v>1418</v>
      </c>
      <c r="C61" s="22" t="s">
        <v>37</v>
      </c>
      <c r="D61" s="25">
        <v>1500000</v>
      </c>
      <c r="E61" s="23">
        <v>1496.5229999999999</v>
      </c>
      <c r="F61" s="24">
        <v>0.26328910593149901</v>
      </c>
      <c r="G61" s="24">
        <v>5.3002000000000002</v>
      </c>
    </row>
    <row r="62" spans="1:8" x14ac:dyDescent="0.2">
      <c r="A62" s="21" t="s">
        <v>33</v>
      </c>
      <c r="B62" s="21"/>
      <c r="C62" s="21"/>
      <c r="D62" s="21"/>
      <c r="E62" s="26">
        <f>SUM(E60:E61)</f>
        <v>1496.5229999999999</v>
      </c>
      <c r="F62" s="27">
        <f>SUM(F60:F61)</f>
        <v>0.26328910593149901</v>
      </c>
      <c r="G62" s="22"/>
    </row>
    <row r="63" spans="1:8" x14ac:dyDescent="0.2">
      <c r="A63" s="22"/>
      <c r="B63" s="22"/>
      <c r="C63" s="22"/>
      <c r="D63" s="22"/>
      <c r="E63" s="23"/>
      <c r="F63" s="24"/>
      <c r="G63" s="22"/>
    </row>
    <row r="64" spans="1:8" x14ac:dyDescent="0.2">
      <c r="A64" s="21" t="s">
        <v>38</v>
      </c>
      <c r="B64" s="21"/>
      <c r="C64" s="21"/>
      <c r="D64" s="21"/>
      <c r="E64" s="26">
        <f>E53+E57+E62</f>
        <v>543049.63958869991</v>
      </c>
      <c r="F64" s="27">
        <f>F53+F57+F62</f>
        <v>95.540833040141266</v>
      </c>
      <c r="G64" s="22"/>
    </row>
    <row r="65" spans="1:7" x14ac:dyDescent="0.2">
      <c r="A65" s="21"/>
      <c r="B65" s="21"/>
      <c r="C65" s="21"/>
      <c r="D65" s="21"/>
      <c r="E65" s="26"/>
      <c r="F65" s="27"/>
      <c r="G65" s="24"/>
    </row>
    <row r="66" spans="1:7" x14ac:dyDescent="0.2">
      <c r="A66" s="21" t="s">
        <v>40</v>
      </c>
      <c r="B66" s="21"/>
      <c r="C66" s="21"/>
      <c r="D66" s="21"/>
      <c r="E66" s="26">
        <f>E68-(E53+E57+E62)</f>
        <v>25345.697052900097</v>
      </c>
      <c r="F66" s="27">
        <f>F68-(F53+F57+F62)</f>
        <v>4.4591669598587345</v>
      </c>
      <c r="G66" s="59"/>
    </row>
    <row r="67" spans="1:7" x14ac:dyDescent="0.2">
      <c r="A67" s="21"/>
      <c r="B67" s="21"/>
      <c r="C67" s="21"/>
      <c r="D67" s="21"/>
      <c r="E67" s="26"/>
      <c r="F67" s="27"/>
      <c r="G67" s="59"/>
    </row>
    <row r="68" spans="1:7" x14ac:dyDescent="0.2">
      <c r="A68" s="28" t="s">
        <v>39</v>
      </c>
      <c r="B68" s="28"/>
      <c r="C68" s="28"/>
      <c r="D68" s="28"/>
      <c r="E68" s="29">
        <v>568395.33664160001</v>
      </c>
      <c r="F68" s="30">
        <v>100</v>
      </c>
      <c r="G68" s="64"/>
    </row>
    <row r="69" spans="1:7" x14ac:dyDescent="0.2">
      <c r="A69" s="6" t="s">
        <v>1522</v>
      </c>
      <c r="F69" s="66" t="s">
        <v>117</v>
      </c>
    </row>
    <row r="70" spans="1:7" x14ac:dyDescent="0.2">
      <c r="F70" s="66"/>
    </row>
    <row r="71" spans="1:7" x14ac:dyDescent="0.2">
      <c r="A71" s="12" t="s">
        <v>42</v>
      </c>
    </row>
    <row r="72" spans="1:7" x14ac:dyDescent="0.2">
      <c r="A72" s="12" t="s">
        <v>404</v>
      </c>
    </row>
    <row r="74" spans="1:7" x14ac:dyDescent="0.2">
      <c r="A74" s="12" t="s">
        <v>43</v>
      </c>
    </row>
    <row r="75" spans="1:7" x14ac:dyDescent="0.2">
      <c r="A75" s="12" t="s">
        <v>44</v>
      </c>
    </row>
    <row r="76" spans="1:7" x14ac:dyDescent="0.2">
      <c r="A76" s="12" t="s">
        <v>45</v>
      </c>
      <c r="B76" s="12"/>
      <c r="C76" s="31" t="s">
        <v>46</v>
      </c>
      <c r="D76" s="53" t="s">
        <v>1004</v>
      </c>
    </row>
    <row r="77" spans="1:7" x14ac:dyDescent="0.2">
      <c r="A77" s="6" t="s">
        <v>59</v>
      </c>
      <c r="C77" s="32">
        <v>1443.0246</v>
      </c>
      <c r="D77" s="32">
        <v>1291.3136999999999</v>
      </c>
    </row>
    <row r="78" spans="1:7" x14ac:dyDescent="0.2">
      <c r="A78" s="6" t="s">
        <v>126</v>
      </c>
      <c r="C78" s="32">
        <v>65.406700000000001</v>
      </c>
      <c r="D78" s="32">
        <v>54.565300000000001</v>
      </c>
    </row>
    <row r="79" spans="1:7" x14ac:dyDescent="0.2">
      <c r="A79" s="6" t="s">
        <v>60</v>
      </c>
      <c r="C79" s="32">
        <v>1611.4573</v>
      </c>
      <c r="D79" s="32">
        <v>1447.5800999999999</v>
      </c>
    </row>
    <row r="80" spans="1:7" x14ac:dyDescent="0.2">
      <c r="A80" s="6" t="s">
        <v>127</v>
      </c>
      <c r="C80" s="32">
        <v>75.942999999999998</v>
      </c>
      <c r="D80" s="32">
        <v>63.388800000000003</v>
      </c>
    </row>
    <row r="82" spans="1:4" x14ac:dyDescent="0.2">
      <c r="A82" s="6" t="s">
        <v>51</v>
      </c>
    </row>
    <row r="83" spans="1:4" x14ac:dyDescent="0.2">
      <c r="A83" s="6" t="s">
        <v>1005</v>
      </c>
    </row>
    <row r="85" spans="1:4" x14ac:dyDescent="0.2">
      <c r="A85" s="12" t="s">
        <v>47</v>
      </c>
    </row>
    <row r="86" spans="1:4" x14ac:dyDescent="0.2">
      <c r="A86" s="100" t="s">
        <v>48</v>
      </c>
      <c r="B86" s="101"/>
      <c r="C86" s="33" t="s">
        <v>49</v>
      </c>
    </row>
    <row r="87" spans="1:4" x14ac:dyDescent="0.2">
      <c r="A87" s="96" t="s">
        <v>126</v>
      </c>
      <c r="B87" s="97"/>
      <c r="C87" s="34">
        <v>4.4000000000000004</v>
      </c>
    </row>
    <row r="88" spans="1:4" x14ac:dyDescent="0.2">
      <c r="A88" s="96" t="s">
        <v>127</v>
      </c>
      <c r="B88" s="97"/>
      <c r="C88" s="34">
        <v>5.35</v>
      </c>
    </row>
    <row r="89" spans="1:4" x14ac:dyDescent="0.2">
      <c r="A89" s="6" t="s">
        <v>50</v>
      </c>
    </row>
    <row r="90" spans="1:4" x14ac:dyDescent="0.2">
      <c r="A90" s="6" t="s">
        <v>51</v>
      </c>
    </row>
    <row r="92" spans="1:4" x14ac:dyDescent="0.2">
      <c r="A92" s="12" t="s">
        <v>309</v>
      </c>
      <c r="D92" s="36">
        <v>0.12000783786347401</v>
      </c>
    </row>
    <row r="94" spans="1:4" x14ac:dyDescent="0.2">
      <c r="A94" s="12" t="s">
        <v>53</v>
      </c>
      <c r="D94" s="31" t="s">
        <v>54</v>
      </c>
    </row>
    <row r="96" spans="1:4" x14ac:dyDescent="0.2">
      <c r="A96" s="12" t="s">
        <v>1507</v>
      </c>
    </row>
    <row r="98" spans="1:9" x14ac:dyDescent="0.2">
      <c r="A98" s="67" t="s">
        <v>1014</v>
      </c>
      <c r="B98" s="68"/>
      <c r="C98" s="68"/>
      <c r="D98" s="68"/>
      <c r="E98" s="10"/>
      <c r="G98" s="68"/>
      <c r="H98" s="68"/>
      <c r="I98" s="68"/>
    </row>
    <row r="99" spans="1:9" x14ac:dyDescent="0.2">
      <c r="A99" s="69"/>
      <c r="B99" s="68"/>
      <c r="C99" s="68"/>
      <c r="D99" s="68"/>
      <c r="E99" s="10"/>
      <c r="G99" s="68"/>
      <c r="H99" s="68"/>
      <c r="I99" s="68"/>
    </row>
    <row r="100" spans="1:9" x14ac:dyDescent="0.2">
      <c r="A100" s="67" t="s">
        <v>1009</v>
      </c>
      <c r="B100" s="68"/>
      <c r="C100" s="68"/>
      <c r="D100" s="68"/>
      <c r="E100" s="10"/>
      <c r="G100" s="68"/>
      <c r="H100" s="68"/>
      <c r="I100" s="68"/>
    </row>
    <row r="101" spans="1:9" x14ac:dyDescent="0.2">
      <c r="A101" s="69"/>
      <c r="B101" s="68"/>
      <c r="C101" s="68"/>
      <c r="D101" s="68"/>
      <c r="E101" s="10"/>
      <c r="G101" s="68"/>
      <c r="H101" s="68"/>
      <c r="I101" s="68"/>
    </row>
    <row r="102" spans="1:9" x14ac:dyDescent="0.2">
      <c r="A102" s="68"/>
      <c r="B102" s="68"/>
      <c r="C102" s="68"/>
      <c r="D102" s="68"/>
      <c r="E102" s="10"/>
      <c r="G102" s="68"/>
      <c r="H102" s="68"/>
      <c r="I102" s="68"/>
    </row>
    <row r="103" spans="1:9" x14ac:dyDescent="0.2">
      <c r="A103" s="68"/>
      <c r="B103" s="68"/>
      <c r="C103" s="68"/>
      <c r="D103" s="68"/>
      <c r="E103" s="10"/>
      <c r="G103" s="68"/>
      <c r="H103" s="68"/>
      <c r="I103" s="68"/>
    </row>
    <row r="104" spans="1:9" x14ac:dyDescent="0.2">
      <c r="A104" s="68"/>
      <c r="B104" s="68"/>
      <c r="C104" s="68"/>
      <c r="D104" s="68"/>
      <c r="E104" s="10"/>
      <c r="G104" s="68"/>
      <c r="H104" s="68"/>
      <c r="I104" s="68"/>
    </row>
    <row r="105" spans="1:9" x14ac:dyDescent="0.2">
      <c r="A105" s="68"/>
      <c r="B105" s="68"/>
      <c r="C105" s="68"/>
      <c r="D105" s="68"/>
      <c r="E105" s="10"/>
      <c r="G105" s="68"/>
      <c r="H105" s="68"/>
      <c r="I105" s="68"/>
    </row>
    <row r="106" spans="1:9" x14ac:dyDescent="0.2">
      <c r="A106" s="68"/>
      <c r="B106" s="68"/>
      <c r="C106" s="68"/>
      <c r="D106" s="68"/>
      <c r="E106" s="10"/>
      <c r="G106" s="68"/>
      <c r="H106" s="68"/>
      <c r="I106" s="68"/>
    </row>
    <row r="107" spans="1:9" x14ac:dyDescent="0.2">
      <c r="A107" s="68"/>
      <c r="B107" s="68"/>
      <c r="C107" s="68"/>
      <c r="D107" s="68"/>
      <c r="E107" s="10"/>
      <c r="G107" s="68"/>
      <c r="H107" s="68"/>
      <c r="I107" s="68"/>
    </row>
    <row r="108" spans="1:9" x14ac:dyDescent="0.2">
      <c r="A108" s="68"/>
      <c r="B108" s="68"/>
      <c r="C108" s="68"/>
      <c r="D108" s="68"/>
      <c r="E108" s="10"/>
      <c r="G108" s="68"/>
      <c r="H108" s="68"/>
      <c r="I108" s="68"/>
    </row>
    <row r="109" spans="1:9" x14ac:dyDescent="0.2">
      <c r="A109" s="68"/>
      <c r="B109" s="68"/>
      <c r="C109" s="68"/>
      <c r="D109" s="68"/>
      <c r="E109" s="10"/>
      <c r="G109" s="68"/>
      <c r="H109" s="68"/>
      <c r="I109" s="68"/>
    </row>
    <row r="110" spans="1:9" x14ac:dyDescent="0.2">
      <c r="A110" s="68"/>
      <c r="B110" s="68"/>
      <c r="C110" s="68"/>
      <c r="D110" s="68"/>
      <c r="E110" s="10"/>
      <c r="G110" s="68"/>
      <c r="H110" s="68"/>
      <c r="I110" s="68"/>
    </row>
    <row r="111" spans="1:9" x14ac:dyDescent="0.2">
      <c r="A111" s="68"/>
      <c r="B111" s="68"/>
      <c r="C111" s="68"/>
      <c r="D111" s="68"/>
      <c r="E111" s="10"/>
      <c r="G111" s="68"/>
      <c r="H111" s="68"/>
      <c r="I111" s="68"/>
    </row>
    <row r="112" spans="1:9" x14ac:dyDescent="0.2">
      <c r="A112" s="68"/>
      <c r="B112" s="68"/>
      <c r="C112" s="68"/>
      <c r="D112" s="68"/>
      <c r="E112" s="10"/>
      <c r="G112" s="68"/>
      <c r="H112" s="68"/>
      <c r="I112" s="68"/>
    </row>
    <row r="113" spans="1:9" x14ac:dyDescent="0.2">
      <c r="A113" s="68"/>
      <c r="B113" s="68"/>
      <c r="C113" s="68"/>
      <c r="D113" s="68"/>
      <c r="E113" s="10"/>
      <c r="G113" s="68"/>
      <c r="H113" s="68"/>
      <c r="I113" s="68"/>
    </row>
    <row r="114" spans="1:9" x14ac:dyDescent="0.2">
      <c r="A114" s="68"/>
      <c r="B114" s="68"/>
      <c r="C114" s="68"/>
      <c r="D114" s="68"/>
      <c r="E114" s="10"/>
      <c r="G114" s="68"/>
      <c r="H114" s="68"/>
      <c r="I114" s="68"/>
    </row>
    <row r="115" spans="1:9" x14ac:dyDescent="0.2">
      <c r="A115" s="68"/>
      <c r="B115" s="68"/>
      <c r="C115" s="68"/>
      <c r="D115" s="68"/>
      <c r="E115" s="10"/>
      <c r="G115" s="68"/>
      <c r="H115" s="68"/>
      <c r="I115" s="68"/>
    </row>
    <row r="116" spans="1:9" x14ac:dyDescent="0.2">
      <c r="A116" s="68"/>
      <c r="B116" s="68"/>
      <c r="C116" s="68"/>
      <c r="D116" s="68"/>
      <c r="E116" s="10"/>
      <c r="G116" s="68"/>
      <c r="H116" s="68"/>
      <c r="I116" s="68"/>
    </row>
    <row r="117" spans="1:9" x14ac:dyDescent="0.2">
      <c r="A117" s="68"/>
      <c r="B117" s="68"/>
      <c r="C117" s="68"/>
      <c r="D117" s="68"/>
      <c r="E117" s="10"/>
      <c r="G117" s="68"/>
      <c r="H117" s="68"/>
      <c r="I117" s="68"/>
    </row>
    <row r="118" spans="1:9" x14ac:dyDescent="0.2">
      <c r="A118" s="68"/>
      <c r="B118" s="68"/>
      <c r="C118" s="68"/>
      <c r="D118" s="68"/>
      <c r="E118" s="10"/>
      <c r="G118" s="68"/>
      <c r="H118" s="68"/>
      <c r="I118" s="68"/>
    </row>
    <row r="119" spans="1:9" x14ac:dyDescent="0.2">
      <c r="A119" s="67" t="s">
        <v>1024</v>
      </c>
      <c r="B119" s="68"/>
      <c r="C119" s="68"/>
      <c r="D119" s="68"/>
      <c r="E119" s="10"/>
      <c r="G119" s="68"/>
      <c r="H119" s="68"/>
      <c r="I119" s="68"/>
    </row>
    <row r="120" spans="1:9" x14ac:dyDescent="0.2">
      <c r="A120" s="68"/>
      <c r="B120" s="68"/>
      <c r="C120" s="68"/>
      <c r="D120" s="68"/>
      <c r="E120" s="10"/>
      <c r="G120" s="68"/>
      <c r="H120" s="68"/>
      <c r="I120" s="68"/>
    </row>
    <row r="121" spans="1:9" x14ac:dyDescent="0.2">
      <c r="A121" s="67" t="s">
        <v>1525</v>
      </c>
      <c r="B121" s="68"/>
      <c r="C121" s="68"/>
      <c r="D121" s="68"/>
      <c r="E121" s="10"/>
      <c r="G121" s="68"/>
      <c r="H121" s="68"/>
      <c r="I121" s="68"/>
    </row>
    <row r="122" spans="1:9" x14ac:dyDescent="0.2">
      <c r="A122" s="68"/>
      <c r="B122" s="68"/>
      <c r="C122" s="68"/>
      <c r="D122" s="68"/>
      <c r="E122" s="10"/>
      <c r="G122" s="68"/>
      <c r="H122" s="68"/>
      <c r="I122" s="68"/>
    </row>
    <row r="123" spans="1:9" x14ac:dyDescent="0.2">
      <c r="A123" s="68"/>
      <c r="B123" s="68"/>
      <c r="C123" s="68"/>
      <c r="D123" s="68"/>
      <c r="E123" s="10"/>
      <c r="G123" s="68"/>
      <c r="H123" s="68"/>
      <c r="I123" s="68"/>
    </row>
    <row r="124" spans="1:9" x14ac:dyDescent="0.2">
      <c r="A124" s="68"/>
      <c r="B124" s="68"/>
      <c r="C124" s="68"/>
      <c r="D124" s="68"/>
      <c r="E124" s="10"/>
      <c r="G124" s="68"/>
      <c r="H124" s="68"/>
      <c r="I124" s="68"/>
    </row>
    <row r="125" spans="1:9" x14ac:dyDescent="0.2">
      <c r="A125" s="68"/>
      <c r="B125" s="68"/>
      <c r="C125" s="68"/>
      <c r="D125" s="68"/>
      <c r="E125" s="10"/>
      <c r="G125" s="68"/>
      <c r="H125" s="68"/>
      <c r="I125" s="68"/>
    </row>
    <row r="126" spans="1:9" x14ac:dyDescent="0.2">
      <c r="A126" s="68"/>
      <c r="B126" s="68"/>
      <c r="C126" s="68"/>
      <c r="D126" s="68"/>
      <c r="E126" s="10"/>
      <c r="G126" s="68"/>
      <c r="H126" s="68"/>
      <c r="I126" s="68"/>
    </row>
    <row r="127" spans="1:9" x14ac:dyDescent="0.2">
      <c r="A127" s="68"/>
      <c r="B127" s="68"/>
      <c r="C127" s="68"/>
      <c r="D127" s="68"/>
      <c r="E127" s="10"/>
      <c r="G127" s="68"/>
      <c r="H127" s="68"/>
      <c r="I127" s="68"/>
    </row>
    <row r="128" spans="1:9" x14ac:dyDescent="0.2">
      <c r="A128" s="68"/>
      <c r="B128" s="68"/>
      <c r="C128" s="68"/>
      <c r="D128" s="68"/>
      <c r="E128" s="10"/>
      <c r="G128" s="68"/>
      <c r="H128" s="68"/>
      <c r="I128" s="68"/>
    </row>
    <row r="129" spans="1:9" x14ac:dyDescent="0.2">
      <c r="A129" s="68"/>
      <c r="B129" s="68"/>
      <c r="C129" s="68"/>
      <c r="D129" s="68"/>
      <c r="E129" s="10"/>
      <c r="G129" s="68"/>
      <c r="H129" s="68"/>
      <c r="I129" s="68"/>
    </row>
    <row r="130" spans="1:9" x14ac:dyDescent="0.2">
      <c r="A130" s="68"/>
      <c r="B130" s="68"/>
      <c r="C130" s="68"/>
      <c r="D130" s="68"/>
      <c r="E130" s="10"/>
      <c r="G130" s="68"/>
      <c r="H130" s="68"/>
      <c r="I130" s="68"/>
    </row>
    <row r="131" spans="1:9" x14ac:dyDescent="0.2">
      <c r="A131" s="68"/>
      <c r="B131" s="68"/>
      <c r="C131" s="68"/>
      <c r="D131" s="68"/>
      <c r="E131" s="10"/>
      <c r="G131" s="68"/>
      <c r="H131" s="68"/>
      <c r="I131" s="68"/>
    </row>
    <row r="132" spans="1:9" x14ac:dyDescent="0.2">
      <c r="A132" s="68"/>
      <c r="B132" s="68"/>
      <c r="C132" s="68"/>
      <c r="D132" s="68"/>
      <c r="E132" s="10"/>
      <c r="G132" s="68"/>
      <c r="H132" s="68"/>
      <c r="I132" s="68"/>
    </row>
    <row r="133" spans="1:9" x14ac:dyDescent="0.2">
      <c r="A133" s="68"/>
      <c r="B133" s="68"/>
      <c r="C133" s="68"/>
      <c r="D133" s="68"/>
      <c r="E133" s="10"/>
      <c r="G133" s="68"/>
      <c r="H133" s="68"/>
      <c r="I133" s="68"/>
    </row>
    <row r="134" spans="1:9" x14ac:dyDescent="0.2">
      <c r="A134" s="68"/>
      <c r="B134" s="68"/>
      <c r="C134" s="68"/>
      <c r="D134" s="68"/>
      <c r="E134" s="10"/>
      <c r="G134" s="68"/>
      <c r="H134" s="68"/>
      <c r="I134" s="68"/>
    </row>
    <row r="135" spans="1:9" x14ac:dyDescent="0.2">
      <c r="A135" s="68"/>
      <c r="B135" s="68"/>
      <c r="C135" s="68"/>
      <c r="D135" s="68"/>
      <c r="E135" s="10"/>
      <c r="G135" s="68"/>
      <c r="H135" s="68"/>
      <c r="I135" s="68"/>
    </row>
    <row r="136" spans="1:9" x14ac:dyDescent="0.2">
      <c r="A136" s="68"/>
      <c r="B136" s="68"/>
      <c r="C136" s="68"/>
      <c r="D136" s="68"/>
      <c r="E136" s="10"/>
      <c r="G136" s="68"/>
      <c r="H136" s="68"/>
      <c r="I136" s="68"/>
    </row>
    <row r="137" spans="1:9" x14ac:dyDescent="0.2">
      <c r="A137" s="68"/>
      <c r="B137" s="68"/>
      <c r="C137" s="68"/>
      <c r="D137" s="68"/>
      <c r="E137" s="10"/>
      <c r="G137" s="68"/>
      <c r="H137" s="68"/>
      <c r="I137" s="68"/>
    </row>
    <row r="138" spans="1:9" x14ac:dyDescent="0.2">
      <c r="A138" s="68"/>
      <c r="B138" s="68"/>
      <c r="C138" s="68"/>
      <c r="D138" s="68"/>
      <c r="E138" s="10"/>
      <c r="G138" s="68"/>
      <c r="H138" s="68"/>
      <c r="I138" s="68"/>
    </row>
    <row r="139" spans="1:9" x14ac:dyDescent="0.2">
      <c r="A139" s="67" t="s">
        <v>1041</v>
      </c>
      <c r="B139" s="68"/>
      <c r="C139" s="68"/>
      <c r="D139" s="68"/>
      <c r="E139" s="10"/>
      <c r="G139" s="68"/>
      <c r="H139" s="68"/>
      <c r="I139" s="68"/>
    </row>
    <row r="140" spans="1:9" x14ac:dyDescent="0.2">
      <c r="A140" s="68"/>
      <c r="B140" s="68"/>
      <c r="C140" s="68"/>
      <c r="D140" s="68"/>
      <c r="E140" s="10"/>
      <c r="G140" s="68"/>
      <c r="H140" s="68"/>
      <c r="I140" s="68"/>
    </row>
    <row r="141" spans="1:9" x14ac:dyDescent="0.2">
      <c r="A141" s="68" t="s">
        <v>1008</v>
      </c>
      <c r="B141" s="68"/>
      <c r="C141" s="68"/>
      <c r="D141" s="68"/>
      <c r="E141" s="10"/>
      <c r="G141" s="68"/>
      <c r="H141" s="68"/>
      <c r="I141" s="68"/>
    </row>
    <row r="142" spans="1:9" x14ac:dyDescent="0.2">
      <c r="A142" s="68"/>
      <c r="B142" s="68"/>
      <c r="C142" s="68"/>
      <c r="D142" s="68"/>
      <c r="E142" s="10"/>
      <c r="G142" s="68"/>
      <c r="H142" s="68"/>
      <c r="I142" s="68"/>
    </row>
    <row r="143" spans="1:9" x14ac:dyDescent="0.2">
      <c r="A143" s="68"/>
      <c r="B143" s="68"/>
      <c r="C143" s="68"/>
      <c r="D143" s="68"/>
      <c r="E143" s="10"/>
      <c r="G143" s="68"/>
      <c r="H143" s="68"/>
      <c r="I143" s="68"/>
    </row>
    <row r="144" spans="1:9" x14ac:dyDescent="0.2">
      <c r="A144" s="68"/>
      <c r="B144" s="68"/>
      <c r="C144" s="68"/>
      <c r="D144" s="68"/>
      <c r="E144" s="10"/>
      <c r="G144" s="68"/>
      <c r="H144" s="68"/>
      <c r="I144" s="68"/>
    </row>
    <row r="145" spans="1:9" x14ac:dyDescent="0.2">
      <c r="A145" s="68"/>
      <c r="B145" s="68"/>
      <c r="C145" s="68"/>
      <c r="D145" s="68"/>
      <c r="E145" s="10"/>
      <c r="G145" s="68"/>
      <c r="H145" s="68"/>
      <c r="I145" s="68"/>
    </row>
    <row r="146" spans="1:9" x14ac:dyDescent="0.2">
      <c r="A146" s="68"/>
      <c r="B146" s="68"/>
      <c r="C146" s="68"/>
      <c r="D146" s="68"/>
      <c r="E146" s="10"/>
      <c r="G146" s="68"/>
      <c r="H146" s="68"/>
      <c r="I146" s="68"/>
    </row>
    <row r="147" spans="1:9" x14ac:dyDescent="0.2">
      <c r="A147" s="68"/>
      <c r="B147" s="68"/>
      <c r="C147" s="68"/>
      <c r="D147" s="68"/>
      <c r="E147" s="10"/>
      <c r="G147" s="68"/>
      <c r="H147" s="68"/>
      <c r="I147" s="68"/>
    </row>
    <row r="148" spans="1:9" x14ac:dyDescent="0.2">
      <c r="A148" s="68"/>
      <c r="B148" s="68"/>
      <c r="C148" s="68"/>
      <c r="D148" s="68"/>
      <c r="E148" s="10"/>
      <c r="G148" s="68"/>
      <c r="H148" s="68"/>
      <c r="I148" s="68"/>
    </row>
    <row r="149" spans="1:9" x14ac:dyDescent="0.2">
      <c r="A149" s="68"/>
      <c r="B149" s="68"/>
      <c r="C149" s="68"/>
      <c r="D149" s="68"/>
      <c r="E149" s="10"/>
      <c r="G149" s="68"/>
      <c r="H149" s="68"/>
      <c r="I149" s="68"/>
    </row>
    <row r="150" spans="1:9" x14ac:dyDescent="0.2">
      <c r="A150" s="68"/>
      <c r="B150" s="68"/>
      <c r="C150" s="68"/>
      <c r="D150" s="68"/>
      <c r="E150" s="10"/>
      <c r="G150" s="68"/>
      <c r="H150" s="68"/>
      <c r="I150" s="68"/>
    </row>
    <row r="151" spans="1:9" x14ac:dyDescent="0.2">
      <c r="A151" s="68"/>
      <c r="B151" s="68"/>
      <c r="C151" s="68"/>
      <c r="D151" s="68"/>
      <c r="E151" s="10"/>
      <c r="G151" s="68"/>
      <c r="H151" s="68"/>
      <c r="I151" s="68"/>
    </row>
    <row r="152" spans="1:9" x14ac:dyDescent="0.2">
      <c r="A152" s="68"/>
      <c r="B152" s="68"/>
      <c r="C152" s="68"/>
      <c r="D152" s="68"/>
      <c r="E152" s="10"/>
      <c r="G152" s="68"/>
      <c r="H152" s="68"/>
      <c r="I152" s="68"/>
    </row>
    <row r="153" spans="1:9" x14ac:dyDescent="0.2">
      <c r="A153" s="68"/>
      <c r="B153" s="68"/>
      <c r="C153" s="68"/>
      <c r="D153" s="68"/>
      <c r="E153" s="10"/>
      <c r="G153" s="68"/>
      <c r="H153" s="68"/>
      <c r="I153" s="68"/>
    </row>
    <row r="154" spans="1:9" x14ac:dyDescent="0.2">
      <c r="A154" s="68"/>
      <c r="B154" s="68"/>
      <c r="C154" s="68"/>
      <c r="D154" s="68"/>
      <c r="E154" s="10"/>
      <c r="G154" s="68"/>
      <c r="H154" s="68"/>
      <c r="I154" s="68"/>
    </row>
    <row r="155" spans="1:9" x14ac:dyDescent="0.2">
      <c r="A155" s="68"/>
      <c r="B155" s="68"/>
      <c r="C155" s="68"/>
      <c r="D155" s="68"/>
      <c r="E155" s="10"/>
      <c r="G155" s="68"/>
      <c r="H155" s="68"/>
      <c r="I155" s="68"/>
    </row>
    <row r="156" spans="1:9" x14ac:dyDescent="0.2">
      <c r="A156" s="68"/>
      <c r="B156" s="68"/>
      <c r="C156" s="68"/>
      <c r="D156" s="68"/>
      <c r="E156" s="10"/>
      <c r="G156" s="68"/>
      <c r="H156" s="68"/>
      <c r="I156" s="68"/>
    </row>
    <row r="157" spans="1:9" x14ac:dyDescent="0.2">
      <c r="A157" s="68"/>
      <c r="B157" s="68"/>
      <c r="C157" s="68"/>
      <c r="D157" s="68"/>
      <c r="E157" s="10"/>
      <c r="G157" s="68"/>
      <c r="H157" s="68"/>
      <c r="I157" s="68"/>
    </row>
    <row r="158" spans="1:9" x14ac:dyDescent="0.2">
      <c r="A158" s="68"/>
      <c r="B158" s="68"/>
      <c r="C158" s="68"/>
      <c r="D158" s="68"/>
      <c r="E158" s="10"/>
      <c r="G158" s="68"/>
      <c r="H158" s="68"/>
      <c r="I158" s="68"/>
    </row>
    <row r="159" spans="1:9" x14ac:dyDescent="0.2">
      <c r="A159" s="68"/>
      <c r="B159" s="68"/>
      <c r="C159" s="68"/>
      <c r="D159" s="68"/>
      <c r="E159" s="10"/>
      <c r="G159" s="68"/>
      <c r="H159" s="68"/>
      <c r="I159" s="68"/>
    </row>
    <row r="160" spans="1:9" x14ac:dyDescent="0.2">
      <c r="A160" s="68"/>
      <c r="B160" s="68"/>
      <c r="C160" s="68"/>
      <c r="D160" s="68"/>
      <c r="E160" s="10"/>
      <c r="G160" s="68"/>
      <c r="H160" s="68"/>
      <c r="I160" s="68"/>
    </row>
    <row r="161" spans="1:9" x14ac:dyDescent="0.2">
      <c r="A161" s="68"/>
      <c r="B161" s="68"/>
      <c r="C161" s="68"/>
      <c r="D161" s="68"/>
      <c r="E161" s="10"/>
      <c r="G161" s="68"/>
      <c r="H161" s="68"/>
      <c r="I161" s="68"/>
    </row>
    <row r="162" spans="1:9" x14ac:dyDescent="0.2">
      <c r="A162" s="68"/>
      <c r="B162" s="68"/>
      <c r="C162" s="68"/>
      <c r="D162" s="68"/>
      <c r="E162" s="10"/>
      <c r="G162" s="68"/>
      <c r="H162" s="68"/>
      <c r="I162" s="68"/>
    </row>
    <row r="163" spans="1:9" x14ac:dyDescent="0.2">
      <c r="A163" s="68"/>
      <c r="B163" s="68"/>
      <c r="C163" s="68"/>
      <c r="D163" s="68"/>
      <c r="E163" s="10"/>
      <c r="G163" s="68"/>
      <c r="H163" s="68"/>
      <c r="I163" s="68"/>
    </row>
    <row r="164" spans="1:9" x14ac:dyDescent="0.2">
      <c r="A164" s="68"/>
      <c r="B164" s="68"/>
      <c r="C164" s="68"/>
      <c r="D164" s="68"/>
      <c r="E164" s="10"/>
      <c r="G164" s="68"/>
      <c r="H164" s="68"/>
      <c r="I164" s="68"/>
    </row>
    <row r="165" spans="1:9" x14ac:dyDescent="0.2">
      <c r="A165" s="68"/>
      <c r="B165" s="68"/>
      <c r="C165" s="68"/>
      <c r="D165" s="68"/>
      <c r="E165" s="10"/>
      <c r="G165" s="68"/>
      <c r="H165" s="68"/>
      <c r="I165" s="68"/>
    </row>
    <row r="166" spans="1:9" x14ac:dyDescent="0.2">
      <c r="A166" s="68"/>
      <c r="B166" s="68"/>
      <c r="C166" s="68"/>
      <c r="D166" s="68"/>
      <c r="E166" s="10"/>
      <c r="G166" s="68"/>
      <c r="H166" s="68"/>
      <c r="I166" s="68"/>
    </row>
    <row r="167" spans="1:9" x14ac:dyDescent="0.2">
      <c r="A167" s="68"/>
      <c r="B167" s="68"/>
      <c r="C167" s="68"/>
      <c r="D167" s="68"/>
      <c r="E167" s="10"/>
      <c r="G167" s="68"/>
      <c r="H167" s="68"/>
      <c r="I167" s="68"/>
    </row>
    <row r="168" spans="1:9" x14ac:dyDescent="0.2">
      <c r="A168" s="68"/>
      <c r="B168" s="68"/>
      <c r="C168" s="68"/>
      <c r="D168" s="68"/>
      <c r="E168" s="10"/>
      <c r="G168" s="68"/>
      <c r="H168" s="68"/>
      <c r="I168" s="68"/>
    </row>
    <row r="169" spans="1:9" x14ac:dyDescent="0.2">
      <c r="A169" s="68"/>
      <c r="B169" s="68"/>
      <c r="C169" s="68"/>
      <c r="D169" s="68"/>
      <c r="E169" s="10"/>
      <c r="G169" s="68"/>
      <c r="H169" s="68"/>
      <c r="I169" s="68"/>
    </row>
    <row r="170" spans="1:9" x14ac:dyDescent="0.2">
      <c r="A170" s="68"/>
      <c r="B170" s="68"/>
      <c r="C170" s="68"/>
      <c r="D170" s="68"/>
      <c r="E170" s="10"/>
      <c r="G170" s="68"/>
      <c r="H170" s="68"/>
      <c r="I170" s="68"/>
    </row>
    <row r="171" spans="1:9" x14ac:dyDescent="0.2">
      <c r="A171" s="68"/>
      <c r="B171" s="68"/>
      <c r="C171" s="68"/>
      <c r="D171" s="68"/>
      <c r="E171" s="10"/>
      <c r="G171" s="68"/>
      <c r="H171" s="68"/>
      <c r="I171" s="68"/>
    </row>
    <row r="172" spans="1:9" x14ac:dyDescent="0.2">
      <c r="A172" s="68"/>
      <c r="B172" s="68"/>
      <c r="C172" s="68"/>
      <c r="D172" s="68"/>
      <c r="E172" s="10"/>
      <c r="G172" s="68"/>
      <c r="H172" s="68"/>
      <c r="I172" s="68"/>
    </row>
    <row r="173" spans="1:9" x14ac:dyDescent="0.2">
      <c r="A173" s="68"/>
      <c r="B173" s="68"/>
      <c r="C173" s="68"/>
      <c r="D173" s="68"/>
      <c r="E173" s="10"/>
      <c r="G173" s="68"/>
      <c r="H173" s="68"/>
      <c r="I173" s="68"/>
    </row>
    <row r="174" spans="1:9" x14ac:dyDescent="0.2">
      <c r="A174" s="68"/>
      <c r="B174" s="68"/>
      <c r="C174" s="68"/>
      <c r="D174" s="68"/>
      <c r="E174" s="10"/>
      <c r="G174" s="68"/>
      <c r="H174" s="68"/>
      <c r="I174" s="68"/>
    </row>
    <row r="175" spans="1:9" x14ac:dyDescent="0.2">
      <c r="A175" s="68"/>
      <c r="B175" s="68"/>
      <c r="C175" s="68"/>
      <c r="D175" s="68"/>
      <c r="E175" s="10"/>
      <c r="G175" s="68"/>
      <c r="H175" s="68"/>
      <c r="I175" s="68"/>
    </row>
    <row r="176" spans="1:9" x14ac:dyDescent="0.2">
      <c r="A176" s="68"/>
      <c r="B176" s="68"/>
      <c r="C176" s="68"/>
      <c r="D176" s="68"/>
      <c r="E176" s="10"/>
      <c r="G176" s="68"/>
      <c r="H176" s="68"/>
      <c r="I176" s="68"/>
    </row>
    <row r="177" spans="1:9" x14ac:dyDescent="0.2">
      <c r="A177" s="68"/>
      <c r="B177" s="68"/>
      <c r="C177" s="68"/>
      <c r="D177" s="68"/>
      <c r="E177" s="10"/>
      <c r="G177" s="68"/>
      <c r="H177" s="68"/>
      <c r="I177" s="68"/>
    </row>
    <row r="178" spans="1:9" x14ac:dyDescent="0.2">
      <c r="A178" s="68"/>
      <c r="B178" s="68"/>
      <c r="C178" s="68"/>
      <c r="D178" s="68"/>
      <c r="E178" s="10"/>
      <c r="G178" s="68"/>
      <c r="H178" s="68"/>
      <c r="I178" s="68"/>
    </row>
    <row r="179" spans="1:9" x14ac:dyDescent="0.2">
      <c r="A179" s="68"/>
      <c r="B179" s="68"/>
      <c r="C179" s="68"/>
      <c r="D179" s="68"/>
      <c r="E179" s="10"/>
      <c r="G179" s="68"/>
      <c r="H179" s="68"/>
      <c r="I179" s="68"/>
    </row>
    <row r="180" spans="1:9" x14ac:dyDescent="0.2">
      <c r="A180" s="68"/>
      <c r="B180" s="68"/>
      <c r="C180" s="68"/>
      <c r="D180" s="68"/>
      <c r="E180" s="10"/>
      <c r="G180" s="68"/>
      <c r="H180" s="68"/>
      <c r="I180" s="68"/>
    </row>
    <row r="181" spans="1:9" x14ac:dyDescent="0.2">
      <c r="A181" s="68"/>
      <c r="B181" s="68"/>
      <c r="C181" s="68"/>
      <c r="D181" s="68"/>
      <c r="E181" s="10"/>
      <c r="G181" s="68"/>
      <c r="H181" s="68"/>
      <c r="I181" s="68"/>
    </row>
    <row r="182" spans="1:9" x14ac:dyDescent="0.2">
      <c r="A182" s="68"/>
      <c r="B182" s="68"/>
      <c r="C182" s="68"/>
      <c r="D182" s="68"/>
      <c r="E182" s="10"/>
      <c r="G182" s="68"/>
      <c r="H182" s="68"/>
      <c r="I182" s="68"/>
    </row>
    <row r="183" spans="1:9" x14ac:dyDescent="0.2">
      <c r="A183" s="68"/>
      <c r="B183" s="68"/>
      <c r="C183" s="68"/>
      <c r="D183" s="68"/>
      <c r="E183" s="10"/>
      <c r="G183" s="68"/>
      <c r="H183" s="68"/>
      <c r="I183" s="68"/>
    </row>
    <row r="184" spans="1:9" x14ac:dyDescent="0.2">
      <c r="A184" s="68"/>
      <c r="B184" s="68"/>
      <c r="C184" s="68"/>
      <c r="D184" s="68"/>
      <c r="E184" s="10"/>
      <c r="G184" s="68"/>
      <c r="H184" s="68"/>
      <c r="I184" s="68"/>
    </row>
    <row r="185" spans="1:9" x14ac:dyDescent="0.2">
      <c r="A185" s="68"/>
      <c r="B185" s="68"/>
      <c r="C185" s="68"/>
      <c r="D185" s="68"/>
      <c r="E185" s="10"/>
      <c r="G185" s="68"/>
      <c r="H185" s="68"/>
      <c r="I185" s="68"/>
    </row>
    <row r="186" spans="1:9" x14ac:dyDescent="0.2">
      <c r="A186" s="68"/>
      <c r="B186" s="68"/>
      <c r="C186" s="68"/>
      <c r="D186" s="68"/>
      <c r="E186" s="10"/>
      <c r="G186" s="68"/>
      <c r="H186" s="68"/>
      <c r="I186" s="68"/>
    </row>
    <row r="187" spans="1:9" x14ac:dyDescent="0.2">
      <c r="A187" s="68"/>
      <c r="B187" s="68"/>
      <c r="C187" s="68"/>
      <c r="D187" s="68"/>
      <c r="E187" s="10"/>
      <c r="G187" s="68"/>
      <c r="H187" s="68"/>
      <c r="I187" s="68"/>
    </row>
    <row r="188" spans="1:9" x14ac:dyDescent="0.2">
      <c r="A188" s="68"/>
      <c r="B188" s="68"/>
      <c r="C188" s="68"/>
      <c r="D188" s="68"/>
      <c r="E188" s="10"/>
      <c r="G188" s="68"/>
      <c r="H188" s="68"/>
      <c r="I188" s="68"/>
    </row>
    <row r="189" spans="1:9" x14ac:dyDescent="0.2">
      <c r="A189" s="68"/>
      <c r="B189" s="68"/>
      <c r="C189" s="68"/>
      <c r="D189" s="68"/>
      <c r="E189" s="10"/>
      <c r="G189" s="68"/>
      <c r="H189" s="68"/>
      <c r="I189" s="68"/>
    </row>
    <row r="190" spans="1:9" x14ac:dyDescent="0.2">
      <c r="A190" s="68"/>
      <c r="B190" s="68"/>
      <c r="C190" s="68"/>
      <c r="D190" s="68"/>
      <c r="E190" s="10"/>
      <c r="G190" s="68"/>
      <c r="H190" s="68"/>
      <c r="I190" s="68"/>
    </row>
    <row r="191" spans="1:9" x14ac:dyDescent="0.2">
      <c r="A191" s="68"/>
      <c r="B191" s="68"/>
      <c r="C191" s="68"/>
      <c r="D191" s="68"/>
      <c r="E191" s="10"/>
      <c r="G191" s="68"/>
      <c r="H191" s="68"/>
      <c r="I191" s="68"/>
    </row>
    <row r="192" spans="1:9" x14ac:dyDescent="0.2">
      <c r="A192" s="68"/>
      <c r="B192" s="68"/>
      <c r="C192" s="68"/>
      <c r="D192" s="68"/>
      <c r="E192" s="10"/>
      <c r="G192" s="68"/>
      <c r="H192" s="68"/>
      <c r="I192" s="68"/>
    </row>
    <row r="193" spans="1:9" x14ac:dyDescent="0.2">
      <c r="A193" s="68"/>
      <c r="B193" s="68"/>
      <c r="C193" s="68"/>
      <c r="D193" s="68"/>
      <c r="E193" s="10"/>
      <c r="G193" s="68"/>
      <c r="H193" s="68"/>
      <c r="I193" s="68"/>
    </row>
    <row r="194" spans="1:9" x14ac:dyDescent="0.2">
      <c r="A194" s="68"/>
      <c r="B194" s="68"/>
      <c r="C194" s="68"/>
      <c r="D194" s="68"/>
      <c r="E194" s="10"/>
      <c r="G194" s="68"/>
      <c r="H194" s="68"/>
      <c r="I194" s="68"/>
    </row>
    <row r="195" spans="1:9" x14ac:dyDescent="0.2">
      <c r="A195" s="68"/>
      <c r="B195" s="68"/>
      <c r="C195" s="68"/>
      <c r="D195" s="68"/>
      <c r="E195" s="10"/>
      <c r="G195" s="68"/>
      <c r="H195" s="68"/>
      <c r="I195" s="68"/>
    </row>
    <row r="196" spans="1:9" x14ac:dyDescent="0.2">
      <c r="A196" s="68"/>
      <c r="B196" s="68"/>
      <c r="C196" s="68"/>
      <c r="D196" s="68"/>
      <c r="E196" s="10"/>
      <c r="G196" s="68"/>
      <c r="H196" s="68"/>
      <c r="I196" s="68"/>
    </row>
    <row r="197" spans="1:9" x14ac:dyDescent="0.2">
      <c r="A197" s="68"/>
      <c r="B197" s="68"/>
      <c r="C197" s="68"/>
      <c r="D197" s="68"/>
      <c r="E197" s="10"/>
      <c r="G197" s="68"/>
      <c r="H197" s="68"/>
      <c r="I197" s="68"/>
    </row>
    <row r="198" spans="1:9" x14ac:dyDescent="0.2">
      <c r="A198" s="68"/>
      <c r="B198" s="68"/>
      <c r="C198" s="68"/>
      <c r="D198" s="68"/>
      <c r="E198" s="10"/>
      <c r="G198" s="68"/>
      <c r="H198" s="68"/>
      <c r="I198" s="68"/>
    </row>
    <row r="199" spans="1:9" x14ac:dyDescent="0.2">
      <c r="A199" s="68"/>
      <c r="B199" s="68"/>
      <c r="C199" s="68"/>
      <c r="D199" s="68"/>
      <c r="E199" s="10"/>
      <c r="G199" s="68"/>
      <c r="H199" s="68"/>
      <c r="I199" s="68"/>
    </row>
    <row r="200" spans="1:9" x14ac:dyDescent="0.2">
      <c r="A200" s="68"/>
      <c r="B200" s="68"/>
      <c r="C200" s="68"/>
      <c r="D200" s="68"/>
      <c r="E200" s="10"/>
      <c r="G200" s="68"/>
      <c r="H200" s="68"/>
      <c r="I200" s="68"/>
    </row>
    <row r="201" spans="1:9" x14ac:dyDescent="0.2">
      <c r="A201" s="68"/>
      <c r="B201" s="68"/>
      <c r="C201" s="68"/>
      <c r="D201" s="68"/>
      <c r="E201" s="10"/>
      <c r="G201" s="68"/>
      <c r="H201" s="68"/>
      <c r="I201" s="68"/>
    </row>
    <row r="202" spans="1:9" x14ac:dyDescent="0.2">
      <c r="A202" s="68"/>
      <c r="B202" s="68"/>
      <c r="C202" s="68"/>
      <c r="D202" s="68"/>
      <c r="E202" s="10"/>
      <c r="G202" s="68"/>
      <c r="H202" s="68"/>
      <c r="I202" s="68"/>
    </row>
    <row r="203" spans="1:9" x14ac:dyDescent="0.2">
      <c r="A203" s="68"/>
      <c r="B203" s="68"/>
      <c r="C203" s="68"/>
      <c r="D203" s="68"/>
      <c r="E203" s="10"/>
      <c r="G203" s="68"/>
      <c r="H203" s="68"/>
      <c r="I203" s="68"/>
    </row>
    <row r="204" spans="1:9" x14ac:dyDescent="0.2">
      <c r="A204" s="68"/>
      <c r="B204" s="68"/>
      <c r="C204" s="68"/>
      <c r="D204" s="68"/>
      <c r="E204" s="10"/>
      <c r="G204" s="68"/>
      <c r="H204" s="68"/>
      <c r="I204" s="68"/>
    </row>
    <row r="205" spans="1:9" x14ac:dyDescent="0.2">
      <c r="A205" s="68"/>
      <c r="B205" s="68"/>
      <c r="C205" s="68"/>
      <c r="D205" s="68"/>
      <c r="E205" s="10"/>
      <c r="G205" s="68"/>
      <c r="H205" s="68"/>
      <c r="I205" s="68"/>
    </row>
    <row r="206" spans="1:9" x14ac:dyDescent="0.2">
      <c r="A206" s="68"/>
      <c r="B206" s="68"/>
      <c r="C206" s="68"/>
      <c r="D206" s="68"/>
      <c r="E206" s="10"/>
      <c r="G206" s="68"/>
      <c r="H206" s="68"/>
      <c r="I206" s="68"/>
    </row>
    <row r="207" spans="1:9" x14ac:dyDescent="0.2">
      <c r="A207" s="68"/>
      <c r="B207" s="68"/>
      <c r="C207" s="68"/>
      <c r="D207" s="68"/>
      <c r="E207" s="10"/>
      <c r="G207" s="68"/>
      <c r="H207" s="68"/>
      <c r="I207" s="68"/>
    </row>
    <row r="208" spans="1:9" x14ac:dyDescent="0.2">
      <c r="A208" s="68"/>
      <c r="B208" s="68"/>
      <c r="C208" s="68"/>
      <c r="D208" s="68"/>
      <c r="E208" s="10"/>
      <c r="G208" s="68"/>
      <c r="H208" s="68"/>
      <c r="I208" s="68"/>
    </row>
    <row r="209" spans="1:9" x14ac:dyDescent="0.2">
      <c r="A209" s="68"/>
      <c r="B209" s="68"/>
      <c r="C209" s="68"/>
      <c r="D209" s="68"/>
      <c r="E209" s="10"/>
      <c r="G209" s="68"/>
      <c r="H209" s="68"/>
      <c r="I209" s="68"/>
    </row>
    <row r="210" spans="1:9" x14ac:dyDescent="0.2">
      <c r="A210" s="68"/>
      <c r="B210" s="68"/>
      <c r="C210" s="68"/>
      <c r="D210" s="68"/>
      <c r="E210" s="10"/>
      <c r="G210" s="68"/>
      <c r="H210" s="68"/>
      <c r="I210" s="68"/>
    </row>
    <row r="211" spans="1:9" x14ac:dyDescent="0.2">
      <c r="A211" s="68"/>
      <c r="B211" s="68"/>
      <c r="C211" s="68"/>
      <c r="D211" s="68"/>
      <c r="E211" s="10"/>
      <c r="G211" s="68"/>
      <c r="H211" s="68"/>
      <c r="I211" s="68"/>
    </row>
    <row r="212" spans="1:9" x14ac:dyDescent="0.2">
      <c r="A212" s="68"/>
      <c r="B212" s="68"/>
      <c r="C212" s="68"/>
      <c r="D212" s="68"/>
      <c r="E212" s="10"/>
      <c r="G212" s="68"/>
      <c r="H212" s="68"/>
      <c r="I212" s="68"/>
    </row>
    <row r="213" spans="1:9" x14ac:dyDescent="0.2">
      <c r="A213" s="68"/>
      <c r="B213" s="68"/>
      <c r="C213" s="68"/>
      <c r="D213" s="68"/>
      <c r="E213" s="10"/>
      <c r="G213" s="68"/>
      <c r="H213" s="68"/>
      <c r="I213" s="68"/>
    </row>
    <row r="214" spans="1:9" x14ac:dyDescent="0.2">
      <c r="A214" s="68"/>
      <c r="B214" s="68"/>
      <c r="C214" s="68"/>
      <c r="D214" s="68"/>
      <c r="E214" s="10"/>
      <c r="G214" s="68"/>
      <c r="H214" s="68"/>
      <c r="I214" s="68"/>
    </row>
    <row r="215" spans="1:9" x14ac:dyDescent="0.2">
      <c r="A215" s="68"/>
      <c r="B215" s="68"/>
      <c r="C215" s="68"/>
      <c r="D215" s="68"/>
      <c r="E215" s="10"/>
      <c r="G215" s="68"/>
      <c r="H215" s="68"/>
      <c r="I215" s="68"/>
    </row>
    <row r="216" spans="1:9" x14ac:dyDescent="0.2">
      <c r="A216" s="68"/>
      <c r="B216" s="68"/>
      <c r="C216" s="68"/>
      <c r="D216" s="68"/>
      <c r="E216" s="10"/>
      <c r="G216" s="68"/>
      <c r="H216" s="68"/>
      <c r="I216" s="68"/>
    </row>
    <row r="217" spans="1:9" x14ac:dyDescent="0.2">
      <c r="A217" s="68"/>
      <c r="B217" s="68"/>
      <c r="C217" s="68"/>
      <c r="D217" s="68"/>
      <c r="E217" s="10"/>
      <c r="G217" s="68"/>
      <c r="H217" s="68"/>
      <c r="I217" s="68"/>
    </row>
    <row r="218" spans="1:9" x14ac:dyDescent="0.2">
      <c r="A218" s="68"/>
      <c r="B218" s="68"/>
      <c r="C218" s="68"/>
      <c r="D218" s="68"/>
      <c r="E218" s="10"/>
      <c r="G218" s="68"/>
      <c r="H218" s="68"/>
      <c r="I218" s="68"/>
    </row>
    <row r="219" spans="1:9" x14ac:dyDescent="0.2">
      <c r="A219" s="68"/>
      <c r="B219" s="68"/>
      <c r="C219" s="68"/>
      <c r="D219" s="68"/>
      <c r="E219" s="10"/>
      <c r="G219" s="68"/>
      <c r="H219" s="68"/>
      <c r="I219" s="68"/>
    </row>
    <row r="220" spans="1:9" x14ac:dyDescent="0.2">
      <c r="A220" s="68"/>
      <c r="B220" s="68"/>
      <c r="C220" s="68"/>
      <c r="D220" s="68"/>
      <c r="E220" s="10"/>
      <c r="G220" s="68"/>
      <c r="H220" s="68"/>
      <c r="I220" s="68"/>
    </row>
    <row r="221" spans="1:9" x14ac:dyDescent="0.2">
      <c r="A221" s="68"/>
      <c r="B221" s="68"/>
      <c r="C221" s="68"/>
      <c r="D221" s="68"/>
      <c r="E221" s="10"/>
      <c r="G221" s="68"/>
      <c r="H221" s="68"/>
      <c r="I221" s="68"/>
    </row>
    <row r="222" spans="1:9" x14ac:dyDescent="0.2">
      <c r="A222" s="68"/>
      <c r="B222" s="68"/>
      <c r="C222" s="68"/>
      <c r="D222" s="68"/>
      <c r="E222" s="10"/>
      <c r="G222" s="68"/>
      <c r="H222" s="68"/>
      <c r="I222" s="68"/>
    </row>
    <row r="223" spans="1:9" x14ac:dyDescent="0.2">
      <c r="A223" s="68"/>
      <c r="B223" s="68"/>
      <c r="C223" s="68"/>
      <c r="D223" s="68"/>
      <c r="E223" s="10"/>
      <c r="G223" s="68"/>
      <c r="H223" s="68"/>
      <c r="I223" s="68"/>
    </row>
    <row r="224" spans="1:9" x14ac:dyDescent="0.2">
      <c r="A224" s="68"/>
      <c r="B224" s="68"/>
      <c r="C224" s="68"/>
      <c r="D224" s="68"/>
      <c r="E224" s="10"/>
      <c r="G224" s="68"/>
      <c r="H224" s="68"/>
      <c r="I224" s="68"/>
    </row>
    <row r="225" spans="1:9" x14ac:dyDescent="0.2">
      <c r="A225" s="68"/>
      <c r="B225" s="68"/>
      <c r="C225" s="68"/>
      <c r="D225" s="68"/>
      <c r="E225" s="10"/>
      <c r="G225" s="68"/>
      <c r="H225" s="68"/>
      <c r="I225" s="68"/>
    </row>
    <row r="226" spans="1:9" x14ac:dyDescent="0.2">
      <c r="A226" s="68"/>
      <c r="B226" s="68"/>
      <c r="C226" s="68"/>
      <c r="D226" s="68"/>
      <c r="E226" s="10"/>
      <c r="G226" s="68"/>
      <c r="H226" s="68"/>
      <c r="I226" s="68"/>
    </row>
    <row r="227" spans="1:9" x14ac:dyDescent="0.2">
      <c r="A227" s="68"/>
      <c r="B227" s="68"/>
      <c r="C227" s="68"/>
      <c r="D227" s="68"/>
      <c r="E227" s="10"/>
      <c r="G227" s="68"/>
      <c r="H227" s="68"/>
      <c r="I227" s="68"/>
    </row>
    <row r="228" spans="1:9" x14ac:dyDescent="0.2">
      <c r="A228" s="68"/>
      <c r="B228" s="68"/>
      <c r="C228" s="68"/>
      <c r="D228" s="68"/>
      <c r="E228" s="10"/>
      <c r="G228" s="68"/>
      <c r="H228" s="68"/>
      <c r="I228" s="68"/>
    </row>
    <row r="229" spans="1:9" x14ac:dyDescent="0.2">
      <c r="A229" s="68"/>
      <c r="B229" s="68"/>
      <c r="C229" s="68"/>
      <c r="D229" s="68"/>
      <c r="E229" s="10"/>
      <c r="G229" s="68"/>
      <c r="H229" s="68"/>
      <c r="I229" s="68"/>
    </row>
    <row r="230" spans="1:9" x14ac:dyDescent="0.2">
      <c r="A230" s="68"/>
      <c r="B230" s="68"/>
      <c r="C230" s="68"/>
      <c r="D230" s="68"/>
      <c r="E230" s="10"/>
      <c r="G230" s="68"/>
      <c r="H230" s="68"/>
      <c r="I230" s="68"/>
    </row>
    <row r="231" spans="1:9" x14ac:dyDescent="0.2">
      <c r="A231" s="68"/>
      <c r="B231" s="68"/>
      <c r="C231" s="68"/>
      <c r="D231" s="68"/>
      <c r="E231" s="10"/>
      <c r="G231" s="68"/>
      <c r="H231" s="68"/>
      <c r="I231" s="68"/>
    </row>
    <row r="232" spans="1:9" x14ac:dyDescent="0.2">
      <c r="A232" s="68"/>
      <c r="B232" s="68"/>
      <c r="C232" s="68"/>
      <c r="D232" s="68"/>
      <c r="E232" s="10"/>
      <c r="G232" s="68"/>
      <c r="H232" s="68"/>
      <c r="I232" s="68"/>
    </row>
    <row r="233" spans="1:9" x14ac:dyDescent="0.2">
      <c r="A233" s="68"/>
      <c r="B233" s="68"/>
      <c r="C233" s="68"/>
      <c r="D233" s="68"/>
      <c r="E233" s="10"/>
      <c r="G233" s="68"/>
      <c r="H233" s="68"/>
      <c r="I233" s="68"/>
    </row>
    <row r="234" spans="1:9" x14ac:dyDescent="0.2">
      <c r="A234" s="68"/>
      <c r="B234" s="68"/>
      <c r="C234" s="68"/>
      <c r="D234" s="68"/>
      <c r="E234" s="10"/>
      <c r="G234" s="68"/>
      <c r="H234" s="68"/>
      <c r="I234" s="68"/>
    </row>
    <row r="235" spans="1:9" x14ac:dyDescent="0.2">
      <c r="A235" s="68"/>
      <c r="B235" s="68"/>
      <c r="C235" s="68"/>
      <c r="D235" s="68"/>
      <c r="E235" s="10"/>
      <c r="G235" s="68"/>
      <c r="H235" s="68"/>
      <c r="I235" s="68"/>
    </row>
    <row r="236" spans="1:9" x14ac:dyDescent="0.2">
      <c r="A236" s="68"/>
      <c r="B236" s="68"/>
      <c r="C236" s="68"/>
      <c r="D236" s="68"/>
      <c r="E236" s="10"/>
      <c r="G236" s="68"/>
      <c r="H236" s="68"/>
      <c r="I236" s="68"/>
    </row>
    <row r="237" spans="1:9" x14ac:dyDescent="0.2">
      <c r="A237" s="68"/>
      <c r="B237" s="68"/>
      <c r="C237" s="68"/>
      <c r="D237" s="68"/>
      <c r="E237" s="10"/>
      <c r="G237" s="68"/>
      <c r="H237" s="68"/>
      <c r="I237" s="68"/>
    </row>
    <row r="238" spans="1:9" x14ac:dyDescent="0.2">
      <c r="A238" s="68"/>
      <c r="B238" s="68"/>
      <c r="C238" s="68"/>
      <c r="D238" s="68"/>
      <c r="E238" s="10"/>
      <c r="G238" s="68"/>
      <c r="H238" s="68"/>
      <c r="I238" s="68"/>
    </row>
    <row r="239" spans="1:9" x14ac:dyDescent="0.2">
      <c r="A239" s="68"/>
      <c r="B239" s="68"/>
      <c r="C239" s="68"/>
      <c r="D239" s="68"/>
      <c r="E239" s="10"/>
      <c r="G239" s="68"/>
      <c r="H239" s="68"/>
      <c r="I239" s="68"/>
    </row>
    <row r="240" spans="1:9" x14ac:dyDescent="0.2">
      <c r="A240" s="68"/>
      <c r="B240" s="68"/>
      <c r="C240" s="68"/>
      <c r="D240" s="68"/>
      <c r="E240" s="10"/>
      <c r="G240" s="68"/>
      <c r="H240" s="68"/>
      <c r="I240" s="68"/>
    </row>
    <row r="241" spans="1:9" x14ac:dyDescent="0.2">
      <c r="A241" s="68"/>
      <c r="B241" s="68"/>
      <c r="C241" s="68"/>
      <c r="D241" s="68"/>
      <c r="E241" s="10"/>
      <c r="G241" s="68"/>
      <c r="H241" s="68"/>
      <c r="I241" s="68"/>
    </row>
    <row r="242" spans="1:9" x14ac:dyDescent="0.2">
      <c r="A242" s="68"/>
      <c r="B242" s="68"/>
      <c r="C242" s="68"/>
      <c r="D242" s="68"/>
      <c r="E242" s="10"/>
      <c r="G242" s="68"/>
      <c r="H242" s="68"/>
      <c r="I242" s="68"/>
    </row>
    <row r="243" spans="1:9" x14ac:dyDescent="0.2">
      <c r="A243" s="68"/>
      <c r="B243" s="68"/>
      <c r="C243" s="68"/>
      <c r="D243" s="68"/>
      <c r="E243" s="10"/>
      <c r="G243" s="68"/>
      <c r="H243" s="68"/>
      <c r="I243" s="68"/>
    </row>
  </sheetData>
  <mergeCells count="4">
    <mergeCell ref="A86:B86"/>
    <mergeCell ref="A87:B87"/>
    <mergeCell ref="A88:B88"/>
    <mergeCell ref="A1:G1"/>
  </mergeCells>
  <conditionalFormatting sqref="F2:F3">
    <cfRule type="cellIs" dxfId="25" priority="4" stopIfTrue="1" operator="between">
      <formula>0.009</formula>
      <formula>-0.009</formula>
    </cfRule>
  </conditionalFormatting>
  <conditionalFormatting sqref="F5:F135">
    <cfRule type="cellIs" dxfId="24" priority="1" stopIfTrue="1" operator="between">
      <formula>0.009</formula>
      <formula>-0.009</formula>
    </cfRule>
  </conditionalFormatting>
  <conditionalFormatting sqref="F235:F65539">
    <cfRule type="cellIs" dxfId="23"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373"/>
  <sheetViews>
    <sheetView workbookViewId="0">
      <selection sqref="A1:E1"/>
    </sheetView>
  </sheetViews>
  <sheetFormatPr defaultColWidth="9.21875" defaultRowHeight="10.199999999999999" x14ac:dyDescent="0.2"/>
  <cols>
    <col min="1" max="1" width="33.44140625" style="6" bestFit="1" customWidth="1"/>
    <col min="2" max="2" width="33.5546875" style="6" bestFit="1" customWidth="1"/>
    <col min="3" max="3" width="7.77734375" style="6" bestFit="1" customWidth="1"/>
    <col min="4" max="4" width="44.6640625" style="9" customWidth="1"/>
    <col min="5" max="5" width="22.33203125" style="10" customWidth="1"/>
    <col min="6" max="16384" width="9.21875" style="6"/>
  </cols>
  <sheetData>
    <row r="1" spans="1:5" s="1" customFormat="1" ht="13.8" x14ac:dyDescent="0.2">
      <c r="A1" s="98" t="s">
        <v>28</v>
      </c>
      <c r="B1" s="99"/>
      <c r="C1" s="99"/>
      <c r="D1" s="99"/>
      <c r="E1" s="99"/>
    </row>
    <row r="2" spans="1:5" s="1" customFormat="1" ht="11.4" x14ac:dyDescent="0.2">
      <c r="D2" s="5"/>
      <c r="E2" s="8"/>
    </row>
    <row r="3" spans="1:5" s="1" customFormat="1" ht="12" x14ac:dyDescent="0.2">
      <c r="A3" s="7" t="s">
        <v>7</v>
      </c>
      <c r="B3" s="2"/>
      <c r="C3" s="3"/>
      <c r="D3" s="4"/>
      <c r="E3" s="8"/>
    </row>
    <row r="4" spans="1:5" s="1" customFormat="1" ht="24.75" customHeight="1" x14ac:dyDescent="0.2">
      <c r="A4" s="14" t="s">
        <v>2</v>
      </c>
      <c r="B4" s="14" t="s">
        <v>0</v>
      </c>
      <c r="C4" s="15" t="s">
        <v>1</v>
      </c>
      <c r="D4" s="54" t="s">
        <v>6</v>
      </c>
      <c r="E4" s="54" t="s">
        <v>3</v>
      </c>
    </row>
    <row r="5" spans="1:5" x14ac:dyDescent="0.2">
      <c r="A5" s="17" t="s">
        <v>580</v>
      </c>
      <c r="B5" s="18"/>
      <c r="C5" s="18"/>
      <c r="D5" s="19"/>
      <c r="E5" s="20"/>
    </row>
    <row r="6" spans="1:5" x14ac:dyDescent="0.2">
      <c r="A6" s="22" t="s">
        <v>972</v>
      </c>
      <c r="B6" s="22" t="s">
        <v>581</v>
      </c>
      <c r="C6" s="25">
        <v>4886237.9139999999</v>
      </c>
      <c r="D6" s="23">
        <v>435900.28752000001</v>
      </c>
      <c r="E6" s="24">
        <v>98.883318543817495</v>
      </c>
    </row>
    <row r="7" spans="1:5" x14ac:dyDescent="0.2">
      <c r="A7" s="21" t="s">
        <v>33</v>
      </c>
      <c r="B7" s="21"/>
      <c r="C7" s="21"/>
      <c r="D7" s="26">
        <f>SUM(D6:D6)</f>
        <v>435900.28752000001</v>
      </c>
      <c r="E7" s="27">
        <f>SUM(E6:E6)</f>
        <v>98.883318543817495</v>
      </c>
    </row>
    <row r="8" spans="1:5" x14ac:dyDescent="0.2">
      <c r="A8" s="22"/>
      <c r="B8" s="22"/>
      <c r="C8" s="22"/>
      <c r="D8" s="23"/>
      <c r="E8" s="24"/>
    </row>
    <row r="9" spans="1:5" x14ac:dyDescent="0.2">
      <c r="A9" s="21" t="s">
        <v>38</v>
      </c>
      <c r="B9" s="21"/>
      <c r="C9" s="21"/>
      <c r="D9" s="26">
        <f>D7</f>
        <v>435900.28752000001</v>
      </c>
      <c r="E9" s="27">
        <f>E7</f>
        <v>98.883318543817495</v>
      </c>
    </row>
    <row r="10" spans="1:5" x14ac:dyDescent="0.2">
      <c r="A10" s="21"/>
      <c r="B10" s="21"/>
      <c r="C10" s="21"/>
      <c r="D10" s="26"/>
      <c r="E10" s="27"/>
    </row>
    <row r="11" spans="1:5" x14ac:dyDescent="0.2">
      <c r="A11" s="21" t="s">
        <v>40</v>
      </c>
      <c r="B11" s="21"/>
      <c r="C11" s="21"/>
      <c r="D11" s="26">
        <f>D13-(D7)</f>
        <v>4922.5872976999963</v>
      </c>
      <c r="E11" s="27">
        <f>E13-(E7)</f>
        <v>1.1166814561825049</v>
      </c>
    </row>
    <row r="12" spans="1:5" x14ac:dyDescent="0.2">
      <c r="A12" s="21"/>
      <c r="B12" s="21"/>
      <c r="C12" s="21"/>
      <c r="D12" s="26"/>
      <c r="E12" s="27"/>
    </row>
    <row r="13" spans="1:5" x14ac:dyDescent="0.2">
      <c r="A13" s="28" t="s">
        <v>39</v>
      </c>
      <c r="B13" s="28"/>
      <c r="C13" s="28"/>
      <c r="D13" s="29">
        <v>440822.87481770001</v>
      </c>
      <c r="E13" s="30">
        <v>100</v>
      </c>
    </row>
    <row r="15" spans="1:5" x14ac:dyDescent="0.2">
      <c r="A15" s="12" t="s">
        <v>43</v>
      </c>
    </row>
    <row r="16" spans="1:5" x14ac:dyDescent="0.2">
      <c r="A16" s="12" t="s">
        <v>44</v>
      </c>
    </row>
    <row r="17" spans="1:9" x14ac:dyDescent="0.2">
      <c r="A17" s="12" t="s">
        <v>45</v>
      </c>
      <c r="B17" s="12"/>
      <c r="C17" s="31" t="s">
        <v>46</v>
      </c>
      <c r="D17" s="53" t="s">
        <v>1004</v>
      </c>
    </row>
    <row r="18" spans="1:9" x14ac:dyDescent="0.2">
      <c r="A18" s="6" t="s">
        <v>59</v>
      </c>
      <c r="C18" s="32">
        <v>81.435199999999995</v>
      </c>
      <c r="D18" s="32">
        <v>77.075900000000004</v>
      </c>
    </row>
    <row r="19" spans="1:9" x14ac:dyDescent="0.2">
      <c r="A19" s="6" t="s">
        <v>126</v>
      </c>
      <c r="C19" s="32">
        <v>81.435199999999995</v>
      </c>
      <c r="D19" s="32">
        <v>77.075900000000004</v>
      </c>
    </row>
    <row r="20" spans="1:9" x14ac:dyDescent="0.2">
      <c r="A20" s="6" t="s">
        <v>60</v>
      </c>
      <c r="C20" s="32">
        <v>92.198300000000003</v>
      </c>
      <c r="D20" s="32">
        <v>87.665700000000001</v>
      </c>
    </row>
    <row r="21" spans="1:9" x14ac:dyDescent="0.2">
      <c r="A21" s="6" t="s">
        <v>127</v>
      </c>
      <c r="C21" s="32">
        <v>92.198300000000003</v>
      </c>
      <c r="D21" s="32">
        <v>87.665700000000001</v>
      </c>
    </row>
    <row r="23" spans="1:9" x14ac:dyDescent="0.2">
      <c r="A23" s="6" t="s">
        <v>51</v>
      </c>
    </row>
    <row r="24" spans="1:9" x14ac:dyDescent="0.2">
      <c r="A24" s="6" t="s">
        <v>1005</v>
      </c>
    </row>
    <row r="26" spans="1:9" x14ac:dyDescent="0.2">
      <c r="A26" s="12" t="s">
        <v>47</v>
      </c>
      <c r="D26" s="53" t="s">
        <v>54</v>
      </c>
    </row>
    <row r="28" spans="1:9" x14ac:dyDescent="0.2">
      <c r="A28" s="12" t="s">
        <v>309</v>
      </c>
      <c r="D28" s="36">
        <v>2.1859329624872299E-3</v>
      </c>
    </row>
    <row r="30" spans="1:9" x14ac:dyDescent="0.2">
      <c r="A30" s="12" t="s">
        <v>53</v>
      </c>
      <c r="D30" s="53" t="s">
        <v>54</v>
      </c>
    </row>
    <row r="32" spans="1:9" x14ac:dyDescent="0.2">
      <c r="A32" s="67" t="s">
        <v>1018</v>
      </c>
      <c r="B32" s="68"/>
      <c r="C32" s="68"/>
      <c r="D32" s="68"/>
      <c r="F32" s="68"/>
      <c r="G32" s="68"/>
      <c r="H32" s="68"/>
      <c r="I32" s="68"/>
    </row>
    <row r="33" spans="1:9" x14ac:dyDescent="0.2">
      <c r="A33" s="69"/>
      <c r="B33" s="68"/>
      <c r="C33" s="68"/>
      <c r="D33" s="68"/>
      <c r="F33" s="68"/>
      <c r="G33" s="68"/>
      <c r="H33" s="68"/>
      <c r="I33" s="68"/>
    </row>
    <row r="34" spans="1:9" x14ac:dyDescent="0.2">
      <c r="A34" s="67" t="s">
        <v>1009</v>
      </c>
      <c r="B34" s="68"/>
      <c r="C34" s="68"/>
      <c r="D34" s="68"/>
      <c r="F34" s="68"/>
      <c r="G34" s="68"/>
      <c r="H34" s="68"/>
      <c r="I34" s="68"/>
    </row>
    <row r="35" spans="1:9" x14ac:dyDescent="0.2">
      <c r="A35" s="69"/>
      <c r="B35" s="68"/>
      <c r="C35" s="68"/>
      <c r="D35" s="68"/>
      <c r="F35" s="68"/>
      <c r="G35" s="68"/>
      <c r="H35" s="68"/>
      <c r="I35" s="68"/>
    </row>
    <row r="36" spans="1:9" x14ac:dyDescent="0.2">
      <c r="A36" s="68"/>
      <c r="B36" s="68"/>
      <c r="C36" s="68"/>
      <c r="D36" s="68"/>
      <c r="F36" s="68"/>
      <c r="G36" s="68"/>
      <c r="H36" s="68"/>
      <c r="I36" s="68"/>
    </row>
    <row r="37" spans="1:9" x14ac:dyDescent="0.2">
      <c r="A37" s="68"/>
      <c r="B37" s="68"/>
      <c r="C37" s="68"/>
      <c r="D37" s="68"/>
      <c r="F37" s="68"/>
      <c r="G37" s="68"/>
      <c r="H37" s="68"/>
      <c r="I37" s="68"/>
    </row>
    <row r="38" spans="1:9" x14ac:dyDescent="0.2">
      <c r="A38" s="68"/>
      <c r="B38" s="68"/>
      <c r="C38" s="68"/>
      <c r="D38" s="68"/>
      <c r="F38" s="68"/>
      <c r="G38" s="68"/>
      <c r="H38" s="68"/>
      <c r="I38" s="68"/>
    </row>
    <row r="39" spans="1:9" x14ac:dyDescent="0.2">
      <c r="A39" s="68"/>
      <c r="B39" s="68"/>
      <c r="C39" s="68"/>
      <c r="D39" s="68"/>
      <c r="F39" s="68"/>
      <c r="G39" s="68"/>
      <c r="H39" s="68"/>
      <c r="I39" s="68"/>
    </row>
    <row r="40" spans="1:9" x14ac:dyDescent="0.2">
      <c r="A40" s="68"/>
      <c r="B40" s="68"/>
      <c r="C40" s="68"/>
      <c r="D40" s="68"/>
      <c r="F40" s="68"/>
      <c r="G40" s="68"/>
      <c r="H40" s="68"/>
      <c r="I40" s="68"/>
    </row>
    <row r="41" spans="1:9" x14ac:dyDescent="0.2">
      <c r="A41" s="68"/>
      <c r="B41" s="68"/>
      <c r="C41" s="68"/>
      <c r="D41" s="68"/>
      <c r="F41" s="68"/>
      <c r="G41" s="68"/>
      <c r="H41" s="68"/>
      <c r="I41" s="68"/>
    </row>
    <row r="42" spans="1:9" x14ac:dyDescent="0.2">
      <c r="A42" s="68"/>
      <c r="B42" s="68"/>
      <c r="C42" s="68"/>
      <c r="D42" s="68"/>
      <c r="F42" s="68"/>
      <c r="G42" s="68"/>
      <c r="H42" s="68"/>
      <c r="I42" s="68"/>
    </row>
    <row r="43" spans="1:9" x14ac:dyDescent="0.2">
      <c r="A43" s="68"/>
      <c r="B43" s="68"/>
      <c r="C43" s="68"/>
      <c r="D43" s="68"/>
      <c r="F43" s="68"/>
      <c r="G43" s="68"/>
      <c r="H43" s="68"/>
      <c r="I43" s="68"/>
    </row>
    <row r="44" spans="1:9" x14ac:dyDescent="0.2">
      <c r="A44" s="68"/>
      <c r="B44" s="68"/>
      <c r="C44" s="68"/>
      <c r="D44" s="68"/>
      <c r="F44" s="68"/>
      <c r="G44" s="68"/>
      <c r="H44" s="68"/>
      <c r="I44" s="68"/>
    </row>
    <row r="45" spans="1:9" x14ac:dyDescent="0.2">
      <c r="A45" s="68"/>
      <c r="B45" s="68"/>
      <c r="C45" s="68"/>
      <c r="D45" s="68"/>
      <c r="F45" s="68"/>
      <c r="G45" s="68"/>
      <c r="H45" s="68"/>
      <c r="I45" s="68"/>
    </row>
    <row r="46" spans="1:9" x14ac:dyDescent="0.2">
      <c r="A46" s="68"/>
      <c r="B46" s="68"/>
      <c r="C46" s="68"/>
      <c r="D46" s="68"/>
      <c r="F46" s="68"/>
      <c r="G46" s="68"/>
      <c r="H46" s="68"/>
      <c r="I46" s="68"/>
    </row>
    <row r="47" spans="1:9" x14ac:dyDescent="0.2">
      <c r="A47" s="68"/>
      <c r="B47" s="68"/>
      <c r="C47" s="68"/>
      <c r="D47" s="68"/>
      <c r="F47" s="68"/>
      <c r="G47" s="68"/>
      <c r="H47" s="68"/>
      <c r="I47" s="68"/>
    </row>
    <row r="48" spans="1:9" x14ac:dyDescent="0.2">
      <c r="A48" s="68"/>
      <c r="B48" s="68"/>
      <c r="C48" s="68"/>
      <c r="D48" s="68"/>
      <c r="F48" s="68"/>
      <c r="G48" s="68"/>
      <c r="H48" s="68"/>
      <c r="I48" s="68"/>
    </row>
    <row r="49" spans="1:9" x14ac:dyDescent="0.2">
      <c r="A49" s="68"/>
      <c r="B49" s="68"/>
      <c r="C49" s="68"/>
      <c r="D49" s="68"/>
      <c r="F49" s="68"/>
      <c r="G49" s="68"/>
      <c r="H49" s="68"/>
      <c r="I49" s="68"/>
    </row>
    <row r="50" spans="1:9" x14ac:dyDescent="0.2">
      <c r="A50" s="68"/>
      <c r="B50" s="68"/>
      <c r="C50" s="68"/>
      <c r="D50" s="68"/>
      <c r="F50" s="68"/>
      <c r="G50" s="68"/>
      <c r="H50" s="68"/>
      <c r="I50" s="68"/>
    </row>
    <row r="51" spans="1:9" x14ac:dyDescent="0.2">
      <c r="A51" s="68"/>
      <c r="B51" s="68"/>
      <c r="C51" s="68"/>
      <c r="D51" s="68"/>
      <c r="F51" s="68"/>
      <c r="G51" s="68"/>
      <c r="H51" s="68"/>
      <c r="I51" s="68"/>
    </row>
    <row r="52" spans="1:9" x14ac:dyDescent="0.2">
      <c r="A52" s="67" t="s">
        <v>1042</v>
      </c>
      <c r="B52" s="68"/>
      <c r="C52" s="68"/>
      <c r="D52" s="68"/>
      <c r="F52" s="68"/>
      <c r="G52" s="68"/>
      <c r="H52" s="68"/>
      <c r="I52" s="68"/>
    </row>
    <row r="53" spans="1:9" x14ac:dyDescent="0.2">
      <c r="A53" s="68"/>
      <c r="B53" s="68"/>
      <c r="C53" s="68"/>
      <c r="D53" s="68"/>
      <c r="F53" s="68"/>
      <c r="G53" s="68"/>
      <c r="H53" s="68"/>
      <c r="I53" s="68"/>
    </row>
    <row r="54" spans="1:9" x14ac:dyDescent="0.2">
      <c r="A54" s="67" t="s">
        <v>1010</v>
      </c>
      <c r="B54" s="68"/>
      <c r="C54" s="68"/>
      <c r="D54" s="68"/>
      <c r="F54" s="68"/>
      <c r="G54" s="68"/>
      <c r="H54" s="68"/>
      <c r="I54" s="68"/>
    </row>
    <row r="55" spans="1:9" x14ac:dyDescent="0.2">
      <c r="A55" s="68"/>
      <c r="B55" s="68"/>
      <c r="C55" s="68"/>
      <c r="D55" s="68"/>
      <c r="F55" s="68"/>
      <c r="G55" s="68"/>
      <c r="H55" s="68"/>
      <c r="I55" s="68"/>
    </row>
    <row r="56" spans="1:9" x14ac:dyDescent="0.2">
      <c r="A56" s="68"/>
      <c r="B56" s="68"/>
      <c r="C56" s="68"/>
      <c r="D56" s="68"/>
      <c r="F56" s="68"/>
      <c r="G56" s="68"/>
      <c r="H56" s="68"/>
      <c r="I56" s="68"/>
    </row>
    <row r="57" spans="1:9" x14ac:dyDescent="0.2">
      <c r="A57" s="68"/>
      <c r="B57" s="68"/>
      <c r="C57" s="68"/>
      <c r="D57" s="68"/>
      <c r="F57" s="68"/>
      <c r="G57" s="68"/>
      <c r="H57" s="68"/>
      <c r="I57" s="68"/>
    </row>
    <row r="58" spans="1:9" x14ac:dyDescent="0.2">
      <c r="A58" s="68"/>
      <c r="B58" s="68"/>
      <c r="C58" s="68"/>
      <c r="D58" s="68"/>
      <c r="F58" s="68"/>
      <c r="G58" s="68"/>
      <c r="H58" s="68"/>
      <c r="I58" s="68"/>
    </row>
    <row r="59" spans="1:9" x14ac:dyDescent="0.2">
      <c r="A59" s="68"/>
      <c r="B59" s="68"/>
      <c r="C59" s="68"/>
      <c r="D59" s="68"/>
      <c r="F59" s="68"/>
      <c r="G59" s="68"/>
      <c r="H59" s="68"/>
      <c r="I59" s="68"/>
    </row>
    <row r="60" spans="1:9" x14ac:dyDescent="0.2">
      <c r="A60" s="68"/>
      <c r="B60" s="68"/>
      <c r="C60" s="68"/>
      <c r="D60" s="68"/>
      <c r="F60" s="68"/>
      <c r="G60" s="68"/>
      <c r="H60" s="68"/>
      <c r="I60" s="68"/>
    </row>
    <row r="61" spans="1:9" x14ac:dyDescent="0.2">
      <c r="A61" s="68"/>
      <c r="B61" s="68"/>
      <c r="C61" s="68"/>
      <c r="D61" s="68"/>
      <c r="F61" s="68"/>
      <c r="G61" s="68"/>
      <c r="H61" s="68"/>
      <c r="I61" s="68"/>
    </row>
    <row r="62" spans="1:9" x14ac:dyDescent="0.2">
      <c r="A62" s="68"/>
      <c r="B62" s="68"/>
      <c r="C62" s="68"/>
      <c r="D62" s="68"/>
      <c r="F62" s="68"/>
      <c r="G62" s="68"/>
      <c r="H62" s="68"/>
      <c r="I62" s="68"/>
    </row>
    <row r="63" spans="1:9" x14ac:dyDescent="0.2">
      <c r="A63" s="68"/>
      <c r="B63" s="68"/>
      <c r="C63" s="68"/>
      <c r="D63" s="68"/>
      <c r="F63" s="68"/>
      <c r="G63" s="68"/>
      <c r="H63" s="68"/>
      <c r="I63" s="68"/>
    </row>
    <row r="64" spans="1:9" x14ac:dyDescent="0.2">
      <c r="A64" s="68"/>
      <c r="B64" s="68"/>
      <c r="C64" s="68"/>
      <c r="D64" s="68"/>
      <c r="F64" s="68"/>
      <c r="G64" s="68"/>
      <c r="H64" s="68"/>
      <c r="I64" s="68"/>
    </row>
    <row r="65" spans="1:9" x14ac:dyDescent="0.2">
      <c r="A65" s="68"/>
      <c r="B65" s="68"/>
      <c r="C65" s="68"/>
      <c r="D65" s="68"/>
      <c r="F65" s="68"/>
      <c r="G65" s="68"/>
      <c r="H65" s="68"/>
      <c r="I65" s="68"/>
    </row>
    <row r="66" spans="1:9" x14ac:dyDescent="0.2">
      <c r="A66" s="68"/>
      <c r="B66" s="68"/>
      <c r="C66" s="68"/>
      <c r="D66" s="68"/>
      <c r="F66" s="68"/>
      <c r="G66" s="68"/>
      <c r="H66" s="68"/>
      <c r="I66" s="68"/>
    </row>
    <row r="67" spans="1:9" x14ac:dyDescent="0.2">
      <c r="A67" s="68"/>
      <c r="B67" s="68"/>
      <c r="C67" s="68"/>
      <c r="D67" s="68"/>
      <c r="F67" s="68"/>
      <c r="G67" s="68"/>
      <c r="H67" s="68"/>
      <c r="I67" s="68"/>
    </row>
    <row r="68" spans="1:9" x14ac:dyDescent="0.2">
      <c r="A68" s="68"/>
      <c r="B68" s="68"/>
      <c r="C68" s="68"/>
      <c r="D68" s="68"/>
      <c r="F68" s="68"/>
      <c r="G68" s="68"/>
      <c r="H68" s="68"/>
      <c r="I68" s="68"/>
    </row>
    <row r="69" spans="1:9" x14ac:dyDescent="0.2">
      <c r="A69" s="68"/>
      <c r="B69" s="68"/>
      <c r="C69" s="68"/>
      <c r="D69" s="68"/>
      <c r="F69" s="68"/>
      <c r="G69" s="68"/>
      <c r="H69" s="68"/>
      <c r="I69" s="68"/>
    </row>
    <row r="70" spans="1:9" x14ac:dyDescent="0.2">
      <c r="A70" s="68"/>
      <c r="B70" s="68"/>
      <c r="C70" s="68"/>
      <c r="D70" s="68"/>
      <c r="F70" s="68"/>
      <c r="G70" s="68"/>
      <c r="H70" s="68"/>
      <c r="I70" s="68"/>
    </row>
    <row r="71" spans="1:9" x14ac:dyDescent="0.2">
      <c r="A71" s="68"/>
      <c r="B71" s="68"/>
      <c r="C71" s="68"/>
      <c r="D71" s="68"/>
      <c r="F71" s="68"/>
      <c r="G71" s="68"/>
      <c r="H71" s="68"/>
      <c r="I71" s="68"/>
    </row>
    <row r="72" spans="1:9" x14ac:dyDescent="0.2">
      <c r="A72" s="67" t="s">
        <v>1043</v>
      </c>
      <c r="B72" s="68"/>
      <c r="C72" s="68"/>
      <c r="D72" s="68"/>
      <c r="F72" s="68"/>
      <c r="G72" s="68"/>
      <c r="H72" s="68"/>
      <c r="I72" s="68"/>
    </row>
    <row r="73" spans="1:9" x14ac:dyDescent="0.2">
      <c r="A73" s="67" t="s">
        <v>1044</v>
      </c>
      <c r="B73" s="68"/>
      <c r="C73" s="68"/>
      <c r="D73" s="68"/>
      <c r="F73" s="68"/>
      <c r="G73" s="68"/>
      <c r="H73" s="68"/>
      <c r="I73" s="68"/>
    </row>
    <row r="74" spans="1:9" x14ac:dyDescent="0.2">
      <c r="A74" s="68" t="s">
        <v>1008</v>
      </c>
      <c r="B74" s="68"/>
      <c r="C74" s="68"/>
      <c r="D74" s="68"/>
      <c r="F74" s="68"/>
      <c r="G74" s="68"/>
      <c r="H74" s="68"/>
      <c r="I74" s="68"/>
    </row>
    <row r="75" spans="1:9" x14ac:dyDescent="0.2">
      <c r="A75" s="68"/>
      <c r="B75" s="68"/>
      <c r="C75" s="68"/>
      <c r="D75" s="68"/>
      <c r="F75" s="68"/>
      <c r="G75" s="68"/>
      <c r="H75" s="68"/>
      <c r="I75" s="68"/>
    </row>
    <row r="76" spans="1:9" x14ac:dyDescent="0.2">
      <c r="A76" s="68"/>
      <c r="B76" s="68"/>
      <c r="C76" s="68"/>
      <c r="D76" s="68"/>
      <c r="F76" s="68"/>
      <c r="G76" s="68"/>
      <c r="H76" s="68"/>
      <c r="I76" s="68"/>
    </row>
    <row r="77" spans="1:9" x14ac:dyDescent="0.2">
      <c r="A77" s="68"/>
      <c r="B77" s="68"/>
      <c r="C77" s="68"/>
      <c r="D77" s="68"/>
      <c r="F77" s="68"/>
      <c r="G77" s="68"/>
      <c r="H77" s="68"/>
      <c r="I77" s="68"/>
    </row>
    <row r="78" spans="1:9" x14ac:dyDescent="0.2">
      <c r="A78" s="68"/>
      <c r="B78" s="68"/>
      <c r="C78" s="68"/>
      <c r="D78" s="68"/>
      <c r="F78" s="68"/>
      <c r="G78" s="68"/>
      <c r="H78" s="68"/>
      <c r="I78" s="68"/>
    </row>
    <row r="79" spans="1:9" x14ac:dyDescent="0.2">
      <c r="A79" s="68"/>
      <c r="B79" s="68"/>
      <c r="C79" s="68"/>
      <c r="D79" s="68"/>
      <c r="F79" s="68"/>
      <c r="G79" s="68"/>
      <c r="H79" s="68"/>
      <c r="I79" s="68"/>
    </row>
    <row r="80" spans="1:9" x14ac:dyDescent="0.2">
      <c r="A80" s="68"/>
      <c r="B80" s="68"/>
      <c r="C80" s="68"/>
      <c r="D80" s="68"/>
      <c r="F80" s="68"/>
      <c r="G80" s="68"/>
      <c r="H80" s="68"/>
      <c r="I80" s="68"/>
    </row>
    <row r="81" spans="1:9" x14ac:dyDescent="0.2">
      <c r="A81" s="68"/>
      <c r="B81" s="68"/>
      <c r="C81" s="68"/>
      <c r="D81" s="68"/>
      <c r="F81" s="68"/>
      <c r="G81" s="68"/>
      <c r="H81" s="68"/>
      <c r="I81" s="68"/>
    </row>
    <row r="82" spans="1:9" x14ac:dyDescent="0.2">
      <c r="A82" s="68"/>
      <c r="B82" s="68"/>
      <c r="C82" s="68"/>
      <c r="D82" s="68"/>
      <c r="F82" s="68"/>
      <c r="G82" s="68"/>
      <c r="H82" s="68"/>
      <c r="I82" s="68"/>
    </row>
    <row r="83" spans="1:9" x14ac:dyDescent="0.2">
      <c r="A83" s="68"/>
      <c r="B83" s="68"/>
      <c r="C83" s="68"/>
      <c r="D83" s="68"/>
      <c r="F83" s="68"/>
      <c r="G83" s="68"/>
      <c r="H83" s="68"/>
      <c r="I83" s="68"/>
    </row>
    <row r="84" spans="1:9" x14ac:dyDescent="0.2">
      <c r="A84" s="68"/>
      <c r="B84" s="68"/>
      <c r="C84" s="68"/>
      <c r="D84" s="68"/>
      <c r="F84" s="68"/>
      <c r="G84" s="68"/>
      <c r="H84" s="68"/>
      <c r="I84" s="68"/>
    </row>
    <row r="85" spans="1:9" x14ac:dyDescent="0.2">
      <c r="A85" s="68"/>
      <c r="B85" s="68"/>
      <c r="C85" s="68"/>
      <c r="D85" s="68"/>
      <c r="F85" s="68"/>
      <c r="G85" s="68"/>
      <c r="H85" s="68"/>
      <c r="I85" s="68"/>
    </row>
    <row r="86" spans="1:9" x14ac:dyDescent="0.2">
      <c r="A86" s="68"/>
      <c r="B86" s="68"/>
      <c r="C86" s="68"/>
      <c r="D86" s="68"/>
      <c r="F86" s="68"/>
      <c r="G86" s="68"/>
      <c r="H86" s="68"/>
      <c r="I86" s="68"/>
    </row>
    <row r="87" spans="1:9" x14ac:dyDescent="0.2">
      <c r="A87" s="68"/>
      <c r="B87" s="68"/>
      <c r="C87" s="68"/>
      <c r="D87" s="68"/>
      <c r="F87" s="68"/>
      <c r="G87" s="68"/>
      <c r="H87" s="68"/>
      <c r="I87" s="68"/>
    </row>
    <row r="88" spans="1:9" x14ac:dyDescent="0.2">
      <c r="A88" s="68"/>
      <c r="B88" s="68"/>
      <c r="C88" s="68"/>
      <c r="D88" s="68"/>
      <c r="F88" s="68"/>
      <c r="G88" s="68"/>
      <c r="H88" s="68"/>
      <c r="I88" s="68"/>
    </row>
    <row r="89" spans="1:9" x14ac:dyDescent="0.2">
      <c r="A89" s="68"/>
      <c r="B89" s="68"/>
      <c r="C89" s="68"/>
      <c r="D89" s="68"/>
      <c r="F89" s="68"/>
      <c r="G89" s="68"/>
      <c r="H89" s="68"/>
      <c r="I89" s="68"/>
    </row>
    <row r="90" spans="1:9" x14ac:dyDescent="0.2">
      <c r="A90" s="68"/>
      <c r="B90" s="68"/>
      <c r="C90" s="68"/>
      <c r="D90" s="68"/>
      <c r="F90" s="68"/>
      <c r="G90" s="68"/>
      <c r="H90" s="68"/>
      <c r="I90" s="68"/>
    </row>
    <row r="91" spans="1:9" x14ac:dyDescent="0.2">
      <c r="A91" s="68"/>
      <c r="B91" s="68"/>
      <c r="C91" s="68"/>
      <c r="D91" s="68"/>
      <c r="F91" s="68"/>
      <c r="G91" s="68"/>
      <c r="H91" s="68"/>
      <c r="I91" s="68"/>
    </row>
    <row r="92" spans="1:9" x14ac:dyDescent="0.2">
      <c r="A92" s="68"/>
      <c r="B92" s="68"/>
      <c r="C92" s="68"/>
      <c r="D92" s="68"/>
      <c r="F92" s="68"/>
      <c r="G92" s="68"/>
      <c r="H92" s="68"/>
      <c r="I92" s="68"/>
    </row>
    <row r="93" spans="1:9" x14ac:dyDescent="0.2">
      <c r="A93" s="68"/>
      <c r="B93" s="68"/>
      <c r="C93" s="68"/>
      <c r="D93" s="68"/>
      <c r="F93" s="68"/>
      <c r="G93" s="68"/>
      <c r="H93" s="68"/>
      <c r="I93" s="68"/>
    </row>
    <row r="94" spans="1:9" x14ac:dyDescent="0.2">
      <c r="A94" s="68"/>
      <c r="B94" s="68"/>
      <c r="C94" s="68"/>
      <c r="D94" s="68"/>
      <c r="F94" s="68"/>
      <c r="G94" s="68"/>
      <c r="H94" s="68"/>
      <c r="I94" s="68"/>
    </row>
    <row r="95" spans="1:9" x14ac:dyDescent="0.2">
      <c r="A95" s="68"/>
      <c r="B95" s="68"/>
      <c r="C95" s="68"/>
      <c r="D95" s="68"/>
      <c r="F95" s="68"/>
      <c r="G95" s="68"/>
      <c r="H95" s="68"/>
      <c r="I95" s="68"/>
    </row>
    <row r="96" spans="1:9" x14ac:dyDescent="0.2">
      <c r="A96" s="68"/>
      <c r="B96" s="68"/>
      <c r="C96" s="68"/>
      <c r="D96" s="68"/>
      <c r="F96" s="68"/>
      <c r="G96" s="68"/>
      <c r="H96" s="68"/>
      <c r="I96" s="68"/>
    </row>
    <row r="97" spans="1:9" x14ac:dyDescent="0.2">
      <c r="A97" s="68"/>
      <c r="B97" s="68"/>
      <c r="C97" s="68"/>
      <c r="D97" s="68"/>
      <c r="F97" s="68"/>
      <c r="G97" s="68"/>
      <c r="H97" s="68"/>
      <c r="I97" s="68"/>
    </row>
    <row r="98" spans="1:9" x14ac:dyDescent="0.2">
      <c r="A98" s="68"/>
      <c r="B98" s="68"/>
      <c r="C98" s="68"/>
      <c r="D98" s="68"/>
      <c r="F98" s="68"/>
      <c r="G98" s="68"/>
      <c r="H98" s="68"/>
      <c r="I98" s="68"/>
    </row>
    <row r="99" spans="1:9" x14ac:dyDescent="0.2">
      <c r="A99" s="68"/>
      <c r="B99" s="68"/>
      <c r="C99" s="68"/>
      <c r="D99" s="68"/>
      <c r="F99" s="68"/>
      <c r="G99" s="68"/>
      <c r="H99" s="68"/>
      <c r="I99" s="68"/>
    </row>
    <row r="100" spans="1:9" x14ac:dyDescent="0.2">
      <c r="A100" s="68"/>
      <c r="B100" s="68"/>
      <c r="C100" s="68"/>
      <c r="D100" s="68"/>
      <c r="F100" s="68"/>
      <c r="G100" s="68"/>
      <c r="H100" s="68"/>
      <c r="I100" s="68"/>
    </row>
    <row r="101" spans="1:9" x14ac:dyDescent="0.2">
      <c r="A101" s="68"/>
      <c r="B101" s="68"/>
      <c r="C101" s="68"/>
      <c r="D101" s="68"/>
      <c r="F101" s="68"/>
      <c r="G101" s="68"/>
      <c r="H101" s="68"/>
      <c r="I101" s="68"/>
    </row>
    <row r="102" spans="1:9" x14ac:dyDescent="0.2">
      <c r="A102" s="68"/>
      <c r="B102" s="68"/>
      <c r="C102" s="68"/>
      <c r="D102" s="68"/>
      <c r="F102" s="68"/>
      <c r="G102" s="68"/>
      <c r="H102" s="68"/>
      <c r="I102" s="68"/>
    </row>
    <row r="103" spans="1:9" x14ac:dyDescent="0.2">
      <c r="A103" s="68"/>
      <c r="B103" s="68"/>
      <c r="C103" s="68"/>
      <c r="D103" s="68"/>
      <c r="F103" s="68"/>
      <c r="G103" s="68"/>
      <c r="H103" s="68"/>
      <c r="I103" s="68"/>
    </row>
    <row r="104" spans="1:9" x14ac:dyDescent="0.2">
      <c r="A104" s="68"/>
      <c r="B104" s="68"/>
      <c r="C104" s="68"/>
      <c r="D104" s="68"/>
      <c r="F104" s="68"/>
      <c r="G104" s="68"/>
      <c r="H104" s="68"/>
      <c r="I104" s="68"/>
    </row>
    <row r="105" spans="1:9" x14ac:dyDescent="0.2">
      <c r="A105" s="68"/>
      <c r="B105" s="68"/>
      <c r="C105" s="68"/>
      <c r="D105" s="68"/>
      <c r="F105" s="68"/>
      <c r="G105" s="68"/>
      <c r="H105" s="68"/>
      <c r="I105" s="68"/>
    </row>
    <row r="106" spans="1:9" x14ac:dyDescent="0.2">
      <c r="A106" s="68"/>
      <c r="B106" s="68"/>
      <c r="C106" s="68"/>
      <c r="D106" s="68"/>
      <c r="F106" s="68"/>
      <c r="G106" s="68"/>
      <c r="H106" s="68"/>
      <c r="I106" s="68"/>
    </row>
    <row r="107" spans="1:9" x14ac:dyDescent="0.2">
      <c r="A107" s="68"/>
      <c r="B107" s="68"/>
      <c r="C107" s="68"/>
      <c r="D107" s="68"/>
      <c r="F107" s="68"/>
      <c r="G107" s="68"/>
      <c r="H107" s="68"/>
      <c r="I107" s="68"/>
    </row>
    <row r="108" spans="1:9" x14ac:dyDescent="0.2">
      <c r="A108" s="68"/>
      <c r="B108" s="68"/>
      <c r="C108" s="68"/>
      <c r="D108" s="68"/>
      <c r="F108" s="68"/>
      <c r="G108" s="68"/>
      <c r="H108" s="68"/>
      <c r="I108" s="68"/>
    </row>
    <row r="109" spans="1:9" x14ac:dyDescent="0.2">
      <c r="A109" s="68"/>
      <c r="B109" s="68"/>
      <c r="C109" s="68"/>
      <c r="D109" s="68"/>
      <c r="F109" s="68"/>
      <c r="G109" s="68"/>
      <c r="H109" s="68"/>
      <c r="I109" s="68"/>
    </row>
    <row r="110" spans="1:9" x14ac:dyDescent="0.2">
      <c r="A110" s="68"/>
      <c r="B110" s="68"/>
      <c r="C110" s="68"/>
      <c r="D110" s="68"/>
      <c r="F110" s="68"/>
      <c r="G110" s="68"/>
      <c r="H110" s="68"/>
      <c r="I110" s="68"/>
    </row>
    <row r="111" spans="1:9" x14ac:dyDescent="0.2">
      <c r="A111" s="68"/>
      <c r="B111" s="68"/>
      <c r="C111" s="68"/>
      <c r="D111" s="68"/>
      <c r="F111" s="68"/>
      <c r="G111" s="68"/>
      <c r="H111" s="68"/>
      <c r="I111" s="68"/>
    </row>
    <row r="112" spans="1:9" x14ac:dyDescent="0.2">
      <c r="A112" s="68"/>
      <c r="B112" s="68"/>
      <c r="C112" s="68"/>
      <c r="D112" s="68"/>
      <c r="F112" s="68"/>
      <c r="G112" s="68"/>
      <c r="H112" s="68"/>
      <c r="I112" s="68"/>
    </row>
    <row r="113" spans="1:9" x14ac:dyDescent="0.2">
      <c r="A113" s="68"/>
      <c r="B113" s="68"/>
      <c r="C113" s="68"/>
      <c r="D113" s="68"/>
      <c r="F113" s="68"/>
      <c r="G113" s="68"/>
      <c r="H113" s="68"/>
      <c r="I113" s="68"/>
    </row>
    <row r="114" spans="1:9" x14ac:dyDescent="0.2">
      <c r="A114" s="68"/>
      <c r="B114" s="68"/>
      <c r="C114" s="68"/>
      <c r="D114" s="68"/>
      <c r="F114" s="68"/>
      <c r="G114" s="68"/>
      <c r="H114" s="68"/>
      <c r="I114" s="68"/>
    </row>
    <row r="115" spans="1:9" x14ac:dyDescent="0.2">
      <c r="A115" s="68"/>
      <c r="B115" s="68"/>
      <c r="C115" s="68"/>
      <c r="D115" s="68"/>
      <c r="F115" s="68"/>
      <c r="G115" s="68"/>
      <c r="H115" s="68"/>
      <c r="I115" s="68"/>
    </row>
    <row r="116" spans="1:9" x14ac:dyDescent="0.2">
      <c r="A116" s="68"/>
      <c r="B116" s="68"/>
      <c r="C116" s="68"/>
      <c r="D116" s="68"/>
      <c r="F116" s="68"/>
      <c r="G116" s="68"/>
      <c r="H116" s="68"/>
      <c r="I116" s="68"/>
    </row>
    <row r="117" spans="1:9" x14ac:dyDescent="0.2">
      <c r="A117" s="68"/>
      <c r="B117" s="68"/>
      <c r="C117" s="68"/>
      <c r="D117" s="68"/>
      <c r="F117" s="68"/>
      <c r="G117" s="68"/>
      <c r="H117" s="68"/>
      <c r="I117" s="68"/>
    </row>
    <row r="118" spans="1:9" x14ac:dyDescent="0.2">
      <c r="A118" s="68"/>
      <c r="B118" s="68"/>
      <c r="C118" s="68"/>
      <c r="D118" s="68"/>
      <c r="F118" s="68"/>
      <c r="G118" s="68"/>
      <c r="H118" s="68"/>
      <c r="I118" s="68"/>
    </row>
    <row r="119" spans="1:9" x14ac:dyDescent="0.2">
      <c r="A119" s="68"/>
      <c r="B119" s="68"/>
      <c r="C119" s="68"/>
      <c r="D119" s="68"/>
      <c r="F119" s="68"/>
      <c r="G119" s="68"/>
      <c r="H119" s="68"/>
      <c r="I119" s="68"/>
    </row>
    <row r="120" spans="1:9" x14ac:dyDescent="0.2">
      <c r="A120" s="68"/>
      <c r="B120" s="68"/>
      <c r="C120" s="68"/>
      <c r="D120" s="68"/>
      <c r="F120" s="68"/>
      <c r="G120" s="68"/>
      <c r="H120" s="68"/>
      <c r="I120" s="68"/>
    </row>
    <row r="121" spans="1:9" x14ac:dyDescent="0.2">
      <c r="A121" s="68"/>
      <c r="B121" s="68"/>
      <c r="C121" s="68"/>
      <c r="D121" s="68"/>
      <c r="F121" s="68"/>
      <c r="G121" s="68"/>
      <c r="H121" s="68"/>
      <c r="I121" s="68"/>
    </row>
    <row r="122" spans="1:9" x14ac:dyDescent="0.2">
      <c r="A122" s="68"/>
      <c r="B122" s="68"/>
      <c r="C122" s="68"/>
      <c r="D122" s="68"/>
      <c r="F122" s="68"/>
      <c r="G122" s="68"/>
      <c r="H122" s="68"/>
      <c r="I122" s="68"/>
    </row>
    <row r="123" spans="1:9" x14ac:dyDescent="0.2">
      <c r="A123" s="68"/>
      <c r="B123" s="68"/>
      <c r="C123" s="68"/>
      <c r="D123" s="68"/>
      <c r="F123" s="68"/>
      <c r="G123" s="68"/>
      <c r="H123" s="68"/>
      <c r="I123" s="68"/>
    </row>
    <row r="124" spans="1:9" x14ac:dyDescent="0.2">
      <c r="A124" s="68"/>
      <c r="B124" s="68"/>
      <c r="C124" s="68"/>
      <c r="D124" s="68"/>
      <c r="F124" s="68"/>
      <c r="G124" s="68"/>
      <c r="H124" s="68"/>
      <c r="I124" s="68"/>
    </row>
    <row r="125" spans="1:9" x14ac:dyDescent="0.2">
      <c r="A125" s="68"/>
      <c r="B125" s="68"/>
      <c r="C125" s="68"/>
      <c r="D125" s="68"/>
      <c r="F125" s="68"/>
      <c r="G125" s="68"/>
      <c r="H125" s="68"/>
      <c r="I125" s="68"/>
    </row>
    <row r="126" spans="1:9" x14ac:dyDescent="0.2">
      <c r="A126" s="68"/>
      <c r="B126" s="68"/>
      <c r="C126" s="68"/>
      <c r="D126" s="68"/>
      <c r="F126" s="68"/>
      <c r="G126" s="68"/>
      <c r="H126" s="68"/>
      <c r="I126" s="68"/>
    </row>
    <row r="127" spans="1:9" x14ac:dyDescent="0.2">
      <c r="A127" s="68"/>
      <c r="B127" s="68"/>
      <c r="C127" s="68"/>
      <c r="D127" s="68"/>
      <c r="F127" s="68"/>
      <c r="G127" s="68"/>
      <c r="H127" s="68"/>
      <c r="I127" s="68"/>
    </row>
    <row r="128" spans="1:9" x14ac:dyDescent="0.2">
      <c r="A128" s="68"/>
      <c r="B128" s="68"/>
      <c r="C128" s="68"/>
      <c r="D128" s="68"/>
      <c r="F128" s="68"/>
      <c r="G128" s="68"/>
      <c r="H128" s="68"/>
      <c r="I128" s="68"/>
    </row>
    <row r="129" spans="1:9" x14ac:dyDescent="0.2">
      <c r="A129" s="68"/>
      <c r="B129" s="68"/>
      <c r="C129" s="68"/>
      <c r="D129" s="68"/>
      <c r="F129" s="68"/>
      <c r="G129" s="68"/>
      <c r="H129" s="68"/>
      <c r="I129" s="68"/>
    </row>
    <row r="130" spans="1:9" x14ac:dyDescent="0.2">
      <c r="A130" s="68"/>
      <c r="B130" s="68"/>
      <c r="C130" s="68"/>
      <c r="D130" s="68"/>
      <c r="F130" s="68"/>
      <c r="G130" s="68"/>
      <c r="H130" s="68"/>
      <c r="I130" s="68"/>
    </row>
    <row r="131" spans="1:9" x14ac:dyDescent="0.2">
      <c r="A131" s="68"/>
      <c r="B131" s="68"/>
      <c r="C131" s="68"/>
      <c r="D131" s="68"/>
      <c r="F131" s="68"/>
      <c r="G131" s="68"/>
      <c r="H131" s="68"/>
      <c r="I131" s="68"/>
    </row>
    <row r="132" spans="1:9" x14ac:dyDescent="0.2">
      <c r="A132" s="68"/>
      <c r="B132" s="68"/>
      <c r="C132" s="68"/>
      <c r="D132" s="68"/>
      <c r="F132" s="68"/>
      <c r="G132" s="68"/>
      <c r="H132" s="68"/>
      <c r="I132" s="68"/>
    </row>
    <row r="133" spans="1:9" x14ac:dyDescent="0.2">
      <c r="A133" s="68"/>
      <c r="B133" s="68"/>
      <c r="C133" s="68"/>
      <c r="D133" s="68"/>
      <c r="F133" s="68"/>
      <c r="G133" s="68"/>
      <c r="H133" s="68"/>
      <c r="I133" s="68"/>
    </row>
    <row r="134" spans="1:9" x14ac:dyDescent="0.2">
      <c r="A134" s="68"/>
      <c r="B134" s="68"/>
      <c r="C134" s="68"/>
      <c r="D134" s="68"/>
      <c r="F134" s="68"/>
      <c r="G134" s="68"/>
      <c r="H134" s="68"/>
      <c r="I134" s="68"/>
    </row>
    <row r="135" spans="1:9" x14ac:dyDescent="0.2">
      <c r="A135" s="68"/>
      <c r="B135" s="68"/>
      <c r="C135" s="68"/>
      <c r="D135" s="68"/>
      <c r="F135" s="68"/>
      <c r="G135" s="68"/>
      <c r="H135" s="68"/>
      <c r="I135" s="68"/>
    </row>
    <row r="136" spans="1:9" x14ac:dyDescent="0.2">
      <c r="A136" s="68"/>
      <c r="B136" s="68"/>
      <c r="C136" s="68"/>
      <c r="D136" s="68"/>
      <c r="F136" s="68"/>
      <c r="G136" s="68"/>
      <c r="H136" s="68"/>
      <c r="I136" s="68"/>
    </row>
    <row r="137" spans="1:9" x14ac:dyDescent="0.2">
      <c r="A137" s="68"/>
      <c r="B137" s="68"/>
      <c r="C137" s="68"/>
      <c r="D137" s="68"/>
      <c r="F137" s="68"/>
      <c r="G137" s="68"/>
      <c r="H137" s="68"/>
      <c r="I137" s="68"/>
    </row>
    <row r="138" spans="1:9" x14ac:dyDescent="0.2">
      <c r="A138" s="68"/>
      <c r="B138" s="68"/>
      <c r="C138" s="68"/>
      <c r="D138" s="68"/>
      <c r="F138" s="68"/>
      <c r="G138" s="68"/>
      <c r="H138" s="68"/>
      <c r="I138" s="68"/>
    </row>
    <row r="139" spans="1:9" x14ac:dyDescent="0.2">
      <c r="A139" s="68"/>
      <c r="B139" s="68"/>
      <c r="C139" s="68"/>
      <c r="D139" s="68"/>
      <c r="F139" s="68"/>
      <c r="G139" s="68"/>
      <c r="H139" s="68"/>
      <c r="I139" s="68"/>
    </row>
    <row r="140" spans="1:9" x14ac:dyDescent="0.2">
      <c r="A140" s="68"/>
      <c r="B140" s="68"/>
      <c r="C140" s="68"/>
      <c r="D140" s="68"/>
      <c r="F140" s="68"/>
      <c r="G140" s="68"/>
      <c r="H140" s="68"/>
      <c r="I140" s="68"/>
    </row>
    <row r="141" spans="1:9" x14ac:dyDescent="0.2">
      <c r="A141" s="68"/>
      <c r="B141" s="68"/>
      <c r="C141" s="68"/>
      <c r="D141" s="68"/>
      <c r="F141" s="68"/>
      <c r="G141" s="68"/>
      <c r="H141" s="68"/>
      <c r="I141" s="68"/>
    </row>
    <row r="142" spans="1:9" x14ac:dyDescent="0.2">
      <c r="A142" s="68"/>
      <c r="B142" s="68"/>
      <c r="C142" s="68"/>
      <c r="D142" s="68"/>
      <c r="F142" s="68"/>
      <c r="G142" s="68"/>
      <c r="H142" s="68"/>
      <c r="I142" s="68"/>
    </row>
    <row r="143" spans="1:9" x14ac:dyDescent="0.2">
      <c r="A143" s="68"/>
      <c r="B143" s="68"/>
      <c r="C143" s="68"/>
      <c r="D143" s="68"/>
      <c r="F143" s="68"/>
      <c r="G143" s="68"/>
      <c r="H143" s="68"/>
      <c r="I143" s="68"/>
    </row>
    <row r="144" spans="1:9" x14ac:dyDescent="0.2">
      <c r="A144" s="68"/>
      <c r="B144" s="68"/>
      <c r="C144" s="68"/>
      <c r="D144" s="68"/>
      <c r="F144" s="68"/>
      <c r="G144" s="68"/>
      <c r="H144" s="68"/>
      <c r="I144" s="68"/>
    </row>
    <row r="145" spans="1:9" x14ac:dyDescent="0.2">
      <c r="A145" s="68"/>
      <c r="B145" s="68"/>
      <c r="C145" s="68"/>
      <c r="D145" s="68"/>
      <c r="F145" s="68"/>
      <c r="G145" s="68"/>
      <c r="H145" s="68"/>
      <c r="I145" s="68"/>
    </row>
    <row r="146" spans="1:9" x14ac:dyDescent="0.2">
      <c r="A146" s="68"/>
      <c r="B146" s="68"/>
      <c r="C146" s="68"/>
      <c r="D146" s="68"/>
      <c r="F146" s="68"/>
      <c r="G146" s="68"/>
      <c r="H146" s="68"/>
      <c r="I146" s="68"/>
    </row>
    <row r="147" spans="1:9" x14ac:dyDescent="0.2">
      <c r="A147" s="68"/>
      <c r="B147" s="68"/>
      <c r="C147" s="68"/>
      <c r="D147" s="68"/>
      <c r="F147" s="68"/>
      <c r="G147" s="68"/>
      <c r="H147" s="68"/>
      <c r="I147" s="68"/>
    </row>
    <row r="148" spans="1:9" x14ac:dyDescent="0.2">
      <c r="A148" s="68"/>
      <c r="B148" s="68"/>
      <c r="C148" s="68"/>
      <c r="D148" s="68"/>
      <c r="F148" s="68"/>
      <c r="G148" s="68"/>
      <c r="H148" s="68"/>
      <c r="I148" s="68"/>
    </row>
    <row r="149" spans="1:9" x14ac:dyDescent="0.2">
      <c r="A149" s="68"/>
      <c r="B149" s="68"/>
      <c r="C149" s="68"/>
      <c r="D149" s="68"/>
      <c r="F149" s="68"/>
      <c r="G149" s="68"/>
      <c r="H149" s="68"/>
      <c r="I149" s="68"/>
    </row>
    <row r="150" spans="1:9" x14ac:dyDescent="0.2">
      <c r="A150" s="68"/>
      <c r="B150" s="68"/>
      <c r="C150" s="68"/>
      <c r="D150" s="68"/>
      <c r="F150" s="68"/>
      <c r="G150" s="68"/>
      <c r="H150" s="68"/>
      <c r="I150" s="68"/>
    </row>
    <row r="151" spans="1:9" x14ac:dyDescent="0.2">
      <c r="A151" s="68"/>
      <c r="B151" s="68"/>
      <c r="C151" s="68"/>
      <c r="D151" s="68"/>
      <c r="F151" s="68"/>
      <c r="G151" s="68"/>
      <c r="H151" s="68"/>
      <c r="I151" s="68"/>
    </row>
    <row r="152" spans="1:9" x14ac:dyDescent="0.2">
      <c r="A152" s="68"/>
      <c r="B152" s="68"/>
      <c r="C152" s="68"/>
      <c r="D152" s="68"/>
      <c r="F152" s="68"/>
      <c r="G152" s="68"/>
      <c r="H152" s="68"/>
      <c r="I152" s="68"/>
    </row>
    <row r="153" spans="1:9" x14ac:dyDescent="0.2">
      <c r="A153" s="68"/>
      <c r="B153" s="68"/>
      <c r="C153" s="68"/>
      <c r="D153" s="68"/>
      <c r="F153" s="68"/>
      <c r="G153" s="68"/>
      <c r="H153" s="68"/>
      <c r="I153" s="68"/>
    </row>
    <row r="154" spans="1:9" x14ac:dyDescent="0.2">
      <c r="A154" s="68"/>
      <c r="B154" s="68"/>
      <c r="C154" s="68"/>
      <c r="D154" s="68"/>
      <c r="F154" s="68"/>
      <c r="G154" s="68"/>
      <c r="H154" s="68"/>
      <c r="I154" s="68"/>
    </row>
    <row r="155" spans="1:9" x14ac:dyDescent="0.2">
      <c r="A155" s="68"/>
      <c r="B155" s="68"/>
      <c r="C155" s="68"/>
      <c r="D155" s="68"/>
      <c r="F155" s="68"/>
      <c r="G155" s="68"/>
      <c r="H155" s="68"/>
      <c r="I155" s="68"/>
    </row>
    <row r="156" spans="1:9" x14ac:dyDescent="0.2">
      <c r="A156" s="68"/>
      <c r="B156" s="68"/>
      <c r="C156" s="68"/>
      <c r="D156" s="68"/>
      <c r="F156" s="68"/>
      <c r="G156" s="68"/>
      <c r="H156" s="68"/>
      <c r="I156" s="68"/>
    </row>
    <row r="157" spans="1:9" x14ac:dyDescent="0.2">
      <c r="A157" s="68"/>
      <c r="B157" s="68"/>
      <c r="C157" s="68"/>
      <c r="D157" s="68"/>
      <c r="F157" s="68"/>
      <c r="G157" s="68"/>
      <c r="H157" s="68"/>
      <c r="I157" s="68"/>
    </row>
    <row r="158" spans="1:9" x14ac:dyDescent="0.2">
      <c r="A158" s="68"/>
      <c r="B158" s="68"/>
      <c r="C158" s="68"/>
      <c r="D158" s="68"/>
      <c r="F158" s="68"/>
      <c r="G158" s="68"/>
      <c r="H158" s="68"/>
      <c r="I158" s="68"/>
    </row>
    <row r="159" spans="1:9" x14ac:dyDescent="0.2">
      <c r="A159" s="68"/>
      <c r="B159" s="68"/>
      <c r="C159" s="68"/>
      <c r="D159" s="68"/>
      <c r="F159" s="68"/>
      <c r="G159" s="68"/>
      <c r="H159" s="68"/>
      <c r="I159" s="68"/>
    </row>
    <row r="160" spans="1:9" x14ac:dyDescent="0.2">
      <c r="A160" s="68"/>
      <c r="B160" s="68"/>
      <c r="C160" s="68"/>
      <c r="D160" s="68"/>
      <c r="F160" s="68"/>
      <c r="G160" s="68"/>
      <c r="H160" s="68"/>
      <c r="I160" s="68"/>
    </row>
    <row r="161" spans="1:9" x14ac:dyDescent="0.2">
      <c r="A161" s="68"/>
      <c r="B161" s="68"/>
      <c r="C161" s="68"/>
      <c r="D161" s="68"/>
      <c r="F161" s="68"/>
      <c r="G161" s="68"/>
      <c r="H161" s="68"/>
      <c r="I161" s="68"/>
    </row>
    <row r="162" spans="1:9" x14ac:dyDescent="0.2">
      <c r="A162" s="68"/>
      <c r="B162" s="68"/>
      <c r="C162" s="68"/>
      <c r="D162" s="68"/>
      <c r="F162" s="68"/>
      <c r="G162" s="68"/>
      <c r="H162" s="68"/>
      <c r="I162" s="68"/>
    </row>
    <row r="163" spans="1:9" x14ac:dyDescent="0.2">
      <c r="A163" s="68"/>
      <c r="B163" s="68"/>
      <c r="C163" s="68"/>
      <c r="D163" s="68"/>
      <c r="F163" s="68"/>
      <c r="G163" s="68"/>
      <c r="H163" s="68"/>
      <c r="I163" s="68"/>
    </row>
    <row r="164" spans="1:9" x14ac:dyDescent="0.2">
      <c r="A164" s="68"/>
      <c r="B164" s="68"/>
      <c r="C164" s="68"/>
      <c r="D164" s="68"/>
      <c r="F164" s="68"/>
      <c r="G164" s="68"/>
      <c r="H164" s="68"/>
      <c r="I164" s="68"/>
    </row>
    <row r="165" spans="1:9" x14ac:dyDescent="0.2">
      <c r="A165" s="68"/>
      <c r="B165" s="68"/>
      <c r="C165" s="68"/>
      <c r="D165" s="68"/>
      <c r="F165" s="68"/>
      <c r="G165" s="68"/>
      <c r="H165" s="68"/>
      <c r="I165" s="68"/>
    </row>
    <row r="166" spans="1:9" x14ac:dyDescent="0.2">
      <c r="A166" s="68"/>
      <c r="B166" s="68"/>
      <c r="C166" s="68"/>
      <c r="D166" s="68"/>
      <c r="F166" s="68"/>
      <c r="G166" s="68"/>
      <c r="H166" s="68"/>
      <c r="I166" s="68"/>
    </row>
    <row r="167" spans="1:9" x14ac:dyDescent="0.2">
      <c r="A167" s="68"/>
      <c r="B167" s="68"/>
      <c r="C167" s="68"/>
      <c r="D167" s="68"/>
      <c r="F167" s="68"/>
      <c r="G167" s="68"/>
      <c r="H167" s="68"/>
      <c r="I167" s="68"/>
    </row>
    <row r="168" spans="1:9" x14ac:dyDescent="0.2">
      <c r="A168" s="68"/>
      <c r="B168" s="68"/>
      <c r="C168" s="68"/>
      <c r="D168" s="68"/>
      <c r="F168" s="68"/>
      <c r="G168" s="68"/>
      <c r="H168" s="68"/>
      <c r="I168" s="68"/>
    </row>
    <row r="169" spans="1:9" x14ac:dyDescent="0.2">
      <c r="A169" s="68"/>
      <c r="B169" s="68"/>
      <c r="C169" s="68"/>
      <c r="D169" s="68"/>
      <c r="F169" s="68"/>
      <c r="G169" s="68"/>
      <c r="H169" s="68"/>
      <c r="I169" s="68"/>
    </row>
    <row r="170" spans="1:9" x14ac:dyDescent="0.2">
      <c r="A170" s="68"/>
      <c r="B170" s="68"/>
      <c r="C170" s="68"/>
      <c r="D170" s="68"/>
      <c r="F170" s="10"/>
      <c r="G170" s="68"/>
      <c r="H170" s="68"/>
      <c r="I170" s="68"/>
    </row>
    <row r="171" spans="1:9" x14ac:dyDescent="0.2">
      <c r="A171" s="68"/>
      <c r="B171" s="68"/>
      <c r="C171" s="68"/>
      <c r="D171" s="68"/>
      <c r="F171" s="10"/>
      <c r="G171" s="68"/>
      <c r="H171" s="68"/>
      <c r="I171" s="68"/>
    </row>
    <row r="172" spans="1:9" x14ac:dyDescent="0.2">
      <c r="A172" s="68"/>
      <c r="B172" s="68"/>
      <c r="C172" s="68"/>
      <c r="D172" s="68"/>
      <c r="F172" s="10"/>
      <c r="G172" s="68"/>
      <c r="H172" s="68"/>
      <c r="I172" s="68"/>
    </row>
    <row r="173" spans="1:9" x14ac:dyDescent="0.2">
      <c r="A173" s="68"/>
      <c r="B173" s="68"/>
      <c r="C173" s="68"/>
      <c r="D173" s="68"/>
      <c r="F173" s="10"/>
      <c r="G173" s="68"/>
      <c r="H173" s="68"/>
      <c r="I173" s="68"/>
    </row>
    <row r="174" spans="1:9" x14ac:dyDescent="0.2">
      <c r="A174" s="68"/>
      <c r="B174" s="68"/>
      <c r="C174" s="68"/>
      <c r="D174" s="68"/>
      <c r="F174" s="10"/>
      <c r="G174" s="68"/>
      <c r="H174" s="68"/>
      <c r="I174" s="68"/>
    </row>
    <row r="175" spans="1:9" x14ac:dyDescent="0.2">
      <c r="A175" s="68"/>
      <c r="B175" s="68"/>
      <c r="C175" s="68"/>
      <c r="D175" s="68"/>
      <c r="F175" s="10"/>
      <c r="G175" s="68"/>
      <c r="H175" s="68"/>
      <c r="I175" s="68"/>
    </row>
    <row r="176" spans="1:9" x14ac:dyDescent="0.2">
      <c r="A176" s="68"/>
      <c r="B176" s="68"/>
      <c r="C176" s="68"/>
      <c r="D176" s="68"/>
      <c r="F176" s="10"/>
      <c r="G176" s="68"/>
      <c r="H176" s="68"/>
      <c r="I176" s="68"/>
    </row>
    <row r="177" spans="1:9" x14ac:dyDescent="0.2">
      <c r="A177" s="68"/>
      <c r="B177" s="68"/>
      <c r="C177" s="68"/>
      <c r="D177" s="68"/>
      <c r="F177" s="10"/>
      <c r="G177" s="68"/>
      <c r="H177" s="68"/>
      <c r="I177" s="68"/>
    </row>
    <row r="178" spans="1:9" x14ac:dyDescent="0.2">
      <c r="A178" s="68"/>
      <c r="B178" s="68"/>
      <c r="C178" s="68"/>
      <c r="D178" s="68"/>
      <c r="F178" s="10"/>
      <c r="G178" s="68"/>
      <c r="H178" s="68"/>
      <c r="I178" s="68"/>
    </row>
    <row r="179" spans="1:9" x14ac:dyDescent="0.2">
      <c r="A179" s="68"/>
      <c r="B179" s="68"/>
      <c r="C179" s="68"/>
      <c r="D179" s="68"/>
      <c r="F179" s="10"/>
      <c r="G179" s="68"/>
      <c r="H179" s="68"/>
      <c r="I179" s="68"/>
    </row>
    <row r="180" spans="1:9" x14ac:dyDescent="0.2">
      <c r="A180" s="68"/>
      <c r="B180" s="68"/>
      <c r="C180" s="68"/>
      <c r="D180" s="68"/>
      <c r="F180" s="10"/>
      <c r="G180" s="68"/>
      <c r="H180" s="68"/>
      <c r="I180" s="68"/>
    </row>
    <row r="181" spans="1:9" x14ac:dyDescent="0.2">
      <c r="A181" s="68"/>
      <c r="B181" s="68"/>
      <c r="C181" s="68"/>
      <c r="D181" s="68"/>
      <c r="F181" s="10"/>
      <c r="G181" s="68"/>
      <c r="H181" s="68"/>
      <c r="I181" s="68"/>
    </row>
    <row r="182" spans="1:9" x14ac:dyDescent="0.2">
      <c r="A182" s="68"/>
      <c r="B182" s="68"/>
      <c r="C182" s="68"/>
      <c r="D182" s="68"/>
      <c r="F182" s="10"/>
      <c r="G182" s="68"/>
      <c r="H182" s="68"/>
      <c r="I182" s="68"/>
    </row>
    <row r="183" spans="1:9" x14ac:dyDescent="0.2">
      <c r="A183" s="68"/>
      <c r="B183" s="68"/>
      <c r="C183" s="68"/>
      <c r="D183" s="68"/>
      <c r="F183" s="10"/>
      <c r="G183" s="68"/>
      <c r="H183" s="68"/>
      <c r="I183" s="68"/>
    </row>
    <row r="184" spans="1:9" x14ac:dyDescent="0.2">
      <c r="A184" s="68"/>
      <c r="B184" s="68"/>
      <c r="C184" s="68"/>
      <c r="D184" s="68"/>
      <c r="F184" s="10"/>
      <c r="G184" s="68"/>
      <c r="H184" s="68"/>
      <c r="I184" s="68"/>
    </row>
    <row r="185" spans="1:9" x14ac:dyDescent="0.2">
      <c r="A185" s="68"/>
      <c r="B185" s="68"/>
      <c r="C185" s="68"/>
      <c r="D185" s="68"/>
      <c r="F185" s="10"/>
      <c r="G185" s="68"/>
      <c r="H185" s="68"/>
      <c r="I185" s="68"/>
    </row>
    <row r="186" spans="1:9" x14ac:dyDescent="0.2">
      <c r="A186" s="68"/>
      <c r="B186" s="68"/>
      <c r="C186" s="68"/>
      <c r="D186" s="68"/>
      <c r="F186" s="10"/>
      <c r="G186" s="68"/>
      <c r="H186" s="68"/>
      <c r="I186" s="68"/>
    </row>
    <row r="187" spans="1:9" x14ac:dyDescent="0.2">
      <c r="A187" s="68"/>
      <c r="B187" s="68"/>
      <c r="C187" s="68"/>
      <c r="D187" s="68"/>
      <c r="F187" s="10"/>
      <c r="G187" s="68"/>
      <c r="H187" s="68"/>
      <c r="I187" s="68"/>
    </row>
    <row r="188" spans="1:9" x14ac:dyDescent="0.2">
      <c r="A188" s="68"/>
      <c r="B188" s="68"/>
      <c r="C188" s="68"/>
      <c r="D188" s="68"/>
      <c r="F188" s="10"/>
      <c r="G188" s="68"/>
      <c r="H188" s="68"/>
      <c r="I188" s="68"/>
    </row>
    <row r="189" spans="1:9" x14ac:dyDescent="0.2">
      <c r="A189" s="68"/>
      <c r="B189" s="68"/>
      <c r="C189" s="68"/>
      <c r="D189" s="68"/>
      <c r="F189" s="10"/>
      <c r="G189" s="68"/>
      <c r="H189" s="68"/>
      <c r="I189" s="68"/>
    </row>
    <row r="190" spans="1:9" x14ac:dyDescent="0.2">
      <c r="A190" s="68"/>
      <c r="B190" s="68"/>
      <c r="C190" s="68"/>
      <c r="D190" s="68"/>
      <c r="F190" s="10"/>
      <c r="G190" s="68"/>
      <c r="H190" s="68"/>
      <c r="I190" s="68"/>
    </row>
    <row r="191" spans="1:9" x14ac:dyDescent="0.2">
      <c r="A191" s="68"/>
      <c r="B191" s="68"/>
      <c r="C191" s="68"/>
      <c r="D191" s="68"/>
      <c r="F191" s="10"/>
      <c r="G191" s="68"/>
      <c r="H191" s="68"/>
      <c r="I191" s="68"/>
    </row>
    <row r="192" spans="1:9" x14ac:dyDescent="0.2">
      <c r="A192" s="68"/>
      <c r="B192" s="68"/>
      <c r="C192" s="68"/>
      <c r="D192" s="68"/>
      <c r="F192" s="10"/>
      <c r="G192" s="68"/>
      <c r="H192" s="68"/>
      <c r="I192" s="68"/>
    </row>
    <row r="193" spans="1:9" x14ac:dyDescent="0.2">
      <c r="A193" s="68"/>
      <c r="B193" s="68"/>
      <c r="C193" s="68"/>
      <c r="D193" s="68"/>
      <c r="F193" s="10"/>
      <c r="G193" s="68"/>
      <c r="H193" s="68"/>
      <c r="I193" s="68"/>
    </row>
    <row r="194" spans="1:9" x14ac:dyDescent="0.2">
      <c r="A194" s="68"/>
      <c r="B194" s="68"/>
      <c r="C194" s="68"/>
      <c r="D194" s="68"/>
      <c r="F194" s="10"/>
      <c r="G194" s="68"/>
      <c r="H194" s="68"/>
      <c r="I194" s="68"/>
    </row>
    <row r="195" spans="1:9" x14ac:dyDescent="0.2">
      <c r="A195" s="68"/>
      <c r="B195" s="68"/>
      <c r="C195" s="68"/>
      <c r="D195" s="68"/>
      <c r="F195" s="10"/>
      <c r="G195" s="68"/>
      <c r="H195" s="68"/>
      <c r="I195" s="68"/>
    </row>
    <row r="196" spans="1:9" x14ac:dyDescent="0.2">
      <c r="A196" s="68"/>
      <c r="B196" s="68"/>
      <c r="C196" s="68"/>
      <c r="D196" s="68"/>
      <c r="F196" s="10"/>
      <c r="G196" s="68"/>
      <c r="H196" s="68"/>
      <c r="I196" s="68"/>
    </row>
    <row r="197" spans="1:9" x14ac:dyDescent="0.2">
      <c r="A197" s="68"/>
      <c r="B197" s="68"/>
      <c r="C197" s="68"/>
      <c r="D197" s="68"/>
      <c r="F197" s="10"/>
      <c r="G197" s="68"/>
      <c r="H197" s="68"/>
      <c r="I197" s="68"/>
    </row>
    <row r="198" spans="1:9" x14ac:dyDescent="0.2">
      <c r="A198" s="68"/>
      <c r="B198" s="68"/>
      <c r="C198" s="68"/>
      <c r="D198" s="68"/>
      <c r="F198" s="10"/>
      <c r="G198" s="68"/>
      <c r="H198" s="68"/>
      <c r="I198" s="68"/>
    </row>
    <row r="199" spans="1:9" x14ac:dyDescent="0.2">
      <c r="A199" s="68"/>
      <c r="B199" s="68"/>
      <c r="C199" s="68"/>
      <c r="D199" s="68"/>
      <c r="F199" s="10"/>
      <c r="G199" s="68"/>
      <c r="H199" s="68"/>
      <c r="I199" s="68"/>
    </row>
    <row r="200" spans="1:9" x14ac:dyDescent="0.2">
      <c r="A200" s="68"/>
      <c r="B200" s="68"/>
      <c r="C200" s="68"/>
      <c r="D200" s="68"/>
      <c r="F200" s="10"/>
      <c r="G200" s="68"/>
      <c r="H200" s="68"/>
      <c r="I200" s="68"/>
    </row>
    <row r="201" spans="1:9" x14ac:dyDescent="0.2">
      <c r="A201" s="68"/>
      <c r="B201" s="68"/>
      <c r="C201" s="68"/>
      <c r="D201" s="68"/>
      <c r="F201" s="10"/>
      <c r="G201" s="68"/>
      <c r="H201" s="68"/>
      <c r="I201" s="68"/>
    </row>
    <row r="202" spans="1:9" x14ac:dyDescent="0.2">
      <c r="A202" s="68"/>
      <c r="B202" s="68"/>
      <c r="C202" s="68"/>
      <c r="D202" s="68"/>
      <c r="F202" s="10"/>
      <c r="G202" s="68"/>
      <c r="H202" s="68"/>
      <c r="I202" s="68"/>
    </row>
    <row r="203" spans="1:9" x14ac:dyDescent="0.2">
      <c r="A203" s="68"/>
      <c r="B203" s="68"/>
      <c r="C203" s="68"/>
      <c r="D203" s="68"/>
      <c r="F203" s="10"/>
      <c r="G203" s="68"/>
      <c r="H203" s="68"/>
      <c r="I203" s="68"/>
    </row>
    <row r="204" spans="1:9" x14ac:dyDescent="0.2">
      <c r="A204" s="68"/>
      <c r="B204" s="68"/>
      <c r="C204" s="68"/>
      <c r="D204" s="68"/>
      <c r="F204" s="10"/>
      <c r="G204" s="68"/>
      <c r="H204" s="68"/>
      <c r="I204" s="68"/>
    </row>
    <row r="205" spans="1:9" x14ac:dyDescent="0.2">
      <c r="A205" s="68"/>
      <c r="B205" s="68"/>
      <c r="C205" s="68"/>
      <c r="D205" s="68"/>
      <c r="F205" s="10"/>
      <c r="G205" s="68"/>
      <c r="H205" s="68"/>
      <c r="I205" s="68"/>
    </row>
    <row r="206" spans="1:9" x14ac:dyDescent="0.2">
      <c r="A206" s="68"/>
      <c r="B206" s="68"/>
      <c r="C206" s="68"/>
      <c r="D206" s="68"/>
      <c r="F206" s="10"/>
      <c r="G206" s="68"/>
      <c r="H206" s="68"/>
      <c r="I206" s="68"/>
    </row>
    <row r="207" spans="1:9" x14ac:dyDescent="0.2">
      <c r="A207" s="68"/>
      <c r="B207" s="68"/>
      <c r="C207" s="68"/>
      <c r="D207" s="68"/>
      <c r="F207" s="10"/>
      <c r="G207" s="68"/>
      <c r="H207" s="68"/>
      <c r="I207" s="68"/>
    </row>
    <row r="208" spans="1:9" x14ac:dyDescent="0.2">
      <c r="A208" s="68"/>
      <c r="B208" s="68"/>
      <c r="C208" s="68"/>
      <c r="D208" s="68"/>
      <c r="F208" s="10"/>
      <c r="G208" s="68"/>
      <c r="H208" s="68"/>
      <c r="I208" s="68"/>
    </row>
    <row r="209" spans="1:9" x14ac:dyDescent="0.2">
      <c r="A209" s="68"/>
      <c r="B209" s="68"/>
      <c r="C209" s="68"/>
      <c r="D209" s="68"/>
      <c r="F209" s="10"/>
      <c r="G209" s="68"/>
      <c r="H209" s="68"/>
      <c r="I209" s="68"/>
    </row>
    <row r="210" spans="1:9" x14ac:dyDescent="0.2">
      <c r="A210" s="68"/>
      <c r="B210" s="68"/>
      <c r="C210" s="68"/>
      <c r="D210" s="68"/>
      <c r="F210" s="10"/>
      <c r="G210" s="68"/>
      <c r="H210" s="68"/>
      <c r="I210" s="68"/>
    </row>
    <row r="211" spans="1:9" x14ac:dyDescent="0.2">
      <c r="A211" s="68"/>
      <c r="B211" s="68"/>
      <c r="C211" s="68"/>
      <c r="D211" s="68"/>
      <c r="F211" s="10"/>
      <c r="G211" s="68"/>
      <c r="H211" s="68"/>
      <c r="I211" s="68"/>
    </row>
    <row r="212" spans="1:9" x14ac:dyDescent="0.2">
      <c r="A212" s="68"/>
      <c r="B212" s="68"/>
      <c r="C212" s="68"/>
      <c r="D212" s="68"/>
      <c r="F212" s="10"/>
      <c r="G212" s="68"/>
      <c r="H212" s="68"/>
      <c r="I212" s="68"/>
    </row>
    <row r="213" spans="1:9" x14ac:dyDescent="0.2">
      <c r="A213" s="68"/>
      <c r="B213" s="68"/>
      <c r="C213" s="68"/>
      <c r="D213" s="68"/>
      <c r="F213" s="10"/>
      <c r="G213" s="68"/>
      <c r="H213" s="68"/>
      <c r="I213" s="68"/>
    </row>
    <row r="214" spans="1:9" x14ac:dyDescent="0.2">
      <c r="A214" s="68"/>
      <c r="B214" s="68"/>
      <c r="C214" s="68"/>
      <c r="D214" s="68"/>
      <c r="F214" s="10"/>
      <c r="G214" s="68"/>
      <c r="H214" s="68"/>
      <c r="I214" s="68"/>
    </row>
    <row r="215" spans="1:9" x14ac:dyDescent="0.2">
      <c r="A215" s="68"/>
      <c r="B215" s="68"/>
      <c r="C215" s="68"/>
      <c r="D215" s="68"/>
      <c r="F215" s="10"/>
      <c r="G215" s="68"/>
      <c r="H215" s="68"/>
      <c r="I215" s="68"/>
    </row>
    <row r="216" spans="1:9" x14ac:dyDescent="0.2">
      <c r="A216" s="68"/>
      <c r="B216" s="68"/>
      <c r="C216" s="68"/>
      <c r="D216" s="68"/>
      <c r="F216" s="10"/>
      <c r="G216" s="68"/>
      <c r="H216" s="68"/>
      <c r="I216" s="68"/>
    </row>
    <row r="217" spans="1:9" x14ac:dyDescent="0.2">
      <c r="A217" s="68"/>
      <c r="B217" s="68"/>
      <c r="C217" s="68"/>
      <c r="D217" s="68"/>
      <c r="F217" s="10"/>
      <c r="G217" s="68"/>
      <c r="H217" s="68"/>
      <c r="I217" s="68"/>
    </row>
    <row r="218" spans="1:9" x14ac:dyDescent="0.2">
      <c r="A218" s="68"/>
      <c r="B218" s="68"/>
      <c r="C218" s="68"/>
      <c r="D218" s="68"/>
      <c r="F218" s="10"/>
      <c r="G218" s="68"/>
      <c r="H218" s="68"/>
      <c r="I218" s="68"/>
    </row>
    <row r="219" spans="1:9" x14ac:dyDescent="0.2">
      <c r="A219" s="68"/>
      <c r="B219" s="68"/>
      <c r="C219" s="68"/>
      <c r="D219" s="68"/>
      <c r="F219" s="10"/>
      <c r="G219" s="68"/>
      <c r="H219" s="68"/>
      <c r="I219" s="68"/>
    </row>
    <row r="220" spans="1:9" x14ac:dyDescent="0.2">
      <c r="A220" s="68"/>
      <c r="B220" s="68"/>
      <c r="C220" s="68"/>
      <c r="D220" s="68"/>
      <c r="F220" s="10"/>
      <c r="G220" s="68"/>
      <c r="H220" s="68"/>
      <c r="I220" s="68"/>
    </row>
    <row r="221" spans="1:9" x14ac:dyDescent="0.2">
      <c r="A221" s="68"/>
      <c r="B221" s="68"/>
      <c r="C221" s="68"/>
      <c r="D221" s="68"/>
      <c r="F221" s="10"/>
      <c r="G221" s="68"/>
      <c r="H221" s="68"/>
      <c r="I221" s="68"/>
    </row>
    <row r="222" spans="1:9" x14ac:dyDescent="0.2">
      <c r="A222" s="68"/>
      <c r="B222" s="68"/>
      <c r="C222" s="68"/>
      <c r="D222" s="68"/>
      <c r="F222" s="10"/>
      <c r="G222" s="68"/>
      <c r="H222" s="68"/>
      <c r="I222" s="68"/>
    </row>
    <row r="223" spans="1:9" x14ac:dyDescent="0.2">
      <c r="A223" s="68"/>
      <c r="B223" s="68"/>
      <c r="C223" s="68"/>
      <c r="D223" s="68"/>
      <c r="F223" s="10"/>
      <c r="G223" s="68"/>
      <c r="H223" s="68"/>
      <c r="I223" s="68"/>
    </row>
    <row r="224" spans="1:9" x14ac:dyDescent="0.2">
      <c r="A224" s="68"/>
      <c r="B224" s="68"/>
      <c r="C224" s="68"/>
      <c r="D224" s="68"/>
      <c r="F224" s="10"/>
      <c r="G224" s="68"/>
      <c r="H224" s="68"/>
      <c r="I224" s="68"/>
    </row>
    <row r="225" spans="1:9" x14ac:dyDescent="0.2">
      <c r="A225" s="68"/>
      <c r="B225" s="68"/>
      <c r="C225" s="68"/>
      <c r="D225" s="68"/>
      <c r="F225" s="10"/>
      <c r="G225" s="68"/>
      <c r="H225" s="68"/>
      <c r="I225" s="68"/>
    </row>
    <row r="226" spans="1:9" x14ac:dyDescent="0.2">
      <c r="A226" s="68"/>
      <c r="B226" s="68"/>
      <c r="C226" s="68"/>
      <c r="D226" s="68"/>
      <c r="F226" s="10"/>
      <c r="G226" s="68"/>
      <c r="H226" s="68"/>
      <c r="I226" s="68"/>
    </row>
    <row r="227" spans="1:9" x14ac:dyDescent="0.2">
      <c r="A227" s="68"/>
      <c r="B227" s="68"/>
      <c r="C227" s="68"/>
      <c r="D227" s="68"/>
      <c r="F227" s="10"/>
      <c r="G227" s="68"/>
      <c r="H227" s="68"/>
      <c r="I227" s="68"/>
    </row>
    <row r="228" spans="1:9" x14ac:dyDescent="0.2">
      <c r="A228" s="68"/>
      <c r="B228" s="68"/>
      <c r="C228" s="68"/>
      <c r="D228" s="68"/>
      <c r="F228" s="10"/>
      <c r="G228" s="68"/>
      <c r="H228" s="68"/>
      <c r="I228" s="68"/>
    </row>
    <row r="229" spans="1:9" x14ac:dyDescent="0.2">
      <c r="A229" s="68"/>
      <c r="B229" s="68"/>
      <c r="C229" s="68"/>
      <c r="D229" s="68"/>
      <c r="F229" s="10"/>
      <c r="G229" s="68"/>
      <c r="H229" s="68"/>
      <c r="I229" s="68"/>
    </row>
    <row r="230" spans="1:9" x14ac:dyDescent="0.2">
      <c r="A230" s="68"/>
      <c r="B230" s="68"/>
      <c r="C230" s="68"/>
      <c r="D230" s="68"/>
      <c r="F230" s="10"/>
      <c r="G230" s="68"/>
      <c r="H230" s="68"/>
      <c r="I230" s="68"/>
    </row>
    <row r="231" spans="1:9" x14ac:dyDescent="0.2">
      <c r="A231" s="68"/>
      <c r="B231" s="68"/>
      <c r="C231" s="68"/>
      <c r="D231" s="68"/>
      <c r="F231" s="10"/>
      <c r="G231" s="68"/>
      <c r="H231" s="68"/>
      <c r="I231" s="68"/>
    </row>
    <row r="232" spans="1:9" x14ac:dyDescent="0.2">
      <c r="A232" s="68"/>
      <c r="B232" s="68"/>
      <c r="C232" s="68"/>
      <c r="D232" s="68"/>
      <c r="F232" s="10"/>
      <c r="G232" s="68"/>
      <c r="H232" s="68"/>
      <c r="I232" s="68"/>
    </row>
    <row r="233" spans="1:9" x14ac:dyDescent="0.2">
      <c r="A233" s="68"/>
      <c r="B233" s="68"/>
      <c r="C233" s="68"/>
      <c r="D233" s="68"/>
      <c r="F233" s="10"/>
      <c r="G233" s="68"/>
      <c r="H233" s="68"/>
      <c r="I233" s="68"/>
    </row>
    <row r="234" spans="1:9" x14ac:dyDescent="0.2">
      <c r="A234" s="68"/>
      <c r="B234" s="68"/>
      <c r="C234" s="68"/>
      <c r="D234" s="68"/>
      <c r="F234" s="10"/>
      <c r="G234" s="68"/>
      <c r="H234" s="68"/>
      <c r="I234" s="68"/>
    </row>
    <row r="235" spans="1:9" x14ac:dyDescent="0.2">
      <c r="A235" s="68"/>
      <c r="B235" s="68"/>
      <c r="C235" s="68"/>
      <c r="D235" s="68"/>
      <c r="F235" s="10"/>
      <c r="G235" s="68"/>
      <c r="H235" s="68"/>
      <c r="I235" s="68"/>
    </row>
    <row r="236" spans="1:9" x14ac:dyDescent="0.2">
      <c r="A236" s="68"/>
      <c r="B236" s="68"/>
      <c r="C236" s="68"/>
      <c r="D236" s="68"/>
      <c r="F236" s="10"/>
      <c r="G236" s="68"/>
      <c r="H236" s="68"/>
      <c r="I236" s="68"/>
    </row>
    <row r="237" spans="1:9" x14ac:dyDescent="0.2">
      <c r="A237" s="68"/>
      <c r="B237" s="68"/>
      <c r="C237" s="68"/>
      <c r="D237" s="68"/>
      <c r="F237" s="10"/>
      <c r="G237" s="68"/>
      <c r="H237" s="68"/>
      <c r="I237" s="68"/>
    </row>
    <row r="238" spans="1:9" x14ac:dyDescent="0.2">
      <c r="A238" s="68"/>
      <c r="B238" s="68"/>
      <c r="C238" s="68"/>
      <c r="D238" s="68"/>
      <c r="F238" s="10"/>
      <c r="G238" s="68"/>
      <c r="H238" s="68"/>
      <c r="I238" s="68"/>
    </row>
    <row r="239" spans="1:9" x14ac:dyDescent="0.2">
      <c r="A239" s="68"/>
      <c r="B239" s="68"/>
      <c r="C239" s="68"/>
      <c r="D239" s="68"/>
      <c r="F239" s="10"/>
      <c r="G239" s="68"/>
      <c r="H239" s="68"/>
      <c r="I239" s="68"/>
    </row>
    <row r="240" spans="1:9" x14ac:dyDescent="0.2">
      <c r="A240" s="68"/>
      <c r="B240" s="68"/>
      <c r="C240" s="68"/>
      <c r="D240" s="68"/>
      <c r="F240" s="10"/>
      <c r="G240" s="68"/>
      <c r="H240" s="68"/>
      <c r="I240" s="68"/>
    </row>
    <row r="241" spans="1:9" x14ac:dyDescent="0.2">
      <c r="A241" s="68"/>
      <c r="B241" s="68"/>
      <c r="C241" s="68"/>
      <c r="D241" s="68"/>
      <c r="F241" s="10"/>
      <c r="G241" s="68"/>
      <c r="H241" s="68"/>
      <c r="I241" s="68"/>
    </row>
    <row r="242" spans="1:9" x14ac:dyDescent="0.2">
      <c r="A242" s="68"/>
      <c r="B242" s="68"/>
      <c r="C242" s="68"/>
      <c r="D242" s="68"/>
      <c r="F242" s="10"/>
      <c r="G242" s="68"/>
      <c r="H242" s="68"/>
      <c r="I242" s="68"/>
    </row>
    <row r="243" spans="1:9" x14ac:dyDescent="0.2">
      <c r="A243" s="68"/>
      <c r="B243" s="68"/>
      <c r="C243" s="68"/>
      <c r="D243" s="68"/>
      <c r="F243" s="10"/>
      <c r="G243" s="68"/>
      <c r="H243" s="68"/>
      <c r="I243" s="68"/>
    </row>
    <row r="244" spans="1:9" x14ac:dyDescent="0.2">
      <c r="A244" s="68"/>
      <c r="B244" s="68"/>
      <c r="C244" s="68"/>
      <c r="D244" s="68"/>
      <c r="F244" s="10"/>
      <c r="G244" s="68"/>
      <c r="H244" s="68"/>
      <c r="I244" s="68"/>
    </row>
    <row r="245" spans="1:9" x14ac:dyDescent="0.2">
      <c r="A245" s="68"/>
      <c r="B245" s="68"/>
      <c r="C245" s="68"/>
      <c r="D245" s="68"/>
      <c r="F245" s="10"/>
      <c r="G245" s="68"/>
      <c r="H245" s="68"/>
      <c r="I245" s="68"/>
    </row>
    <row r="246" spans="1:9" x14ac:dyDescent="0.2">
      <c r="A246" s="68"/>
      <c r="B246" s="68"/>
      <c r="C246" s="68"/>
      <c r="D246" s="68"/>
      <c r="F246" s="10"/>
      <c r="G246" s="68"/>
      <c r="H246" s="68"/>
      <c r="I246" s="68"/>
    </row>
    <row r="247" spans="1:9" x14ac:dyDescent="0.2">
      <c r="A247" s="68"/>
      <c r="B247" s="68"/>
      <c r="C247" s="68"/>
      <c r="D247" s="68"/>
      <c r="F247" s="10"/>
      <c r="G247" s="68"/>
      <c r="H247" s="68"/>
      <c r="I247" s="68"/>
    </row>
    <row r="248" spans="1:9" x14ac:dyDescent="0.2">
      <c r="A248" s="68"/>
      <c r="B248" s="68"/>
      <c r="C248" s="68"/>
      <c r="D248" s="68"/>
      <c r="F248" s="10"/>
      <c r="G248" s="68"/>
      <c r="H248" s="68"/>
      <c r="I248" s="68"/>
    </row>
    <row r="249" spans="1:9" x14ac:dyDescent="0.2">
      <c r="A249" s="68"/>
      <c r="B249" s="68"/>
      <c r="C249" s="68"/>
      <c r="D249" s="68"/>
      <c r="F249" s="10"/>
      <c r="G249" s="68"/>
      <c r="H249" s="68"/>
      <c r="I249" s="68"/>
    </row>
    <row r="250" spans="1:9" x14ac:dyDescent="0.2">
      <c r="A250" s="68"/>
      <c r="B250" s="68"/>
      <c r="C250" s="68"/>
      <c r="D250" s="68"/>
      <c r="F250" s="10"/>
      <c r="G250" s="68"/>
      <c r="H250" s="68"/>
      <c r="I250" s="68"/>
    </row>
    <row r="251" spans="1:9" x14ac:dyDescent="0.2">
      <c r="A251" s="68"/>
      <c r="B251" s="68"/>
      <c r="C251" s="68"/>
      <c r="D251" s="68"/>
      <c r="F251" s="10"/>
      <c r="G251" s="68"/>
      <c r="H251" s="68"/>
      <c r="I251" s="68"/>
    </row>
    <row r="252" spans="1:9" x14ac:dyDescent="0.2">
      <c r="A252" s="68"/>
      <c r="B252" s="68"/>
      <c r="C252" s="68"/>
      <c r="D252" s="68"/>
      <c r="F252" s="10"/>
      <c r="G252" s="68"/>
      <c r="H252" s="68"/>
      <c r="I252" s="68"/>
    </row>
    <row r="253" spans="1:9" x14ac:dyDescent="0.2">
      <c r="A253" s="68"/>
      <c r="B253" s="68"/>
      <c r="C253" s="68"/>
      <c r="D253" s="68"/>
      <c r="F253" s="10"/>
      <c r="G253" s="68"/>
      <c r="H253" s="68"/>
      <c r="I253" s="68"/>
    </row>
    <row r="254" spans="1:9" x14ac:dyDescent="0.2">
      <c r="A254" s="68"/>
      <c r="B254" s="68"/>
      <c r="C254" s="68"/>
      <c r="D254" s="68"/>
      <c r="F254" s="10"/>
      <c r="G254" s="68"/>
      <c r="H254" s="68"/>
      <c r="I254" s="68"/>
    </row>
    <row r="255" spans="1:9" x14ac:dyDescent="0.2">
      <c r="A255" s="68"/>
      <c r="B255" s="68"/>
      <c r="C255" s="68"/>
      <c r="D255" s="68"/>
      <c r="F255" s="10"/>
      <c r="G255" s="68"/>
      <c r="H255" s="68"/>
      <c r="I255" s="68"/>
    </row>
    <row r="256" spans="1:9" x14ac:dyDescent="0.2">
      <c r="A256" s="68"/>
      <c r="B256" s="68"/>
      <c r="C256" s="68"/>
      <c r="D256" s="68"/>
      <c r="F256" s="10"/>
      <c r="G256" s="68"/>
      <c r="H256" s="68"/>
      <c r="I256" s="68"/>
    </row>
    <row r="257" spans="1:9" x14ac:dyDescent="0.2">
      <c r="A257" s="68"/>
      <c r="B257" s="68"/>
      <c r="C257" s="68"/>
      <c r="D257" s="68"/>
      <c r="F257" s="10"/>
      <c r="G257" s="68"/>
      <c r="H257" s="68"/>
      <c r="I257" s="68"/>
    </row>
    <row r="258" spans="1:9" x14ac:dyDescent="0.2">
      <c r="A258" s="68"/>
      <c r="B258" s="68"/>
      <c r="C258" s="68"/>
      <c r="D258" s="68"/>
      <c r="F258" s="10"/>
      <c r="G258" s="68"/>
      <c r="H258" s="68"/>
      <c r="I258" s="68"/>
    </row>
    <row r="259" spans="1:9" x14ac:dyDescent="0.2">
      <c r="A259" s="68"/>
      <c r="B259" s="68"/>
      <c r="C259" s="68"/>
      <c r="D259" s="68"/>
      <c r="F259" s="10"/>
      <c r="G259" s="68"/>
      <c r="H259" s="68"/>
      <c r="I259" s="68"/>
    </row>
    <row r="260" spans="1:9" x14ac:dyDescent="0.2">
      <c r="A260" s="68"/>
      <c r="B260" s="68"/>
      <c r="C260" s="68"/>
      <c r="D260" s="68"/>
      <c r="F260" s="10"/>
      <c r="G260" s="68"/>
      <c r="H260" s="68"/>
      <c r="I260" s="68"/>
    </row>
    <row r="261" spans="1:9" x14ac:dyDescent="0.2">
      <c r="A261" s="68"/>
      <c r="B261" s="68"/>
      <c r="C261" s="68"/>
      <c r="D261" s="68"/>
      <c r="F261" s="10"/>
      <c r="G261" s="68"/>
      <c r="H261" s="68"/>
      <c r="I261" s="68"/>
    </row>
    <row r="262" spans="1:9" x14ac:dyDescent="0.2">
      <c r="A262" s="68"/>
      <c r="B262" s="68"/>
      <c r="C262" s="68"/>
      <c r="D262" s="68"/>
      <c r="F262" s="10"/>
      <c r="G262" s="68"/>
      <c r="H262" s="68"/>
      <c r="I262" s="68"/>
    </row>
    <row r="263" spans="1:9" x14ac:dyDescent="0.2">
      <c r="A263" s="68"/>
      <c r="B263" s="68"/>
      <c r="C263" s="68"/>
      <c r="D263" s="68"/>
      <c r="F263" s="10"/>
      <c r="G263" s="68"/>
      <c r="H263" s="68"/>
      <c r="I263" s="68"/>
    </row>
    <row r="264" spans="1:9" x14ac:dyDescent="0.2">
      <c r="A264" s="68"/>
      <c r="B264" s="68"/>
      <c r="C264" s="68"/>
      <c r="D264" s="68"/>
      <c r="F264" s="10"/>
      <c r="G264" s="68"/>
      <c r="H264" s="68"/>
      <c r="I264" s="68"/>
    </row>
    <row r="265" spans="1:9" x14ac:dyDescent="0.2">
      <c r="A265" s="68"/>
      <c r="B265" s="68"/>
      <c r="C265" s="68"/>
      <c r="D265" s="68"/>
      <c r="F265" s="10"/>
      <c r="G265" s="68"/>
      <c r="H265" s="68"/>
      <c r="I265" s="68"/>
    </row>
    <row r="266" spans="1:9" x14ac:dyDescent="0.2">
      <c r="A266" s="68"/>
      <c r="B266" s="68"/>
      <c r="C266" s="68"/>
      <c r="D266" s="68"/>
      <c r="F266" s="10"/>
      <c r="G266" s="68"/>
      <c r="H266" s="68"/>
      <c r="I266" s="68"/>
    </row>
    <row r="267" spans="1:9" x14ac:dyDescent="0.2">
      <c r="A267" s="68"/>
      <c r="B267" s="68"/>
      <c r="C267" s="68"/>
      <c r="D267" s="68"/>
      <c r="F267" s="10"/>
      <c r="G267" s="68"/>
      <c r="H267" s="68"/>
      <c r="I267" s="68"/>
    </row>
    <row r="268" spans="1:9" x14ac:dyDescent="0.2">
      <c r="A268" s="68"/>
      <c r="B268" s="68"/>
      <c r="C268" s="68"/>
      <c r="D268" s="68"/>
      <c r="F268" s="10"/>
      <c r="G268" s="68"/>
      <c r="H268" s="68"/>
      <c r="I268" s="68"/>
    </row>
    <row r="269" spans="1:9" x14ac:dyDescent="0.2">
      <c r="A269" s="68"/>
      <c r="B269" s="68"/>
      <c r="C269" s="68"/>
      <c r="D269" s="68"/>
      <c r="F269" s="10"/>
      <c r="G269" s="68"/>
      <c r="H269" s="68"/>
      <c r="I269" s="68"/>
    </row>
    <row r="270" spans="1:9" x14ac:dyDescent="0.2">
      <c r="A270" s="68"/>
      <c r="B270" s="68"/>
      <c r="C270" s="68"/>
      <c r="D270" s="68"/>
      <c r="F270" s="10"/>
      <c r="G270" s="68"/>
      <c r="H270" s="68"/>
      <c r="I270" s="68"/>
    </row>
    <row r="271" spans="1:9" x14ac:dyDescent="0.2">
      <c r="A271" s="68"/>
      <c r="B271" s="68"/>
      <c r="C271" s="68"/>
      <c r="D271" s="68"/>
      <c r="F271" s="10"/>
      <c r="G271" s="68"/>
      <c r="H271" s="68"/>
      <c r="I271" s="68"/>
    </row>
    <row r="272" spans="1:9" x14ac:dyDescent="0.2">
      <c r="D272" s="6"/>
      <c r="E272" s="9"/>
      <c r="F272" s="10"/>
    </row>
    <row r="273" spans="4:6" x14ac:dyDescent="0.2">
      <c r="D273" s="6"/>
      <c r="E273" s="9"/>
      <c r="F273" s="10"/>
    </row>
    <row r="274" spans="4:6" x14ac:dyDescent="0.2">
      <c r="D274" s="6"/>
      <c r="E274" s="9"/>
      <c r="F274" s="10"/>
    </row>
    <row r="275" spans="4:6" x14ac:dyDescent="0.2">
      <c r="D275" s="6"/>
      <c r="E275" s="9"/>
      <c r="F275" s="10"/>
    </row>
    <row r="276" spans="4:6" x14ac:dyDescent="0.2">
      <c r="D276" s="6"/>
      <c r="E276" s="9"/>
      <c r="F276" s="10"/>
    </row>
    <row r="277" spans="4:6" x14ac:dyDescent="0.2">
      <c r="D277" s="6"/>
      <c r="E277" s="9"/>
      <c r="F277" s="10"/>
    </row>
    <row r="278" spans="4:6" x14ac:dyDescent="0.2">
      <c r="D278" s="6"/>
      <c r="E278" s="9"/>
      <c r="F278" s="10"/>
    </row>
    <row r="279" spans="4:6" x14ac:dyDescent="0.2">
      <c r="D279" s="6"/>
      <c r="E279" s="9"/>
      <c r="F279" s="10"/>
    </row>
    <row r="280" spans="4:6" x14ac:dyDescent="0.2">
      <c r="D280" s="6"/>
      <c r="E280" s="9"/>
      <c r="F280" s="10"/>
    </row>
    <row r="281" spans="4:6" x14ac:dyDescent="0.2">
      <c r="D281" s="6"/>
      <c r="E281" s="9"/>
      <c r="F281" s="10"/>
    </row>
    <row r="282" spans="4:6" x14ac:dyDescent="0.2">
      <c r="D282" s="6"/>
      <c r="E282" s="9"/>
      <c r="F282" s="10"/>
    </row>
    <row r="283" spans="4:6" x14ac:dyDescent="0.2">
      <c r="D283" s="6"/>
      <c r="E283" s="9"/>
      <c r="F283" s="10"/>
    </row>
    <row r="284" spans="4:6" x14ac:dyDescent="0.2">
      <c r="D284" s="6"/>
      <c r="E284" s="9"/>
      <c r="F284" s="10"/>
    </row>
    <row r="285" spans="4:6" x14ac:dyDescent="0.2">
      <c r="D285" s="6"/>
      <c r="E285" s="9"/>
      <c r="F285" s="10"/>
    </row>
    <row r="286" spans="4:6" x14ac:dyDescent="0.2">
      <c r="D286" s="6"/>
      <c r="E286" s="9"/>
      <c r="F286" s="10"/>
    </row>
    <row r="287" spans="4:6" x14ac:dyDescent="0.2">
      <c r="D287" s="6"/>
      <c r="E287" s="9"/>
      <c r="F287" s="10"/>
    </row>
    <row r="288" spans="4:6" x14ac:dyDescent="0.2">
      <c r="D288" s="6"/>
      <c r="E288" s="9"/>
      <c r="F288" s="10"/>
    </row>
    <row r="289" spans="4:6" x14ac:dyDescent="0.2">
      <c r="D289" s="6"/>
      <c r="E289" s="9"/>
      <c r="F289" s="10"/>
    </row>
    <row r="290" spans="4:6" x14ac:dyDescent="0.2">
      <c r="D290" s="6"/>
      <c r="E290" s="9"/>
      <c r="F290" s="10"/>
    </row>
    <row r="291" spans="4:6" x14ac:dyDescent="0.2">
      <c r="D291" s="6"/>
      <c r="E291" s="9"/>
      <c r="F291" s="10"/>
    </row>
    <row r="292" spans="4:6" x14ac:dyDescent="0.2">
      <c r="D292" s="6"/>
      <c r="E292" s="9"/>
      <c r="F292" s="10"/>
    </row>
    <row r="293" spans="4:6" x14ac:dyDescent="0.2">
      <c r="D293" s="6"/>
      <c r="E293" s="9"/>
      <c r="F293" s="10"/>
    </row>
    <row r="294" spans="4:6" x14ac:dyDescent="0.2">
      <c r="D294" s="6"/>
      <c r="E294" s="9"/>
      <c r="F294" s="10"/>
    </row>
    <row r="295" spans="4:6" x14ac:dyDescent="0.2">
      <c r="D295" s="6"/>
      <c r="E295" s="9"/>
      <c r="F295" s="10"/>
    </row>
    <row r="296" spans="4:6" x14ac:dyDescent="0.2">
      <c r="D296" s="6"/>
      <c r="E296" s="9"/>
      <c r="F296" s="10"/>
    </row>
    <row r="297" spans="4:6" x14ac:dyDescent="0.2">
      <c r="D297" s="6"/>
      <c r="E297" s="9"/>
      <c r="F297" s="10"/>
    </row>
    <row r="298" spans="4:6" x14ac:dyDescent="0.2">
      <c r="D298" s="6"/>
      <c r="E298" s="9"/>
      <c r="F298" s="10"/>
    </row>
    <row r="299" spans="4:6" x14ac:dyDescent="0.2">
      <c r="D299" s="6"/>
      <c r="E299" s="9"/>
      <c r="F299" s="10"/>
    </row>
    <row r="300" spans="4:6" x14ac:dyDescent="0.2">
      <c r="D300" s="6"/>
      <c r="E300" s="9"/>
      <c r="F300" s="10"/>
    </row>
    <row r="301" spans="4:6" x14ac:dyDescent="0.2">
      <c r="D301" s="6"/>
      <c r="E301" s="9"/>
      <c r="F301" s="10"/>
    </row>
    <row r="302" spans="4:6" x14ac:dyDescent="0.2">
      <c r="D302" s="6"/>
      <c r="E302" s="9"/>
      <c r="F302" s="10"/>
    </row>
    <row r="303" spans="4:6" x14ac:dyDescent="0.2">
      <c r="D303" s="6"/>
      <c r="E303" s="9"/>
      <c r="F303" s="10"/>
    </row>
    <row r="304" spans="4:6" x14ac:dyDescent="0.2">
      <c r="D304" s="6"/>
      <c r="E304" s="9"/>
      <c r="F304" s="10"/>
    </row>
    <row r="305" spans="4:6" x14ac:dyDescent="0.2">
      <c r="D305" s="6"/>
      <c r="E305" s="9"/>
      <c r="F305" s="10"/>
    </row>
    <row r="306" spans="4:6" x14ac:dyDescent="0.2">
      <c r="D306" s="6"/>
      <c r="E306" s="9"/>
      <c r="F306" s="10"/>
    </row>
    <row r="307" spans="4:6" x14ac:dyDescent="0.2">
      <c r="D307" s="6"/>
      <c r="E307" s="9"/>
      <c r="F307" s="10"/>
    </row>
    <row r="308" spans="4:6" x14ac:dyDescent="0.2">
      <c r="D308" s="6"/>
      <c r="E308" s="9"/>
      <c r="F308" s="10"/>
    </row>
    <row r="309" spans="4:6" x14ac:dyDescent="0.2">
      <c r="D309" s="6"/>
      <c r="E309" s="9"/>
      <c r="F309" s="10"/>
    </row>
    <row r="310" spans="4:6" x14ac:dyDescent="0.2">
      <c r="D310" s="6"/>
      <c r="E310" s="9"/>
      <c r="F310" s="10"/>
    </row>
    <row r="311" spans="4:6" x14ac:dyDescent="0.2">
      <c r="D311" s="6"/>
      <c r="E311" s="9"/>
      <c r="F311" s="10"/>
    </row>
    <row r="312" spans="4:6" x14ac:dyDescent="0.2">
      <c r="D312" s="6"/>
      <c r="E312" s="9"/>
      <c r="F312" s="10"/>
    </row>
    <row r="313" spans="4:6" x14ac:dyDescent="0.2">
      <c r="D313" s="6"/>
      <c r="E313" s="9"/>
      <c r="F313" s="10"/>
    </row>
    <row r="314" spans="4:6" x14ac:dyDescent="0.2">
      <c r="D314" s="6"/>
      <c r="E314" s="9"/>
      <c r="F314" s="10"/>
    </row>
    <row r="315" spans="4:6" x14ac:dyDescent="0.2">
      <c r="D315" s="6"/>
      <c r="E315" s="9"/>
      <c r="F315" s="10"/>
    </row>
    <row r="316" spans="4:6" x14ac:dyDescent="0.2">
      <c r="D316" s="6"/>
      <c r="E316" s="9"/>
      <c r="F316" s="10"/>
    </row>
    <row r="317" spans="4:6" x14ac:dyDescent="0.2">
      <c r="D317" s="6"/>
      <c r="E317" s="9"/>
      <c r="F317" s="10"/>
    </row>
    <row r="318" spans="4:6" x14ac:dyDescent="0.2">
      <c r="D318" s="6"/>
      <c r="E318" s="9"/>
      <c r="F318" s="10"/>
    </row>
    <row r="319" spans="4:6" x14ac:dyDescent="0.2">
      <c r="D319" s="6"/>
      <c r="E319" s="9"/>
      <c r="F319" s="10"/>
    </row>
    <row r="320" spans="4:6" x14ac:dyDescent="0.2">
      <c r="D320" s="6"/>
      <c r="E320" s="9"/>
      <c r="F320" s="10"/>
    </row>
    <row r="321" spans="4:6" x14ac:dyDescent="0.2">
      <c r="D321" s="6"/>
      <c r="E321" s="9"/>
      <c r="F321" s="10"/>
    </row>
    <row r="322" spans="4:6" x14ac:dyDescent="0.2">
      <c r="D322" s="6"/>
      <c r="E322" s="9"/>
      <c r="F322" s="10"/>
    </row>
    <row r="323" spans="4:6" x14ac:dyDescent="0.2">
      <c r="D323" s="6"/>
      <c r="E323" s="9"/>
      <c r="F323" s="10"/>
    </row>
    <row r="324" spans="4:6" x14ac:dyDescent="0.2">
      <c r="D324" s="6"/>
      <c r="E324" s="9"/>
      <c r="F324" s="10"/>
    </row>
    <row r="325" spans="4:6" x14ac:dyDescent="0.2">
      <c r="D325" s="6"/>
      <c r="E325" s="9"/>
      <c r="F325" s="10"/>
    </row>
    <row r="326" spans="4:6" x14ac:dyDescent="0.2">
      <c r="D326" s="6"/>
      <c r="E326" s="9"/>
      <c r="F326" s="10"/>
    </row>
    <row r="327" spans="4:6" x14ac:dyDescent="0.2">
      <c r="D327" s="6"/>
      <c r="E327" s="9"/>
      <c r="F327" s="10"/>
    </row>
    <row r="328" spans="4:6" x14ac:dyDescent="0.2">
      <c r="D328" s="6"/>
      <c r="E328" s="9"/>
      <c r="F328" s="10"/>
    </row>
    <row r="329" spans="4:6" x14ac:dyDescent="0.2">
      <c r="D329" s="6"/>
      <c r="E329" s="9"/>
      <c r="F329" s="10"/>
    </row>
    <row r="330" spans="4:6" x14ac:dyDescent="0.2">
      <c r="D330" s="6"/>
      <c r="E330" s="9"/>
      <c r="F330" s="10"/>
    </row>
    <row r="331" spans="4:6" x14ac:dyDescent="0.2">
      <c r="D331" s="6"/>
      <c r="E331" s="9"/>
      <c r="F331" s="10"/>
    </row>
    <row r="332" spans="4:6" x14ac:dyDescent="0.2">
      <c r="D332" s="6"/>
      <c r="E332" s="9"/>
      <c r="F332" s="10"/>
    </row>
    <row r="333" spans="4:6" x14ac:dyDescent="0.2">
      <c r="D333" s="6"/>
      <c r="E333" s="9"/>
      <c r="F333" s="10"/>
    </row>
    <row r="334" spans="4:6" x14ac:dyDescent="0.2">
      <c r="D334" s="6"/>
      <c r="E334" s="9"/>
      <c r="F334" s="10"/>
    </row>
    <row r="335" spans="4:6" x14ac:dyDescent="0.2">
      <c r="D335" s="6"/>
      <c r="E335" s="9"/>
      <c r="F335" s="10"/>
    </row>
    <row r="336" spans="4:6" x14ac:dyDescent="0.2">
      <c r="D336" s="6"/>
      <c r="E336" s="9"/>
      <c r="F336" s="10"/>
    </row>
    <row r="337" spans="4:6" x14ac:dyDescent="0.2">
      <c r="D337" s="6"/>
      <c r="E337" s="9"/>
      <c r="F337" s="10"/>
    </row>
    <row r="338" spans="4:6" x14ac:dyDescent="0.2">
      <c r="D338" s="6"/>
      <c r="E338" s="9"/>
      <c r="F338" s="10"/>
    </row>
    <row r="339" spans="4:6" x14ac:dyDescent="0.2">
      <c r="D339" s="6"/>
      <c r="E339" s="9"/>
      <c r="F339" s="10"/>
    </row>
    <row r="340" spans="4:6" x14ac:dyDescent="0.2">
      <c r="D340" s="6"/>
      <c r="E340" s="9"/>
      <c r="F340" s="10"/>
    </row>
    <row r="341" spans="4:6" x14ac:dyDescent="0.2">
      <c r="D341" s="6"/>
      <c r="E341" s="9"/>
      <c r="F341" s="10"/>
    </row>
    <row r="342" spans="4:6" x14ac:dyDescent="0.2">
      <c r="D342" s="6"/>
      <c r="E342" s="9"/>
      <c r="F342" s="10"/>
    </row>
    <row r="343" spans="4:6" x14ac:dyDescent="0.2">
      <c r="D343" s="6"/>
      <c r="E343" s="9"/>
      <c r="F343" s="10"/>
    </row>
    <row r="344" spans="4:6" x14ac:dyDescent="0.2">
      <c r="D344" s="6"/>
      <c r="E344" s="9"/>
      <c r="F344" s="10"/>
    </row>
    <row r="345" spans="4:6" x14ac:dyDescent="0.2">
      <c r="D345" s="6"/>
      <c r="E345" s="9"/>
      <c r="F345" s="10"/>
    </row>
    <row r="346" spans="4:6" x14ac:dyDescent="0.2">
      <c r="D346" s="6"/>
      <c r="E346" s="9"/>
      <c r="F346" s="10"/>
    </row>
    <row r="347" spans="4:6" x14ac:dyDescent="0.2">
      <c r="D347" s="6"/>
      <c r="E347" s="9"/>
      <c r="F347" s="10"/>
    </row>
    <row r="348" spans="4:6" x14ac:dyDescent="0.2">
      <c r="D348" s="6"/>
      <c r="E348" s="9"/>
      <c r="F348" s="10"/>
    </row>
    <row r="349" spans="4:6" x14ac:dyDescent="0.2">
      <c r="D349" s="6"/>
      <c r="E349" s="9"/>
      <c r="F349" s="10"/>
    </row>
    <row r="350" spans="4:6" x14ac:dyDescent="0.2">
      <c r="D350" s="6"/>
      <c r="E350" s="9"/>
      <c r="F350" s="10"/>
    </row>
    <row r="351" spans="4:6" x14ac:dyDescent="0.2">
      <c r="D351" s="6"/>
      <c r="E351" s="9"/>
      <c r="F351" s="10"/>
    </row>
    <row r="352" spans="4:6" x14ac:dyDescent="0.2">
      <c r="D352" s="6"/>
      <c r="E352" s="9"/>
      <c r="F352" s="10"/>
    </row>
    <row r="353" spans="4:6" x14ac:dyDescent="0.2">
      <c r="D353" s="6"/>
      <c r="E353" s="9"/>
      <c r="F353" s="10"/>
    </row>
    <row r="354" spans="4:6" x14ac:dyDescent="0.2">
      <c r="D354" s="6"/>
      <c r="E354" s="9"/>
      <c r="F354" s="10"/>
    </row>
    <row r="355" spans="4:6" x14ac:dyDescent="0.2">
      <c r="D355" s="6"/>
      <c r="E355" s="9"/>
      <c r="F355" s="10"/>
    </row>
    <row r="356" spans="4:6" x14ac:dyDescent="0.2">
      <c r="D356" s="6"/>
      <c r="E356" s="9"/>
      <c r="F356" s="10"/>
    </row>
    <row r="357" spans="4:6" x14ac:dyDescent="0.2">
      <c r="D357" s="6"/>
      <c r="E357" s="9"/>
      <c r="F357" s="10"/>
    </row>
    <row r="358" spans="4:6" x14ac:dyDescent="0.2">
      <c r="D358" s="6"/>
      <c r="E358" s="9"/>
      <c r="F358" s="10"/>
    </row>
    <row r="359" spans="4:6" x14ac:dyDescent="0.2">
      <c r="D359" s="6"/>
      <c r="E359" s="9"/>
      <c r="F359" s="10"/>
    </row>
    <row r="360" spans="4:6" x14ac:dyDescent="0.2">
      <c r="D360" s="6"/>
      <c r="E360" s="9"/>
      <c r="F360" s="10"/>
    </row>
    <row r="361" spans="4:6" x14ac:dyDescent="0.2">
      <c r="D361" s="6"/>
      <c r="E361" s="9"/>
      <c r="F361" s="10"/>
    </row>
    <row r="362" spans="4:6" x14ac:dyDescent="0.2">
      <c r="D362" s="6"/>
      <c r="E362" s="9"/>
      <c r="F362" s="10"/>
    </row>
    <row r="363" spans="4:6" x14ac:dyDescent="0.2">
      <c r="D363" s="6"/>
      <c r="E363" s="9"/>
      <c r="F363" s="10"/>
    </row>
    <row r="364" spans="4:6" x14ac:dyDescent="0.2">
      <c r="D364" s="6"/>
      <c r="E364" s="9"/>
      <c r="F364" s="10"/>
    </row>
    <row r="365" spans="4:6" x14ac:dyDescent="0.2">
      <c r="D365" s="6"/>
      <c r="E365" s="9"/>
      <c r="F365" s="10"/>
    </row>
    <row r="366" spans="4:6" x14ac:dyDescent="0.2">
      <c r="D366" s="6"/>
      <c r="E366" s="9"/>
      <c r="F366" s="10"/>
    </row>
    <row r="367" spans="4:6" x14ac:dyDescent="0.2">
      <c r="D367" s="6"/>
      <c r="E367" s="9"/>
      <c r="F367" s="10"/>
    </row>
    <row r="368" spans="4:6" x14ac:dyDescent="0.2">
      <c r="D368" s="6"/>
      <c r="E368" s="9"/>
      <c r="F368" s="10"/>
    </row>
    <row r="369" spans="4:6" x14ac:dyDescent="0.2">
      <c r="D369" s="6"/>
      <c r="E369" s="9"/>
      <c r="F369" s="10"/>
    </row>
    <row r="370" spans="4:6" x14ac:dyDescent="0.2">
      <c r="D370" s="6"/>
      <c r="E370" s="9"/>
      <c r="F370" s="10"/>
    </row>
    <row r="371" spans="4:6" x14ac:dyDescent="0.2">
      <c r="D371" s="6"/>
      <c r="E371" s="9"/>
      <c r="F371" s="10"/>
    </row>
    <row r="372" spans="4:6" x14ac:dyDescent="0.2">
      <c r="D372" s="6"/>
      <c r="E372" s="9"/>
      <c r="F372" s="10"/>
    </row>
    <row r="373" spans="4:6" x14ac:dyDescent="0.2">
      <c r="D373" s="6"/>
      <c r="E373" s="9"/>
      <c r="F373" s="10"/>
    </row>
  </sheetData>
  <mergeCells count="1">
    <mergeCell ref="A1:E1"/>
  </mergeCells>
  <conditionalFormatting sqref="E2:E3 E5:E31">
    <cfRule type="cellIs" dxfId="22" priority="3" stopIfTrue="1" operator="between">
      <formula>0.009</formula>
      <formula>-0.009</formula>
    </cfRule>
  </conditionalFormatting>
  <conditionalFormatting sqref="E374:E65536">
    <cfRule type="cellIs" dxfId="21" priority="2" stopIfTrue="1" operator="between">
      <formula>0.009</formula>
      <formula>-0.009</formula>
    </cfRule>
  </conditionalFormatting>
  <conditionalFormatting sqref="F170:F373">
    <cfRule type="cellIs" dxfId="20" priority="1" stopIfTrue="1" operator="between">
      <formula>0.009</formula>
      <formula>-0.009</formula>
    </cfRule>
  </conditionalFormatting>
  <hyperlinks>
    <hyperlink ref="A35" r:id="rId1" tooltip="https://www.franklintempletonindia.com/downloadsServlet/pdf/product-labels-jg9o5k7l" display="https://www.franklintempletonindia.com/downloadsServlet/pdf/product-labels-jg9o5k7l" xr:uid="{00000000-0004-0000-2200-00000000000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184"/>
  <sheetViews>
    <sheetView workbookViewId="0">
      <selection sqref="A1:E1"/>
    </sheetView>
  </sheetViews>
  <sheetFormatPr defaultColWidth="9.21875" defaultRowHeight="10.199999999999999" x14ac:dyDescent="0.2"/>
  <cols>
    <col min="1" max="1" width="33.44140625" style="6" bestFit="1" customWidth="1"/>
    <col min="2" max="2" width="57.44140625" style="6" customWidth="1"/>
    <col min="3" max="3" width="8.77734375" style="6" bestFit="1" customWidth="1"/>
    <col min="4" max="4" width="26" style="9" customWidth="1"/>
    <col min="5" max="5" width="26.21875" style="10" customWidth="1"/>
    <col min="6" max="16384" width="9.21875" style="6"/>
  </cols>
  <sheetData>
    <row r="1" spans="1:5" s="1" customFormat="1" ht="13.8" x14ac:dyDescent="0.2">
      <c r="A1" s="98" t="s">
        <v>1488</v>
      </c>
      <c r="B1" s="99"/>
      <c r="C1" s="99"/>
      <c r="D1" s="99"/>
      <c r="E1" s="99"/>
    </row>
    <row r="2" spans="1:5" s="1" customFormat="1" ht="11.4" x14ac:dyDescent="0.2">
      <c r="D2" s="5"/>
      <c r="E2" s="8"/>
    </row>
    <row r="3" spans="1:5" s="1" customFormat="1" ht="12" x14ac:dyDescent="0.2">
      <c r="A3" s="7" t="s">
        <v>7</v>
      </c>
      <c r="B3" s="2"/>
      <c r="C3" s="3"/>
      <c r="D3" s="4"/>
      <c r="E3" s="8"/>
    </row>
    <row r="4" spans="1:5" s="1" customFormat="1" ht="24.75" customHeight="1" x14ac:dyDescent="0.2">
      <c r="A4" s="14" t="s">
        <v>2</v>
      </c>
      <c r="B4" s="14" t="s">
        <v>0</v>
      </c>
      <c r="C4" s="15" t="s">
        <v>1</v>
      </c>
      <c r="D4" s="54" t="s">
        <v>6</v>
      </c>
      <c r="E4" s="54" t="s">
        <v>3</v>
      </c>
    </row>
    <row r="5" spans="1:5" x14ac:dyDescent="0.2">
      <c r="A5" s="17" t="s">
        <v>250</v>
      </c>
      <c r="B5" s="18"/>
      <c r="C5" s="18"/>
      <c r="D5" s="19"/>
      <c r="E5" s="20"/>
    </row>
    <row r="6" spans="1:5" x14ac:dyDescent="0.2">
      <c r="A6" s="22" t="s">
        <v>502</v>
      </c>
      <c r="B6" s="55" t="s">
        <v>989</v>
      </c>
      <c r="C6" s="25">
        <v>4456986.5389999999</v>
      </c>
      <c r="D6" s="23">
        <v>2418.213816</v>
      </c>
      <c r="E6" s="24">
        <v>19.349474230145098</v>
      </c>
    </row>
    <row r="7" spans="1:5" x14ac:dyDescent="0.2">
      <c r="A7" s="22" t="s">
        <v>973</v>
      </c>
      <c r="B7" s="55" t="s">
        <v>990</v>
      </c>
      <c r="C7" s="25">
        <v>21486716.140000001</v>
      </c>
      <c r="D7" s="23">
        <v>2360.6380690000001</v>
      </c>
      <c r="E7" s="24">
        <v>18.8887786433915</v>
      </c>
    </row>
    <row r="8" spans="1:5" x14ac:dyDescent="0.2">
      <c r="A8" s="22" t="s">
        <v>974</v>
      </c>
      <c r="B8" s="55" t="s">
        <v>991</v>
      </c>
      <c r="C8" s="25">
        <v>1887513.0970000001</v>
      </c>
      <c r="D8" s="23">
        <v>2123.6579729999999</v>
      </c>
      <c r="E8" s="24">
        <v>16.9925690401422</v>
      </c>
    </row>
    <row r="9" spans="1:5" x14ac:dyDescent="0.2">
      <c r="A9" s="22" t="s">
        <v>975</v>
      </c>
      <c r="B9" s="55" t="s">
        <v>992</v>
      </c>
      <c r="C9" s="25">
        <v>2173334.0449999999</v>
      </c>
      <c r="D9" s="23">
        <v>1410.576382</v>
      </c>
      <c r="E9" s="24">
        <v>11.286806473675499</v>
      </c>
    </row>
    <row r="10" spans="1:5" x14ac:dyDescent="0.2">
      <c r="A10" s="22" t="s">
        <v>976</v>
      </c>
      <c r="B10" s="55" t="s">
        <v>993</v>
      </c>
      <c r="C10" s="25">
        <v>2329213.747</v>
      </c>
      <c r="D10" s="23">
        <v>978.95456260000003</v>
      </c>
      <c r="E10" s="24">
        <v>7.8331601433178202</v>
      </c>
    </row>
    <row r="11" spans="1:5" x14ac:dyDescent="0.2">
      <c r="A11" s="22" t="s">
        <v>977</v>
      </c>
      <c r="B11" s="55" t="s">
        <v>994</v>
      </c>
      <c r="C11" s="25">
        <v>3015803.6880000001</v>
      </c>
      <c r="D11" s="23">
        <v>906.18567640000003</v>
      </c>
      <c r="E11" s="24">
        <v>7.2508957963990204</v>
      </c>
    </row>
    <row r="12" spans="1:5" x14ac:dyDescent="0.2">
      <c r="A12" s="22" t="s">
        <v>978</v>
      </c>
      <c r="B12" s="55" t="s">
        <v>995</v>
      </c>
      <c r="C12" s="25">
        <v>5399085.4699999997</v>
      </c>
      <c r="D12" s="23">
        <v>857.01843299999996</v>
      </c>
      <c r="E12" s="24">
        <v>6.8574813254200899</v>
      </c>
    </row>
    <row r="13" spans="1:5" x14ac:dyDescent="0.2">
      <c r="A13" s="22" t="s">
        <v>979</v>
      </c>
      <c r="B13" s="55" t="s">
        <v>996</v>
      </c>
      <c r="C13" s="25">
        <v>2994043.2119999998</v>
      </c>
      <c r="D13" s="23">
        <v>561.59268529999997</v>
      </c>
      <c r="E13" s="24">
        <v>4.4936155438995904</v>
      </c>
    </row>
    <row r="14" spans="1:5" x14ac:dyDescent="0.2">
      <c r="A14" s="22" t="s">
        <v>980</v>
      </c>
      <c r="B14" s="55" t="s">
        <v>997</v>
      </c>
      <c r="C14" s="25">
        <v>13740.731</v>
      </c>
      <c r="D14" s="23">
        <v>560.75465640000004</v>
      </c>
      <c r="E14" s="24">
        <v>4.4869100083934397</v>
      </c>
    </row>
    <row r="15" spans="1:5" x14ac:dyDescent="0.2">
      <c r="A15" s="22" t="s">
        <v>981</v>
      </c>
      <c r="B15" s="55" t="s">
        <v>998</v>
      </c>
      <c r="C15" s="25">
        <v>918075.98600000003</v>
      </c>
      <c r="D15" s="23">
        <v>99.949096400000002</v>
      </c>
      <c r="E15" s="24">
        <v>0.79974833173233795</v>
      </c>
    </row>
    <row r="16" spans="1:5" ht="20.399999999999999" x14ac:dyDescent="0.2">
      <c r="A16" s="22" t="s">
        <v>983</v>
      </c>
      <c r="B16" s="55" t="s">
        <v>982</v>
      </c>
      <c r="C16" s="25">
        <v>23973.544999999998</v>
      </c>
      <c r="D16" s="23">
        <v>2.3973545E-5</v>
      </c>
      <c r="E16" s="24">
        <v>1.9182567236756099E-7</v>
      </c>
    </row>
    <row r="17" spans="1:5" x14ac:dyDescent="0.2">
      <c r="A17" s="21" t="s">
        <v>33</v>
      </c>
      <c r="B17" s="21"/>
      <c r="C17" s="21"/>
      <c r="D17" s="26">
        <f>SUM(D6:D16)</f>
        <v>12277.541374073544</v>
      </c>
      <c r="E17" s="27">
        <f>SUM(E6:E16)</f>
        <v>98.239439728342276</v>
      </c>
    </row>
    <row r="18" spans="1:5" x14ac:dyDescent="0.2">
      <c r="A18" s="22"/>
      <c r="B18" s="22"/>
      <c r="C18" s="22"/>
      <c r="D18" s="23"/>
      <c r="E18" s="24"/>
    </row>
    <row r="19" spans="1:5" x14ac:dyDescent="0.2">
      <c r="A19" s="21" t="s">
        <v>38</v>
      </c>
      <c r="B19" s="21"/>
      <c r="C19" s="21"/>
      <c r="D19" s="26">
        <f>D17</f>
        <v>12277.541374073544</v>
      </c>
      <c r="E19" s="27">
        <f>E17</f>
        <v>98.239439728342276</v>
      </c>
    </row>
    <row r="20" spans="1:5" x14ac:dyDescent="0.2">
      <c r="A20" s="21"/>
      <c r="B20" s="21"/>
      <c r="C20" s="21"/>
      <c r="D20" s="26"/>
      <c r="E20" s="27"/>
    </row>
    <row r="21" spans="1:5" x14ac:dyDescent="0.2">
      <c r="A21" s="21" t="s">
        <v>40</v>
      </c>
      <c r="B21" s="21"/>
      <c r="C21" s="21"/>
      <c r="D21" s="26">
        <f>D23-(D17)</f>
        <v>220.02722772645575</v>
      </c>
      <c r="E21" s="27">
        <f>E23-(E17)</f>
        <v>1.7605602716577238</v>
      </c>
    </row>
    <row r="22" spans="1:5" x14ac:dyDescent="0.2">
      <c r="A22" s="21"/>
      <c r="B22" s="21"/>
      <c r="C22" s="21"/>
      <c r="D22" s="26"/>
      <c r="E22" s="27"/>
    </row>
    <row r="23" spans="1:5" x14ac:dyDescent="0.2">
      <c r="A23" s="28" t="s">
        <v>39</v>
      </c>
      <c r="B23" s="28"/>
      <c r="C23" s="28"/>
      <c r="D23" s="29">
        <v>12497.5686018</v>
      </c>
      <c r="E23" s="30">
        <v>100</v>
      </c>
    </row>
    <row r="24" spans="1:5" x14ac:dyDescent="0.2">
      <c r="E24" s="13" t="s">
        <v>117</v>
      </c>
    </row>
    <row r="25" spans="1:5" x14ac:dyDescent="0.2">
      <c r="A25" s="12" t="s">
        <v>43</v>
      </c>
    </row>
    <row r="26" spans="1:5" x14ac:dyDescent="0.2">
      <c r="A26" s="12" t="s">
        <v>44</v>
      </c>
    </row>
    <row r="27" spans="1:5" x14ac:dyDescent="0.2">
      <c r="A27" s="12" t="s">
        <v>45</v>
      </c>
      <c r="B27" s="12"/>
      <c r="C27" s="31" t="s">
        <v>46</v>
      </c>
      <c r="D27" s="53" t="s">
        <v>1004</v>
      </c>
    </row>
    <row r="28" spans="1:5" x14ac:dyDescent="0.2">
      <c r="A28" s="6" t="s">
        <v>59</v>
      </c>
      <c r="C28" s="32">
        <v>21.2393</v>
      </c>
      <c r="D28" s="32">
        <v>21.776800000000001</v>
      </c>
    </row>
    <row r="29" spans="1:5" x14ac:dyDescent="0.2">
      <c r="A29" s="6" t="s">
        <v>126</v>
      </c>
      <c r="C29" s="32">
        <v>21.2393</v>
      </c>
      <c r="D29" s="32">
        <v>21.776800000000001</v>
      </c>
    </row>
    <row r="30" spans="1:5" x14ac:dyDescent="0.2">
      <c r="A30" s="6" t="s">
        <v>60</v>
      </c>
      <c r="C30" s="32">
        <v>23.9725</v>
      </c>
      <c r="D30" s="32">
        <v>24.616800000000001</v>
      </c>
    </row>
    <row r="31" spans="1:5" x14ac:dyDescent="0.2">
      <c r="A31" s="6" t="s">
        <v>127</v>
      </c>
      <c r="C31" s="32">
        <v>23.9725</v>
      </c>
      <c r="D31" s="32">
        <v>24.616800000000001</v>
      </c>
    </row>
    <row r="33" spans="1:9" x14ac:dyDescent="0.2">
      <c r="A33" s="6" t="s">
        <v>51</v>
      </c>
    </row>
    <row r="34" spans="1:9" x14ac:dyDescent="0.2">
      <c r="A34" s="6" t="s">
        <v>1005</v>
      </c>
    </row>
    <row r="35" spans="1:9" x14ac:dyDescent="0.2">
      <c r="D35" s="53" t="s">
        <v>54</v>
      </c>
    </row>
    <row r="36" spans="1:9" x14ac:dyDescent="0.2">
      <c r="A36" s="12" t="s">
        <v>47</v>
      </c>
    </row>
    <row r="38" spans="1:9" x14ac:dyDescent="0.2">
      <c r="A38" s="12" t="s">
        <v>309</v>
      </c>
      <c r="D38" s="36">
        <v>5.3510744808366199E-2</v>
      </c>
    </row>
    <row r="40" spans="1:9" x14ac:dyDescent="0.2">
      <c r="A40" s="12" t="s">
        <v>53</v>
      </c>
      <c r="D40" s="53" t="s">
        <v>54</v>
      </c>
    </row>
    <row r="42" spans="1:9" x14ac:dyDescent="0.2">
      <c r="A42" s="67" t="s">
        <v>1018</v>
      </c>
      <c r="B42" s="68"/>
      <c r="C42" s="68"/>
      <c r="D42" s="68"/>
      <c r="F42" s="68"/>
      <c r="G42" s="68"/>
      <c r="H42" s="68"/>
      <c r="I42" s="68"/>
    </row>
    <row r="43" spans="1:9" x14ac:dyDescent="0.2">
      <c r="A43" s="67"/>
      <c r="B43" s="68"/>
      <c r="C43" s="68"/>
      <c r="D43" s="68"/>
      <c r="F43" s="68"/>
      <c r="G43" s="68"/>
      <c r="H43" s="68"/>
      <c r="I43" s="68"/>
    </row>
    <row r="44" spans="1:9" x14ac:dyDescent="0.2">
      <c r="A44" s="67" t="s">
        <v>1009</v>
      </c>
      <c r="B44" s="68"/>
      <c r="C44" s="68"/>
      <c r="D44" s="68"/>
      <c r="F44" s="68"/>
      <c r="G44" s="68"/>
      <c r="H44" s="68"/>
      <c r="I44" s="68"/>
    </row>
    <row r="45" spans="1:9" x14ac:dyDescent="0.2">
      <c r="A45" s="69"/>
      <c r="B45" s="68"/>
      <c r="C45" s="68"/>
      <c r="D45" s="68"/>
      <c r="F45" s="68"/>
      <c r="G45" s="68"/>
      <c r="H45" s="68"/>
      <c r="I45" s="68"/>
    </row>
    <row r="46" spans="1:9" x14ac:dyDescent="0.2">
      <c r="A46" s="68"/>
      <c r="B46" s="68"/>
      <c r="C46" s="68"/>
      <c r="D46" s="68"/>
      <c r="F46" s="68"/>
      <c r="G46" s="68"/>
      <c r="H46" s="68"/>
      <c r="I46" s="68"/>
    </row>
    <row r="47" spans="1:9" x14ac:dyDescent="0.2">
      <c r="A47" s="68"/>
      <c r="B47" s="68"/>
      <c r="C47" s="68"/>
      <c r="D47" s="68"/>
      <c r="F47" s="68"/>
      <c r="G47" s="68"/>
      <c r="H47" s="68"/>
      <c r="I47" s="68"/>
    </row>
    <row r="48" spans="1:9" x14ac:dyDescent="0.2">
      <c r="A48" s="68"/>
      <c r="B48" s="68"/>
      <c r="C48" s="68"/>
      <c r="D48" s="68"/>
      <c r="F48" s="68"/>
      <c r="G48" s="68"/>
      <c r="H48" s="68"/>
      <c r="I48" s="68"/>
    </row>
    <row r="49" spans="1:9" x14ac:dyDescent="0.2">
      <c r="A49" s="68"/>
      <c r="B49" s="68"/>
      <c r="C49" s="68"/>
      <c r="D49" s="68"/>
      <c r="F49" s="68"/>
      <c r="G49" s="68"/>
      <c r="H49" s="68"/>
      <c r="I49" s="68"/>
    </row>
    <row r="50" spans="1:9" x14ac:dyDescent="0.2">
      <c r="A50" s="68"/>
      <c r="B50" s="68"/>
      <c r="C50" s="68"/>
      <c r="D50" s="68"/>
      <c r="F50" s="68"/>
      <c r="G50" s="68"/>
      <c r="H50" s="68"/>
      <c r="I50" s="68"/>
    </row>
    <row r="51" spans="1:9" x14ac:dyDescent="0.2">
      <c r="A51" s="68"/>
      <c r="B51" s="68"/>
      <c r="C51" s="68"/>
      <c r="D51" s="68"/>
      <c r="F51" s="68"/>
      <c r="G51" s="68"/>
      <c r="H51" s="68"/>
      <c r="I51" s="68"/>
    </row>
    <row r="52" spans="1:9" x14ac:dyDescent="0.2">
      <c r="A52" s="68"/>
      <c r="B52" s="68"/>
      <c r="C52" s="68"/>
      <c r="D52" s="68"/>
      <c r="F52" s="68"/>
      <c r="G52" s="68"/>
      <c r="H52" s="68"/>
      <c r="I52" s="68"/>
    </row>
    <row r="53" spans="1:9" x14ac:dyDescent="0.2">
      <c r="A53" s="68"/>
      <c r="B53" s="68"/>
      <c r="C53" s="68"/>
      <c r="D53" s="68"/>
      <c r="F53" s="68"/>
      <c r="G53" s="68"/>
      <c r="H53" s="68"/>
      <c r="I53" s="68"/>
    </row>
    <row r="54" spans="1:9" x14ac:dyDescent="0.2">
      <c r="A54" s="68"/>
      <c r="B54" s="68"/>
      <c r="C54" s="68"/>
      <c r="D54" s="68"/>
      <c r="F54" s="68"/>
      <c r="G54" s="68"/>
      <c r="H54" s="68"/>
      <c r="I54" s="68"/>
    </row>
    <row r="55" spans="1:9" x14ac:dyDescent="0.2">
      <c r="A55" s="68"/>
      <c r="B55" s="68"/>
      <c r="C55" s="68"/>
      <c r="D55" s="68"/>
      <c r="F55" s="68"/>
      <c r="G55" s="68"/>
      <c r="H55" s="68"/>
      <c r="I55" s="68"/>
    </row>
    <row r="56" spans="1:9" x14ac:dyDescent="0.2">
      <c r="A56" s="68"/>
      <c r="B56" s="70"/>
      <c r="C56" s="70"/>
      <c r="D56" s="70"/>
      <c r="E56" s="70"/>
      <c r="F56" s="68"/>
      <c r="G56" s="68"/>
      <c r="H56" s="68"/>
      <c r="I56" s="68"/>
    </row>
    <row r="57" spans="1:9" x14ac:dyDescent="0.2">
      <c r="A57" s="68"/>
      <c r="B57" s="68"/>
      <c r="C57" s="68"/>
      <c r="D57" s="68"/>
      <c r="F57" s="68"/>
      <c r="G57" s="68"/>
      <c r="H57" s="68"/>
      <c r="I57" s="68"/>
    </row>
    <row r="58" spans="1:9" x14ac:dyDescent="0.2">
      <c r="A58" s="68"/>
      <c r="B58" s="68"/>
      <c r="C58" s="68"/>
      <c r="D58" s="68"/>
      <c r="F58" s="68"/>
      <c r="G58" s="68"/>
      <c r="H58" s="68"/>
      <c r="I58" s="68"/>
    </row>
    <row r="59" spans="1:9" x14ac:dyDescent="0.2">
      <c r="A59" s="68"/>
      <c r="B59" s="68"/>
      <c r="C59" s="68"/>
      <c r="D59" s="68"/>
      <c r="F59" s="68"/>
      <c r="G59" s="68"/>
      <c r="H59" s="68"/>
      <c r="I59" s="68"/>
    </row>
    <row r="60" spans="1:9" x14ac:dyDescent="0.2">
      <c r="A60" s="68"/>
      <c r="B60" s="68"/>
      <c r="C60" s="68"/>
      <c r="D60" s="68"/>
      <c r="F60" s="68"/>
      <c r="G60" s="68"/>
      <c r="H60" s="68"/>
      <c r="I60" s="68"/>
    </row>
    <row r="61" spans="1:9" x14ac:dyDescent="0.2">
      <c r="A61" s="71" t="s">
        <v>1045</v>
      </c>
      <c r="B61" s="68"/>
      <c r="C61" s="68"/>
      <c r="D61" s="68"/>
      <c r="F61" s="68"/>
      <c r="G61" s="68"/>
      <c r="H61" s="68"/>
      <c r="I61" s="68"/>
    </row>
    <row r="62" spans="1:9" x14ac:dyDescent="0.2">
      <c r="A62" s="68"/>
      <c r="B62" s="68"/>
      <c r="C62" s="68"/>
      <c r="D62" s="68"/>
      <c r="F62" s="68"/>
      <c r="G62" s="68"/>
      <c r="H62" s="68"/>
      <c r="I62" s="68"/>
    </row>
    <row r="63" spans="1:9" x14ac:dyDescent="0.2">
      <c r="A63" s="67" t="s">
        <v>1525</v>
      </c>
      <c r="B63" s="68"/>
      <c r="C63" s="68"/>
      <c r="D63" s="68"/>
      <c r="F63" s="68"/>
      <c r="G63" s="68"/>
      <c r="H63" s="68"/>
      <c r="I63" s="68"/>
    </row>
    <row r="64" spans="1:9" x14ac:dyDescent="0.2">
      <c r="A64" s="68"/>
      <c r="B64" s="68"/>
      <c r="C64" s="68"/>
      <c r="D64" s="68"/>
      <c r="F64" s="68"/>
      <c r="G64" s="68"/>
      <c r="H64" s="68"/>
      <c r="I64" s="68"/>
    </row>
    <row r="65" spans="1:9" x14ac:dyDescent="0.2">
      <c r="A65" s="68"/>
      <c r="B65" s="68"/>
      <c r="C65" s="68"/>
      <c r="D65" s="68"/>
      <c r="F65" s="68"/>
      <c r="G65" s="68"/>
      <c r="H65" s="68"/>
      <c r="I65" s="68"/>
    </row>
    <row r="66" spans="1:9" x14ac:dyDescent="0.2">
      <c r="A66" s="68"/>
      <c r="B66" s="68"/>
      <c r="C66" s="68"/>
      <c r="D66" s="68"/>
      <c r="F66" s="68"/>
      <c r="G66" s="68"/>
      <c r="H66" s="68"/>
      <c r="I66" s="68"/>
    </row>
    <row r="67" spans="1:9" x14ac:dyDescent="0.2">
      <c r="A67" s="68"/>
      <c r="B67" s="68"/>
      <c r="C67" s="68"/>
      <c r="D67" s="68"/>
      <c r="F67" s="68"/>
      <c r="G67" s="68"/>
      <c r="H67" s="68"/>
      <c r="I67" s="68"/>
    </row>
    <row r="68" spans="1:9" x14ac:dyDescent="0.2">
      <c r="A68" s="68"/>
      <c r="B68" s="68"/>
      <c r="C68" s="68"/>
      <c r="D68" s="68"/>
      <c r="F68" s="68"/>
      <c r="G68" s="68"/>
      <c r="H68" s="68"/>
      <c r="I68" s="68"/>
    </row>
    <row r="69" spans="1:9" x14ac:dyDescent="0.2">
      <c r="A69" s="68"/>
      <c r="B69" s="68"/>
      <c r="C69" s="68"/>
      <c r="D69" s="68"/>
      <c r="F69" s="68"/>
      <c r="G69" s="68"/>
      <c r="H69" s="68"/>
      <c r="I69" s="68"/>
    </row>
    <row r="70" spans="1:9" x14ac:dyDescent="0.2">
      <c r="A70" s="68"/>
      <c r="B70" s="68"/>
      <c r="C70" s="68"/>
      <c r="D70" s="68"/>
      <c r="F70" s="68"/>
      <c r="G70" s="68"/>
      <c r="H70" s="68"/>
      <c r="I70" s="68"/>
    </row>
    <row r="71" spans="1:9" x14ac:dyDescent="0.2">
      <c r="A71" s="68"/>
      <c r="B71" s="68"/>
      <c r="C71" s="68"/>
      <c r="D71" s="68"/>
      <c r="F71" s="68"/>
      <c r="G71" s="68"/>
      <c r="H71" s="68"/>
      <c r="I71" s="68"/>
    </row>
    <row r="72" spans="1:9" x14ac:dyDescent="0.2">
      <c r="A72" s="68"/>
      <c r="B72" s="68"/>
      <c r="C72" s="68"/>
      <c r="D72" s="68"/>
      <c r="F72" s="68"/>
      <c r="G72" s="68"/>
      <c r="H72" s="68"/>
      <c r="I72" s="68"/>
    </row>
    <row r="73" spans="1:9" x14ac:dyDescent="0.2">
      <c r="A73" s="68"/>
      <c r="B73" s="68"/>
      <c r="C73" s="68"/>
      <c r="D73" s="68"/>
      <c r="F73" s="68"/>
      <c r="G73" s="68"/>
      <c r="H73" s="68"/>
      <c r="I73" s="68"/>
    </row>
    <row r="74" spans="1:9" x14ac:dyDescent="0.2">
      <c r="A74" s="68"/>
      <c r="B74" s="68"/>
      <c r="C74" s="68"/>
      <c r="D74" s="68"/>
      <c r="F74" s="68"/>
      <c r="G74" s="68"/>
      <c r="H74" s="68"/>
      <c r="I74" s="68"/>
    </row>
    <row r="75" spans="1:9" x14ac:dyDescent="0.2">
      <c r="A75" s="68"/>
      <c r="B75" s="68"/>
      <c r="C75" s="68"/>
      <c r="D75" s="68"/>
      <c r="F75" s="68"/>
      <c r="G75" s="68"/>
      <c r="H75" s="68"/>
      <c r="I75" s="68"/>
    </row>
    <row r="76" spans="1:9" x14ac:dyDescent="0.2">
      <c r="A76" s="68"/>
      <c r="B76" s="68"/>
      <c r="C76" s="68"/>
      <c r="D76" s="68"/>
      <c r="F76" s="68"/>
      <c r="G76" s="68"/>
      <c r="H76" s="68"/>
      <c r="I76" s="68"/>
    </row>
    <row r="77" spans="1:9" x14ac:dyDescent="0.2">
      <c r="A77" s="68"/>
      <c r="B77" s="68"/>
      <c r="C77" s="68"/>
      <c r="D77" s="68"/>
      <c r="F77" s="68"/>
      <c r="G77" s="68"/>
      <c r="H77" s="68"/>
      <c r="I77" s="68"/>
    </row>
    <row r="78" spans="1:9" x14ac:dyDescent="0.2">
      <c r="A78" s="68"/>
      <c r="B78" s="68"/>
      <c r="C78" s="68"/>
      <c r="D78" s="68"/>
      <c r="F78" s="68"/>
      <c r="G78" s="68"/>
      <c r="H78" s="68"/>
      <c r="I78" s="68"/>
    </row>
    <row r="79" spans="1:9" x14ac:dyDescent="0.2">
      <c r="A79" s="68"/>
      <c r="B79" s="68"/>
      <c r="C79" s="68"/>
      <c r="D79" s="68"/>
      <c r="F79" s="68"/>
      <c r="G79" s="68"/>
      <c r="H79" s="68"/>
      <c r="I79" s="68"/>
    </row>
    <row r="80" spans="1:9" x14ac:dyDescent="0.2">
      <c r="A80" s="67" t="s">
        <v>1046</v>
      </c>
      <c r="B80" s="68"/>
      <c r="C80" s="68"/>
      <c r="D80" s="68"/>
      <c r="F80" s="68"/>
      <c r="G80" s="68"/>
      <c r="H80" s="68"/>
      <c r="I80" s="68"/>
    </row>
    <row r="81" spans="1:9" x14ac:dyDescent="0.2">
      <c r="A81" s="68"/>
      <c r="B81" s="68"/>
      <c r="C81" s="68"/>
      <c r="D81" s="68"/>
      <c r="F81" s="68"/>
      <c r="G81" s="68"/>
      <c r="H81" s="68"/>
      <c r="I81" s="68"/>
    </row>
    <row r="82" spans="1:9" x14ac:dyDescent="0.2">
      <c r="A82" s="68" t="s">
        <v>1008</v>
      </c>
      <c r="B82" s="68"/>
      <c r="C82" s="68"/>
      <c r="D82" s="68"/>
      <c r="F82" s="68"/>
      <c r="G82" s="68"/>
      <c r="H82" s="68"/>
      <c r="I82" s="68"/>
    </row>
    <row r="83" spans="1:9" x14ac:dyDescent="0.2">
      <c r="D83" s="6"/>
      <c r="E83" s="9"/>
      <c r="F83" s="10"/>
    </row>
    <row r="84" spans="1:9" x14ac:dyDescent="0.2">
      <c r="D84" s="6"/>
      <c r="E84" s="9"/>
      <c r="F84" s="10"/>
    </row>
    <row r="85" spans="1:9" x14ac:dyDescent="0.2">
      <c r="D85" s="6"/>
      <c r="E85" s="9"/>
      <c r="F85" s="10"/>
    </row>
    <row r="86" spans="1:9" x14ac:dyDescent="0.2">
      <c r="D86" s="6"/>
      <c r="E86" s="9"/>
      <c r="F86" s="10"/>
    </row>
    <row r="87" spans="1:9" x14ac:dyDescent="0.2">
      <c r="D87" s="6"/>
      <c r="E87" s="9"/>
      <c r="F87" s="10"/>
    </row>
    <row r="88" spans="1:9" x14ac:dyDescent="0.2">
      <c r="D88" s="6"/>
      <c r="E88" s="9"/>
      <c r="F88" s="10"/>
    </row>
    <row r="89" spans="1:9" x14ac:dyDescent="0.2">
      <c r="D89" s="6"/>
      <c r="E89" s="9"/>
      <c r="F89" s="10"/>
    </row>
    <row r="90" spans="1:9" x14ac:dyDescent="0.2">
      <c r="D90" s="6"/>
      <c r="E90" s="9"/>
      <c r="F90" s="10"/>
    </row>
    <row r="91" spans="1:9" x14ac:dyDescent="0.2">
      <c r="D91" s="6"/>
      <c r="E91" s="9"/>
      <c r="F91" s="10"/>
    </row>
    <row r="92" spans="1:9" x14ac:dyDescent="0.2">
      <c r="D92" s="6"/>
      <c r="E92" s="9"/>
      <c r="F92" s="10"/>
    </row>
    <row r="93" spans="1:9" x14ac:dyDescent="0.2">
      <c r="D93" s="6"/>
      <c r="E93" s="9"/>
      <c r="F93" s="10"/>
    </row>
    <row r="94" spans="1:9" x14ac:dyDescent="0.2">
      <c r="D94" s="6"/>
      <c r="E94" s="9"/>
      <c r="F94" s="10"/>
    </row>
    <row r="95" spans="1:9" x14ac:dyDescent="0.2">
      <c r="D95" s="6"/>
      <c r="E95" s="9"/>
      <c r="F95" s="10"/>
    </row>
    <row r="96" spans="1:9" x14ac:dyDescent="0.2">
      <c r="D96" s="6"/>
      <c r="E96" s="9"/>
      <c r="F96" s="10"/>
    </row>
    <row r="97" spans="4:6" x14ac:dyDescent="0.2">
      <c r="D97" s="6"/>
      <c r="E97" s="9"/>
      <c r="F97" s="10"/>
    </row>
    <row r="98" spans="4:6" x14ac:dyDescent="0.2">
      <c r="D98" s="6"/>
      <c r="E98" s="9"/>
      <c r="F98" s="10"/>
    </row>
    <row r="99" spans="4:6" x14ac:dyDescent="0.2">
      <c r="D99" s="6"/>
      <c r="E99" s="9"/>
      <c r="F99" s="10"/>
    </row>
    <row r="100" spans="4:6" x14ac:dyDescent="0.2">
      <c r="D100" s="6"/>
      <c r="E100" s="9"/>
      <c r="F100" s="10"/>
    </row>
    <row r="101" spans="4:6" x14ac:dyDescent="0.2">
      <c r="D101" s="6"/>
      <c r="E101" s="9"/>
      <c r="F101" s="10"/>
    </row>
    <row r="102" spans="4:6" x14ac:dyDescent="0.2">
      <c r="D102" s="6"/>
      <c r="E102" s="9"/>
      <c r="F102" s="10"/>
    </row>
    <row r="103" spans="4:6" x14ac:dyDescent="0.2">
      <c r="D103" s="6"/>
      <c r="E103" s="9"/>
      <c r="F103" s="10"/>
    </row>
    <row r="104" spans="4:6" x14ac:dyDescent="0.2">
      <c r="D104" s="6"/>
      <c r="E104" s="9"/>
      <c r="F104" s="10"/>
    </row>
    <row r="105" spans="4:6" x14ac:dyDescent="0.2">
      <c r="D105" s="6"/>
      <c r="E105" s="9"/>
      <c r="F105" s="10"/>
    </row>
    <row r="106" spans="4:6" x14ac:dyDescent="0.2">
      <c r="D106" s="6"/>
      <c r="E106" s="9"/>
      <c r="F106" s="10"/>
    </row>
    <row r="107" spans="4:6" x14ac:dyDescent="0.2">
      <c r="D107" s="6"/>
      <c r="E107" s="9"/>
      <c r="F107" s="10"/>
    </row>
    <row r="108" spans="4:6" x14ac:dyDescent="0.2">
      <c r="D108" s="6"/>
      <c r="E108" s="9"/>
      <c r="F108" s="10"/>
    </row>
    <row r="109" spans="4:6" x14ac:dyDescent="0.2">
      <c r="D109" s="6"/>
      <c r="E109" s="9"/>
      <c r="F109" s="10"/>
    </row>
    <row r="110" spans="4:6" x14ac:dyDescent="0.2">
      <c r="D110" s="6"/>
      <c r="E110" s="9"/>
      <c r="F110" s="10"/>
    </row>
    <row r="111" spans="4:6" x14ac:dyDescent="0.2">
      <c r="D111" s="6"/>
      <c r="E111" s="9"/>
      <c r="F111" s="10"/>
    </row>
    <row r="112" spans="4:6" x14ac:dyDescent="0.2">
      <c r="D112" s="6"/>
      <c r="E112" s="9"/>
      <c r="F112" s="10"/>
    </row>
    <row r="113" spans="4:6" x14ac:dyDescent="0.2">
      <c r="D113" s="6"/>
      <c r="E113" s="9"/>
      <c r="F113" s="10"/>
    </row>
    <row r="114" spans="4:6" x14ac:dyDescent="0.2">
      <c r="D114" s="6"/>
      <c r="E114" s="9"/>
      <c r="F114" s="10"/>
    </row>
    <row r="115" spans="4:6" x14ac:dyDescent="0.2">
      <c r="D115" s="6"/>
      <c r="E115" s="9"/>
      <c r="F115" s="10"/>
    </row>
    <row r="116" spans="4:6" x14ac:dyDescent="0.2">
      <c r="D116" s="6"/>
      <c r="E116" s="9"/>
      <c r="F116" s="10"/>
    </row>
    <row r="117" spans="4:6" x14ac:dyDescent="0.2">
      <c r="D117" s="6"/>
      <c r="E117" s="9"/>
      <c r="F117" s="10"/>
    </row>
    <row r="118" spans="4:6" x14ac:dyDescent="0.2">
      <c r="D118" s="6"/>
      <c r="E118" s="9"/>
      <c r="F118" s="10"/>
    </row>
    <row r="119" spans="4:6" x14ac:dyDescent="0.2">
      <c r="D119" s="6"/>
      <c r="E119" s="9"/>
      <c r="F119" s="10"/>
    </row>
    <row r="120" spans="4:6" x14ac:dyDescent="0.2">
      <c r="D120" s="6"/>
      <c r="E120" s="9"/>
      <c r="F120" s="10"/>
    </row>
    <row r="121" spans="4:6" x14ac:dyDescent="0.2">
      <c r="D121" s="6"/>
      <c r="E121" s="9"/>
      <c r="F121" s="10"/>
    </row>
    <row r="122" spans="4:6" x14ac:dyDescent="0.2">
      <c r="D122" s="6"/>
      <c r="E122" s="9"/>
      <c r="F122" s="10"/>
    </row>
    <row r="123" spans="4:6" x14ac:dyDescent="0.2">
      <c r="D123" s="6"/>
      <c r="E123" s="9"/>
      <c r="F123" s="10"/>
    </row>
    <row r="124" spans="4:6" x14ac:dyDescent="0.2">
      <c r="D124" s="6"/>
      <c r="E124" s="9"/>
      <c r="F124" s="10"/>
    </row>
    <row r="125" spans="4:6" x14ac:dyDescent="0.2">
      <c r="D125" s="6"/>
      <c r="E125" s="9"/>
      <c r="F125" s="10"/>
    </row>
    <row r="126" spans="4:6" x14ac:dyDescent="0.2">
      <c r="D126" s="6"/>
      <c r="E126" s="9"/>
      <c r="F126" s="10"/>
    </row>
    <row r="127" spans="4:6" x14ac:dyDescent="0.2">
      <c r="D127" s="6"/>
      <c r="E127" s="9"/>
      <c r="F127" s="10"/>
    </row>
    <row r="128" spans="4:6" x14ac:dyDescent="0.2">
      <c r="D128" s="6"/>
      <c r="E128" s="9"/>
      <c r="F128" s="10"/>
    </row>
    <row r="129" spans="4:6" x14ac:dyDescent="0.2">
      <c r="D129" s="6"/>
      <c r="E129" s="9"/>
      <c r="F129" s="10"/>
    </row>
    <row r="130" spans="4:6" x14ac:dyDescent="0.2">
      <c r="D130" s="6"/>
      <c r="E130" s="9"/>
      <c r="F130" s="10"/>
    </row>
    <row r="131" spans="4:6" x14ac:dyDescent="0.2">
      <c r="D131" s="6"/>
      <c r="E131" s="9"/>
      <c r="F131" s="10"/>
    </row>
    <row r="132" spans="4:6" x14ac:dyDescent="0.2">
      <c r="D132" s="6"/>
      <c r="E132" s="9"/>
      <c r="F132" s="10"/>
    </row>
    <row r="133" spans="4:6" x14ac:dyDescent="0.2">
      <c r="D133" s="6"/>
      <c r="E133" s="9"/>
      <c r="F133" s="10"/>
    </row>
    <row r="134" spans="4:6" x14ac:dyDescent="0.2">
      <c r="D134" s="6"/>
      <c r="E134" s="9"/>
      <c r="F134" s="10"/>
    </row>
    <row r="135" spans="4:6" x14ac:dyDescent="0.2">
      <c r="D135" s="6"/>
      <c r="E135" s="9"/>
      <c r="F135" s="10"/>
    </row>
    <row r="136" spans="4:6" x14ac:dyDescent="0.2">
      <c r="D136" s="6"/>
      <c r="E136" s="9"/>
      <c r="F136" s="10"/>
    </row>
    <row r="137" spans="4:6" x14ac:dyDescent="0.2">
      <c r="D137" s="6"/>
      <c r="E137" s="9"/>
      <c r="F137" s="10"/>
    </row>
    <row r="138" spans="4:6" x14ac:dyDescent="0.2">
      <c r="D138" s="6"/>
      <c r="E138" s="9"/>
      <c r="F138" s="10"/>
    </row>
    <row r="139" spans="4:6" x14ac:dyDescent="0.2">
      <c r="D139" s="6"/>
      <c r="E139" s="9"/>
      <c r="F139" s="10"/>
    </row>
    <row r="140" spans="4:6" x14ac:dyDescent="0.2">
      <c r="D140" s="6"/>
      <c r="E140" s="9"/>
      <c r="F140" s="10"/>
    </row>
    <row r="141" spans="4:6" x14ac:dyDescent="0.2">
      <c r="D141" s="6"/>
      <c r="E141" s="9"/>
      <c r="F141" s="10"/>
    </row>
    <row r="142" spans="4:6" x14ac:dyDescent="0.2">
      <c r="D142" s="6"/>
      <c r="E142" s="9"/>
      <c r="F142" s="10"/>
    </row>
    <row r="143" spans="4:6" x14ac:dyDescent="0.2">
      <c r="D143" s="6"/>
      <c r="E143" s="9"/>
      <c r="F143" s="10"/>
    </row>
    <row r="144" spans="4:6" x14ac:dyDescent="0.2">
      <c r="D144" s="6"/>
      <c r="E144" s="9"/>
      <c r="F144" s="10"/>
    </row>
    <row r="145" spans="4:6" x14ac:dyDescent="0.2">
      <c r="D145" s="6"/>
      <c r="E145" s="9"/>
      <c r="F145" s="10"/>
    </row>
    <row r="146" spans="4:6" x14ac:dyDescent="0.2">
      <c r="D146" s="6"/>
      <c r="E146" s="9"/>
      <c r="F146" s="10"/>
    </row>
    <row r="147" spans="4:6" x14ac:dyDescent="0.2">
      <c r="D147" s="6"/>
      <c r="E147" s="9"/>
      <c r="F147" s="10"/>
    </row>
    <row r="148" spans="4:6" x14ac:dyDescent="0.2">
      <c r="D148" s="6"/>
      <c r="E148" s="9"/>
      <c r="F148" s="10"/>
    </row>
    <row r="149" spans="4:6" x14ac:dyDescent="0.2">
      <c r="D149" s="6"/>
      <c r="E149" s="9"/>
      <c r="F149" s="10"/>
    </row>
    <row r="150" spans="4:6" x14ac:dyDescent="0.2">
      <c r="D150" s="6"/>
      <c r="E150" s="9"/>
      <c r="F150" s="10"/>
    </row>
    <row r="151" spans="4:6" x14ac:dyDescent="0.2">
      <c r="D151" s="6"/>
      <c r="E151" s="9"/>
      <c r="F151" s="10"/>
    </row>
    <row r="152" spans="4:6" x14ac:dyDescent="0.2">
      <c r="D152" s="6"/>
      <c r="E152" s="9"/>
      <c r="F152" s="10"/>
    </row>
    <row r="153" spans="4:6" x14ac:dyDescent="0.2">
      <c r="D153" s="6"/>
      <c r="E153" s="9"/>
      <c r="F153" s="10"/>
    </row>
    <row r="154" spans="4:6" x14ac:dyDescent="0.2">
      <c r="D154" s="6"/>
      <c r="E154" s="9"/>
      <c r="F154" s="10"/>
    </row>
    <row r="155" spans="4:6" x14ac:dyDescent="0.2">
      <c r="D155" s="6"/>
      <c r="E155" s="9"/>
      <c r="F155" s="10"/>
    </row>
    <row r="156" spans="4:6" x14ac:dyDescent="0.2">
      <c r="D156" s="6"/>
      <c r="E156" s="9"/>
      <c r="F156" s="10"/>
    </row>
    <row r="157" spans="4:6" x14ac:dyDescent="0.2">
      <c r="D157" s="6"/>
      <c r="E157" s="9"/>
      <c r="F157" s="10"/>
    </row>
    <row r="158" spans="4:6" x14ac:dyDescent="0.2">
      <c r="D158" s="6"/>
      <c r="E158" s="9"/>
      <c r="F158" s="10"/>
    </row>
    <row r="159" spans="4:6" x14ac:dyDescent="0.2">
      <c r="D159" s="6"/>
      <c r="E159" s="9"/>
      <c r="F159" s="10"/>
    </row>
    <row r="160" spans="4:6" x14ac:dyDescent="0.2">
      <c r="D160" s="6"/>
      <c r="E160" s="9"/>
      <c r="F160" s="10"/>
    </row>
    <row r="161" spans="4:6" x14ac:dyDescent="0.2">
      <c r="D161" s="6"/>
      <c r="E161" s="9"/>
      <c r="F161" s="10"/>
    </row>
    <row r="162" spans="4:6" x14ac:dyDescent="0.2">
      <c r="D162" s="6"/>
      <c r="E162" s="9"/>
      <c r="F162" s="10"/>
    </row>
    <row r="163" spans="4:6" x14ac:dyDescent="0.2">
      <c r="D163" s="6"/>
      <c r="E163" s="9"/>
      <c r="F163" s="10"/>
    </row>
    <row r="164" spans="4:6" x14ac:dyDescent="0.2">
      <c r="D164" s="6"/>
      <c r="E164" s="9"/>
      <c r="F164" s="10"/>
    </row>
    <row r="165" spans="4:6" x14ac:dyDescent="0.2">
      <c r="D165" s="6"/>
      <c r="E165" s="9"/>
      <c r="F165" s="10"/>
    </row>
    <row r="166" spans="4:6" x14ac:dyDescent="0.2">
      <c r="D166" s="6"/>
      <c r="E166" s="9"/>
      <c r="F166" s="10"/>
    </row>
    <row r="167" spans="4:6" x14ac:dyDescent="0.2">
      <c r="D167" s="6"/>
      <c r="E167" s="9"/>
      <c r="F167" s="10"/>
    </row>
    <row r="168" spans="4:6" x14ac:dyDescent="0.2">
      <c r="D168" s="6"/>
      <c r="E168" s="9"/>
      <c r="F168" s="10"/>
    </row>
    <row r="169" spans="4:6" x14ac:dyDescent="0.2">
      <c r="D169" s="6"/>
      <c r="E169" s="9"/>
      <c r="F169" s="10"/>
    </row>
    <row r="170" spans="4:6" x14ac:dyDescent="0.2">
      <c r="D170" s="6"/>
      <c r="E170" s="9"/>
      <c r="F170" s="10"/>
    </row>
    <row r="171" spans="4:6" x14ac:dyDescent="0.2">
      <c r="D171" s="6"/>
      <c r="E171" s="9"/>
      <c r="F171" s="10"/>
    </row>
    <row r="172" spans="4:6" x14ac:dyDescent="0.2">
      <c r="D172" s="6"/>
      <c r="E172" s="9"/>
      <c r="F172" s="10"/>
    </row>
    <row r="173" spans="4:6" x14ac:dyDescent="0.2">
      <c r="D173" s="6"/>
      <c r="E173" s="9"/>
      <c r="F173" s="10"/>
    </row>
    <row r="174" spans="4:6" x14ac:dyDescent="0.2">
      <c r="D174" s="6"/>
      <c r="E174" s="9"/>
      <c r="F174" s="10"/>
    </row>
    <row r="175" spans="4:6" x14ac:dyDescent="0.2">
      <c r="D175" s="6"/>
      <c r="E175" s="9"/>
      <c r="F175" s="10"/>
    </row>
    <row r="176" spans="4:6" x14ac:dyDescent="0.2">
      <c r="D176" s="6"/>
      <c r="E176" s="9"/>
      <c r="F176" s="10"/>
    </row>
    <row r="177" spans="4:6" x14ac:dyDescent="0.2">
      <c r="D177" s="6"/>
      <c r="E177" s="9"/>
      <c r="F177" s="10"/>
    </row>
    <row r="178" spans="4:6" x14ac:dyDescent="0.2">
      <c r="D178" s="6"/>
      <c r="E178" s="9"/>
      <c r="F178" s="10"/>
    </row>
    <row r="179" spans="4:6" x14ac:dyDescent="0.2">
      <c r="D179" s="6"/>
      <c r="E179" s="9"/>
      <c r="F179" s="10"/>
    </row>
    <row r="180" spans="4:6" x14ac:dyDescent="0.2">
      <c r="D180" s="6"/>
      <c r="E180" s="9"/>
      <c r="F180" s="10"/>
    </row>
    <row r="181" spans="4:6" x14ac:dyDescent="0.2">
      <c r="D181" s="6"/>
      <c r="E181" s="9"/>
      <c r="F181" s="10"/>
    </row>
    <row r="182" spans="4:6" x14ac:dyDescent="0.2">
      <c r="D182" s="6"/>
      <c r="E182" s="9"/>
      <c r="F182" s="10"/>
    </row>
    <row r="183" spans="4:6" x14ac:dyDescent="0.2">
      <c r="D183" s="6"/>
      <c r="E183" s="9"/>
      <c r="F183" s="10"/>
    </row>
    <row r="184" spans="4:6" x14ac:dyDescent="0.2">
      <c r="D184" s="6"/>
      <c r="E184" s="9"/>
      <c r="F184" s="10"/>
    </row>
  </sheetData>
  <mergeCells count="1">
    <mergeCell ref="A1:E1"/>
  </mergeCells>
  <conditionalFormatting sqref="E2:E3 E5:E41">
    <cfRule type="cellIs" dxfId="19" priority="3" stopIfTrue="1" operator="between">
      <formula>0.009</formula>
      <formula>-0.009</formula>
    </cfRule>
  </conditionalFormatting>
  <conditionalFormatting sqref="E185:E65536">
    <cfRule type="cellIs" dxfId="18" priority="2" stopIfTrue="1" operator="between">
      <formula>0.009</formula>
      <formula>-0.009</formula>
    </cfRule>
  </conditionalFormatting>
  <conditionalFormatting sqref="F83:F184">
    <cfRule type="cellIs" dxfId="17"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381"/>
  <sheetViews>
    <sheetView workbookViewId="0">
      <selection sqref="A1:E1"/>
    </sheetView>
  </sheetViews>
  <sheetFormatPr defaultColWidth="9.21875" defaultRowHeight="10.199999999999999" x14ac:dyDescent="0.2"/>
  <cols>
    <col min="1" max="1" width="33.44140625" style="6" bestFit="1" customWidth="1"/>
    <col min="2" max="2" width="51.5546875" style="6" customWidth="1"/>
    <col min="3" max="3" width="8.77734375" style="6" bestFit="1" customWidth="1"/>
    <col min="4" max="4" width="26.77734375" style="9" customWidth="1"/>
    <col min="5" max="5" width="26.21875" style="10" customWidth="1"/>
    <col min="6" max="16384" width="9.21875" style="6"/>
  </cols>
  <sheetData>
    <row r="1" spans="1:5" s="1" customFormat="1" ht="13.8" x14ac:dyDescent="0.2">
      <c r="A1" s="98" t="s">
        <v>1540</v>
      </c>
      <c r="B1" s="99"/>
      <c r="C1" s="99"/>
      <c r="D1" s="99"/>
      <c r="E1" s="99"/>
    </row>
    <row r="2" spans="1:5" s="1" customFormat="1" ht="11.4" x14ac:dyDescent="0.2">
      <c r="D2" s="5"/>
      <c r="E2" s="8"/>
    </row>
    <row r="3" spans="1:5" s="1" customFormat="1" ht="12" x14ac:dyDescent="0.2">
      <c r="A3" s="7" t="s">
        <v>7</v>
      </c>
      <c r="B3" s="2"/>
      <c r="C3" s="3"/>
      <c r="D3" s="4"/>
      <c r="E3" s="8"/>
    </row>
    <row r="4" spans="1:5" s="1" customFormat="1" ht="24.75" customHeight="1" x14ac:dyDescent="0.2">
      <c r="A4" s="14" t="s">
        <v>2</v>
      </c>
      <c r="B4" s="14" t="s">
        <v>0</v>
      </c>
      <c r="C4" s="15" t="s">
        <v>1</v>
      </c>
      <c r="D4" s="54" t="s">
        <v>6</v>
      </c>
      <c r="E4" s="54" t="s">
        <v>3</v>
      </c>
    </row>
    <row r="5" spans="1:5" x14ac:dyDescent="0.2">
      <c r="A5" s="17" t="s">
        <v>250</v>
      </c>
      <c r="B5" s="18"/>
      <c r="C5" s="18"/>
      <c r="D5" s="19"/>
      <c r="E5" s="20"/>
    </row>
    <row r="6" spans="1:5" ht="20.399999999999999" x14ac:dyDescent="0.2">
      <c r="A6" s="22" t="s">
        <v>985</v>
      </c>
      <c r="B6" s="55" t="s">
        <v>984</v>
      </c>
      <c r="C6" s="25">
        <v>4159942.8020000001</v>
      </c>
      <c r="D6" s="23">
        <v>67379.654349999997</v>
      </c>
      <c r="E6" s="24">
        <v>57.0440743836308</v>
      </c>
    </row>
    <row r="7" spans="1:5" x14ac:dyDescent="0.2">
      <c r="A7" s="22" t="s">
        <v>986</v>
      </c>
      <c r="B7" s="55" t="s">
        <v>999</v>
      </c>
      <c r="C7" s="25">
        <v>38283452.362999998</v>
      </c>
      <c r="D7" s="23">
        <v>26205.94195</v>
      </c>
      <c r="E7" s="24">
        <v>22.186128977803399</v>
      </c>
    </row>
    <row r="8" spans="1:5" x14ac:dyDescent="0.2">
      <c r="A8" s="22" t="s">
        <v>974</v>
      </c>
      <c r="B8" s="55" t="s">
        <v>991</v>
      </c>
      <c r="C8" s="25">
        <v>17779473.212000001</v>
      </c>
      <c r="D8" s="23">
        <v>20003.84533</v>
      </c>
      <c r="E8" s="24">
        <v>16.935391728722401</v>
      </c>
    </row>
    <row r="9" spans="1:5" ht="20.399999999999999" x14ac:dyDescent="0.2">
      <c r="A9" s="22" t="s">
        <v>988</v>
      </c>
      <c r="B9" s="55" t="s">
        <v>987</v>
      </c>
      <c r="C9" s="25">
        <v>1483902.88</v>
      </c>
      <c r="D9" s="23">
        <v>1.48390288E-3</v>
      </c>
      <c r="E9" s="24">
        <v>1.25628228701063E-6</v>
      </c>
    </row>
    <row r="10" spans="1:5" ht="20.399999999999999" x14ac:dyDescent="0.2">
      <c r="A10" s="22" t="s">
        <v>983</v>
      </c>
      <c r="B10" s="55" t="s">
        <v>982</v>
      </c>
      <c r="C10" s="25">
        <v>1370528.45</v>
      </c>
      <c r="D10" s="23">
        <v>1.3705284499999999E-3</v>
      </c>
      <c r="E10" s="24">
        <v>1.1602987222311599E-6</v>
      </c>
    </row>
    <row r="11" spans="1:5" x14ac:dyDescent="0.2">
      <c r="A11" s="21" t="s">
        <v>33</v>
      </c>
      <c r="B11" s="21"/>
      <c r="C11" s="21"/>
      <c r="D11" s="26">
        <f>SUM(D6:D10)</f>
        <v>113589.44448443133</v>
      </c>
      <c r="E11" s="27">
        <f>SUM(E6:E10)</f>
        <v>96.165597506737626</v>
      </c>
    </row>
    <row r="12" spans="1:5" x14ac:dyDescent="0.2">
      <c r="A12" s="22"/>
      <c r="B12" s="22"/>
      <c r="C12" s="22"/>
      <c r="D12" s="23"/>
      <c r="E12" s="24"/>
    </row>
    <row r="13" spans="1:5" x14ac:dyDescent="0.2">
      <c r="A13" s="21" t="s">
        <v>38</v>
      </c>
      <c r="B13" s="21"/>
      <c r="C13" s="21"/>
      <c r="D13" s="26">
        <f>D11</f>
        <v>113589.44448443133</v>
      </c>
      <c r="E13" s="27">
        <f>E11</f>
        <v>96.165597506737626</v>
      </c>
    </row>
    <row r="14" spans="1:5" x14ac:dyDescent="0.2">
      <c r="A14" s="21"/>
      <c r="B14" s="21"/>
      <c r="C14" s="21"/>
      <c r="D14" s="26"/>
      <c r="E14" s="27"/>
    </row>
    <row r="15" spans="1:5" x14ac:dyDescent="0.2">
      <c r="A15" s="21" t="s">
        <v>40</v>
      </c>
      <c r="B15" s="21"/>
      <c r="C15" s="21"/>
      <c r="D15" s="26">
        <f>D17-(D11)</f>
        <v>4529.1420261686726</v>
      </c>
      <c r="E15" s="27">
        <f>E17-(E11)</f>
        <v>3.8344024932623739</v>
      </c>
    </row>
    <row r="16" spans="1:5" x14ac:dyDescent="0.2">
      <c r="A16" s="21"/>
      <c r="B16" s="21"/>
      <c r="C16" s="21"/>
      <c r="D16" s="26"/>
      <c r="E16" s="27"/>
    </row>
    <row r="17" spans="1:5" x14ac:dyDescent="0.2">
      <c r="A17" s="28" t="s">
        <v>39</v>
      </c>
      <c r="B17" s="28"/>
      <c r="C17" s="28"/>
      <c r="D17" s="29">
        <v>118118.5865106</v>
      </c>
      <c r="E17" s="30">
        <v>100</v>
      </c>
    </row>
    <row r="18" spans="1:5" x14ac:dyDescent="0.2">
      <c r="E18" s="13" t="s">
        <v>117</v>
      </c>
    </row>
    <row r="19" spans="1:5" x14ac:dyDescent="0.2">
      <c r="A19" s="12" t="s">
        <v>43</v>
      </c>
    </row>
    <row r="20" spans="1:5" x14ac:dyDescent="0.2">
      <c r="A20" s="12" t="s">
        <v>44</v>
      </c>
    </row>
    <row r="21" spans="1:5" x14ac:dyDescent="0.2">
      <c r="A21" s="12" t="s">
        <v>45</v>
      </c>
      <c r="B21" s="12"/>
      <c r="C21" s="31" t="s">
        <v>46</v>
      </c>
      <c r="D21" s="53" t="s">
        <v>1004</v>
      </c>
    </row>
    <row r="22" spans="1:5" x14ac:dyDescent="0.2">
      <c r="A22" s="6" t="s">
        <v>59</v>
      </c>
      <c r="C22" s="32">
        <v>163.5676</v>
      </c>
      <c r="D22" s="32">
        <v>155.45570000000001</v>
      </c>
    </row>
    <row r="23" spans="1:5" x14ac:dyDescent="0.2">
      <c r="A23" s="6" t="s">
        <v>126</v>
      </c>
      <c r="C23" s="32">
        <v>42.625399999999999</v>
      </c>
      <c r="D23" s="32">
        <v>39.057899999999997</v>
      </c>
    </row>
    <row r="24" spans="1:5" x14ac:dyDescent="0.2">
      <c r="A24" s="6" t="s">
        <v>60</v>
      </c>
      <c r="C24" s="32">
        <v>185.2457</v>
      </c>
      <c r="D24" s="32">
        <v>176.85679999999999</v>
      </c>
    </row>
    <row r="25" spans="1:5" x14ac:dyDescent="0.2">
      <c r="A25" s="6" t="s">
        <v>127</v>
      </c>
      <c r="C25" s="32">
        <v>50.537300000000002</v>
      </c>
      <c r="D25" s="32">
        <v>46.410899999999998</v>
      </c>
    </row>
    <row r="27" spans="1:5" x14ac:dyDescent="0.2">
      <c r="A27" s="6" t="s">
        <v>51</v>
      </c>
    </row>
    <row r="28" spans="1:5" x14ac:dyDescent="0.2">
      <c r="A28" s="6" t="s">
        <v>1005</v>
      </c>
    </row>
    <row r="30" spans="1:5" x14ac:dyDescent="0.2">
      <c r="A30" s="12" t="s">
        <v>47</v>
      </c>
    </row>
    <row r="31" spans="1:5" x14ac:dyDescent="0.2">
      <c r="A31" s="100" t="s">
        <v>48</v>
      </c>
      <c r="B31" s="101"/>
      <c r="C31" s="33" t="s">
        <v>49</v>
      </c>
    </row>
    <row r="32" spans="1:5" x14ac:dyDescent="0.2">
      <c r="A32" s="96" t="s">
        <v>126</v>
      </c>
      <c r="B32" s="97"/>
      <c r="C32" s="34">
        <v>1.55</v>
      </c>
    </row>
    <row r="33" spans="1:9" x14ac:dyDescent="0.2">
      <c r="A33" s="96" t="s">
        <v>127</v>
      </c>
      <c r="B33" s="97"/>
      <c r="C33" s="34">
        <v>1.95</v>
      </c>
    </row>
    <row r="34" spans="1:9" x14ac:dyDescent="0.2">
      <c r="A34" s="6" t="s">
        <v>50</v>
      </c>
    </row>
    <row r="35" spans="1:9" x14ac:dyDescent="0.2">
      <c r="A35" s="6" t="s">
        <v>51</v>
      </c>
    </row>
    <row r="37" spans="1:9" x14ac:dyDescent="0.2">
      <c r="A37" s="12" t="s">
        <v>309</v>
      </c>
      <c r="D37" s="36">
        <v>0.25987809125033801</v>
      </c>
    </row>
    <row r="39" spans="1:9" x14ac:dyDescent="0.2">
      <c r="A39" s="12" t="s">
        <v>53</v>
      </c>
      <c r="D39" s="53" t="s">
        <v>54</v>
      </c>
    </row>
    <row r="41" spans="1:9" x14ac:dyDescent="0.2">
      <c r="A41" s="67" t="s">
        <v>1018</v>
      </c>
      <c r="B41" s="68"/>
      <c r="C41" s="68"/>
      <c r="D41" s="68"/>
      <c r="F41" s="68"/>
      <c r="G41" s="68"/>
      <c r="H41" s="68"/>
      <c r="I41" s="68"/>
    </row>
    <row r="42" spans="1:9" x14ac:dyDescent="0.2">
      <c r="A42" s="69"/>
      <c r="B42" s="68"/>
      <c r="C42" s="68"/>
      <c r="D42" s="68"/>
      <c r="F42" s="68"/>
      <c r="G42" s="68"/>
      <c r="H42" s="68"/>
      <c r="I42" s="68"/>
    </row>
    <row r="43" spans="1:9" x14ac:dyDescent="0.2">
      <c r="A43" s="67" t="s">
        <v>1009</v>
      </c>
      <c r="B43" s="68"/>
      <c r="C43" s="68"/>
      <c r="D43" s="68"/>
      <c r="F43" s="68"/>
      <c r="G43" s="68"/>
      <c r="H43" s="68"/>
      <c r="I43" s="68"/>
    </row>
    <row r="44" spans="1:9" x14ac:dyDescent="0.2">
      <c r="A44" s="69"/>
      <c r="B44" s="68"/>
      <c r="C44" s="68"/>
      <c r="D44" s="68"/>
      <c r="F44" s="68"/>
      <c r="G44" s="68"/>
      <c r="H44" s="68"/>
      <c r="I44" s="68"/>
    </row>
    <row r="45" spans="1:9" x14ac:dyDescent="0.2">
      <c r="A45" s="68"/>
      <c r="B45" s="68"/>
      <c r="C45" s="68"/>
      <c r="D45" s="68"/>
      <c r="F45" s="68"/>
      <c r="G45" s="68"/>
      <c r="H45" s="68"/>
      <c r="I45" s="68"/>
    </row>
    <row r="46" spans="1:9" x14ac:dyDescent="0.2">
      <c r="A46" s="68"/>
      <c r="B46" s="68"/>
      <c r="C46" s="68"/>
      <c r="D46" s="68"/>
      <c r="F46" s="68"/>
      <c r="G46" s="68"/>
      <c r="H46" s="68"/>
      <c r="I46" s="68"/>
    </row>
    <row r="47" spans="1:9" x14ac:dyDescent="0.2">
      <c r="A47" s="68"/>
      <c r="B47" s="68"/>
      <c r="C47" s="68"/>
      <c r="D47" s="68"/>
      <c r="F47" s="68"/>
      <c r="G47" s="68"/>
      <c r="H47" s="68"/>
      <c r="I47" s="68"/>
    </row>
    <row r="48" spans="1:9" x14ac:dyDescent="0.2">
      <c r="A48" s="68"/>
      <c r="B48" s="68"/>
      <c r="C48" s="68"/>
      <c r="D48" s="68"/>
      <c r="F48" s="68"/>
      <c r="G48" s="68"/>
      <c r="H48" s="68"/>
      <c r="I48" s="68"/>
    </row>
    <row r="49" spans="1:9" x14ac:dyDescent="0.2">
      <c r="A49" s="68"/>
      <c r="B49" s="68"/>
      <c r="C49" s="68"/>
      <c r="D49" s="68"/>
      <c r="F49" s="68"/>
      <c r="G49" s="68"/>
      <c r="H49" s="68"/>
      <c r="I49" s="68"/>
    </row>
    <row r="50" spans="1:9" x14ac:dyDescent="0.2">
      <c r="A50" s="68"/>
      <c r="B50" s="68"/>
      <c r="C50" s="68"/>
      <c r="D50" s="68"/>
      <c r="F50" s="68"/>
      <c r="G50" s="68"/>
      <c r="H50" s="68"/>
      <c r="I50" s="68"/>
    </row>
    <row r="51" spans="1:9" x14ac:dyDescent="0.2">
      <c r="A51" s="68"/>
      <c r="B51" s="68"/>
      <c r="C51" s="68"/>
      <c r="D51" s="68"/>
      <c r="F51" s="68"/>
      <c r="G51" s="68"/>
      <c r="H51" s="68"/>
      <c r="I51" s="68"/>
    </row>
    <row r="52" spans="1:9" x14ac:dyDescent="0.2">
      <c r="A52" s="68"/>
      <c r="B52" s="68"/>
      <c r="C52" s="68"/>
      <c r="D52" s="68"/>
      <c r="F52" s="68"/>
      <c r="G52" s="68"/>
      <c r="H52" s="68"/>
      <c r="I52" s="68"/>
    </row>
    <row r="53" spans="1:9" x14ac:dyDescent="0.2">
      <c r="A53" s="68"/>
      <c r="B53" s="68"/>
      <c r="C53" s="68"/>
      <c r="D53" s="68"/>
      <c r="F53" s="68"/>
      <c r="G53" s="68"/>
      <c r="H53" s="68"/>
      <c r="I53" s="68"/>
    </row>
    <row r="54" spans="1:9" x14ac:dyDescent="0.2">
      <c r="A54" s="68"/>
      <c r="B54" s="68"/>
      <c r="C54" s="68"/>
      <c r="D54" s="68"/>
      <c r="F54" s="68"/>
      <c r="G54" s="68"/>
      <c r="H54" s="68"/>
      <c r="I54" s="68"/>
    </row>
    <row r="55" spans="1:9" x14ac:dyDescent="0.2">
      <c r="A55" s="68"/>
      <c r="B55" s="68"/>
      <c r="C55" s="68"/>
      <c r="D55" s="68"/>
      <c r="F55" s="68"/>
      <c r="G55" s="68"/>
      <c r="H55" s="68"/>
      <c r="I55" s="68"/>
    </row>
    <row r="56" spans="1:9" x14ac:dyDescent="0.2">
      <c r="A56" s="68"/>
      <c r="B56" s="68"/>
      <c r="C56" s="68"/>
      <c r="D56" s="68"/>
      <c r="F56" s="68"/>
      <c r="G56" s="68"/>
      <c r="H56" s="68"/>
      <c r="I56" s="68"/>
    </row>
    <row r="57" spans="1:9" x14ac:dyDescent="0.2">
      <c r="A57" s="68"/>
      <c r="B57" s="68"/>
      <c r="C57" s="68"/>
      <c r="D57" s="68"/>
      <c r="F57" s="68"/>
      <c r="G57" s="68"/>
      <c r="H57" s="68"/>
      <c r="I57" s="68"/>
    </row>
    <row r="58" spans="1:9" x14ac:dyDescent="0.2">
      <c r="A58" s="68"/>
      <c r="B58" s="68"/>
      <c r="C58" s="68"/>
      <c r="D58" s="68"/>
      <c r="F58" s="68"/>
      <c r="G58" s="68"/>
      <c r="H58" s="68"/>
      <c r="I58" s="68"/>
    </row>
    <row r="59" spans="1:9" x14ac:dyDescent="0.2">
      <c r="A59" s="68"/>
      <c r="B59" s="68"/>
      <c r="C59" s="68"/>
      <c r="D59" s="68"/>
      <c r="F59" s="68"/>
      <c r="G59" s="68"/>
      <c r="H59" s="68"/>
      <c r="I59" s="68"/>
    </row>
    <row r="60" spans="1:9" x14ac:dyDescent="0.2">
      <c r="A60" s="68"/>
      <c r="B60" s="68"/>
      <c r="C60" s="68"/>
      <c r="D60" s="68"/>
      <c r="F60" s="68"/>
      <c r="G60" s="68"/>
      <c r="H60" s="68"/>
      <c r="I60" s="68"/>
    </row>
    <row r="61" spans="1:9" x14ac:dyDescent="0.2">
      <c r="A61" s="67"/>
      <c r="B61" s="68"/>
      <c r="C61" s="68"/>
      <c r="D61" s="68"/>
      <c r="F61" s="68"/>
      <c r="G61" s="68"/>
      <c r="H61" s="68"/>
      <c r="I61" s="68"/>
    </row>
    <row r="62" spans="1:9" x14ac:dyDescent="0.2">
      <c r="A62" s="67" t="s">
        <v>1047</v>
      </c>
      <c r="B62" s="68"/>
      <c r="C62" s="68"/>
      <c r="D62" s="68"/>
      <c r="F62" s="68"/>
      <c r="G62" s="68"/>
      <c r="H62" s="68"/>
      <c r="I62" s="68"/>
    </row>
    <row r="63" spans="1:9" x14ac:dyDescent="0.2">
      <c r="A63" s="68"/>
      <c r="B63" s="68"/>
      <c r="C63" s="68"/>
      <c r="D63" s="68"/>
      <c r="F63" s="68"/>
      <c r="G63" s="68"/>
      <c r="H63" s="68"/>
      <c r="I63" s="68"/>
    </row>
    <row r="64" spans="1:9" x14ac:dyDescent="0.2">
      <c r="A64" s="67" t="s">
        <v>1010</v>
      </c>
      <c r="B64" s="68"/>
      <c r="C64" s="68"/>
      <c r="D64" s="68"/>
      <c r="F64" s="68"/>
      <c r="G64" s="68"/>
      <c r="H64" s="68"/>
      <c r="I64" s="68"/>
    </row>
    <row r="65" spans="1:9" x14ac:dyDescent="0.2">
      <c r="A65" s="68"/>
      <c r="B65" s="68"/>
      <c r="C65" s="68"/>
      <c r="D65" s="68"/>
      <c r="F65" s="68"/>
      <c r="G65" s="68"/>
      <c r="H65" s="68"/>
      <c r="I65" s="68"/>
    </row>
    <row r="66" spans="1:9" x14ac:dyDescent="0.2">
      <c r="A66" s="68"/>
      <c r="B66" s="68"/>
      <c r="C66" s="68"/>
      <c r="D66" s="68"/>
      <c r="F66" s="68"/>
      <c r="G66" s="68"/>
      <c r="H66" s="68"/>
      <c r="I66" s="68"/>
    </row>
    <row r="67" spans="1:9" x14ac:dyDescent="0.2">
      <c r="A67" s="68"/>
      <c r="B67" s="68"/>
      <c r="C67" s="68"/>
      <c r="D67" s="68"/>
      <c r="F67" s="68"/>
      <c r="G67" s="68"/>
      <c r="H67" s="68"/>
      <c r="I67" s="68"/>
    </row>
    <row r="68" spans="1:9" x14ac:dyDescent="0.2">
      <c r="A68" s="68"/>
      <c r="B68" s="68"/>
      <c r="C68" s="68"/>
      <c r="D68" s="68"/>
      <c r="F68" s="68"/>
      <c r="G68" s="68"/>
      <c r="H68" s="68"/>
      <c r="I68" s="68"/>
    </row>
    <row r="69" spans="1:9" x14ac:dyDescent="0.2">
      <c r="A69" s="68"/>
      <c r="B69" s="68"/>
      <c r="C69" s="68"/>
      <c r="D69" s="68"/>
      <c r="F69" s="68"/>
      <c r="G69" s="68"/>
      <c r="H69" s="68"/>
      <c r="I69" s="68"/>
    </row>
    <row r="70" spans="1:9" x14ac:dyDescent="0.2">
      <c r="A70" s="68"/>
      <c r="B70" s="68"/>
      <c r="C70" s="68"/>
      <c r="D70" s="68"/>
      <c r="F70" s="68"/>
      <c r="G70" s="68"/>
      <c r="H70" s="68"/>
      <c r="I70" s="68"/>
    </row>
    <row r="71" spans="1:9" x14ac:dyDescent="0.2">
      <c r="A71" s="68"/>
      <c r="B71" s="68"/>
      <c r="C71" s="68"/>
      <c r="D71" s="68"/>
      <c r="F71" s="68"/>
      <c r="G71" s="68"/>
      <c r="H71" s="68"/>
      <c r="I71" s="68"/>
    </row>
    <row r="72" spans="1:9" x14ac:dyDescent="0.2">
      <c r="A72" s="68"/>
      <c r="B72" s="68"/>
      <c r="C72" s="68"/>
      <c r="D72" s="68"/>
      <c r="F72" s="68"/>
      <c r="G72" s="68"/>
      <c r="H72" s="68"/>
      <c r="I72" s="68"/>
    </row>
    <row r="73" spans="1:9" x14ac:dyDescent="0.2">
      <c r="A73" s="68"/>
      <c r="B73" s="68"/>
      <c r="C73" s="68"/>
      <c r="D73" s="68"/>
      <c r="F73" s="68"/>
      <c r="G73" s="68"/>
      <c r="H73" s="68"/>
      <c r="I73" s="68"/>
    </row>
    <row r="74" spans="1:9" x14ac:dyDescent="0.2">
      <c r="A74" s="68"/>
      <c r="B74" s="68"/>
      <c r="C74" s="68"/>
      <c r="D74" s="68"/>
      <c r="F74" s="68"/>
      <c r="G74" s="68"/>
      <c r="H74" s="68"/>
      <c r="I74" s="68"/>
    </row>
    <row r="75" spans="1:9" x14ac:dyDescent="0.2">
      <c r="A75" s="68"/>
      <c r="B75" s="72"/>
      <c r="C75" s="72"/>
      <c r="D75" s="72"/>
      <c r="E75" s="72"/>
      <c r="F75" s="68"/>
      <c r="G75" s="68"/>
      <c r="H75" s="68"/>
      <c r="I75" s="68"/>
    </row>
    <row r="76" spans="1:9" x14ac:dyDescent="0.2">
      <c r="A76" s="68"/>
      <c r="B76" s="68"/>
      <c r="C76" s="68"/>
      <c r="D76" s="68"/>
      <c r="F76" s="68"/>
      <c r="G76" s="68"/>
      <c r="H76" s="68"/>
      <c r="I76" s="68"/>
    </row>
    <row r="77" spans="1:9" x14ac:dyDescent="0.2">
      <c r="A77" s="68"/>
      <c r="B77" s="68"/>
      <c r="C77" s="68"/>
      <c r="D77" s="68"/>
      <c r="F77" s="68"/>
      <c r="G77" s="68"/>
      <c r="H77" s="68"/>
      <c r="I77" s="68"/>
    </row>
    <row r="78" spans="1:9" x14ac:dyDescent="0.2">
      <c r="A78" s="68"/>
      <c r="B78" s="68"/>
      <c r="C78" s="68"/>
      <c r="D78" s="68"/>
      <c r="F78" s="68"/>
      <c r="G78" s="68"/>
      <c r="H78" s="68"/>
      <c r="I78" s="68"/>
    </row>
    <row r="79" spans="1:9" x14ac:dyDescent="0.2">
      <c r="A79" s="68"/>
      <c r="B79" s="68"/>
      <c r="C79" s="68"/>
      <c r="D79" s="68"/>
      <c r="F79" s="68"/>
      <c r="G79" s="68"/>
      <c r="H79" s="68"/>
      <c r="I79" s="68"/>
    </row>
    <row r="80" spans="1:9" x14ac:dyDescent="0.2">
      <c r="A80" s="73" t="s">
        <v>1048</v>
      </c>
      <c r="B80" s="68"/>
      <c r="C80" s="68"/>
      <c r="D80" s="68"/>
      <c r="F80" s="68"/>
      <c r="G80" s="68"/>
      <c r="H80" s="68"/>
      <c r="I80" s="68"/>
    </row>
    <row r="81" spans="1:9" x14ac:dyDescent="0.2">
      <c r="A81" s="68"/>
      <c r="B81" s="68"/>
      <c r="C81" s="68"/>
      <c r="D81" s="68"/>
      <c r="F81" s="68"/>
      <c r="G81" s="68"/>
      <c r="H81" s="68"/>
      <c r="I81" s="68"/>
    </row>
    <row r="82" spans="1:9" x14ac:dyDescent="0.2">
      <c r="A82" s="6" t="s">
        <v>1049</v>
      </c>
      <c r="B82" s="68"/>
      <c r="C82" s="68"/>
      <c r="D82" s="68"/>
      <c r="F82" s="68"/>
      <c r="G82" s="68"/>
      <c r="H82" s="68"/>
      <c r="I82" s="68"/>
    </row>
    <row r="83" spans="1:9" x14ac:dyDescent="0.2">
      <c r="A83" s="68"/>
      <c r="B83" s="68"/>
      <c r="C83" s="68"/>
      <c r="D83" s="68"/>
      <c r="F83" s="68"/>
      <c r="G83" s="68"/>
      <c r="H83" s="68"/>
      <c r="I83" s="68"/>
    </row>
    <row r="84" spans="1:9" x14ac:dyDescent="0.2">
      <c r="A84" s="68" t="s">
        <v>1008</v>
      </c>
      <c r="B84" s="68"/>
      <c r="C84" s="68"/>
      <c r="D84" s="68"/>
      <c r="F84" s="68"/>
      <c r="G84" s="68"/>
      <c r="H84" s="68"/>
      <c r="I84" s="68"/>
    </row>
    <row r="85" spans="1:9" x14ac:dyDescent="0.2">
      <c r="A85" s="68"/>
      <c r="B85" s="68"/>
      <c r="C85" s="68"/>
      <c r="D85" s="68"/>
      <c r="F85" s="68"/>
      <c r="G85" s="68"/>
      <c r="H85" s="68"/>
      <c r="I85" s="68"/>
    </row>
    <row r="86" spans="1:9" x14ac:dyDescent="0.2">
      <c r="A86" s="68"/>
      <c r="B86" s="68"/>
      <c r="C86" s="68"/>
      <c r="D86" s="68"/>
      <c r="F86" s="68"/>
      <c r="G86" s="68"/>
      <c r="H86" s="68"/>
      <c r="I86" s="68"/>
    </row>
    <row r="87" spans="1:9" x14ac:dyDescent="0.2">
      <c r="A87" s="68"/>
      <c r="B87" s="68"/>
      <c r="C87" s="68"/>
      <c r="D87" s="68"/>
      <c r="F87" s="68"/>
      <c r="G87" s="68"/>
      <c r="H87" s="68"/>
      <c r="I87" s="68"/>
    </row>
    <row r="88" spans="1:9" x14ac:dyDescent="0.2">
      <c r="A88" s="68"/>
      <c r="B88" s="68"/>
      <c r="C88" s="68"/>
      <c r="D88" s="68"/>
      <c r="F88" s="68"/>
      <c r="G88" s="68"/>
      <c r="H88" s="68"/>
      <c r="I88" s="68"/>
    </row>
    <row r="89" spans="1:9" x14ac:dyDescent="0.2">
      <c r="A89" s="68"/>
      <c r="B89" s="68"/>
      <c r="C89" s="68"/>
      <c r="D89" s="68"/>
      <c r="F89" s="68"/>
      <c r="G89" s="68"/>
      <c r="H89" s="68"/>
      <c r="I89" s="68"/>
    </row>
    <row r="90" spans="1:9" x14ac:dyDescent="0.2">
      <c r="A90" s="68"/>
      <c r="B90" s="68"/>
      <c r="C90" s="68"/>
      <c r="D90" s="68"/>
      <c r="F90" s="68"/>
      <c r="G90" s="68"/>
      <c r="H90" s="68"/>
      <c r="I90" s="68"/>
    </row>
    <row r="91" spans="1:9" x14ac:dyDescent="0.2">
      <c r="A91" s="68"/>
      <c r="B91" s="68"/>
      <c r="C91" s="68"/>
      <c r="D91" s="68"/>
      <c r="F91" s="68"/>
      <c r="G91" s="68"/>
      <c r="H91" s="68"/>
      <c r="I91" s="68"/>
    </row>
    <row r="92" spans="1:9" x14ac:dyDescent="0.2">
      <c r="A92" s="68"/>
      <c r="B92" s="68"/>
      <c r="C92" s="68"/>
      <c r="D92" s="68"/>
      <c r="F92" s="68"/>
      <c r="G92" s="68"/>
      <c r="H92" s="68"/>
      <c r="I92" s="68"/>
    </row>
    <row r="93" spans="1:9" x14ac:dyDescent="0.2">
      <c r="A93" s="68"/>
      <c r="B93" s="68"/>
      <c r="C93" s="68"/>
      <c r="D93" s="68"/>
      <c r="F93" s="68"/>
      <c r="G93" s="68"/>
      <c r="H93" s="68"/>
      <c r="I93" s="68"/>
    </row>
    <row r="94" spans="1:9" x14ac:dyDescent="0.2">
      <c r="A94" s="68"/>
      <c r="B94" s="68"/>
      <c r="C94" s="68"/>
      <c r="D94" s="68"/>
      <c r="F94" s="68"/>
      <c r="G94" s="68"/>
      <c r="H94" s="68"/>
      <c r="I94" s="68"/>
    </row>
    <row r="95" spans="1:9" x14ac:dyDescent="0.2">
      <c r="A95" s="68"/>
      <c r="B95" s="68"/>
      <c r="C95" s="68"/>
      <c r="D95" s="68"/>
      <c r="F95" s="68"/>
      <c r="G95" s="68"/>
      <c r="H95" s="68"/>
      <c r="I95" s="68"/>
    </row>
    <row r="96" spans="1:9" x14ac:dyDescent="0.2">
      <c r="A96" s="68"/>
      <c r="B96" s="68"/>
      <c r="C96" s="68"/>
      <c r="D96" s="68"/>
      <c r="F96" s="68"/>
      <c r="G96" s="68"/>
      <c r="H96" s="68"/>
      <c r="I96" s="68"/>
    </row>
    <row r="97" spans="1:9" x14ac:dyDescent="0.2">
      <c r="A97" s="68"/>
      <c r="B97" s="68"/>
      <c r="C97" s="68"/>
      <c r="D97" s="68"/>
      <c r="F97" s="68"/>
      <c r="G97" s="68"/>
      <c r="H97" s="68"/>
      <c r="I97" s="68"/>
    </row>
    <row r="98" spans="1:9" x14ac:dyDescent="0.2">
      <c r="A98" s="68"/>
      <c r="B98" s="68"/>
      <c r="C98" s="68"/>
      <c r="D98" s="68"/>
      <c r="F98" s="68"/>
      <c r="G98" s="68"/>
      <c r="H98" s="68"/>
      <c r="I98" s="68"/>
    </row>
    <row r="99" spans="1:9" x14ac:dyDescent="0.2">
      <c r="A99" s="68"/>
      <c r="B99" s="68"/>
      <c r="C99" s="68"/>
      <c r="D99" s="68"/>
      <c r="F99" s="68"/>
      <c r="G99" s="68"/>
      <c r="H99" s="68"/>
      <c r="I99" s="68"/>
    </row>
    <row r="100" spans="1:9" x14ac:dyDescent="0.2">
      <c r="A100" s="68"/>
      <c r="B100" s="68"/>
      <c r="C100" s="68"/>
      <c r="D100" s="68"/>
      <c r="F100" s="68"/>
      <c r="G100" s="68"/>
      <c r="H100" s="68"/>
      <c r="I100" s="68"/>
    </row>
    <row r="101" spans="1:9" x14ac:dyDescent="0.2">
      <c r="A101" s="68"/>
      <c r="B101" s="68"/>
      <c r="C101" s="68"/>
      <c r="D101" s="68"/>
      <c r="F101" s="68"/>
      <c r="G101" s="68"/>
      <c r="H101" s="68"/>
      <c r="I101" s="68"/>
    </row>
    <row r="102" spans="1:9" x14ac:dyDescent="0.2">
      <c r="A102" s="68"/>
      <c r="B102" s="68"/>
      <c r="C102" s="68"/>
      <c r="D102" s="68"/>
      <c r="F102" s="68"/>
      <c r="G102" s="68"/>
      <c r="H102" s="68"/>
      <c r="I102" s="68"/>
    </row>
    <row r="103" spans="1:9" x14ac:dyDescent="0.2">
      <c r="A103" s="68"/>
      <c r="B103" s="68"/>
      <c r="C103" s="68"/>
      <c r="D103" s="68"/>
      <c r="F103" s="68"/>
      <c r="G103" s="68"/>
      <c r="H103" s="68"/>
      <c r="I103" s="68"/>
    </row>
    <row r="104" spans="1:9" x14ac:dyDescent="0.2">
      <c r="A104" s="68"/>
      <c r="B104" s="68"/>
      <c r="C104" s="68"/>
      <c r="D104" s="68"/>
      <c r="F104" s="68"/>
      <c r="G104" s="68"/>
      <c r="H104" s="68"/>
      <c r="I104" s="68"/>
    </row>
    <row r="105" spans="1:9" x14ac:dyDescent="0.2">
      <c r="A105" s="68"/>
      <c r="B105" s="68"/>
      <c r="C105" s="68"/>
      <c r="D105" s="68"/>
      <c r="F105" s="68"/>
      <c r="G105" s="68"/>
      <c r="H105" s="68"/>
      <c r="I105" s="68"/>
    </row>
    <row r="106" spans="1:9" x14ac:dyDescent="0.2">
      <c r="A106" s="68"/>
      <c r="B106" s="68"/>
      <c r="C106" s="68"/>
      <c r="D106" s="68"/>
      <c r="F106" s="68"/>
      <c r="G106" s="68"/>
      <c r="H106" s="68"/>
      <c r="I106" s="68"/>
    </row>
    <row r="107" spans="1:9" x14ac:dyDescent="0.2">
      <c r="A107" s="68"/>
      <c r="B107" s="68"/>
      <c r="C107" s="68"/>
      <c r="D107" s="68"/>
      <c r="F107" s="68"/>
      <c r="G107" s="68"/>
      <c r="H107" s="68"/>
      <c r="I107" s="68"/>
    </row>
    <row r="108" spans="1:9" x14ac:dyDescent="0.2">
      <c r="A108" s="68"/>
      <c r="B108" s="68"/>
      <c r="C108" s="68"/>
      <c r="D108" s="68"/>
      <c r="F108" s="68"/>
      <c r="G108" s="68"/>
      <c r="H108" s="68"/>
      <c r="I108" s="68"/>
    </row>
    <row r="109" spans="1:9" x14ac:dyDescent="0.2">
      <c r="A109" s="68"/>
      <c r="B109" s="68"/>
      <c r="C109" s="68"/>
      <c r="D109" s="68"/>
      <c r="F109" s="68"/>
      <c r="G109" s="68"/>
      <c r="H109" s="68"/>
      <c r="I109" s="68"/>
    </row>
    <row r="110" spans="1:9" x14ac:dyDescent="0.2">
      <c r="A110" s="68"/>
      <c r="B110" s="68"/>
      <c r="C110" s="68"/>
      <c r="D110" s="68"/>
      <c r="F110" s="68"/>
      <c r="G110" s="68"/>
      <c r="H110" s="68"/>
      <c r="I110" s="68"/>
    </row>
    <row r="111" spans="1:9" x14ac:dyDescent="0.2">
      <c r="A111" s="68"/>
      <c r="B111" s="68"/>
      <c r="C111" s="68"/>
      <c r="D111" s="68"/>
      <c r="F111" s="68"/>
      <c r="G111" s="68"/>
      <c r="H111" s="68"/>
      <c r="I111" s="68"/>
    </row>
    <row r="112" spans="1:9" x14ac:dyDescent="0.2">
      <c r="A112" s="68"/>
      <c r="B112" s="68"/>
      <c r="C112" s="68"/>
      <c r="D112" s="68"/>
      <c r="F112" s="68"/>
      <c r="G112" s="68"/>
      <c r="H112" s="68"/>
      <c r="I112" s="68"/>
    </row>
    <row r="113" spans="1:9" x14ac:dyDescent="0.2">
      <c r="A113" s="68"/>
      <c r="B113" s="68"/>
      <c r="C113" s="68"/>
      <c r="D113" s="68"/>
      <c r="F113" s="68"/>
      <c r="G113" s="68"/>
      <c r="H113" s="68"/>
      <c r="I113" s="68"/>
    </row>
    <row r="114" spans="1:9" x14ac:dyDescent="0.2">
      <c r="A114" s="68"/>
      <c r="B114" s="68"/>
      <c r="C114" s="68"/>
      <c r="D114" s="68"/>
      <c r="F114" s="68"/>
      <c r="G114" s="68"/>
      <c r="H114" s="68"/>
      <c r="I114" s="68"/>
    </row>
    <row r="115" spans="1:9" x14ac:dyDescent="0.2">
      <c r="A115" s="68"/>
      <c r="B115" s="68"/>
      <c r="C115" s="68"/>
      <c r="D115" s="68"/>
      <c r="F115" s="68"/>
      <c r="G115" s="68"/>
      <c r="H115" s="68"/>
      <c r="I115" s="68"/>
    </row>
    <row r="116" spans="1:9" x14ac:dyDescent="0.2">
      <c r="A116" s="68"/>
      <c r="B116" s="68"/>
      <c r="C116" s="68"/>
      <c r="D116" s="68"/>
      <c r="F116" s="68"/>
      <c r="G116" s="68"/>
      <c r="H116" s="68"/>
      <c r="I116" s="68"/>
    </row>
    <row r="117" spans="1:9" x14ac:dyDescent="0.2">
      <c r="A117" s="68"/>
      <c r="B117" s="68"/>
      <c r="C117" s="68"/>
      <c r="D117" s="68"/>
      <c r="F117" s="68"/>
      <c r="G117" s="68"/>
      <c r="H117" s="68"/>
      <c r="I117" s="68"/>
    </row>
    <row r="118" spans="1:9" x14ac:dyDescent="0.2">
      <c r="A118" s="68"/>
      <c r="B118" s="68"/>
      <c r="C118" s="68"/>
      <c r="D118" s="68"/>
      <c r="F118" s="68"/>
      <c r="G118" s="68"/>
      <c r="H118" s="68"/>
      <c r="I118" s="68"/>
    </row>
    <row r="119" spans="1:9" x14ac:dyDescent="0.2">
      <c r="A119" s="68"/>
      <c r="B119" s="68"/>
      <c r="C119" s="68"/>
      <c r="D119" s="68"/>
      <c r="F119" s="68"/>
      <c r="G119" s="68"/>
      <c r="H119" s="68"/>
      <c r="I119" s="68"/>
    </row>
    <row r="120" spans="1:9" x14ac:dyDescent="0.2">
      <c r="A120" s="68"/>
      <c r="B120" s="68"/>
      <c r="C120" s="68"/>
      <c r="D120" s="68"/>
      <c r="F120" s="68"/>
      <c r="G120" s="68"/>
      <c r="H120" s="68"/>
      <c r="I120" s="68"/>
    </row>
    <row r="121" spans="1:9" x14ac:dyDescent="0.2">
      <c r="A121" s="68"/>
      <c r="B121" s="68"/>
      <c r="C121" s="68"/>
      <c r="D121" s="68"/>
      <c r="F121" s="68"/>
      <c r="G121" s="68"/>
      <c r="H121" s="68"/>
      <c r="I121" s="68"/>
    </row>
    <row r="122" spans="1:9" x14ac:dyDescent="0.2">
      <c r="A122" s="68"/>
      <c r="B122" s="68"/>
      <c r="C122" s="68"/>
      <c r="D122" s="68"/>
      <c r="F122" s="68"/>
      <c r="G122" s="68"/>
      <c r="H122" s="68"/>
      <c r="I122" s="68"/>
    </row>
    <row r="123" spans="1:9" x14ac:dyDescent="0.2">
      <c r="A123" s="68"/>
      <c r="B123" s="68"/>
      <c r="C123" s="68"/>
      <c r="D123" s="68"/>
      <c r="F123" s="68"/>
      <c r="G123" s="68"/>
      <c r="H123" s="68"/>
      <c r="I123" s="68"/>
    </row>
    <row r="124" spans="1:9" x14ac:dyDescent="0.2">
      <c r="A124" s="68"/>
      <c r="B124" s="68"/>
      <c r="C124" s="68"/>
      <c r="D124" s="68"/>
      <c r="F124" s="68"/>
      <c r="G124" s="68"/>
      <c r="H124" s="68"/>
      <c r="I124" s="68"/>
    </row>
    <row r="125" spans="1:9" x14ac:dyDescent="0.2">
      <c r="A125" s="68"/>
      <c r="B125" s="68"/>
      <c r="C125" s="68"/>
      <c r="D125" s="68"/>
      <c r="F125" s="68"/>
      <c r="G125" s="68"/>
      <c r="H125" s="68"/>
      <c r="I125" s="68"/>
    </row>
    <row r="126" spans="1:9" x14ac:dyDescent="0.2">
      <c r="A126" s="68"/>
      <c r="B126" s="68"/>
      <c r="C126" s="68"/>
      <c r="D126" s="68"/>
      <c r="F126" s="68"/>
      <c r="G126" s="68"/>
      <c r="H126" s="68"/>
      <c r="I126" s="68"/>
    </row>
    <row r="127" spans="1:9" x14ac:dyDescent="0.2">
      <c r="A127" s="68"/>
      <c r="B127" s="68"/>
      <c r="C127" s="68"/>
      <c r="D127" s="68"/>
      <c r="F127" s="68"/>
      <c r="G127" s="68"/>
      <c r="H127" s="68"/>
      <c r="I127" s="68"/>
    </row>
    <row r="128" spans="1:9" x14ac:dyDescent="0.2">
      <c r="A128" s="68"/>
      <c r="B128" s="68"/>
      <c r="C128" s="68"/>
      <c r="D128" s="68"/>
      <c r="F128" s="68"/>
      <c r="G128" s="68"/>
      <c r="H128" s="68"/>
      <c r="I128" s="68"/>
    </row>
    <row r="129" spans="1:9" x14ac:dyDescent="0.2">
      <c r="A129" s="68"/>
      <c r="B129" s="68"/>
      <c r="C129" s="68"/>
      <c r="D129" s="68"/>
      <c r="F129" s="68"/>
      <c r="G129" s="68"/>
      <c r="H129" s="68"/>
      <c r="I129" s="68"/>
    </row>
    <row r="130" spans="1:9" x14ac:dyDescent="0.2">
      <c r="A130" s="68"/>
      <c r="B130" s="68"/>
      <c r="C130" s="68"/>
      <c r="D130" s="68"/>
      <c r="F130" s="68"/>
      <c r="G130" s="68"/>
      <c r="H130" s="68"/>
      <c r="I130" s="68"/>
    </row>
    <row r="131" spans="1:9" x14ac:dyDescent="0.2">
      <c r="A131" s="68"/>
      <c r="B131" s="68"/>
      <c r="C131" s="68"/>
      <c r="D131" s="68"/>
      <c r="F131" s="68"/>
      <c r="G131" s="68"/>
      <c r="H131" s="68"/>
      <c r="I131" s="68"/>
    </row>
    <row r="132" spans="1:9" x14ac:dyDescent="0.2">
      <c r="A132" s="68"/>
      <c r="B132" s="68"/>
      <c r="C132" s="68"/>
      <c r="D132" s="68"/>
      <c r="F132" s="68"/>
      <c r="G132" s="68"/>
      <c r="H132" s="68"/>
      <c r="I132" s="68"/>
    </row>
    <row r="133" spans="1:9" x14ac:dyDescent="0.2">
      <c r="A133" s="68"/>
      <c r="B133" s="68"/>
      <c r="C133" s="68"/>
      <c r="D133" s="68"/>
      <c r="F133" s="68"/>
      <c r="G133" s="68"/>
      <c r="H133" s="68"/>
      <c r="I133" s="68"/>
    </row>
    <row r="134" spans="1:9" x14ac:dyDescent="0.2">
      <c r="A134" s="68"/>
      <c r="B134" s="68"/>
      <c r="C134" s="68"/>
      <c r="D134" s="68"/>
      <c r="F134" s="68"/>
      <c r="G134" s="68"/>
      <c r="H134" s="68"/>
      <c r="I134" s="68"/>
    </row>
    <row r="135" spans="1:9" x14ac:dyDescent="0.2">
      <c r="A135" s="68"/>
      <c r="B135" s="68"/>
      <c r="C135" s="68"/>
      <c r="D135" s="68"/>
      <c r="F135" s="68"/>
      <c r="G135" s="68"/>
      <c r="H135" s="68"/>
      <c r="I135" s="68"/>
    </row>
    <row r="136" spans="1:9" x14ac:dyDescent="0.2">
      <c r="A136" s="68"/>
      <c r="B136" s="68"/>
      <c r="C136" s="68"/>
      <c r="D136" s="68"/>
      <c r="F136" s="68"/>
      <c r="G136" s="68"/>
      <c r="H136" s="68"/>
      <c r="I136" s="68"/>
    </row>
    <row r="137" spans="1:9" x14ac:dyDescent="0.2">
      <c r="A137" s="68"/>
      <c r="B137" s="68"/>
      <c r="C137" s="68"/>
      <c r="D137" s="68"/>
      <c r="F137" s="68"/>
      <c r="G137" s="68"/>
      <c r="H137" s="68"/>
      <c r="I137" s="68"/>
    </row>
    <row r="138" spans="1:9" x14ac:dyDescent="0.2">
      <c r="A138" s="68"/>
      <c r="B138" s="68"/>
      <c r="C138" s="68"/>
      <c r="D138" s="68"/>
      <c r="F138" s="68"/>
      <c r="G138" s="68"/>
      <c r="H138" s="68"/>
      <c r="I138" s="68"/>
    </row>
    <row r="139" spans="1:9" x14ac:dyDescent="0.2">
      <c r="A139" s="68"/>
      <c r="B139" s="68"/>
      <c r="C139" s="68"/>
      <c r="D139" s="68"/>
      <c r="F139" s="68"/>
      <c r="G139" s="68"/>
      <c r="H139" s="68"/>
      <c r="I139" s="68"/>
    </row>
    <row r="140" spans="1:9" x14ac:dyDescent="0.2">
      <c r="A140" s="68"/>
      <c r="B140" s="68"/>
      <c r="C140" s="68"/>
      <c r="D140" s="68"/>
      <c r="F140" s="68"/>
      <c r="G140" s="68"/>
      <c r="H140" s="68"/>
      <c r="I140" s="68"/>
    </row>
    <row r="141" spans="1:9" x14ac:dyDescent="0.2">
      <c r="A141" s="68"/>
      <c r="B141" s="68"/>
      <c r="C141" s="68"/>
      <c r="D141" s="68"/>
      <c r="F141" s="68"/>
      <c r="G141" s="68"/>
      <c r="H141" s="68"/>
      <c r="I141" s="68"/>
    </row>
    <row r="142" spans="1:9" x14ac:dyDescent="0.2">
      <c r="A142" s="68"/>
      <c r="B142" s="68"/>
      <c r="C142" s="68"/>
      <c r="D142" s="68"/>
      <c r="F142" s="68"/>
      <c r="G142" s="68"/>
      <c r="H142" s="68"/>
      <c r="I142" s="68"/>
    </row>
    <row r="143" spans="1:9" x14ac:dyDescent="0.2">
      <c r="A143" s="68"/>
      <c r="B143" s="68"/>
      <c r="C143" s="68"/>
      <c r="D143" s="68"/>
      <c r="F143" s="68"/>
      <c r="G143" s="68"/>
      <c r="H143" s="68"/>
      <c r="I143" s="68"/>
    </row>
    <row r="144" spans="1:9" x14ac:dyDescent="0.2">
      <c r="A144" s="68"/>
      <c r="B144" s="68"/>
      <c r="C144" s="68"/>
      <c r="D144" s="68"/>
      <c r="F144" s="68"/>
      <c r="G144" s="68"/>
      <c r="H144" s="68"/>
      <c r="I144" s="68"/>
    </row>
    <row r="145" spans="1:9" x14ac:dyDescent="0.2">
      <c r="A145" s="68"/>
      <c r="B145" s="68"/>
      <c r="C145" s="68"/>
      <c r="D145" s="68"/>
      <c r="F145" s="68"/>
      <c r="G145" s="68"/>
      <c r="H145" s="68"/>
      <c r="I145" s="68"/>
    </row>
    <row r="146" spans="1:9" x14ac:dyDescent="0.2">
      <c r="A146" s="68"/>
      <c r="B146" s="68"/>
      <c r="C146" s="68"/>
      <c r="D146" s="68"/>
      <c r="F146" s="68"/>
      <c r="G146" s="68"/>
      <c r="H146" s="68"/>
      <c r="I146" s="68"/>
    </row>
    <row r="147" spans="1:9" x14ac:dyDescent="0.2">
      <c r="A147" s="68"/>
      <c r="B147" s="68"/>
      <c r="C147" s="68"/>
      <c r="D147" s="68"/>
      <c r="F147" s="68"/>
      <c r="G147" s="68"/>
      <c r="H147" s="68"/>
      <c r="I147" s="68"/>
    </row>
    <row r="148" spans="1:9" x14ac:dyDescent="0.2">
      <c r="A148" s="68"/>
      <c r="B148" s="68"/>
      <c r="C148" s="68"/>
      <c r="D148" s="68"/>
      <c r="F148" s="68"/>
      <c r="G148" s="68"/>
      <c r="H148" s="68"/>
      <c r="I148" s="68"/>
    </row>
    <row r="149" spans="1:9" x14ac:dyDescent="0.2">
      <c r="A149" s="68"/>
      <c r="B149" s="68"/>
      <c r="C149" s="68"/>
      <c r="D149" s="68"/>
      <c r="F149" s="68"/>
      <c r="G149" s="68"/>
      <c r="H149" s="68"/>
      <c r="I149" s="68"/>
    </row>
    <row r="150" spans="1:9" x14ac:dyDescent="0.2">
      <c r="A150" s="68"/>
      <c r="B150" s="68"/>
      <c r="C150" s="68"/>
      <c r="D150" s="68"/>
      <c r="F150" s="68"/>
      <c r="G150" s="68"/>
      <c r="H150" s="68"/>
      <c r="I150" s="68"/>
    </row>
    <row r="151" spans="1:9" x14ac:dyDescent="0.2">
      <c r="A151" s="68"/>
      <c r="B151" s="68"/>
      <c r="C151" s="68"/>
      <c r="D151" s="68"/>
      <c r="F151" s="68"/>
      <c r="G151" s="68"/>
      <c r="H151" s="68"/>
      <c r="I151" s="68"/>
    </row>
    <row r="152" spans="1:9" x14ac:dyDescent="0.2">
      <c r="A152" s="68"/>
      <c r="B152" s="68"/>
      <c r="C152" s="68"/>
      <c r="D152" s="68"/>
      <c r="F152" s="68"/>
      <c r="G152" s="68"/>
      <c r="H152" s="68"/>
      <c r="I152" s="68"/>
    </row>
    <row r="153" spans="1:9" x14ac:dyDescent="0.2">
      <c r="A153" s="68"/>
      <c r="B153" s="68"/>
      <c r="C153" s="68"/>
      <c r="D153" s="68"/>
      <c r="F153" s="68"/>
      <c r="G153" s="68"/>
      <c r="H153" s="68"/>
      <c r="I153" s="68"/>
    </row>
    <row r="154" spans="1:9" x14ac:dyDescent="0.2">
      <c r="A154" s="68"/>
      <c r="B154" s="68"/>
      <c r="C154" s="68"/>
      <c r="D154" s="68"/>
      <c r="F154" s="68"/>
      <c r="G154" s="68"/>
      <c r="H154" s="68"/>
      <c r="I154" s="68"/>
    </row>
    <row r="155" spans="1:9" x14ac:dyDescent="0.2">
      <c r="A155" s="68"/>
      <c r="B155" s="68"/>
      <c r="C155" s="68"/>
      <c r="D155" s="68"/>
      <c r="F155" s="68"/>
      <c r="G155" s="68"/>
      <c r="H155" s="68"/>
      <c r="I155" s="68"/>
    </row>
    <row r="156" spans="1:9" x14ac:dyDescent="0.2">
      <c r="A156" s="68"/>
      <c r="B156" s="68"/>
      <c r="C156" s="68"/>
      <c r="D156" s="68"/>
      <c r="F156" s="68"/>
      <c r="G156" s="68"/>
      <c r="H156" s="68"/>
      <c r="I156" s="68"/>
    </row>
    <row r="157" spans="1:9" x14ac:dyDescent="0.2">
      <c r="A157" s="68"/>
      <c r="B157" s="68"/>
      <c r="C157" s="68"/>
      <c r="D157" s="68"/>
      <c r="F157" s="68"/>
      <c r="G157" s="68"/>
      <c r="H157" s="68"/>
      <c r="I157" s="68"/>
    </row>
    <row r="158" spans="1:9" x14ac:dyDescent="0.2">
      <c r="A158" s="68"/>
      <c r="B158" s="68"/>
      <c r="C158" s="68"/>
      <c r="D158" s="68"/>
      <c r="F158" s="68"/>
      <c r="G158" s="68"/>
      <c r="H158" s="68"/>
      <c r="I158" s="68"/>
    </row>
    <row r="159" spans="1:9" x14ac:dyDescent="0.2">
      <c r="A159" s="68"/>
      <c r="B159" s="68"/>
      <c r="C159" s="68"/>
      <c r="D159" s="68"/>
      <c r="F159" s="68"/>
      <c r="G159" s="68"/>
      <c r="H159" s="68"/>
      <c r="I159" s="68"/>
    </row>
    <row r="160" spans="1:9" x14ac:dyDescent="0.2">
      <c r="A160" s="68"/>
      <c r="B160" s="68"/>
      <c r="C160" s="68"/>
      <c r="D160" s="68"/>
      <c r="F160" s="68"/>
      <c r="G160" s="68"/>
      <c r="H160" s="68"/>
      <c r="I160" s="68"/>
    </row>
    <row r="161" spans="1:9" x14ac:dyDescent="0.2">
      <c r="A161" s="68"/>
      <c r="B161" s="68"/>
      <c r="C161" s="68"/>
      <c r="D161" s="68"/>
      <c r="F161" s="68"/>
      <c r="G161" s="68"/>
      <c r="H161" s="68"/>
      <c r="I161" s="68"/>
    </row>
    <row r="162" spans="1:9" x14ac:dyDescent="0.2">
      <c r="A162" s="68"/>
      <c r="B162" s="68"/>
      <c r="C162" s="68"/>
      <c r="D162" s="68"/>
      <c r="F162" s="68"/>
      <c r="G162" s="68"/>
      <c r="H162" s="68"/>
      <c r="I162" s="68"/>
    </row>
    <row r="163" spans="1:9" x14ac:dyDescent="0.2">
      <c r="A163" s="68"/>
      <c r="B163" s="68"/>
      <c r="C163" s="68"/>
      <c r="D163" s="68"/>
      <c r="F163" s="68"/>
      <c r="G163" s="68"/>
      <c r="H163" s="68"/>
      <c r="I163" s="68"/>
    </row>
    <row r="164" spans="1:9" x14ac:dyDescent="0.2">
      <c r="A164" s="68"/>
      <c r="B164" s="68"/>
      <c r="C164" s="68"/>
      <c r="D164" s="68"/>
      <c r="F164" s="68"/>
      <c r="G164" s="68"/>
      <c r="H164" s="68"/>
      <c r="I164" s="68"/>
    </row>
    <row r="165" spans="1:9" x14ac:dyDescent="0.2">
      <c r="A165" s="68"/>
      <c r="B165" s="68"/>
      <c r="C165" s="68"/>
      <c r="D165" s="68"/>
      <c r="F165" s="68"/>
      <c r="G165" s="68"/>
      <c r="H165" s="68"/>
      <c r="I165" s="68"/>
    </row>
    <row r="166" spans="1:9" x14ac:dyDescent="0.2">
      <c r="A166" s="68"/>
      <c r="B166" s="68"/>
      <c r="C166" s="68"/>
      <c r="D166" s="68"/>
      <c r="F166" s="68"/>
      <c r="G166" s="68"/>
      <c r="H166" s="68"/>
      <c r="I166" s="68"/>
    </row>
    <row r="167" spans="1:9" x14ac:dyDescent="0.2">
      <c r="A167" s="68"/>
      <c r="B167" s="68"/>
      <c r="C167" s="68"/>
      <c r="D167" s="68"/>
      <c r="F167" s="68"/>
      <c r="G167" s="68"/>
      <c r="H167" s="68"/>
      <c r="I167" s="68"/>
    </row>
    <row r="168" spans="1:9" x14ac:dyDescent="0.2">
      <c r="A168" s="68"/>
      <c r="B168" s="68"/>
      <c r="C168" s="68"/>
      <c r="D168" s="68"/>
      <c r="F168" s="68"/>
      <c r="G168" s="68"/>
      <c r="H168" s="68"/>
      <c r="I168" s="68"/>
    </row>
    <row r="169" spans="1:9" x14ac:dyDescent="0.2">
      <c r="A169" s="68"/>
      <c r="B169" s="68"/>
      <c r="C169" s="68"/>
      <c r="D169" s="68"/>
      <c r="F169" s="68"/>
      <c r="G169" s="68"/>
      <c r="H169" s="68"/>
      <c r="I169" s="68"/>
    </row>
    <row r="170" spans="1:9" x14ac:dyDescent="0.2">
      <c r="A170" s="68"/>
      <c r="B170" s="68"/>
      <c r="C170" s="68"/>
      <c r="D170" s="68"/>
      <c r="F170" s="68"/>
      <c r="G170" s="68"/>
      <c r="H170" s="68"/>
      <c r="I170" s="68"/>
    </row>
    <row r="171" spans="1:9" x14ac:dyDescent="0.2">
      <c r="A171" s="68"/>
      <c r="B171" s="68"/>
      <c r="C171" s="68"/>
      <c r="D171" s="68"/>
      <c r="F171" s="68"/>
      <c r="G171" s="68"/>
      <c r="H171" s="68"/>
      <c r="I171" s="68"/>
    </row>
    <row r="172" spans="1:9" x14ac:dyDescent="0.2">
      <c r="A172" s="68"/>
      <c r="B172" s="68"/>
      <c r="C172" s="68"/>
      <c r="D172" s="68"/>
      <c r="F172" s="68"/>
      <c r="G172" s="68"/>
      <c r="H172" s="68"/>
      <c r="I172" s="68"/>
    </row>
    <row r="173" spans="1:9" x14ac:dyDescent="0.2">
      <c r="A173" s="68"/>
      <c r="B173" s="68"/>
      <c r="C173" s="68"/>
      <c r="D173" s="68"/>
      <c r="F173" s="68"/>
      <c r="G173" s="68"/>
      <c r="H173" s="68"/>
      <c r="I173" s="68"/>
    </row>
    <row r="174" spans="1:9" x14ac:dyDescent="0.2">
      <c r="A174" s="68"/>
      <c r="B174" s="68"/>
      <c r="C174" s="68"/>
      <c r="D174" s="68"/>
      <c r="F174" s="68"/>
      <c r="G174" s="68"/>
      <c r="H174" s="68"/>
      <c r="I174" s="68"/>
    </row>
    <row r="175" spans="1:9" x14ac:dyDescent="0.2">
      <c r="A175" s="68"/>
      <c r="B175" s="68"/>
      <c r="C175" s="68"/>
      <c r="D175" s="68"/>
      <c r="F175" s="68"/>
      <c r="G175" s="68"/>
      <c r="H175" s="68"/>
      <c r="I175" s="68"/>
    </row>
    <row r="176" spans="1:9" x14ac:dyDescent="0.2">
      <c r="A176" s="68"/>
      <c r="B176" s="68"/>
      <c r="C176" s="68"/>
      <c r="D176" s="68"/>
      <c r="F176" s="68"/>
      <c r="G176" s="68"/>
      <c r="H176" s="68"/>
      <c r="I176" s="68"/>
    </row>
    <row r="177" spans="1:9" x14ac:dyDescent="0.2">
      <c r="A177" s="68"/>
      <c r="B177" s="68"/>
      <c r="C177" s="68"/>
      <c r="D177" s="68"/>
      <c r="F177" s="68"/>
      <c r="G177" s="68"/>
      <c r="H177" s="68"/>
      <c r="I177" s="68"/>
    </row>
    <row r="178" spans="1:9" x14ac:dyDescent="0.2">
      <c r="A178" s="68"/>
      <c r="B178" s="68"/>
      <c r="C178" s="68"/>
      <c r="D178" s="68"/>
      <c r="F178" s="10"/>
      <c r="G178" s="68"/>
      <c r="H178" s="68"/>
      <c r="I178" s="68"/>
    </row>
    <row r="179" spans="1:9" x14ac:dyDescent="0.2">
      <c r="A179" s="68"/>
      <c r="B179" s="68"/>
      <c r="C179" s="68"/>
      <c r="D179" s="68"/>
      <c r="F179" s="10"/>
      <c r="G179" s="68"/>
      <c r="H179" s="68"/>
      <c r="I179" s="68"/>
    </row>
    <row r="180" spans="1:9" x14ac:dyDescent="0.2">
      <c r="A180" s="68"/>
      <c r="B180" s="68"/>
      <c r="C180" s="68"/>
      <c r="D180" s="68"/>
      <c r="F180" s="10"/>
      <c r="G180" s="68"/>
      <c r="H180" s="68"/>
      <c r="I180" s="68"/>
    </row>
    <row r="181" spans="1:9" x14ac:dyDescent="0.2">
      <c r="A181" s="68"/>
      <c r="B181" s="68"/>
      <c r="C181" s="68"/>
      <c r="D181" s="68"/>
      <c r="F181" s="10"/>
      <c r="G181" s="68"/>
      <c r="H181" s="68"/>
      <c r="I181" s="68"/>
    </row>
    <row r="182" spans="1:9" x14ac:dyDescent="0.2">
      <c r="A182" s="68"/>
      <c r="B182" s="68"/>
      <c r="C182" s="68"/>
      <c r="D182" s="68"/>
      <c r="F182" s="10"/>
      <c r="G182" s="68"/>
      <c r="H182" s="68"/>
      <c r="I182" s="68"/>
    </row>
    <row r="183" spans="1:9" x14ac:dyDescent="0.2">
      <c r="A183" s="68"/>
      <c r="B183" s="68"/>
      <c r="C183" s="68"/>
      <c r="D183" s="68"/>
      <c r="F183" s="10"/>
      <c r="G183" s="68"/>
      <c r="H183" s="68"/>
      <c r="I183" s="68"/>
    </row>
    <row r="184" spans="1:9" x14ac:dyDescent="0.2">
      <c r="A184" s="68"/>
      <c r="B184" s="68"/>
      <c r="C184" s="68"/>
      <c r="D184" s="68"/>
      <c r="F184" s="10"/>
      <c r="G184" s="68"/>
      <c r="H184" s="68"/>
      <c r="I184" s="68"/>
    </row>
    <row r="185" spans="1:9" x14ac:dyDescent="0.2">
      <c r="A185" s="68"/>
      <c r="B185" s="68"/>
      <c r="C185" s="68"/>
      <c r="D185" s="68"/>
      <c r="F185" s="10"/>
      <c r="G185" s="68"/>
      <c r="H185" s="68"/>
      <c r="I185" s="68"/>
    </row>
    <row r="186" spans="1:9" x14ac:dyDescent="0.2">
      <c r="A186" s="68"/>
      <c r="B186" s="68"/>
      <c r="C186" s="68"/>
      <c r="D186" s="68"/>
      <c r="F186" s="10"/>
      <c r="G186" s="68"/>
      <c r="H186" s="68"/>
      <c r="I186" s="68"/>
    </row>
    <row r="187" spans="1:9" x14ac:dyDescent="0.2">
      <c r="A187" s="68"/>
      <c r="B187" s="68"/>
      <c r="C187" s="68"/>
      <c r="D187" s="68"/>
      <c r="F187" s="10"/>
      <c r="G187" s="68"/>
      <c r="H187" s="68"/>
      <c r="I187" s="68"/>
    </row>
    <row r="188" spans="1:9" x14ac:dyDescent="0.2">
      <c r="A188" s="68"/>
      <c r="B188" s="68"/>
      <c r="C188" s="68"/>
      <c r="D188" s="68"/>
      <c r="F188" s="10"/>
      <c r="G188" s="68"/>
      <c r="H188" s="68"/>
      <c r="I188" s="68"/>
    </row>
    <row r="189" spans="1:9" x14ac:dyDescent="0.2">
      <c r="A189" s="68"/>
      <c r="B189" s="68"/>
      <c r="C189" s="68"/>
      <c r="D189" s="68"/>
      <c r="F189" s="10"/>
      <c r="G189" s="68"/>
      <c r="H189" s="68"/>
      <c r="I189" s="68"/>
    </row>
    <row r="190" spans="1:9" x14ac:dyDescent="0.2">
      <c r="A190" s="68"/>
      <c r="B190" s="68"/>
      <c r="C190" s="68"/>
      <c r="D190" s="68"/>
      <c r="F190" s="10"/>
      <c r="G190" s="68"/>
      <c r="H190" s="68"/>
      <c r="I190" s="68"/>
    </row>
    <row r="191" spans="1:9" x14ac:dyDescent="0.2">
      <c r="A191" s="68"/>
      <c r="B191" s="68"/>
      <c r="C191" s="68"/>
      <c r="D191" s="68"/>
      <c r="F191" s="10"/>
      <c r="G191" s="68"/>
      <c r="H191" s="68"/>
      <c r="I191" s="68"/>
    </row>
    <row r="192" spans="1:9" x14ac:dyDescent="0.2">
      <c r="A192" s="68"/>
      <c r="B192" s="68"/>
      <c r="C192" s="68"/>
      <c r="D192" s="68"/>
      <c r="F192" s="10"/>
      <c r="G192" s="68"/>
      <c r="H192" s="68"/>
      <c r="I192" s="68"/>
    </row>
    <row r="193" spans="1:9" x14ac:dyDescent="0.2">
      <c r="A193" s="68"/>
      <c r="B193" s="68"/>
      <c r="C193" s="68"/>
      <c r="D193" s="68"/>
      <c r="F193" s="10"/>
      <c r="G193" s="68"/>
      <c r="H193" s="68"/>
      <c r="I193" s="68"/>
    </row>
    <row r="194" spans="1:9" x14ac:dyDescent="0.2">
      <c r="A194" s="68"/>
      <c r="B194" s="68"/>
      <c r="C194" s="68"/>
      <c r="D194" s="68"/>
      <c r="F194" s="10"/>
      <c r="G194" s="68"/>
      <c r="H194" s="68"/>
      <c r="I194" s="68"/>
    </row>
    <row r="195" spans="1:9" x14ac:dyDescent="0.2">
      <c r="A195" s="68"/>
      <c r="B195" s="68"/>
      <c r="C195" s="68"/>
      <c r="D195" s="68"/>
      <c r="F195" s="10"/>
      <c r="G195" s="68"/>
      <c r="H195" s="68"/>
      <c r="I195" s="68"/>
    </row>
    <row r="196" spans="1:9" x14ac:dyDescent="0.2">
      <c r="A196" s="68"/>
      <c r="B196" s="68"/>
      <c r="C196" s="68"/>
      <c r="D196" s="68"/>
      <c r="F196" s="10"/>
      <c r="G196" s="68"/>
      <c r="H196" s="68"/>
      <c r="I196" s="68"/>
    </row>
    <row r="197" spans="1:9" x14ac:dyDescent="0.2">
      <c r="A197" s="68"/>
      <c r="B197" s="68"/>
      <c r="C197" s="68"/>
      <c r="D197" s="68"/>
      <c r="F197" s="10"/>
      <c r="G197" s="68"/>
      <c r="H197" s="68"/>
      <c r="I197" s="68"/>
    </row>
    <row r="198" spans="1:9" x14ac:dyDescent="0.2">
      <c r="A198" s="68"/>
      <c r="B198" s="68"/>
      <c r="C198" s="68"/>
      <c r="D198" s="68"/>
      <c r="F198" s="10"/>
      <c r="G198" s="68"/>
      <c r="H198" s="68"/>
      <c r="I198" s="68"/>
    </row>
    <row r="199" spans="1:9" x14ac:dyDescent="0.2">
      <c r="A199" s="68"/>
      <c r="B199" s="68"/>
      <c r="C199" s="68"/>
      <c r="D199" s="68"/>
      <c r="F199" s="10"/>
      <c r="G199" s="68"/>
      <c r="H199" s="68"/>
      <c r="I199" s="68"/>
    </row>
    <row r="200" spans="1:9" x14ac:dyDescent="0.2">
      <c r="A200" s="68"/>
      <c r="B200" s="68"/>
      <c r="C200" s="68"/>
      <c r="D200" s="68"/>
      <c r="F200" s="10"/>
      <c r="G200" s="68"/>
      <c r="H200" s="68"/>
      <c r="I200" s="68"/>
    </row>
    <row r="201" spans="1:9" x14ac:dyDescent="0.2">
      <c r="A201" s="68"/>
      <c r="B201" s="68"/>
      <c r="C201" s="68"/>
      <c r="D201" s="68"/>
      <c r="F201" s="10"/>
      <c r="G201" s="68"/>
      <c r="H201" s="68"/>
      <c r="I201" s="68"/>
    </row>
    <row r="202" spans="1:9" x14ac:dyDescent="0.2">
      <c r="A202" s="68"/>
      <c r="B202" s="68"/>
      <c r="C202" s="68"/>
      <c r="D202" s="68"/>
      <c r="F202" s="10"/>
      <c r="G202" s="68"/>
      <c r="H202" s="68"/>
      <c r="I202" s="68"/>
    </row>
    <row r="203" spans="1:9" x14ac:dyDescent="0.2">
      <c r="A203" s="68"/>
      <c r="B203" s="68"/>
      <c r="C203" s="68"/>
      <c r="D203" s="68"/>
      <c r="F203" s="10"/>
      <c r="G203" s="68"/>
      <c r="H203" s="68"/>
      <c r="I203" s="68"/>
    </row>
    <row r="204" spans="1:9" x14ac:dyDescent="0.2">
      <c r="A204" s="68"/>
      <c r="B204" s="68"/>
      <c r="C204" s="68"/>
      <c r="D204" s="68"/>
      <c r="F204" s="10"/>
      <c r="G204" s="68"/>
      <c r="H204" s="68"/>
      <c r="I204" s="68"/>
    </row>
    <row r="205" spans="1:9" x14ac:dyDescent="0.2">
      <c r="A205" s="68"/>
      <c r="B205" s="68"/>
      <c r="C205" s="68"/>
      <c r="D205" s="68"/>
      <c r="F205" s="10"/>
      <c r="G205" s="68"/>
      <c r="H205" s="68"/>
      <c r="I205" s="68"/>
    </row>
    <row r="206" spans="1:9" x14ac:dyDescent="0.2">
      <c r="A206" s="68"/>
      <c r="B206" s="68"/>
      <c r="C206" s="68"/>
      <c r="D206" s="68"/>
      <c r="F206" s="10"/>
      <c r="G206" s="68"/>
      <c r="H206" s="68"/>
      <c r="I206" s="68"/>
    </row>
    <row r="207" spans="1:9" x14ac:dyDescent="0.2">
      <c r="A207" s="68"/>
      <c r="B207" s="68"/>
      <c r="C207" s="68"/>
      <c r="D207" s="68"/>
      <c r="F207" s="10"/>
      <c r="G207" s="68"/>
      <c r="H207" s="68"/>
      <c r="I207" s="68"/>
    </row>
    <row r="208" spans="1:9" x14ac:dyDescent="0.2">
      <c r="A208" s="68"/>
      <c r="B208" s="68"/>
      <c r="C208" s="68"/>
      <c r="D208" s="68"/>
      <c r="F208" s="10"/>
      <c r="G208" s="68"/>
      <c r="H208" s="68"/>
      <c r="I208" s="68"/>
    </row>
    <row r="209" spans="1:9" x14ac:dyDescent="0.2">
      <c r="A209" s="68"/>
      <c r="B209" s="68"/>
      <c r="C209" s="68"/>
      <c r="D209" s="68"/>
      <c r="F209" s="10"/>
      <c r="G209" s="68"/>
      <c r="H209" s="68"/>
      <c r="I209" s="68"/>
    </row>
    <row r="210" spans="1:9" x14ac:dyDescent="0.2">
      <c r="A210" s="68"/>
      <c r="B210" s="68"/>
      <c r="C210" s="68"/>
      <c r="D210" s="68"/>
      <c r="F210" s="10"/>
      <c r="G210" s="68"/>
      <c r="H210" s="68"/>
      <c r="I210" s="68"/>
    </row>
    <row r="211" spans="1:9" x14ac:dyDescent="0.2">
      <c r="A211" s="68"/>
      <c r="B211" s="68"/>
      <c r="C211" s="68"/>
      <c r="D211" s="68"/>
      <c r="F211" s="10"/>
      <c r="G211" s="68"/>
      <c r="H211" s="68"/>
      <c r="I211" s="68"/>
    </row>
    <row r="212" spans="1:9" x14ac:dyDescent="0.2">
      <c r="A212" s="68"/>
      <c r="B212" s="68"/>
      <c r="C212" s="68"/>
      <c r="D212" s="68"/>
      <c r="F212" s="10"/>
      <c r="G212" s="68"/>
      <c r="H212" s="68"/>
      <c r="I212" s="68"/>
    </row>
    <row r="213" spans="1:9" x14ac:dyDescent="0.2">
      <c r="A213" s="68"/>
      <c r="B213" s="68"/>
      <c r="C213" s="68"/>
      <c r="D213" s="68"/>
      <c r="F213" s="10"/>
      <c r="G213" s="68"/>
      <c r="H213" s="68"/>
      <c r="I213" s="68"/>
    </row>
    <row r="214" spans="1:9" x14ac:dyDescent="0.2">
      <c r="A214" s="68"/>
      <c r="B214" s="68"/>
      <c r="C214" s="68"/>
      <c r="D214" s="68"/>
      <c r="F214" s="10"/>
      <c r="G214" s="68"/>
      <c r="H214" s="68"/>
      <c r="I214" s="68"/>
    </row>
    <row r="215" spans="1:9" x14ac:dyDescent="0.2">
      <c r="A215" s="68"/>
      <c r="B215" s="68"/>
      <c r="C215" s="68"/>
      <c r="D215" s="68"/>
      <c r="F215" s="10"/>
      <c r="G215" s="68"/>
      <c r="H215" s="68"/>
      <c r="I215" s="68"/>
    </row>
    <row r="216" spans="1:9" x14ac:dyDescent="0.2">
      <c r="A216" s="68"/>
      <c r="B216" s="68"/>
      <c r="C216" s="68"/>
      <c r="D216" s="68"/>
      <c r="F216" s="10"/>
      <c r="G216" s="68"/>
      <c r="H216" s="68"/>
      <c r="I216" s="68"/>
    </row>
    <row r="217" spans="1:9" x14ac:dyDescent="0.2">
      <c r="A217" s="68"/>
      <c r="B217" s="68"/>
      <c r="C217" s="68"/>
      <c r="D217" s="68"/>
      <c r="F217" s="10"/>
      <c r="G217" s="68"/>
      <c r="H217" s="68"/>
      <c r="I217" s="68"/>
    </row>
    <row r="218" spans="1:9" x14ac:dyDescent="0.2">
      <c r="A218" s="68"/>
      <c r="B218" s="68"/>
      <c r="C218" s="68"/>
      <c r="D218" s="68"/>
      <c r="F218" s="10"/>
      <c r="G218" s="68"/>
      <c r="H218" s="68"/>
      <c r="I218" s="68"/>
    </row>
    <row r="219" spans="1:9" x14ac:dyDescent="0.2">
      <c r="A219" s="68"/>
      <c r="B219" s="68"/>
      <c r="C219" s="68"/>
      <c r="D219" s="68"/>
      <c r="F219" s="10"/>
      <c r="G219" s="68"/>
      <c r="H219" s="68"/>
      <c r="I219" s="68"/>
    </row>
    <row r="220" spans="1:9" x14ac:dyDescent="0.2">
      <c r="A220" s="68"/>
      <c r="B220" s="68"/>
      <c r="C220" s="68"/>
      <c r="D220" s="68"/>
      <c r="F220" s="10"/>
      <c r="G220" s="68"/>
      <c r="H220" s="68"/>
      <c r="I220" s="68"/>
    </row>
    <row r="221" spans="1:9" x14ac:dyDescent="0.2">
      <c r="A221" s="68"/>
      <c r="B221" s="68"/>
      <c r="C221" s="68"/>
      <c r="D221" s="68"/>
      <c r="F221" s="10"/>
      <c r="G221" s="68"/>
      <c r="H221" s="68"/>
      <c r="I221" s="68"/>
    </row>
    <row r="222" spans="1:9" x14ac:dyDescent="0.2">
      <c r="A222" s="68"/>
      <c r="B222" s="68"/>
      <c r="C222" s="68"/>
      <c r="D222" s="68"/>
      <c r="F222" s="10"/>
      <c r="G222" s="68"/>
      <c r="H222" s="68"/>
      <c r="I222" s="68"/>
    </row>
    <row r="223" spans="1:9" x14ac:dyDescent="0.2">
      <c r="A223" s="68"/>
      <c r="B223" s="68"/>
      <c r="C223" s="68"/>
      <c r="D223" s="68"/>
      <c r="F223" s="10"/>
      <c r="G223" s="68"/>
      <c r="H223" s="68"/>
      <c r="I223" s="68"/>
    </row>
    <row r="224" spans="1:9" x14ac:dyDescent="0.2">
      <c r="A224" s="68"/>
      <c r="B224" s="68"/>
      <c r="C224" s="68"/>
      <c r="D224" s="68"/>
      <c r="F224" s="10"/>
      <c r="G224" s="68"/>
      <c r="H224" s="68"/>
      <c r="I224" s="68"/>
    </row>
    <row r="225" spans="1:9" x14ac:dyDescent="0.2">
      <c r="A225" s="68"/>
      <c r="B225" s="68"/>
      <c r="C225" s="68"/>
      <c r="D225" s="68"/>
      <c r="F225" s="10"/>
      <c r="G225" s="68"/>
      <c r="H225" s="68"/>
      <c r="I225" s="68"/>
    </row>
    <row r="226" spans="1:9" x14ac:dyDescent="0.2">
      <c r="A226" s="68"/>
      <c r="B226" s="68"/>
      <c r="C226" s="68"/>
      <c r="D226" s="68"/>
      <c r="F226" s="10"/>
      <c r="G226" s="68"/>
      <c r="H226" s="68"/>
      <c r="I226" s="68"/>
    </row>
    <row r="227" spans="1:9" x14ac:dyDescent="0.2">
      <c r="A227" s="68"/>
      <c r="B227" s="68"/>
      <c r="C227" s="68"/>
      <c r="D227" s="68"/>
      <c r="F227" s="10"/>
      <c r="G227" s="68"/>
      <c r="H227" s="68"/>
      <c r="I227" s="68"/>
    </row>
    <row r="228" spans="1:9" x14ac:dyDescent="0.2">
      <c r="A228" s="68"/>
      <c r="B228" s="68"/>
      <c r="C228" s="68"/>
      <c r="D228" s="68"/>
      <c r="F228" s="10"/>
      <c r="G228" s="68"/>
      <c r="H228" s="68"/>
      <c r="I228" s="68"/>
    </row>
    <row r="229" spans="1:9" x14ac:dyDescent="0.2">
      <c r="A229" s="68"/>
      <c r="B229" s="68"/>
      <c r="C229" s="68"/>
      <c r="D229" s="68"/>
      <c r="F229" s="10"/>
      <c r="G229" s="68"/>
      <c r="H229" s="68"/>
      <c r="I229" s="68"/>
    </row>
    <row r="230" spans="1:9" x14ac:dyDescent="0.2">
      <c r="A230" s="68"/>
      <c r="B230" s="68"/>
      <c r="C230" s="68"/>
      <c r="D230" s="68"/>
      <c r="F230" s="10"/>
      <c r="G230" s="68"/>
      <c r="H230" s="68"/>
      <c r="I230" s="68"/>
    </row>
    <row r="231" spans="1:9" x14ac:dyDescent="0.2">
      <c r="A231" s="68"/>
      <c r="B231" s="68"/>
      <c r="C231" s="68"/>
      <c r="D231" s="68"/>
      <c r="F231" s="10"/>
      <c r="G231" s="68"/>
      <c r="H231" s="68"/>
      <c r="I231" s="68"/>
    </row>
    <row r="232" spans="1:9" x14ac:dyDescent="0.2">
      <c r="A232" s="68"/>
      <c r="B232" s="68"/>
      <c r="C232" s="68"/>
      <c r="D232" s="68"/>
      <c r="F232" s="10"/>
      <c r="G232" s="68"/>
      <c r="H232" s="68"/>
      <c r="I232" s="68"/>
    </row>
    <row r="233" spans="1:9" x14ac:dyDescent="0.2">
      <c r="A233" s="68"/>
      <c r="B233" s="68"/>
      <c r="C233" s="68"/>
      <c r="D233" s="68"/>
      <c r="F233" s="10"/>
      <c r="G233" s="68"/>
      <c r="H233" s="68"/>
      <c r="I233" s="68"/>
    </row>
    <row r="234" spans="1:9" x14ac:dyDescent="0.2">
      <c r="A234" s="68"/>
      <c r="B234" s="68"/>
      <c r="C234" s="68"/>
      <c r="D234" s="68"/>
      <c r="F234" s="10"/>
      <c r="G234" s="68"/>
      <c r="H234" s="68"/>
      <c r="I234" s="68"/>
    </row>
    <row r="235" spans="1:9" x14ac:dyDescent="0.2">
      <c r="A235" s="68"/>
      <c r="B235" s="68"/>
      <c r="C235" s="68"/>
      <c r="D235" s="68"/>
      <c r="F235" s="10"/>
      <c r="G235" s="68"/>
      <c r="H235" s="68"/>
      <c r="I235" s="68"/>
    </row>
    <row r="236" spans="1:9" x14ac:dyDescent="0.2">
      <c r="A236" s="68"/>
      <c r="B236" s="68"/>
      <c r="C236" s="68"/>
      <c r="D236" s="68"/>
      <c r="F236" s="10"/>
      <c r="G236" s="68"/>
      <c r="H236" s="68"/>
      <c r="I236" s="68"/>
    </row>
    <row r="237" spans="1:9" x14ac:dyDescent="0.2">
      <c r="A237" s="68"/>
      <c r="B237" s="68"/>
      <c r="C237" s="68"/>
      <c r="D237" s="68"/>
      <c r="F237" s="10"/>
      <c r="G237" s="68"/>
      <c r="H237" s="68"/>
      <c r="I237" s="68"/>
    </row>
    <row r="238" spans="1:9" x14ac:dyDescent="0.2">
      <c r="A238" s="68"/>
      <c r="B238" s="68"/>
      <c r="C238" s="68"/>
      <c r="D238" s="68"/>
      <c r="F238" s="10"/>
      <c r="G238" s="68"/>
      <c r="H238" s="68"/>
      <c r="I238" s="68"/>
    </row>
    <row r="239" spans="1:9" x14ac:dyDescent="0.2">
      <c r="A239" s="68"/>
      <c r="B239" s="68"/>
      <c r="C239" s="68"/>
      <c r="D239" s="68"/>
      <c r="F239" s="10"/>
      <c r="G239" s="68"/>
      <c r="H239" s="68"/>
      <c r="I239" s="68"/>
    </row>
    <row r="240" spans="1:9" x14ac:dyDescent="0.2">
      <c r="A240" s="68"/>
      <c r="B240" s="68"/>
      <c r="C240" s="68"/>
      <c r="D240" s="68"/>
      <c r="F240" s="10"/>
      <c r="G240" s="68"/>
      <c r="H240" s="68"/>
      <c r="I240" s="68"/>
    </row>
    <row r="241" spans="1:9" x14ac:dyDescent="0.2">
      <c r="A241" s="68"/>
      <c r="B241" s="68"/>
      <c r="C241" s="68"/>
      <c r="D241" s="68"/>
      <c r="F241" s="10"/>
      <c r="G241" s="68"/>
      <c r="H241" s="68"/>
      <c r="I241" s="68"/>
    </row>
    <row r="242" spans="1:9" x14ac:dyDescent="0.2">
      <c r="A242" s="68"/>
      <c r="B242" s="68"/>
      <c r="C242" s="68"/>
      <c r="D242" s="68"/>
      <c r="F242" s="10"/>
      <c r="G242" s="68"/>
      <c r="H242" s="68"/>
      <c r="I242" s="68"/>
    </row>
    <row r="243" spans="1:9" x14ac:dyDescent="0.2">
      <c r="A243" s="68"/>
      <c r="B243" s="68"/>
      <c r="C243" s="68"/>
      <c r="D243" s="68"/>
      <c r="F243" s="10"/>
      <c r="G243" s="68"/>
      <c r="H243" s="68"/>
      <c r="I243" s="68"/>
    </row>
    <row r="244" spans="1:9" x14ac:dyDescent="0.2">
      <c r="A244" s="68"/>
      <c r="B244" s="68"/>
      <c r="C244" s="68"/>
      <c r="D244" s="68"/>
      <c r="F244" s="10"/>
      <c r="G244" s="68"/>
      <c r="H244" s="68"/>
      <c r="I244" s="68"/>
    </row>
    <row r="245" spans="1:9" x14ac:dyDescent="0.2">
      <c r="A245" s="68"/>
      <c r="B245" s="68"/>
      <c r="C245" s="68"/>
      <c r="D245" s="68"/>
      <c r="F245" s="10"/>
      <c r="G245" s="68"/>
      <c r="H245" s="68"/>
      <c r="I245" s="68"/>
    </row>
    <row r="246" spans="1:9" x14ac:dyDescent="0.2">
      <c r="A246" s="68"/>
      <c r="B246" s="68"/>
      <c r="C246" s="68"/>
      <c r="D246" s="68"/>
      <c r="F246" s="10"/>
      <c r="G246" s="68"/>
      <c r="H246" s="68"/>
      <c r="I246" s="68"/>
    </row>
    <row r="247" spans="1:9" x14ac:dyDescent="0.2">
      <c r="A247" s="68"/>
      <c r="B247" s="68"/>
      <c r="C247" s="68"/>
      <c r="D247" s="68"/>
      <c r="F247" s="10"/>
      <c r="G247" s="68"/>
      <c r="H247" s="68"/>
      <c r="I247" s="68"/>
    </row>
    <row r="248" spans="1:9" x14ac:dyDescent="0.2">
      <c r="A248" s="68"/>
      <c r="B248" s="68"/>
      <c r="C248" s="68"/>
      <c r="D248" s="68"/>
      <c r="F248" s="10"/>
      <c r="G248" s="68"/>
      <c r="H248" s="68"/>
      <c r="I248" s="68"/>
    </row>
    <row r="249" spans="1:9" x14ac:dyDescent="0.2">
      <c r="A249" s="68"/>
      <c r="B249" s="68"/>
      <c r="C249" s="68"/>
      <c r="D249" s="68"/>
      <c r="F249" s="10"/>
      <c r="G249" s="68"/>
      <c r="H249" s="68"/>
      <c r="I249" s="68"/>
    </row>
    <row r="250" spans="1:9" x14ac:dyDescent="0.2">
      <c r="A250" s="68"/>
      <c r="B250" s="68"/>
      <c r="C250" s="68"/>
      <c r="D250" s="68"/>
      <c r="F250" s="10"/>
      <c r="G250" s="68"/>
      <c r="H250" s="68"/>
      <c r="I250" s="68"/>
    </row>
    <row r="251" spans="1:9" x14ac:dyDescent="0.2">
      <c r="A251" s="68"/>
      <c r="B251" s="68"/>
      <c r="C251" s="68"/>
      <c r="D251" s="68"/>
      <c r="F251" s="10"/>
      <c r="G251" s="68"/>
      <c r="H251" s="68"/>
      <c r="I251" s="68"/>
    </row>
    <row r="252" spans="1:9" x14ac:dyDescent="0.2">
      <c r="A252" s="68"/>
      <c r="B252" s="68"/>
      <c r="C252" s="68"/>
      <c r="D252" s="68"/>
      <c r="F252" s="10"/>
      <c r="G252" s="68"/>
      <c r="H252" s="68"/>
      <c r="I252" s="68"/>
    </row>
    <row r="253" spans="1:9" x14ac:dyDescent="0.2">
      <c r="A253" s="68"/>
      <c r="B253" s="68"/>
      <c r="C253" s="68"/>
      <c r="D253" s="68"/>
      <c r="F253" s="10"/>
      <c r="G253" s="68"/>
      <c r="H253" s="68"/>
      <c r="I253" s="68"/>
    </row>
    <row r="254" spans="1:9" x14ac:dyDescent="0.2">
      <c r="A254" s="68"/>
      <c r="B254" s="68"/>
      <c r="C254" s="68"/>
      <c r="D254" s="68"/>
      <c r="F254" s="10"/>
      <c r="G254" s="68"/>
      <c r="H254" s="68"/>
      <c r="I254" s="68"/>
    </row>
    <row r="255" spans="1:9" x14ac:dyDescent="0.2">
      <c r="A255" s="68"/>
      <c r="B255" s="68"/>
      <c r="C255" s="68"/>
      <c r="D255" s="68"/>
      <c r="F255" s="10"/>
      <c r="G255" s="68"/>
      <c r="H255" s="68"/>
      <c r="I255" s="68"/>
    </row>
    <row r="256" spans="1:9" x14ac:dyDescent="0.2">
      <c r="A256" s="68"/>
      <c r="B256" s="68"/>
      <c r="C256" s="68"/>
      <c r="D256" s="68"/>
      <c r="F256" s="10"/>
      <c r="G256" s="68"/>
      <c r="H256" s="68"/>
      <c r="I256" s="68"/>
    </row>
    <row r="257" spans="1:9" x14ac:dyDescent="0.2">
      <c r="A257" s="68"/>
      <c r="B257" s="68"/>
      <c r="C257" s="68"/>
      <c r="D257" s="68"/>
      <c r="F257" s="10"/>
      <c r="G257" s="68"/>
      <c r="H257" s="68"/>
      <c r="I257" s="68"/>
    </row>
    <row r="258" spans="1:9" x14ac:dyDescent="0.2">
      <c r="A258" s="68"/>
      <c r="B258" s="68"/>
      <c r="C258" s="68"/>
      <c r="D258" s="68"/>
      <c r="F258" s="10"/>
      <c r="G258" s="68"/>
      <c r="H258" s="68"/>
      <c r="I258" s="68"/>
    </row>
    <row r="259" spans="1:9" x14ac:dyDescent="0.2">
      <c r="A259" s="68"/>
      <c r="B259" s="68"/>
      <c r="C259" s="68"/>
      <c r="D259" s="68"/>
      <c r="F259" s="10"/>
      <c r="G259" s="68"/>
      <c r="H259" s="68"/>
      <c r="I259" s="68"/>
    </row>
    <row r="260" spans="1:9" x14ac:dyDescent="0.2">
      <c r="A260" s="68"/>
      <c r="B260" s="68"/>
      <c r="C260" s="68"/>
      <c r="D260" s="68"/>
      <c r="F260" s="10"/>
      <c r="G260" s="68"/>
      <c r="H260" s="68"/>
      <c r="I260" s="68"/>
    </row>
    <row r="261" spans="1:9" x14ac:dyDescent="0.2">
      <c r="A261" s="68"/>
      <c r="B261" s="68"/>
      <c r="C261" s="68"/>
      <c r="D261" s="68"/>
      <c r="F261" s="10"/>
      <c r="G261" s="68"/>
      <c r="H261" s="68"/>
      <c r="I261" s="68"/>
    </row>
    <row r="262" spans="1:9" x14ac:dyDescent="0.2">
      <c r="A262" s="68"/>
      <c r="B262" s="68"/>
      <c r="C262" s="68"/>
      <c r="D262" s="68"/>
      <c r="F262" s="10"/>
      <c r="G262" s="68"/>
      <c r="H262" s="68"/>
      <c r="I262" s="68"/>
    </row>
    <row r="263" spans="1:9" x14ac:dyDescent="0.2">
      <c r="A263" s="68"/>
      <c r="B263" s="68"/>
      <c r="C263" s="68"/>
      <c r="D263" s="68"/>
      <c r="F263" s="10"/>
      <c r="G263" s="68"/>
      <c r="H263" s="68"/>
      <c r="I263" s="68"/>
    </row>
    <row r="264" spans="1:9" x14ac:dyDescent="0.2">
      <c r="A264" s="68"/>
      <c r="B264" s="68"/>
      <c r="C264" s="68"/>
      <c r="D264" s="68"/>
      <c r="F264" s="10"/>
      <c r="G264" s="68"/>
      <c r="H264" s="68"/>
      <c r="I264" s="68"/>
    </row>
    <row r="265" spans="1:9" x14ac:dyDescent="0.2">
      <c r="A265" s="68"/>
      <c r="B265" s="68"/>
      <c r="C265" s="68"/>
      <c r="D265" s="68"/>
      <c r="F265" s="10"/>
      <c r="G265" s="68"/>
      <c r="H265" s="68"/>
      <c r="I265" s="68"/>
    </row>
    <row r="266" spans="1:9" x14ac:dyDescent="0.2">
      <c r="A266" s="68"/>
      <c r="B266" s="68"/>
      <c r="C266" s="68"/>
      <c r="D266" s="68"/>
      <c r="F266" s="10"/>
      <c r="G266" s="68"/>
      <c r="H266" s="68"/>
      <c r="I266" s="68"/>
    </row>
    <row r="267" spans="1:9" x14ac:dyDescent="0.2">
      <c r="A267" s="68"/>
      <c r="B267" s="68"/>
      <c r="C267" s="68"/>
      <c r="D267" s="68"/>
      <c r="F267" s="10"/>
      <c r="G267" s="68"/>
      <c r="H267" s="68"/>
      <c r="I267" s="68"/>
    </row>
    <row r="268" spans="1:9" x14ac:dyDescent="0.2">
      <c r="A268" s="68"/>
      <c r="B268" s="68"/>
      <c r="C268" s="68"/>
      <c r="D268" s="68"/>
      <c r="F268" s="10"/>
      <c r="G268" s="68"/>
      <c r="H268" s="68"/>
      <c r="I268" s="68"/>
    </row>
    <row r="269" spans="1:9" x14ac:dyDescent="0.2">
      <c r="A269" s="68"/>
      <c r="B269" s="68"/>
      <c r="C269" s="68"/>
      <c r="D269" s="68"/>
      <c r="F269" s="10"/>
      <c r="G269" s="68"/>
      <c r="H269" s="68"/>
      <c r="I269" s="68"/>
    </row>
    <row r="270" spans="1:9" x14ac:dyDescent="0.2">
      <c r="A270" s="68"/>
      <c r="B270" s="68"/>
      <c r="C270" s="68"/>
      <c r="D270" s="68"/>
      <c r="F270" s="10"/>
      <c r="G270" s="68"/>
      <c r="H270" s="68"/>
      <c r="I270" s="68"/>
    </row>
    <row r="271" spans="1:9" x14ac:dyDescent="0.2">
      <c r="A271" s="68"/>
      <c r="B271" s="68"/>
      <c r="C271" s="68"/>
      <c r="D271" s="68"/>
      <c r="F271" s="10"/>
      <c r="G271" s="68"/>
      <c r="H271" s="68"/>
      <c r="I271" s="68"/>
    </row>
    <row r="272" spans="1:9" x14ac:dyDescent="0.2">
      <c r="A272" s="68"/>
      <c r="B272" s="68"/>
      <c r="C272" s="68"/>
      <c r="D272" s="68"/>
      <c r="F272" s="10"/>
      <c r="G272" s="68"/>
      <c r="H272" s="68"/>
      <c r="I272" s="68"/>
    </row>
    <row r="273" spans="1:9" x14ac:dyDescent="0.2">
      <c r="A273" s="68"/>
      <c r="B273" s="68"/>
      <c r="C273" s="68"/>
      <c r="D273" s="68"/>
      <c r="F273" s="10"/>
      <c r="G273" s="68"/>
      <c r="H273" s="68"/>
      <c r="I273" s="68"/>
    </row>
    <row r="274" spans="1:9" x14ac:dyDescent="0.2">
      <c r="A274" s="68"/>
      <c r="B274" s="68"/>
      <c r="C274" s="68"/>
      <c r="D274" s="68"/>
      <c r="F274" s="10"/>
      <c r="G274" s="68"/>
      <c r="H274" s="68"/>
      <c r="I274" s="68"/>
    </row>
    <row r="275" spans="1:9" x14ac:dyDescent="0.2">
      <c r="A275" s="68"/>
      <c r="B275" s="68"/>
      <c r="C275" s="68"/>
      <c r="D275" s="68"/>
      <c r="F275" s="10"/>
      <c r="G275" s="68"/>
      <c r="H275" s="68"/>
      <c r="I275" s="68"/>
    </row>
    <row r="276" spans="1:9" x14ac:dyDescent="0.2">
      <c r="A276" s="68"/>
      <c r="B276" s="68"/>
      <c r="C276" s="68"/>
      <c r="D276" s="68"/>
      <c r="F276" s="10"/>
      <c r="G276" s="68"/>
      <c r="H276" s="68"/>
      <c r="I276" s="68"/>
    </row>
    <row r="277" spans="1:9" x14ac:dyDescent="0.2">
      <c r="A277" s="68"/>
      <c r="B277" s="68"/>
      <c r="C277" s="68"/>
      <c r="D277" s="68"/>
      <c r="F277" s="10"/>
      <c r="G277" s="68"/>
      <c r="H277" s="68"/>
      <c r="I277" s="68"/>
    </row>
    <row r="278" spans="1:9" x14ac:dyDescent="0.2">
      <c r="A278" s="68"/>
      <c r="B278" s="68"/>
      <c r="C278" s="68"/>
      <c r="D278" s="68"/>
      <c r="F278" s="10"/>
      <c r="G278" s="68"/>
      <c r="H278" s="68"/>
      <c r="I278" s="68"/>
    </row>
    <row r="279" spans="1:9" x14ac:dyDescent="0.2">
      <c r="A279" s="68"/>
      <c r="B279" s="68"/>
      <c r="C279" s="68"/>
      <c r="D279" s="68"/>
      <c r="F279" s="10"/>
      <c r="G279" s="68"/>
      <c r="H279" s="68"/>
      <c r="I279" s="68"/>
    </row>
    <row r="280" spans="1:9" x14ac:dyDescent="0.2">
      <c r="D280" s="6"/>
      <c r="E280" s="9"/>
      <c r="F280" s="10"/>
    </row>
    <row r="281" spans="1:9" x14ac:dyDescent="0.2">
      <c r="D281" s="6"/>
      <c r="E281" s="9"/>
      <c r="F281" s="10"/>
    </row>
    <row r="282" spans="1:9" x14ac:dyDescent="0.2">
      <c r="D282" s="6"/>
      <c r="E282" s="9"/>
      <c r="F282" s="10"/>
    </row>
    <row r="283" spans="1:9" x14ac:dyDescent="0.2">
      <c r="D283" s="6"/>
      <c r="E283" s="9"/>
      <c r="F283" s="10"/>
    </row>
    <row r="284" spans="1:9" x14ac:dyDescent="0.2">
      <c r="D284" s="6"/>
      <c r="E284" s="9"/>
      <c r="F284" s="10"/>
    </row>
    <row r="285" spans="1:9" x14ac:dyDescent="0.2">
      <c r="D285" s="6"/>
      <c r="E285" s="9"/>
      <c r="F285" s="10"/>
    </row>
    <row r="286" spans="1:9" x14ac:dyDescent="0.2">
      <c r="D286" s="6"/>
      <c r="E286" s="9"/>
      <c r="F286" s="10"/>
    </row>
    <row r="287" spans="1:9" x14ac:dyDescent="0.2">
      <c r="D287" s="6"/>
      <c r="E287" s="9"/>
      <c r="F287" s="10"/>
    </row>
    <row r="288" spans="1:9" x14ac:dyDescent="0.2">
      <c r="D288" s="6"/>
      <c r="E288" s="9"/>
      <c r="F288" s="10"/>
    </row>
    <row r="289" spans="4:6" x14ac:dyDescent="0.2">
      <c r="D289" s="6"/>
      <c r="E289" s="9"/>
      <c r="F289" s="10"/>
    </row>
    <row r="290" spans="4:6" x14ac:dyDescent="0.2">
      <c r="D290" s="6"/>
      <c r="E290" s="9"/>
      <c r="F290" s="10"/>
    </row>
    <row r="291" spans="4:6" x14ac:dyDescent="0.2">
      <c r="D291" s="6"/>
      <c r="E291" s="9"/>
      <c r="F291" s="10"/>
    </row>
    <row r="292" spans="4:6" x14ac:dyDescent="0.2">
      <c r="D292" s="6"/>
      <c r="E292" s="9"/>
      <c r="F292" s="10"/>
    </row>
    <row r="293" spans="4:6" x14ac:dyDescent="0.2">
      <c r="D293" s="6"/>
      <c r="E293" s="9"/>
      <c r="F293" s="10"/>
    </row>
    <row r="294" spans="4:6" x14ac:dyDescent="0.2">
      <c r="D294" s="6"/>
      <c r="E294" s="9"/>
      <c r="F294" s="10"/>
    </row>
    <row r="295" spans="4:6" x14ac:dyDescent="0.2">
      <c r="D295" s="6"/>
      <c r="E295" s="9"/>
      <c r="F295" s="10"/>
    </row>
    <row r="296" spans="4:6" x14ac:dyDescent="0.2">
      <c r="D296" s="6"/>
      <c r="E296" s="9"/>
      <c r="F296" s="10"/>
    </row>
    <row r="297" spans="4:6" x14ac:dyDescent="0.2">
      <c r="D297" s="6"/>
      <c r="E297" s="9"/>
      <c r="F297" s="10"/>
    </row>
    <row r="298" spans="4:6" x14ac:dyDescent="0.2">
      <c r="D298" s="6"/>
      <c r="E298" s="9"/>
      <c r="F298" s="10"/>
    </row>
    <row r="299" spans="4:6" x14ac:dyDescent="0.2">
      <c r="D299" s="6"/>
      <c r="E299" s="9"/>
      <c r="F299" s="10"/>
    </row>
    <row r="300" spans="4:6" x14ac:dyDescent="0.2">
      <c r="D300" s="6"/>
      <c r="E300" s="9"/>
      <c r="F300" s="10"/>
    </row>
    <row r="301" spans="4:6" x14ac:dyDescent="0.2">
      <c r="D301" s="6"/>
      <c r="E301" s="9"/>
      <c r="F301" s="10"/>
    </row>
    <row r="302" spans="4:6" x14ac:dyDescent="0.2">
      <c r="D302" s="6"/>
      <c r="E302" s="9"/>
      <c r="F302" s="10"/>
    </row>
    <row r="303" spans="4:6" x14ac:dyDescent="0.2">
      <c r="D303" s="6"/>
      <c r="E303" s="9"/>
      <c r="F303" s="10"/>
    </row>
    <row r="304" spans="4:6" x14ac:dyDescent="0.2">
      <c r="D304" s="6"/>
      <c r="E304" s="9"/>
      <c r="F304" s="10"/>
    </row>
    <row r="305" spans="4:6" x14ac:dyDescent="0.2">
      <c r="D305" s="6"/>
      <c r="E305" s="9"/>
      <c r="F305" s="10"/>
    </row>
    <row r="306" spans="4:6" x14ac:dyDescent="0.2">
      <c r="D306" s="6"/>
      <c r="E306" s="9"/>
      <c r="F306" s="10"/>
    </row>
    <row r="307" spans="4:6" x14ac:dyDescent="0.2">
      <c r="D307" s="6"/>
      <c r="E307" s="9"/>
      <c r="F307" s="10"/>
    </row>
    <row r="308" spans="4:6" x14ac:dyDescent="0.2">
      <c r="D308" s="6"/>
      <c r="E308" s="9"/>
      <c r="F308" s="10"/>
    </row>
    <row r="309" spans="4:6" x14ac:dyDescent="0.2">
      <c r="D309" s="6"/>
      <c r="E309" s="9"/>
      <c r="F309" s="10"/>
    </row>
    <row r="310" spans="4:6" x14ac:dyDescent="0.2">
      <c r="D310" s="6"/>
      <c r="E310" s="9"/>
      <c r="F310" s="10"/>
    </row>
    <row r="311" spans="4:6" x14ac:dyDescent="0.2">
      <c r="D311" s="6"/>
      <c r="E311" s="9"/>
      <c r="F311" s="10"/>
    </row>
    <row r="312" spans="4:6" x14ac:dyDescent="0.2">
      <c r="D312" s="6"/>
      <c r="E312" s="9"/>
      <c r="F312" s="10"/>
    </row>
    <row r="313" spans="4:6" x14ac:dyDescent="0.2">
      <c r="D313" s="6"/>
      <c r="E313" s="9"/>
      <c r="F313" s="10"/>
    </row>
    <row r="314" spans="4:6" x14ac:dyDescent="0.2">
      <c r="D314" s="6"/>
      <c r="E314" s="9"/>
      <c r="F314" s="10"/>
    </row>
    <row r="315" spans="4:6" x14ac:dyDescent="0.2">
      <c r="D315" s="6"/>
      <c r="E315" s="9"/>
      <c r="F315" s="10"/>
    </row>
    <row r="316" spans="4:6" x14ac:dyDescent="0.2">
      <c r="D316" s="6"/>
      <c r="E316" s="9"/>
      <c r="F316" s="10"/>
    </row>
    <row r="317" spans="4:6" x14ac:dyDescent="0.2">
      <c r="D317" s="6"/>
      <c r="E317" s="9"/>
      <c r="F317" s="10"/>
    </row>
    <row r="318" spans="4:6" x14ac:dyDescent="0.2">
      <c r="D318" s="6"/>
      <c r="E318" s="9"/>
      <c r="F318" s="10"/>
    </row>
    <row r="319" spans="4:6" x14ac:dyDescent="0.2">
      <c r="D319" s="6"/>
      <c r="E319" s="9"/>
      <c r="F319" s="10"/>
    </row>
    <row r="320" spans="4:6" x14ac:dyDescent="0.2">
      <c r="D320" s="6"/>
      <c r="E320" s="9"/>
      <c r="F320" s="10"/>
    </row>
    <row r="321" spans="4:6" x14ac:dyDescent="0.2">
      <c r="D321" s="6"/>
      <c r="E321" s="9"/>
      <c r="F321" s="10"/>
    </row>
    <row r="322" spans="4:6" x14ac:dyDescent="0.2">
      <c r="D322" s="6"/>
      <c r="E322" s="9"/>
      <c r="F322" s="10"/>
    </row>
    <row r="323" spans="4:6" x14ac:dyDescent="0.2">
      <c r="D323" s="6"/>
      <c r="E323" s="9"/>
      <c r="F323" s="10"/>
    </row>
    <row r="324" spans="4:6" x14ac:dyDescent="0.2">
      <c r="D324" s="6"/>
      <c r="E324" s="9"/>
      <c r="F324" s="10"/>
    </row>
    <row r="325" spans="4:6" x14ac:dyDescent="0.2">
      <c r="D325" s="6"/>
      <c r="E325" s="9"/>
      <c r="F325" s="10"/>
    </row>
    <row r="326" spans="4:6" x14ac:dyDescent="0.2">
      <c r="D326" s="6"/>
      <c r="E326" s="9"/>
      <c r="F326" s="10"/>
    </row>
    <row r="327" spans="4:6" x14ac:dyDescent="0.2">
      <c r="D327" s="6"/>
      <c r="E327" s="9"/>
      <c r="F327" s="10"/>
    </row>
    <row r="328" spans="4:6" x14ac:dyDescent="0.2">
      <c r="D328" s="6"/>
      <c r="E328" s="9"/>
      <c r="F328" s="10"/>
    </row>
    <row r="329" spans="4:6" x14ac:dyDescent="0.2">
      <c r="D329" s="6"/>
      <c r="E329" s="9"/>
      <c r="F329" s="10"/>
    </row>
    <row r="330" spans="4:6" x14ac:dyDescent="0.2">
      <c r="D330" s="6"/>
      <c r="E330" s="9"/>
      <c r="F330" s="10"/>
    </row>
    <row r="331" spans="4:6" x14ac:dyDescent="0.2">
      <c r="D331" s="6"/>
      <c r="E331" s="9"/>
      <c r="F331" s="10"/>
    </row>
    <row r="332" spans="4:6" x14ac:dyDescent="0.2">
      <c r="D332" s="6"/>
      <c r="E332" s="9"/>
      <c r="F332" s="10"/>
    </row>
    <row r="333" spans="4:6" x14ac:dyDescent="0.2">
      <c r="D333" s="6"/>
      <c r="E333" s="9"/>
      <c r="F333" s="10"/>
    </row>
    <row r="334" spans="4:6" x14ac:dyDescent="0.2">
      <c r="D334" s="6"/>
      <c r="E334" s="9"/>
      <c r="F334" s="10"/>
    </row>
    <row r="335" spans="4:6" x14ac:dyDescent="0.2">
      <c r="D335" s="6"/>
      <c r="E335" s="9"/>
      <c r="F335" s="10"/>
    </row>
    <row r="336" spans="4:6" x14ac:dyDescent="0.2">
      <c r="D336" s="6"/>
      <c r="E336" s="9"/>
      <c r="F336" s="10"/>
    </row>
    <row r="337" spans="4:6" x14ac:dyDescent="0.2">
      <c r="D337" s="6"/>
      <c r="E337" s="9"/>
      <c r="F337" s="10"/>
    </row>
    <row r="338" spans="4:6" x14ac:dyDescent="0.2">
      <c r="D338" s="6"/>
      <c r="E338" s="9"/>
      <c r="F338" s="10"/>
    </row>
    <row r="339" spans="4:6" x14ac:dyDescent="0.2">
      <c r="D339" s="6"/>
      <c r="E339" s="9"/>
      <c r="F339" s="10"/>
    </row>
    <row r="340" spans="4:6" x14ac:dyDescent="0.2">
      <c r="D340" s="6"/>
      <c r="E340" s="9"/>
      <c r="F340" s="10"/>
    </row>
    <row r="341" spans="4:6" x14ac:dyDescent="0.2">
      <c r="D341" s="6"/>
      <c r="E341" s="9"/>
      <c r="F341" s="10"/>
    </row>
    <row r="342" spans="4:6" x14ac:dyDescent="0.2">
      <c r="D342" s="6"/>
      <c r="E342" s="9"/>
      <c r="F342" s="10"/>
    </row>
    <row r="343" spans="4:6" x14ac:dyDescent="0.2">
      <c r="D343" s="6"/>
      <c r="E343" s="9"/>
      <c r="F343" s="10"/>
    </row>
    <row r="344" spans="4:6" x14ac:dyDescent="0.2">
      <c r="D344" s="6"/>
      <c r="E344" s="9"/>
      <c r="F344" s="10"/>
    </row>
    <row r="345" spans="4:6" x14ac:dyDescent="0.2">
      <c r="D345" s="6"/>
      <c r="E345" s="9"/>
      <c r="F345" s="10"/>
    </row>
    <row r="346" spans="4:6" x14ac:dyDescent="0.2">
      <c r="D346" s="6"/>
      <c r="E346" s="9"/>
      <c r="F346" s="10"/>
    </row>
    <row r="347" spans="4:6" x14ac:dyDescent="0.2">
      <c r="D347" s="6"/>
      <c r="E347" s="9"/>
      <c r="F347" s="10"/>
    </row>
    <row r="348" spans="4:6" x14ac:dyDescent="0.2">
      <c r="D348" s="6"/>
      <c r="E348" s="9"/>
      <c r="F348" s="10"/>
    </row>
    <row r="349" spans="4:6" x14ac:dyDescent="0.2">
      <c r="D349" s="6"/>
      <c r="E349" s="9"/>
      <c r="F349" s="10"/>
    </row>
    <row r="350" spans="4:6" x14ac:dyDescent="0.2">
      <c r="D350" s="6"/>
      <c r="E350" s="9"/>
      <c r="F350" s="10"/>
    </row>
    <row r="351" spans="4:6" x14ac:dyDescent="0.2">
      <c r="D351" s="6"/>
      <c r="E351" s="9"/>
      <c r="F351" s="10"/>
    </row>
    <row r="352" spans="4:6" x14ac:dyDescent="0.2">
      <c r="D352" s="6"/>
      <c r="E352" s="9"/>
      <c r="F352" s="10"/>
    </row>
    <row r="353" spans="4:6" x14ac:dyDescent="0.2">
      <c r="D353" s="6"/>
      <c r="E353" s="9"/>
      <c r="F353" s="10"/>
    </row>
    <row r="354" spans="4:6" x14ac:dyDescent="0.2">
      <c r="D354" s="6"/>
      <c r="E354" s="9"/>
      <c r="F354" s="10"/>
    </row>
    <row r="355" spans="4:6" x14ac:dyDescent="0.2">
      <c r="D355" s="6"/>
      <c r="E355" s="9"/>
      <c r="F355" s="10"/>
    </row>
    <row r="356" spans="4:6" x14ac:dyDescent="0.2">
      <c r="D356" s="6"/>
      <c r="E356" s="9"/>
      <c r="F356" s="10"/>
    </row>
    <row r="357" spans="4:6" x14ac:dyDescent="0.2">
      <c r="D357" s="6"/>
      <c r="E357" s="9"/>
      <c r="F357" s="10"/>
    </row>
    <row r="358" spans="4:6" x14ac:dyDescent="0.2">
      <c r="D358" s="6"/>
      <c r="E358" s="9"/>
      <c r="F358" s="10"/>
    </row>
    <row r="359" spans="4:6" x14ac:dyDescent="0.2">
      <c r="D359" s="6"/>
      <c r="E359" s="9"/>
      <c r="F359" s="10"/>
    </row>
    <row r="360" spans="4:6" x14ac:dyDescent="0.2">
      <c r="D360" s="6"/>
      <c r="E360" s="9"/>
      <c r="F360" s="10"/>
    </row>
    <row r="361" spans="4:6" x14ac:dyDescent="0.2">
      <c r="D361" s="6"/>
      <c r="E361" s="9"/>
      <c r="F361" s="10"/>
    </row>
    <row r="362" spans="4:6" x14ac:dyDescent="0.2">
      <c r="D362" s="6"/>
      <c r="E362" s="9"/>
      <c r="F362" s="10"/>
    </row>
    <row r="363" spans="4:6" x14ac:dyDescent="0.2">
      <c r="D363" s="6"/>
      <c r="E363" s="9"/>
      <c r="F363" s="10"/>
    </row>
    <row r="364" spans="4:6" x14ac:dyDescent="0.2">
      <c r="D364" s="6"/>
      <c r="E364" s="9"/>
      <c r="F364" s="10"/>
    </row>
    <row r="365" spans="4:6" x14ac:dyDescent="0.2">
      <c r="D365" s="6"/>
      <c r="E365" s="9"/>
      <c r="F365" s="10"/>
    </row>
    <row r="366" spans="4:6" x14ac:dyDescent="0.2">
      <c r="D366" s="6"/>
      <c r="E366" s="9"/>
      <c r="F366" s="10"/>
    </row>
    <row r="367" spans="4:6" x14ac:dyDescent="0.2">
      <c r="D367" s="6"/>
      <c r="E367" s="9"/>
      <c r="F367" s="10"/>
    </row>
    <row r="368" spans="4:6" x14ac:dyDescent="0.2">
      <c r="D368" s="6"/>
      <c r="E368" s="9"/>
      <c r="F368" s="10"/>
    </row>
    <row r="369" spans="4:6" x14ac:dyDescent="0.2">
      <c r="D369" s="6"/>
      <c r="E369" s="9"/>
      <c r="F369" s="10"/>
    </row>
    <row r="370" spans="4:6" x14ac:dyDescent="0.2">
      <c r="D370" s="6"/>
      <c r="E370" s="9"/>
      <c r="F370" s="10"/>
    </row>
    <row r="371" spans="4:6" x14ac:dyDescent="0.2">
      <c r="D371" s="6"/>
      <c r="E371" s="9"/>
      <c r="F371" s="10"/>
    </row>
    <row r="372" spans="4:6" x14ac:dyDescent="0.2">
      <c r="D372" s="6"/>
      <c r="E372" s="9"/>
      <c r="F372" s="10"/>
    </row>
    <row r="373" spans="4:6" x14ac:dyDescent="0.2">
      <c r="D373" s="6"/>
      <c r="E373" s="9"/>
      <c r="F373" s="10"/>
    </row>
    <row r="374" spans="4:6" x14ac:dyDescent="0.2">
      <c r="D374" s="6"/>
      <c r="E374" s="9"/>
      <c r="F374" s="10"/>
    </row>
    <row r="375" spans="4:6" x14ac:dyDescent="0.2">
      <c r="D375" s="6"/>
      <c r="E375" s="9"/>
      <c r="F375" s="10"/>
    </row>
    <row r="376" spans="4:6" x14ac:dyDescent="0.2">
      <c r="D376" s="6"/>
      <c r="E376" s="9"/>
      <c r="F376" s="10"/>
    </row>
    <row r="377" spans="4:6" x14ac:dyDescent="0.2">
      <c r="D377" s="6"/>
      <c r="E377" s="9"/>
      <c r="F377" s="10"/>
    </row>
    <row r="378" spans="4:6" x14ac:dyDescent="0.2">
      <c r="D378" s="6"/>
      <c r="E378" s="9"/>
      <c r="F378" s="10"/>
    </row>
    <row r="379" spans="4:6" x14ac:dyDescent="0.2">
      <c r="D379" s="6"/>
      <c r="E379" s="9"/>
      <c r="F379" s="10"/>
    </row>
    <row r="380" spans="4:6" x14ac:dyDescent="0.2">
      <c r="D380" s="6"/>
      <c r="E380" s="9"/>
      <c r="F380" s="10"/>
    </row>
    <row r="381" spans="4:6" x14ac:dyDescent="0.2">
      <c r="D381" s="6"/>
      <c r="E381" s="9"/>
      <c r="F381" s="10"/>
    </row>
  </sheetData>
  <mergeCells count="4">
    <mergeCell ref="A1:E1"/>
    <mergeCell ref="A31:B31"/>
    <mergeCell ref="A32:B32"/>
    <mergeCell ref="A33:B33"/>
  </mergeCells>
  <conditionalFormatting sqref="E2:E3 E5:E40">
    <cfRule type="cellIs" dxfId="16" priority="3" stopIfTrue="1" operator="between">
      <formula>0.009</formula>
      <formula>-0.009</formula>
    </cfRule>
  </conditionalFormatting>
  <conditionalFormatting sqref="E382:E65536">
    <cfRule type="cellIs" dxfId="15" priority="2" stopIfTrue="1" operator="between">
      <formula>0.009</formula>
      <formula>-0.009</formula>
    </cfRule>
  </conditionalFormatting>
  <conditionalFormatting sqref="F178:F381">
    <cfRule type="cellIs" dxfId="14"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65"/>
  <sheetViews>
    <sheetView workbookViewId="0">
      <selection sqref="A1:G1"/>
    </sheetView>
  </sheetViews>
  <sheetFormatPr defaultColWidth="9.44140625" defaultRowHeight="10.199999999999999" x14ac:dyDescent="0.2"/>
  <cols>
    <col min="1" max="1" width="53.6640625" style="6" customWidth="1"/>
    <col min="2" max="2" width="30.77734375" style="6" bestFit="1" customWidth="1"/>
    <col min="3" max="3" width="13.5546875" style="6" bestFit="1" customWidth="1"/>
    <col min="4" max="4" width="13.44140625" style="6" bestFit="1" customWidth="1"/>
    <col min="5" max="5" width="24" style="9" bestFit="1" customWidth="1"/>
    <col min="6" max="6" width="11.21875" style="10" bestFit="1" customWidth="1"/>
    <col min="7" max="7" width="3.77734375" style="9" bestFit="1" customWidth="1"/>
    <col min="8" max="8" width="9.44140625" style="6"/>
    <col min="9" max="9" width="9.44140625" style="6" customWidth="1"/>
    <col min="10" max="10" width="9" style="6" customWidth="1"/>
    <col min="11" max="13" width="9.44140625" style="6" customWidth="1"/>
    <col min="14" max="16384" width="9.44140625" style="6"/>
  </cols>
  <sheetData>
    <row r="1" spans="1:7" s="1" customFormat="1" ht="15" customHeight="1" x14ac:dyDescent="0.2">
      <c r="A1" s="98" t="s">
        <v>1401</v>
      </c>
      <c r="B1" s="99"/>
      <c r="C1" s="99"/>
      <c r="D1" s="99"/>
      <c r="E1" s="99"/>
      <c r="F1" s="99"/>
      <c r="G1" s="99"/>
    </row>
    <row r="2" spans="1:7" s="1" customFormat="1" ht="11.4" x14ac:dyDescent="0.2">
      <c r="A2" s="7" t="s">
        <v>7</v>
      </c>
      <c r="B2" s="6"/>
      <c r="C2" s="6"/>
      <c r="D2" s="6"/>
      <c r="E2" s="9"/>
      <c r="F2" s="10"/>
      <c r="G2" s="9"/>
    </row>
    <row r="3" spans="1:7" s="1" customFormat="1" ht="20.399999999999999" x14ac:dyDescent="0.2">
      <c r="A3" s="82" t="s">
        <v>2</v>
      </c>
      <c r="B3" s="82" t="s">
        <v>0</v>
      </c>
      <c r="C3" s="83" t="s">
        <v>1051</v>
      </c>
      <c r="D3" s="83" t="s">
        <v>1</v>
      </c>
      <c r="E3" s="84" t="s">
        <v>6</v>
      </c>
      <c r="F3" s="85" t="s">
        <v>3</v>
      </c>
      <c r="G3" s="85" t="s">
        <v>5</v>
      </c>
    </row>
    <row r="4" spans="1:7" s="1" customFormat="1" ht="27" customHeight="1" x14ac:dyDescent="0.2">
      <c r="A4" s="75" t="s">
        <v>66</v>
      </c>
      <c r="B4" s="86"/>
      <c r="C4" s="86"/>
      <c r="D4" s="86"/>
      <c r="E4" s="87"/>
      <c r="F4" s="57"/>
      <c r="G4" s="88"/>
    </row>
    <row r="5" spans="1:7" x14ac:dyDescent="0.2">
      <c r="A5" s="21" t="s">
        <v>67</v>
      </c>
      <c r="B5" s="22"/>
      <c r="C5" s="22"/>
      <c r="D5" s="22"/>
      <c r="E5" s="23"/>
      <c r="F5" s="24"/>
      <c r="G5" s="23"/>
    </row>
    <row r="6" spans="1:7" x14ac:dyDescent="0.2">
      <c r="A6" s="22" t="s">
        <v>1402</v>
      </c>
      <c r="B6" s="22" t="s">
        <v>1403</v>
      </c>
      <c r="C6" s="55" t="s">
        <v>1404</v>
      </c>
      <c r="D6" s="25">
        <v>682</v>
      </c>
      <c r="E6" s="23">
        <v>0</v>
      </c>
      <c r="F6" s="24">
        <v>100</v>
      </c>
      <c r="G6" s="23">
        <v>0</v>
      </c>
    </row>
    <row r="7" spans="1:7" x14ac:dyDescent="0.2">
      <c r="A7" s="21" t="s">
        <v>33</v>
      </c>
      <c r="B7" s="21"/>
      <c r="C7" s="21"/>
      <c r="D7" s="21"/>
      <c r="E7" s="26">
        <v>0</v>
      </c>
      <c r="F7" s="27">
        <v>100</v>
      </c>
      <c r="G7" s="26"/>
    </row>
    <row r="8" spans="1:7" x14ac:dyDescent="0.2">
      <c r="A8" s="22"/>
      <c r="B8" s="22"/>
      <c r="C8" s="22"/>
      <c r="D8" s="22"/>
      <c r="E8" s="23"/>
      <c r="F8" s="24"/>
      <c r="G8" s="23"/>
    </row>
    <row r="9" spans="1:7" x14ac:dyDescent="0.2">
      <c r="A9" s="21" t="s">
        <v>38</v>
      </c>
      <c r="B9" s="21"/>
      <c r="C9" s="21"/>
      <c r="D9" s="21"/>
      <c r="E9" s="26">
        <v>0</v>
      </c>
      <c r="F9" s="27">
        <v>100</v>
      </c>
      <c r="G9" s="26"/>
    </row>
    <row r="10" spans="1:7" x14ac:dyDescent="0.2">
      <c r="A10" s="21"/>
      <c r="B10" s="21"/>
      <c r="C10" s="21"/>
      <c r="D10" s="21"/>
      <c r="E10" s="26"/>
      <c r="F10" s="27"/>
      <c r="G10" s="26"/>
    </row>
    <row r="11" spans="1:7" x14ac:dyDescent="0.2">
      <c r="A11" s="21" t="s">
        <v>40</v>
      </c>
      <c r="B11" s="21"/>
      <c r="C11" s="21"/>
      <c r="D11" s="21"/>
      <c r="E11" s="89">
        <v>0</v>
      </c>
      <c r="F11" s="89">
        <v>0</v>
      </c>
      <c r="G11" s="26"/>
    </row>
    <row r="12" spans="1:7" x14ac:dyDescent="0.2">
      <c r="A12" s="21"/>
      <c r="B12" s="21"/>
      <c r="C12" s="21"/>
      <c r="D12" s="21"/>
      <c r="E12" s="26"/>
      <c r="F12" s="27"/>
      <c r="G12" s="26"/>
    </row>
    <row r="13" spans="1:7" x14ac:dyDescent="0.2">
      <c r="A13" s="28" t="s">
        <v>39</v>
      </c>
      <c r="B13" s="28"/>
      <c r="C13" s="28"/>
      <c r="D13" s="28"/>
      <c r="E13" s="29">
        <v>0</v>
      </c>
      <c r="F13" s="30">
        <v>100</v>
      </c>
      <c r="G13" s="29"/>
    </row>
    <row r="15" spans="1:7" x14ac:dyDescent="0.2">
      <c r="A15" s="12" t="s">
        <v>42</v>
      </c>
    </row>
    <row r="16" spans="1:7" x14ac:dyDescent="0.2">
      <c r="A16" s="12" t="s">
        <v>1405</v>
      </c>
    </row>
    <row r="17" spans="1:7" ht="23.25" customHeight="1" x14ac:dyDescent="0.2">
      <c r="A17" s="104" t="s">
        <v>1406</v>
      </c>
      <c r="B17" s="104"/>
      <c r="C17" s="104"/>
      <c r="D17" s="104"/>
      <c r="E17" s="104"/>
      <c r="F17" s="104"/>
      <c r="G17" s="104"/>
    </row>
    <row r="19" spans="1:7" x14ac:dyDescent="0.2">
      <c r="A19" s="12" t="s">
        <v>43</v>
      </c>
    </row>
    <row r="20" spans="1:7" x14ac:dyDescent="0.2">
      <c r="A20" s="12" t="s">
        <v>44</v>
      </c>
    </row>
    <row r="21" spans="1:7" x14ac:dyDescent="0.2">
      <c r="A21" s="12" t="s">
        <v>45</v>
      </c>
      <c r="B21" s="12"/>
      <c r="C21" s="31" t="s">
        <v>46</v>
      </c>
      <c r="D21" s="12" t="s">
        <v>1113</v>
      </c>
    </row>
    <row r="22" spans="1:7" x14ac:dyDescent="0.2">
      <c r="A22" s="6" t="s">
        <v>59</v>
      </c>
      <c r="C22" s="32">
        <v>0</v>
      </c>
      <c r="D22" s="32">
        <v>0</v>
      </c>
    </row>
    <row r="23" spans="1:7" x14ac:dyDescent="0.2">
      <c r="A23" s="6" t="s">
        <v>126</v>
      </c>
      <c r="C23" s="32">
        <v>0</v>
      </c>
      <c r="D23" s="32">
        <v>0</v>
      </c>
    </row>
    <row r="24" spans="1:7" x14ac:dyDescent="0.2">
      <c r="A24" s="6" t="s">
        <v>60</v>
      </c>
      <c r="C24" s="32">
        <v>0</v>
      </c>
      <c r="D24" s="32">
        <v>0</v>
      </c>
    </row>
    <row r="25" spans="1:7" x14ac:dyDescent="0.2">
      <c r="A25" s="6" t="s">
        <v>127</v>
      </c>
      <c r="C25" s="32">
        <v>0</v>
      </c>
      <c r="D25" s="32">
        <v>0</v>
      </c>
    </row>
    <row r="26" spans="1:7" x14ac:dyDescent="0.2">
      <c r="C26" s="32"/>
      <c r="D26" s="32"/>
    </row>
    <row r="27" spans="1:7" ht="12.6" customHeight="1" x14ac:dyDescent="0.2">
      <c r="A27" s="6" t="s">
        <v>51</v>
      </c>
    </row>
    <row r="29" spans="1:7" ht="14.4" x14ac:dyDescent="0.3">
      <c r="A29" s="105" t="s">
        <v>1500</v>
      </c>
      <c r="B29" s="106"/>
      <c r="C29" s="106"/>
      <c r="D29" s="31" t="s">
        <v>54</v>
      </c>
    </row>
    <row r="31" spans="1:7" ht="14.4" x14ac:dyDescent="0.3">
      <c r="A31" s="12" t="s">
        <v>1407</v>
      </c>
      <c r="B31"/>
      <c r="C31"/>
    </row>
    <row r="33" spans="1:9" ht="46.5" customHeight="1" x14ac:dyDescent="0.2"/>
    <row r="35" spans="1:9" ht="24.75" customHeight="1" x14ac:dyDescent="0.2"/>
    <row r="37" spans="1:9" s="1" customFormat="1" ht="11.4" x14ac:dyDescent="0.2">
      <c r="A37" s="6"/>
      <c r="B37" s="6"/>
      <c r="C37" s="6"/>
      <c r="D37" s="6"/>
      <c r="E37" s="9"/>
      <c r="F37" s="10"/>
      <c r="G37" s="9"/>
    </row>
    <row r="39" spans="1:9" s="1" customFormat="1" ht="11.4" x14ac:dyDescent="0.2">
      <c r="A39" s="6"/>
      <c r="B39" s="6"/>
      <c r="C39" s="6"/>
      <c r="D39" s="6"/>
      <c r="E39" s="9"/>
      <c r="F39" s="10"/>
      <c r="G39" s="9"/>
    </row>
    <row r="43" spans="1:9" x14ac:dyDescent="0.2">
      <c r="H43" s="12"/>
      <c r="I43" s="12"/>
    </row>
    <row r="45" spans="1:9" x14ac:dyDescent="0.2">
      <c r="H45" s="12"/>
      <c r="I45" s="12"/>
    </row>
    <row r="46" spans="1:9" x14ac:dyDescent="0.2">
      <c r="H46" s="12"/>
      <c r="I46" s="12"/>
    </row>
    <row r="47" spans="1:9" x14ac:dyDescent="0.2">
      <c r="H47" s="12"/>
      <c r="I47" s="12"/>
    </row>
    <row r="48" spans="1:9" x14ac:dyDescent="0.2">
      <c r="H48" s="12"/>
      <c r="I48" s="12"/>
    </row>
    <row r="49" spans="8:9" x14ac:dyDescent="0.2">
      <c r="H49" s="12"/>
      <c r="I49" s="12"/>
    </row>
    <row r="53" spans="8:9" ht="25.5" customHeight="1" x14ac:dyDescent="0.2"/>
    <row r="65" spans="1:9" s="9" customFormat="1" ht="15.75" customHeight="1" x14ac:dyDescent="0.2">
      <c r="A65" s="6"/>
      <c r="B65" s="6"/>
      <c r="C65" s="6"/>
      <c r="D65" s="6"/>
      <c r="F65" s="10"/>
      <c r="H65" s="6"/>
      <c r="I65" s="6"/>
    </row>
  </sheetData>
  <mergeCells count="3">
    <mergeCell ref="A1:G1"/>
    <mergeCell ref="A17:G17"/>
    <mergeCell ref="A29:C29"/>
  </mergeCells>
  <conditionalFormatting sqref="F2 F18:F65435">
    <cfRule type="cellIs" dxfId="13" priority="3" stopIfTrue="1" operator="between">
      <formula>0.009</formula>
      <formula>-0.009</formula>
    </cfRule>
  </conditionalFormatting>
  <conditionalFormatting sqref="F4:F10">
    <cfRule type="cellIs" dxfId="12" priority="2" stopIfTrue="1" operator="between">
      <formula>0.009</formula>
      <formula>-0.009</formula>
    </cfRule>
  </conditionalFormatting>
  <conditionalFormatting sqref="F12:F16">
    <cfRule type="cellIs" dxfId="11"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37"/>
  <sheetViews>
    <sheetView workbookViewId="0">
      <selection sqref="A1:G1"/>
    </sheetView>
  </sheetViews>
  <sheetFormatPr defaultColWidth="9.44140625" defaultRowHeight="10.199999999999999" x14ac:dyDescent="0.2"/>
  <cols>
    <col min="1" max="1" width="38.5546875" style="6" bestFit="1" customWidth="1"/>
    <col min="2" max="2" width="48.5546875" style="6" bestFit="1" customWidth="1"/>
    <col min="3" max="4" width="15.44140625" style="6" bestFit="1" customWidth="1"/>
    <col min="5" max="5" width="26.44140625" style="9" customWidth="1"/>
    <col min="6" max="6" width="14.5546875" style="10" bestFit="1" customWidth="1"/>
    <col min="7" max="7" width="8.5546875" style="9" customWidth="1"/>
    <col min="8" max="16384" width="9.44140625" style="6"/>
  </cols>
  <sheetData>
    <row r="1" spans="1:9" s="1" customFormat="1" ht="13.8" x14ac:dyDescent="0.2">
      <c r="A1" s="98" t="s">
        <v>1409</v>
      </c>
      <c r="B1" s="99"/>
      <c r="C1" s="99"/>
      <c r="D1" s="99"/>
      <c r="E1" s="99"/>
      <c r="F1" s="99"/>
      <c r="G1" s="99"/>
    </row>
    <row r="2" spans="1:9" x14ac:dyDescent="0.2">
      <c r="A2" s="7" t="s">
        <v>7</v>
      </c>
    </row>
    <row r="3" spans="1:9" s="1" customFormat="1" ht="20.399999999999999" x14ac:dyDescent="0.2">
      <c r="A3" s="82" t="s">
        <v>2</v>
      </c>
      <c r="B3" s="82" t="s">
        <v>0</v>
      </c>
      <c r="C3" s="83" t="s">
        <v>1051</v>
      </c>
      <c r="D3" s="83" t="s">
        <v>1</v>
      </c>
      <c r="E3" s="84" t="s">
        <v>6</v>
      </c>
      <c r="F3" s="85" t="s">
        <v>3</v>
      </c>
      <c r="G3" s="85" t="s">
        <v>5</v>
      </c>
    </row>
    <row r="4" spans="1:9" x14ac:dyDescent="0.2">
      <c r="A4" s="75" t="s">
        <v>66</v>
      </c>
      <c r="B4" s="86"/>
      <c r="C4" s="86"/>
      <c r="D4" s="86"/>
      <c r="E4" s="88"/>
      <c r="F4" s="57"/>
      <c r="G4" s="88"/>
    </row>
    <row r="5" spans="1:9" x14ac:dyDescent="0.2">
      <c r="A5" s="21" t="s">
        <v>67</v>
      </c>
      <c r="B5" s="22"/>
      <c r="C5" s="22"/>
      <c r="D5" s="22"/>
      <c r="E5" s="23"/>
      <c r="F5" s="24"/>
      <c r="G5" s="23"/>
    </row>
    <row r="6" spans="1:9" x14ac:dyDescent="0.2">
      <c r="A6" s="22" t="s">
        <v>1402</v>
      </c>
      <c r="B6" s="22" t="s">
        <v>1403</v>
      </c>
      <c r="C6" s="55" t="s">
        <v>1404</v>
      </c>
      <c r="D6" s="25">
        <v>3523</v>
      </c>
      <c r="E6" s="23">
        <v>0</v>
      </c>
      <c r="F6" s="24">
        <v>100</v>
      </c>
      <c r="G6" s="23"/>
    </row>
    <row r="7" spans="1:9" x14ac:dyDescent="0.2">
      <c r="A7" s="21" t="s">
        <v>33</v>
      </c>
      <c r="B7" s="21"/>
      <c r="C7" s="21"/>
      <c r="D7" s="21"/>
      <c r="E7" s="26">
        <f>SUM(E5:E6)</f>
        <v>0</v>
      </c>
      <c r="F7" s="27">
        <f>SUM(F5:F6)</f>
        <v>100</v>
      </c>
      <c r="G7" s="26"/>
      <c r="H7" s="12"/>
      <c r="I7" s="12"/>
    </row>
    <row r="8" spans="1:9" x14ac:dyDescent="0.2">
      <c r="A8" s="22"/>
      <c r="B8" s="22"/>
      <c r="C8" s="22"/>
      <c r="D8" s="22"/>
      <c r="E8" s="23"/>
      <c r="F8" s="24"/>
      <c r="G8" s="23"/>
    </row>
    <row r="9" spans="1:9" x14ac:dyDescent="0.2">
      <c r="A9" s="21" t="s">
        <v>38</v>
      </c>
      <c r="B9" s="21"/>
      <c r="C9" s="21"/>
      <c r="D9" s="21"/>
      <c r="E9" s="26">
        <f>E7</f>
        <v>0</v>
      </c>
      <c r="F9" s="27">
        <f>F7</f>
        <v>100</v>
      </c>
      <c r="G9" s="26"/>
      <c r="H9" s="12"/>
      <c r="I9" s="12"/>
    </row>
    <row r="10" spans="1:9" x14ac:dyDescent="0.2">
      <c r="A10" s="21"/>
      <c r="B10" s="21"/>
      <c r="C10" s="21"/>
      <c r="D10" s="21"/>
      <c r="E10" s="26"/>
      <c r="F10" s="27"/>
      <c r="G10" s="26"/>
      <c r="H10" s="12"/>
      <c r="I10" s="12"/>
    </row>
    <row r="11" spans="1:9" x14ac:dyDescent="0.2">
      <c r="A11" s="21" t="s">
        <v>40</v>
      </c>
      <c r="B11" s="21"/>
      <c r="C11" s="21"/>
      <c r="D11" s="21"/>
      <c r="E11" s="89">
        <v>0</v>
      </c>
      <c r="F11" s="89">
        <v>0</v>
      </c>
      <c r="G11" s="26"/>
      <c r="H11" s="12"/>
      <c r="I11" s="12"/>
    </row>
    <row r="12" spans="1:9" x14ac:dyDescent="0.2">
      <c r="A12" s="21"/>
      <c r="B12" s="21"/>
      <c r="C12" s="21"/>
      <c r="D12" s="21"/>
      <c r="E12" s="26"/>
      <c r="F12" s="27"/>
      <c r="G12" s="26"/>
      <c r="H12" s="12"/>
      <c r="I12" s="12"/>
    </row>
    <row r="13" spans="1:9" x14ac:dyDescent="0.2">
      <c r="A13" s="28" t="s">
        <v>39</v>
      </c>
      <c r="B13" s="28"/>
      <c r="C13" s="28"/>
      <c r="D13" s="28"/>
      <c r="E13" s="29">
        <v>8.9999999999999996E-7</v>
      </c>
      <c r="F13" s="30">
        <v>100</v>
      </c>
      <c r="G13" s="29"/>
      <c r="H13" s="12"/>
      <c r="I13" s="12"/>
    </row>
    <row r="15" spans="1:9" x14ac:dyDescent="0.2">
      <c r="A15" s="12" t="s">
        <v>42</v>
      </c>
    </row>
    <row r="16" spans="1:9" x14ac:dyDescent="0.2">
      <c r="A16" s="12" t="s">
        <v>1405</v>
      </c>
    </row>
    <row r="17" spans="1:9" ht="25.5" customHeight="1" x14ac:dyDescent="0.3">
      <c r="A17" s="105" t="s">
        <v>1406</v>
      </c>
      <c r="B17" s="106"/>
      <c r="C17" s="106"/>
      <c r="D17" s="106"/>
      <c r="E17" s="106"/>
      <c r="F17" s="106"/>
      <c r="G17" s="106"/>
    </row>
    <row r="19" spans="1:9" x14ac:dyDescent="0.2">
      <c r="A19" s="12" t="s">
        <v>43</v>
      </c>
    </row>
    <row r="20" spans="1:9" x14ac:dyDescent="0.2">
      <c r="A20" s="12" t="s">
        <v>44</v>
      </c>
    </row>
    <row r="21" spans="1:9" x14ac:dyDescent="0.2">
      <c r="A21" s="12" t="s">
        <v>45</v>
      </c>
      <c r="B21" s="12"/>
      <c r="C21" s="31" t="s">
        <v>46</v>
      </c>
      <c r="D21" s="12" t="s">
        <v>1113</v>
      </c>
    </row>
    <row r="22" spans="1:9" x14ac:dyDescent="0.2">
      <c r="A22" s="6" t="s">
        <v>1225</v>
      </c>
      <c r="C22" s="32">
        <v>0</v>
      </c>
      <c r="D22" s="32">
        <v>0</v>
      </c>
    </row>
    <row r="23" spans="1:9" x14ac:dyDescent="0.2">
      <c r="A23" s="6" t="s">
        <v>1227</v>
      </c>
      <c r="C23" s="32">
        <v>0</v>
      </c>
      <c r="D23" s="32">
        <v>0</v>
      </c>
    </row>
    <row r="24" spans="1:9" x14ac:dyDescent="0.2">
      <c r="A24" s="6" t="s">
        <v>1228</v>
      </c>
      <c r="C24" s="32">
        <v>0</v>
      </c>
      <c r="D24" s="32">
        <v>0</v>
      </c>
    </row>
    <row r="25" spans="1:9" s="9" customFormat="1" x14ac:dyDescent="0.2">
      <c r="A25" s="6" t="s">
        <v>1229</v>
      </c>
      <c r="B25" s="6"/>
      <c r="C25" s="32">
        <v>0</v>
      </c>
      <c r="D25" s="32">
        <v>0</v>
      </c>
      <c r="F25" s="10"/>
      <c r="H25" s="6"/>
      <c r="I25" s="6"/>
    </row>
    <row r="26" spans="1:9" s="9" customFormat="1" x14ac:dyDescent="0.2">
      <c r="A26" s="6" t="s">
        <v>1408</v>
      </c>
      <c r="B26" s="6"/>
      <c r="C26" s="32">
        <v>0</v>
      </c>
      <c r="D26" s="32">
        <v>0</v>
      </c>
      <c r="F26" s="10"/>
      <c r="H26" s="6"/>
      <c r="I26" s="6"/>
    </row>
    <row r="27" spans="1:9" s="9" customFormat="1" x14ac:dyDescent="0.2">
      <c r="A27" s="6" t="s">
        <v>1230</v>
      </c>
      <c r="B27" s="6"/>
      <c r="C27" s="32">
        <v>0</v>
      </c>
      <c r="D27" s="32">
        <v>0</v>
      </c>
      <c r="F27" s="10"/>
      <c r="H27" s="6"/>
      <c r="I27" s="6"/>
    </row>
    <row r="28" spans="1:9" s="9" customFormat="1" x14ac:dyDescent="0.2">
      <c r="A28" s="6" t="s">
        <v>1232</v>
      </c>
      <c r="B28" s="6"/>
      <c r="C28" s="32">
        <v>0</v>
      </c>
      <c r="D28" s="32">
        <v>0</v>
      </c>
      <c r="F28" s="10"/>
      <c r="H28" s="6"/>
      <c r="I28" s="6"/>
    </row>
    <row r="29" spans="1:9" s="9" customFormat="1" x14ac:dyDescent="0.2">
      <c r="A29" s="6" t="s">
        <v>1233</v>
      </c>
      <c r="B29" s="6"/>
      <c r="C29" s="32">
        <v>0</v>
      </c>
      <c r="D29" s="32">
        <v>0</v>
      </c>
      <c r="F29" s="10"/>
      <c r="H29" s="6"/>
      <c r="I29" s="6"/>
    </row>
    <row r="30" spans="1:9" s="9" customFormat="1" x14ac:dyDescent="0.2">
      <c r="A30" s="6" t="s">
        <v>1234</v>
      </c>
      <c r="B30" s="6"/>
      <c r="C30" s="32">
        <v>0</v>
      </c>
      <c r="D30" s="32">
        <v>0</v>
      </c>
      <c r="F30" s="10"/>
      <c r="H30" s="6"/>
      <c r="I30" s="6"/>
    </row>
    <row r="32" spans="1:9" s="9" customFormat="1" x14ac:dyDescent="0.2">
      <c r="A32" s="6" t="s">
        <v>51</v>
      </c>
      <c r="B32" s="6"/>
      <c r="C32" s="6"/>
      <c r="D32" s="6"/>
      <c r="F32" s="10"/>
      <c r="H32" s="6"/>
      <c r="I32" s="6"/>
    </row>
    <row r="35" spans="1:9" s="9" customFormat="1" ht="15" customHeight="1" x14ac:dyDescent="0.3">
      <c r="A35" s="105" t="s">
        <v>1500</v>
      </c>
      <c r="B35" s="106"/>
      <c r="C35" s="106"/>
      <c r="D35" s="31" t="s">
        <v>54</v>
      </c>
      <c r="F35" s="10"/>
      <c r="H35" s="6"/>
      <c r="I35" s="6"/>
    </row>
    <row r="36" spans="1:9" ht="14.4" x14ac:dyDescent="0.3">
      <c r="A36" s="90"/>
    </row>
    <row r="37" spans="1:9" x14ac:dyDescent="0.2">
      <c r="A37" s="12" t="s">
        <v>1542</v>
      </c>
    </row>
  </sheetData>
  <mergeCells count="3">
    <mergeCell ref="A35:C35"/>
    <mergeCell ref="A1:G1"/>
    <mergeCell ref="A17:G17"/>
  </mergeCells>
  <conditionalFormatting sqref="F2">
    <cfRule type="cellIs" dxfId="10" priority="8" stopIfTrue="1" operator="between">
      <formula>0.009</formula>
      <formula>-0.009</formula>
    </cfRule>
  </conditionalFormatting>
  <conditionalFormatting sqref="F4:F10">
    <cfRule type="cellIs" dxfId="5" priority="4" stopIfTrue="1" operator="between">
      <formula>0.009</formula>
      <formula>-0.009</formula>
    </cfRule>
  </conditionalFormatting>
  <conditionalFormatting sqref="F12:F16">
    <cfRule type="cellIs" dxfId="4" priority="3" stopIfTrue="1" operator="between">
      <formula>0.009</formula>
      <formula>-0.009</formula>
    </cfRule>
  </conditionalFormatting>
  <conditionalFormatting sqref="F18:F65451">
    <cfRule type="cellIs" dxfId="3"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29"/>
  <sheetViews>
    <sheetView workbookViewId="0">
      <selection sqref="A1:G1"/>
    </sheetView>
  </sheetViews>
  <sheetFormatPr defaultColWidth="9.21875" defaultRowHeight="10.199999999999999" x14ac:dyDescent="0.2"/>
  <cols>
    <col min="1" max="1" width="45" style="6" bestFit="1" customWidth="1"/>
    <col min="2" max="2" width="49" style="6" bestFit="1" customWidth="1"/>
    <col min="3" max="3" width="25.21875" style="6" bestFit="1" customWidth="1"/>
    <col min="4" max="4" width="16.77734375" style="6" bestFit="1" customWidth="1"/>
    <col min="5" max="5" width="27.77734375" style="9" customWidth="1"/>
    <col min="6" max="6" width="13.5546875" style="10" bestFit="1" customWidth="1"/>
    <col min="7" max="7" width="6.77734375" style="9" customWidth="1"/>
    <col min="8" max="16384" width="9.21875" style="6"/>
  </cols>
  <sheetData>
    <row r="1" spans="1:7" s="1" customFormat="1" ht="13.8" x14ac:dyDescent="0.2">
      <c r="A1" s="98" t="s">
        <v>1237</v>
      </c>
      <c r="B1" s="99"/>
      <c r="C1" s="99"/>
      <c r="D1" s="99"/>
      <c r="E1" s="99"/>
      <c r="F1" s="99"/>
      <c r="G1" s="99"/>
    </row>
    <row r="2" spans="1:7" s="1" customFormat="1" ht="11.4" x14ac:dyDescent="0.2">
      <c r="E2" s="5"/>
      <c r="F2" s="8"/>
      <c r="G2" s="9"/>
    </row>
    <row r="3" spans="1:7" s="1" customFormat="1" ht="12" x14ac:dyDescent="0.2">
      <c r="A3" s="7" t="s">
        <v>7</v>
      </c>
      <c r="B3" s="2"/>
      <c r="C3" s="3"/>
      <c r="D3" s="3"/>
      <c r="E3" s="4"/>
      <c r="F3" s="8"/>
      <c r="G3" s="9"/>
    </row>
    <row r="4" spans="1:7" s="1" customFormat="1" ht="26.25" customHeight="1" x14ac:dyDescent="0.2">
      <c r="A4" s="14" t="s">
        <v>2</v>
      </c>
      <c r="B4" s="14" t="s">
        <v>0</v>
      </c>
      <c r="C4" s="15" t="s">
        <v>1051</v>
      </c>
      <c r="D4" s="15" t="s">
        <v>1</v>
      </c>
      <c r="E4" s="54" t="s">
        <v>6</v>
      </c>
      <c r="F4" s="16" t="s">
        <v>3</v>
      </c>
      <c r="G4" s="16" t="s">
        <v>5</v>
      </c>
    </row>
    <row r="5" spans="1:7" x14ac:dyDescent="0.2">
      <c r="A5" s="17" t="s">
        <v>66</v>
      </c>
      <c r="B5" s="18"/>
      <c r="C5" s="18"/>
      <c r="D5" s="18"/>
      <c r="E5" s="19"/>
      <c r="F5" s="20"/>
      <c r="G5" s="19"/>
    </row>
    <row r="6" spans="1:7" x14ac:dyDescent="0.2">
      <c r="A6" s="21" t="s">
        <v>67</v>
      </c>
      <c r="B6" s="22"/>
      <c r="C6" s="22"/>
      <c r="D6" s="22"/>
      <c r="E6" s="23"/>
      <c r="F6" s="24"/>
      <c r="G6" s="23"/>
    </row>
    <row r="7" spans="1:7" x14ac:dyDescent="0.2">
      <c r="A7" s="22" t="s">
        <v>69</v>
      </c>
      <c r="B7" s="22" t="s">
        <v>68</v>
      </c>
      <c r="C7" s="22" t="s">
        <v>70</v>
      </c>
      <c r="D7" s="25">
        <v>2109</v>
      </c>
      <c r="E7" s="23">
        <v>2287.7208780000001</v>
      </c>
      <c r="F7" s="24">
        <v>7.9701249103310996</v>
      </c>
      <c r="G7" s="23">
        <v>8.69</v>
      </c>
    </row>
    <row r="8" spans="1:7" x14ac:dyDescent="0.2">
      <c r="A8" s="22" t="s">
        <v>72</v>
      </c>
      <c r="B8" s="22" t="s">
        <v>71</v>
      </c>
      <c r="C8" s="22" t="s">
        <v>70</v>
      </c>
      <c r="D8" s="25">
        <v>2042</v>
      </c>
      <c r="E8" s="23">
        <v>2204.4206800000002</v>
      </c>
      <c r="F8" s="24">
        <v>7.6799177484785002</v>
      </c>
      <c r="G8" s="23">
        <v>8.7249999999999996</v>
      </c>
    </row>
    <row r="9" spans="1:7" x14ac:dyDescent="0.2">
      <c r="A9" s="22" t="s">
        <v>74</v>
      </c>
      <c r="B9" s="22" t="s">
        <v>73</v>
      </c>
      <c r="C9" s="22" t="s">
        <v>75</v>
      </c>
      <c r="D9" s="25">
        <v>2000</v>
      </c>
      <c r="E9" s="23">
        <v>2026.0196438</v>
      </c>
      <c r="F9" s="24">
        <v>7.0583915140851001</v>
      </c>
      <c r="G9" s="23">
        <v>7.5044000000000004</v>
      </c>
    </row>
    <row r="10" spans="1:7" x14ac:dyDescent="0.2">
      <c r="A10" s="22" t="s">
        <v>77</v>
      </c>
      <c r="B10" s="22" t="s">
        <v>76</v>
      </c>
      <c r="C10" s="22" t="s">
        <v>78</v>
      </c>
      <c r="D10" s="25">
        <v>1000</v>
      </c>
      <c r="E10" s="23">
        <v>1064.4578219</v>
      </c>
      <c r="F10" s="24">
        <v>3.70843396321095</v>
      </c>
      <c r="G10" s="23">
        <v>8.1475000000000009</v>
      </c>
    </row>
    <row r="11" spans="1:7" x14ac:dyDescent="0.2">
      <c r="A11" s="22" t="s">
        <v>1238</v>
      </c>
      <c r="B11" s="22" t="s">
        <v>1533</v>
      </c>
      <c r="C11" s="22" t="s">
        <v>78</v>
      </c>
      <c r="D11" s="25">
        <v>100</v>
      </c>
      <c r="E11" s="23">
        <v>1012.5967808</v>
      </c>
      <c r="F11" s="24">
        <v>3.5277567750444598</v>
      </c>
      <c r="G11" s="23">
        <v>7.625</v>
      </c>
    </row>
    <row r="12" spans="1:7" x14ac:dyDescent="0.2">
      <c r="A12" s="21" t="s">
        <v>33</v>
      </c>
      <c r="B12" s="21"/>
      <c r="C12" s="21"/>
      <c r="D12" s="21"/>
      <c r="E12" s="26">
        <f>SUM(E6:E11)</f>
        <v>8595.2158045000015</v>
      </c>
      <c r="F12" s="27">
        <f>SUM(F6:F11)</f>
        <v>29.944624911150107</v>
      </c>
      <c r="G12" s="26"/>
    </row>
    <row r="13" spans="1:7" x14ac:dyDescent="0.2">
      <c r="A13" s="22"/>
      <c r="B13" s="22"/>
      <c r="C13" s="22"/>
      <c r="D13" s="22"/>
      <c r="E13" s="23"/>
      <c r="F13" s="24"/>
      <c r="G13" s="23"/>
    </row>
    <row r="14" spans="1:7" x14ac:dyDescent="0.2">
      <c r="A14" s="21" t="s">
        <v>29</v>
      </c>
      <c r="B14" s="22"/>
      <c r="C14" s="22"/>
      <c r="D14" s="22"/>
      <c r="E14" s="23"/>
      <c r="F14" s="24"/>
      <c r="G14" s="23"/>
    </row>
    <row r="15" spans="1:7" x14ac:dyDescent="0.2">
      <c r="A15" s="21" t="s">
        <v>30</v>
      </c>
      <c r="B15" s="22"/>
      <c r="C15" s="22"/>
      <c r="D15" s="22"/>
      <c r="E15" s="23"/>
      <c r="F15" s="24"/>
      <c r="G15" s="23"/>
    </row>
    <row r="16" spans="1:7" x14ac:dyDescent="0.2">
      <c r="A16" s="22" t="s">
        <v>1172</v>
      </c>
      <c r="B16" s="22" t="s">
        <v>1173</v>
      </c>
      <c r="C16" s="22" t="s">
        <v>32</v>
      </c>
      <c r="D16" s="25">
        <v>500</v>
      </c>
      <c r="E16" s="23">
        <v>2349.2750000000001</v>
      </c>
      <c r="F16" s="24">
        <v>8.1845715440107494</v>
      </c>
      <c r="G16" s="23">
        <v>7.2500999999999998</v>
      </c>
    </row>
    <row r="17" spans="1:7" x14ac:dyDescent="0.2">
      <c r="A17" s="22" t="s">
        <v>1239</v>
      </c>
      <c r="B17" s="22" t="s">
        <v>1240</v>
      </c>
      <c r="C17" s="22" t="s">
        <v>35</v>
      </c>
      <c r="D17" s="25">
        <v>500</v>
      </c>
      <c r="E17" s="23">
        <v>2345.2750000000001</v>
      </c>
      <c r="F17" s="24">
        <v>8.1706360591585998</v>
      </c>
      <c r="G17" s="23">
        <v>7.2750000000000004</v>
      </c>
    </row>
    <row r="18" spans="1:7" x14ac:dyDescent="0.2">
      <c r="A18" s="22" t="s">
        <v>80</v>
      </c>
      <c r="B18" s="22" t="s">
        <v>79</v>
      </c>
      <c r="C18" s="22" t="s">
        <v>32</v>
      </c>
      <c r="D18" s="25">
        <v>500</v>
      </c>
      <c r="E18" s="23">
        <v>2340.4625000000001</v>
      </c>
      <c r="F18" s="24">
        <v>8.1538699289458503</v>
      </c>
      <c r="G18" s="23">
        <v>7.2750000000000004</v>
      </c>
    </row>
    <row r="19" spans="1:7" x14ac:dyDescent="0.2">
      <c r="A19" s="22" t="s">
        <v>1241</v>
      </c>
      <c r="B19" s="22" t="s">
        <v>1242</v>
      </c>
      <c r="C19" s="22" t="s">
        <v>32</v>
      </c>
      <c r="D19" s="25">
        <v>500</v>
      </c>
      <c r="E19" s="23">
        <v>2338.2199999999998</v>
      </c>
      <c r="F19" s="24">
        <v>8.1460573477506095</v>
      </c>
      <c r="G19" s="23">
        <v>7.32</v>
      </c>
    </row>
    <row r="20" spans="1:7" x14ac:dyDescent="0.2">
      <c r="A20" s="22" t="s">
        <v>82</v>
      </c>
      <c r="B20" s="22" t="s">
        <v>81</v>
      </c>
      <c r="C20" s="22" t="s">
        <v>31</v>
      </c>
      <c r="D20" s="25">
        <v>500</v>
      </c>
      <c r="E20" s="23">
        <v>2337.4949999999999</v>
      </c>
      <c r="F20" s="24">
        <v>8.1435315411211597</v>
      </c>
      <c r="G20" s="23">
        <v>7.25</v>
      </c>
    </row>
    <row r="21" spans="1:7" x14ac:dyDescent="0.2">
      <c r="A21" s="21" t="s">
        <v>33</v>
      </c>
      <c r="B21" s="21"/>
      <c r="C21" s="21"/>
      <c r="D21" s="21"/>
      <c r="E21" s="26">
        <f>SUM(E15:E20)</f>
        <v>11710.727500000001</v>
      </c>
      <c r="F21" s="27">
        <f>SUM(F15:F20)</f>
        <v>40.798666420986976</v>
      </c>
      <c r="G21" s="26"/>
    </row>
    <row r="22" spans="1:7" x14ac:dyDescent="0.2">
      <c r="A22" s="22"/>
      <c r="B22" s="22"/>
      <c r="C22" s="22"/>
      <c r="D22" s="22"/>
      <c r="E22" s="23"/>
      <c r="F22" s="24"/>
      <c r="G22" s="23"/>
    </row>
    <row r="23" spans="1:7" x14ac:dyDescent="0.2">
      <c r="A23" s="21" t="s">
        <v>65</v>
      </c>
      <c r="B23" s="22"/>
      <c r="C23" s="22"/>
      <c r="D23" s="22"/>
      <c r="E23" s="23"/>
      <c r="F23" s="24"/>
      <c r="G23" s="23"/>
    </row>
    <row r="24" spans="1:7" x14ac:dyDescent="0.2">
      <c r="A24" s="22" t="s">
        <v>1243</v>
      </c>
      <c r="B24" s="22" t="s">
        <v>1244</v>
      </c>
      <c r="C24" s="22" t="s">
        <v>37</v>
      </c>
      <c r="D24" s="25">
        <v>2500000</v>
      </c>
      <c r="E24" s="23">
        <v>2498.2941667</v>
      </c>
      <c r="F24" s="24">
        <v>8.7037351290678497</v>
      </c>
      <c r="G24" s="23">
        <v>7.9030866641999999</v>
      </c>
    </row>
    <row r="25" spans="1:7" x14ac:dyDescent="0.2">
      <c r="A25" s="22" t="s">
        <v>1245</v>
      </c>
      <c r="B25" s="22" t="s">
        <v>1415</v>
      </c>
      <c r="C25" s="22" t="s">
        <v>37</v>
      </c>
      <c r="D25" s="25">
        <v>2500000</v>
      </c>
      <c r="E25" s="23">
        <v>2481.2637500000001</v>
      </c>
      <c r="F25" s="24">
        <v>8.6444033505806708</v>
      </c>
      <c r="G25" s="23">
        <v>7.6821601249999896</v>
      </c>
    </row>
    <row r="26" spans="1:7" x14ac:dyDescent="0.2">
      <c r="A26" s="22" t="s">
        <v>1246</v>
      </c>
      <c r="B26" s="22" t="s">
        <v>1247</v>
      </c>
      <c r="C26" s="22" t="s">
        <v>37</v>
      </c>
      <c r="D26" s="25">
        <v>2500000</v>
      </c>
      <c r="E26" s="23">
        <v>2477.5787500000001</v>
      </c>
      <c r="F26" s="24">
        <v>8.6315652851606295</v>
      </c>
      <c r="G26" s="23">
        <v>7.7182115878125002</v>
      </c>
    </row>
    <row r="27" spans="1:7" x14ac:dyDescent="0.2">
      <c r="A27" s="22" t="s">
        <v>1248</v>
      </c>
      <c r="B27" s="22" t="s">
        <v>1416</v>
      </c>
      <c r="C27" s="22" t="s">
        <v>37</v>
      </c>
      <c r="D27" s="25">
        <v>2000000</v>
      </c>
      <c r="E27" s="23">
        <v>2082.9270000000001</v>
      </c>
      <c r="F27" s="24">
        <v>7.2566494141604103</v>
      </c>
      <c r="G27" s="23">
        <v>6.4812641057511904</v>
      </c>
    </row>
    <row r="28" spans="1:7" x14ac:dyDescent="0.2">
      <c r="A28" s="22" t="s">
        <v>84</v>
      </c>
      <c r="B28" s="22" t="s">
        <v>83</v>
      </c>
      <c r="C28" s="22" t="s">
        <v>37</v>
      </c>
      <c r="D28" s="25">
        <v>1500000</v>
      </c>
      <c r="E28" s="23">
        <v>1382.8738334</v>
      </c>
      <c r="F28" s="24">
        <v>4.8177543394463003</v>
      </c>
      <c r="G28" s="23">
        <v>7.9546987578124897</v>
      </c>
    </row>
    <row r="29" spans="1:7" x14ac:dyDescent="0.2">
      <c r="A29" s="21" t="s">
        <v>33</v>
      </c>
      <c r="B29" s="21"/>
      <c r="C29" s="21"/>
      <c r="D29" s="21"/>
      <c r="E29" s="26">
        <f>SUM(E24:E28)</f>
        <v>10922.937500100001</v>
      </c>
      <c r="F29" s="27">
        <f>SUM(F24:F28)</f>
        <v>38.054107518415861</v>
      </c>
      <c r="G29" s="26"/>
    </row>
    <row r="30" spans="1:7" x14ac:dyDescent="0.2">
      <c r="A30" s="22"/>
      <c r="B30" s="22"/>
      <c r="C30" s="22"/>
      <c r="D30" s="22"/>
      <c r="E30" s="23"/>
      <c r="F30" s="24"/>
      <c r="G30" s="23"/>
    </row>
    <row r="31" spans="1:7" x14ac:dyDescent="0.2">
      <c r="A31" s="21" t="s">
        <v>1106</v>
      </c>
      <c r="B31" s="22"/>
      <c r="C31" s="22"/>
      <c r="D31" s="22"/>
      <c r="E31" s="23"/>
      <c r="F31" s="24"/>
      <c r="G31" s="23"/>
    </row>
    <row r="32" spans="1:7" x14ac:dyDescent="0.2">
      <c r="A32" s="22" t="s">
        <v>1107</v>
      </c>
      <c r="B32" s="22" t="s">
        <v>1108</v>
      </c>
      <c r="C32" s="22" t="s">
        <v>1109</v>
      </c>
      <c r="D32" s="25">
        <v>884.07799999999997</v>
      </c>
      <c r="E32" s="23">
        <v>103.3733186</v>
      </c>
      <c r="F32" s="24">
        <v>0.36013932886678501</v>
      </c>
      <c r="G32" s="23">
        <v>5.72</v>
      </c>
    </row>
    <row r="33" spans="1:7" x14ac:dyDescent="0.2">
      <c r="A33" s="21" t="s">
        <v>33</v>
      </c>
      <c r="B33" s="21"/>
      <c r="C33" s="21"/>
      <c r="D33" s="21"/>
      <c r="E33" s="26">
        <f>SUM(E32:E32)</f>
        <v>103.3733186</v>
      </c>
      <c r="F33" s="27">
        <f>SUM(F32:F32)</f>
        <v>0.36013932886678501</v>
      </c>
      <c r="G33" s="26"/>
    </row>
    <row r="34" spans="1:7" x14ac:dyDescent="0.2">
      <c r="A34" s="22"/>
      <c r="B34" s="22"/>
      <c r="C34" s="22"/>
      <c r="D34" s="22"/>
      <c r="E34" s="23"/>
      <c r="F34" s="24"/>
      <c r="G34" s="23"/>
    </row>
    <row r="35" spans="1:7" x14ac:dyDescent="0.2">
      <c r="A35" s="21" t="s">
        <v>38</v>
      </c>
      <c r="B35" s="21"/>
      <c r="C35" s="21"/>
      <c r="D35" s="21"/>
      <c r="E35" s="26">
        <f>E12+E21+E29+E33</f>
        <v>31332.254123200004</v>
      </c>
      <c r="F35" s="27">
        <f>F12+F21+F29+F33</f>
        <v>109.15753817941973</v>
      </c>
      <c r="G35" s="26"/>
    </row>
    <row r="36" spans="1:7" x14ac:dyDescent="0.2">
      <c r="A36" s="21"/>
      <c r="B36" s="21"/>
      <c r="C36" s="21"/>
      <c r="D36" s="21"/>
      <c r="E36" s="26"/>
      <c r="F36" s="27"/>
      <c r="G36" s="26"/>
    </row>
    <row r="37" spans="1:7" x14ac:dyDescent="0.2">
      <c r="A37" s="21" t="s">
        <v>1249</v>
      </c>
      <c r="B37" s="21"/>
      <c r="C37" s="21"/>
      <c r="D37" s="21"/>
      <c r="E37" s="26">
        <v>1.3293827499999999</v>
      </c>
      <c r="F37" s="27">
        <f>E37/E41*100</f>
        <v>4.6313982938348047E-3</v>
      </c>
      <c r="G37" s="26"/>
    </row>
    <row r="38" spans="1:7" x14ac:dyDescent="0.2">
      <c r="A38" s="21"/>
      <c r="B38" s="21"/>
      <c r="C38" s="21"/>
      <c r="D38" s="21"/>
      <c r="E38" s="26"/>
      <c r="F38" s="27"/>
      <c r="G38" s="26"/>
    </row>
    <row r="39" spans="1:7" x14ac:dyDescent="0.2">
      <c r="A39" s="21" t="s">
        <v>40</v>
      </c>
      <c r="B39" s="21"/>
      <c r="C39" s="21"/>
      <c r="D39" s="21"/>
      <c r="E39" s="26">
        <f>E41-(E12+E21+E29+E33+E37)</f>
        <v>-2629.8818232500016</v>
      </c>
      <c r="F39" s="27">
        <f>F41-(F12+F21+F29+F33+F37)</f>
        <v>-9.1621695777135699</v>
      </c>
      <c r="G39" s="26"/>
    </row>
    <row r="40" spans="1:7" x14ac:dyDescent="0.2">
      <c r="A40" s="22"/>
      <c r="B40" s="22"/>
      <c r="C40" s="22"/>
      <c r="D40" s="22"/>
      <c r="E40" s="23"/>
      <c r="F40" s="24"/>
      <c r="G40" s="23"/>
    </row>
    <row r="41" spans="1:7" x14ac:dyDescent="0.2">
      <c r="A41" s="28" t="s">
        <v>39</v>
      </c>
      <c r="B41" s="28"/>
      <c r="C41" s="28"/>
      <c r="D41" s="28"/>
      <c r="E41" s="29">
        <v>28703.701682700001</v>
      </c>
      <c r="F41" s="30">
        <v>100</v>
      </c>
      <c r="G41" s="29"/>
    </row>
    <row r="43" spans="1:7" x14ac:dyDescent="0.2">
      <c r="A43" s="75" t="s">
        <v>1250</v>
      </c>
      <c r="B43" s="75"/>
      <c r="C43" s="75"/>
      <c r="D43" s="75"/>
      <c r="E43" s="76"/>
      <c r="F43" s="77"/>
      <c r="G43" s="76"/>
    </row>
    <row r="44" spans="1:7" x14ac:dyDescent="0.2">
      <c r="A44" s="22"/>
      <c r="B44" s="22"/>
      <c r="C44" s="22"/>
      <c r="D44" s="22"/>
      <c r="E44" s="23"/>
      <c r="F44" s="24"/>
      <c r="G44" s="23"/>
    </row>
    <row r="45" spans="1:7" x14ac:dyDescent="0.2">
      <c r="A45" s="21" t="s">
        <v>1251</v>
      </c>
      <c r="B45" s="21"/>
      <c r="C45" s="21"/>
      <c r="D45" s="21"/>
      <c r="E45" s="26" t="s">
        <v>1252</v>
      </c>
      <c r="F45" s="27" t="s">
        <v>3</v>
      </c>
      <c r="G45" s="26"/>
    </row>
    <row r="46" spans="1:7" x14ac:dyDescent="0.2">
      <c r="A46" s="22" t="s">
        <v>1528</v>
      </c>
      <c r="B46" s="22"/>
      <c r="C46" s="22"/>
      <c r="D46" s="22"/>
      <c r="E46" s="23">
        <v>2500</v>
      </c>
      <c r="F46" s="24">
        <f t="shared" ref="F46:F52" si="0">E46/$E$41*100</f>
        <v>8.7096780325959635</v>
      </c>
      <c r="G46" s="23"/>
    </row>
    <row r="47" spans="1:7" x14ac:dyDescent="0.2">
      <c r="A47" s="22" t="s">
        <v>1528</v>
      </c>
      <c r="B47" s="22"/>
      <c r="C47" s="22"/>
      <c r="D47" s="22"/>
      <c r="E47" s="23">
        <v>2500</v>
      </c>
      <c r="F47" s="24">
        <f t="shared" si="0"/>
        <v>8.7096780325959635</v>
      </c>
      <c r="G47" s="23"/>
    </row>
    <row r="48" spans="1:7" x14ac:dyDescent="0.2">
      <c r="A48" s="22" t="s">
        <v>1529</v>
      </c>
      <c r="B48" s="22"/>
      <c r="C48" s="22"/>
      <c r="D48" s="22"/>
      <c r="E48" s="23">
        <v>2500</v>
      </c>
      <c r="F48" s="24">
        <f t="shared" si="0"/>
        <v>8.7096780325959635</v>
      </c>
      <c r="G48" s="23"/>
    </row>
    <row r="49" spans="1:7" x14ac:dyDescent="0.2">
      <c r="A49" s="22" t="s">
        <v>1529</v>
      </c>
      <c r="B49" s="22"/>
      <c r="C49" s="22"/>
      <c r="D49" s="22"/>
      <c r="E49" s="23">
        <v>2500</v>
      </c>
      <c r="F49" s="24">
        <f t="shared" si="0"/>
        <v>8.7096780325959635</v>
      </c>
      <c r="G49" s="23"/>
    </row>
    <row r="50" spans="1:7" x14ac:dyDescent="0.2">
      <c r="A50" s="22" t="s">
        <v>1529</v>
      </c>
      <c r="B50" s="22"/>
      <c r="C50" s="22"/>
      <c r="D50" s="22"/>
      <c r="E50" s="23">
        <v>2500</v>
      </c>
      <c r="F50" s="24">
        <f t="shared" si="0"/>
        <v>8.7096780325959635</v>
      </c>
      <c r="G50" s="23"/>
    </row>
    <row r="51" spans="1:7" x14ac:dyDescent="0.2">
      <c r="A51" s="22" t="s">
        <v>1529</v>
      </c>
      <c r="B51" s="22"/>
      <c r="C51" s="22"/>
      <c r="D51" s="22"/>
      <c r="E51" s="23">
        <v>2500</v>
      </c>
      <c r="F51" s="24">
        <f t="shared" si="0"/>
        <v>8.7096780325959635</v>
      </c>
      <c r="G51" s="23"/>
    </row>
    <row r="52" spans="1:7" x14ac:dyDescent="0.2">
      <c r="A52" s="22" t="s">
        <v>1527</v>
      </c>
      <c r="B52" s="22"/>
      <c r="C52" s="22"/>
      <c r="D52" s="22"/>
      <c r="E52" s="23">
        <v>2500</v>
      </c>
      <c r="F52" s="24">
        <f t="shared" si="0"/>
        <v>8.7096780325959635</v>
      </c>
      <c r="G52" s="23"/>
    </row>
    <row r="53" spans="1:7" x14ac:dyDescent="0.2">
      <c r="A53" s="28" t="s">
        <v>1253</v>
      </c>
      <c r="B53" s="28"/>
      <c r="C53" s="28"/>
      <c r="D53" s="28"/>
      <c r="E53" s="29">
        <f xml:space="preserve"> SUM(E46:E52)</f>
        <v>17500</v>
      </c>
      <c r="F53" s="30">
        <f xml:space="preserve"> SUM(F46:F52)</f>
        <v>60.967746228171734</v>
      </c>
      <c r="G53" s="29"/>
    </row>
    <row r="54" spans="1:7" x14ac:dyDescent="0.2">
      <c r="A54" s="6" t="s">
        <v>1513</v>
      </c>
      <c r="F54" s="13" t="s">
        <v>117</v>
      </c>
    </row>
    <row r="55" spans="1:7" x14ac:dyDescent="0.2">
      <c r="A55" s="6" t="s">
        <v>1514</v>
      </c>
      <c r="F55" s="13"/>
    </row>
    <row r="56" spans="1:7" x14ac:dyDescent="0.2">
      <c r="F56" s="13"/>
    </row>
    <row r="57" spans="1:7" x14ac:dyDescent="0.2">
      <c r="A57" s="12" t="s">
        <v>42</v>
      </c>
    </row>
    <row r="58" spans="1:7" x14ac:dyDescent="0.2">
      <c r="A58" s="12" t="s">
        <v>1110</v>
      </c>
    </row>
    <row r="59" spans="1:7" x14ac:dyDescent="0.2">
      <c r="A59" s="12" t="s">
        <v>1254</v>
      </c>
    </row>
    <row r="61" spans="1:7" ht="35.1" customHeight="1" x14ac:dyDescent="0.2">
      <c r="A61" s="102" t="s">
        <v>1255</v>
      </c>
      <c r="B61" s="102"/>
      <c r="C61" s="102"/>
      <c r="D61" s="102"/>
      <c r="E61" s="102"/>
      <c r="F61" s="102"/>
      <c r="G61" s="102"/>
    </row>
    <row r="63" spans="1:7" x14ac:dyDescent="0.2">
      <c r="A63" s="12" t="s">
        <v>43</v>
      </c>
    </row>
    <row r="64" spans="1:7" x14ac:dyDescent="0.2">
      <c r="A64" s="12" t="s">
        <v>44</v>
      </c>
    </row>
    <row r="65" spans="1:4" x14ac:dyDescent="0.2">
      <c r="A65" s="12" t="s">
        <v>45</v>
      </c>
      <c r="B65" s="12"/>
      <c r="C65" s="31" t="s">
        <v>46</v>
      </c>
      <c r="D65" s="31" t="s">
        <v>1004</v>
      </c>
    </row>
    <row r="66" spans="1:4" x14ac:dyDescent="0.2">
      <c r="A66" s="6" t="s">
        <v>59</v>
      </c>
      <c r="C66" s="32">
        <v>41.403399999999998</v>
      </c>
      <c r="D66" s="32">
        <v>42.593499999999999</v>
      </c>
    </row>
    <row r="67" spans="1:4" x14ac:dyDescent="0.2">
      <c r="A67" s="6" t="s">
        <v>1145</v>
      </c>
      <c r="C67" s="32">
        <v>10.2477</v>
      </c>
      <c r="D67" s="32">
        <v>10.2036</v>
      </c>
    </row>
    <row r="68" spans="1:4" x14ac:dyDescent="0.2">
      <c r="A68" s="6" t="s">
        <v>60</v>
      </c>
      <c r="C68" s="32">
        <v>45.278599999999997</v>
      </c>
      <c r="D68" s="32">
        <v>46.745399999999997</v>
      </c>
    </row>
    <row r="69" spans="1:4" x14ac:dyDescent="0.2">
      <c r="A69" s="6" t="s">
        <v>1149</v>
      </c>
      <c r="C69" s="32">
        <v>10.1448</v>
      </c>
      <c r="D69" s="32">
        <v>10.106400000000001</v>
      </c>
    </row>
    <row r="71" spans="1:4" x14ac:dyDescent="0.2">
      <c r="A71" s="6" t="s">
        <v>1005</v>
      </c>
    </row>
    <row r="73" spans="1:4" x14ac:dyDescent="0.2">
      <c r="A73" s="12" t="s">
        <v>47</v>
      </c>
    </row>
    <row r="74" spans="1:4" x14ac:dyDescent="0.2">
      <c r="A74" s="100" t="s">
        <v>48</v>
      </c>
      <c r="B74" s="101"/>
      <c r="C74" s="33" t="s">
        <v>49</v>
      </c>
    </row>
    <row r="75" spans="1:4" x14ac:dyDescent="0.2">
      <c r="A75" s="96" t="s">
        <v>1145</v>
      </c>
      <c r="B75" s="97"/>
      <c r="C75" s="34">
        <v>0.33530778999999999</v>
      </c>
    </row>
    <row r="76" spans="1:4" x14ac:dyDescent="0.2">
      <c r="A76" s="96" t="s">
        <v>1149</v>
      </c>
      <c r="B76" s="97"/>
      <c r="C76" s="34">
        <v>0.35488635000000002</v>
      </c>
    </row>
    <row r="77" spans="1:4" x14ac:dyDescent="0.2">
      <c r="A77" s="6" t="s">
        <v>50</v>
      </c>
    </row>
    <row r="78" spans="1:4" x14ac:dyDescent="0.2">
      <c r="A78" s="6" t="s">
        <v>51</v>
      </c>
    </row>
    <row r="80" spans="1:4" x14ac:dyDescent="0.2">
      <c r="A80" s="12" t="s">
        <v>1256</v>
      </c>
    </row>
    <row r="82" spans="1:9" x14ac:dyDescent="0.2">
      <c r="A82" s="6" t="s">
        <v>1257</v>
      </c>
    </row>
    <row r="83" spans="1:9" x14ac:dyDescent="0.2">
      <c r="A83" s="6" t="s">
        <v>1530</v>
      </c>
    </row>
    <row r="85" spans="1:9" x14ac:dyDescent="0.2">
      <c r="A85" s="12" t="s">
        <v>85</v>
      </c>
      <c r="D85" s="35">
        <v>5.5114303500433701</v>
      </c>
      <c r="E85" s="9" t="s">
        <v>52</v>
      </c>
    </row>
    <row r="87" spans="1:9" x14ac:dyDescent="0.2">
      <c r="A87" s="12" t="s">
        <v>86</v>
      </c>
      <c r="D87" s="31" t="s">
        <v>54</v>
      </c>
    </row>
    <row r="89" spans="1:9" x14ac:dyDescent="0.2">
      <c r="A89" s="67" t="s">
        <v>87</v>
      </c>
      <c r="B89" s="68"/>
      <c r="C89" s="68"/>
      <c r="D89" s="68"/>
      <c r="E89" s="10"/>
      <c r="G89" s="10"/>
      <c r="H89" s="68"/>
      <c r="I89" s="68"/>
    </row>
    <row r="90" spans="1:9" ht="14.4" x14ac:dyDescent="0.3">
      <c r="A90" s="78"/>
      <c r="B90" s="68"/>
      <c r="C90" s="68"/>
      <c r="D90" s="68"/>
      <c r="E90" s="10"/>
      <c r="G90" s="10"/>
      <c r="H90" s="68"/>
      <c r="I90" s="68"/>
    </row>
    <row r="91" spans="1:9" x14ac:dyDescent="0.2">
      <c r="A91" s="67" t="s">
        <v>1009</v>
      </c>
      <c r="B91" s="68"/>
      <c r="C91" s="68"/>
      <c r="D91" s="68"/>
      <c r="E91" s="10"/>
      <c r="G91" s="10"/>
      <c r="H91" s="68"/>
      <c r="I91" s="68"/>
    </row>
    <row r="92" spans="1:9" x14ac:dyDescent="0.2">
      <c r="A92" s="68"/>
      <c r="B92" s="68"/>
      <c r="C92" s="68"/>
      <c r="D92" s="68"/>
      <c r="E92" s="10"/>
      <c r="G92" s="10"/>
      <c r="H92" s="68"/>
      <c r="I92" s="68"/>
    </row>
    <row r="93" spans="1:9" x14ac:dyDescent="0.2">
      <c r="A93" s="68"/>
      <c r="B93" s="68"/>
      <c r="C93" s="68"/>
      <c r="D93" s="68"/>
      <c r="E93" s="10"/>
      <c r="G93" s="10"/>
      <c r="H93" s="68"/>
      <c r="I93" s="68"/>
    </row>
    <row r="94" spans="1:9" x14ac:dyDescent="0.2">
      <c r="A94" s="68"/>
      <c r="B94" s="68"/>
      <c r="C94" s="68"/>
      <c r="D94" s="68"/>
      <c r="E94" s="10"/>
      <c r="G94" s="10"/>
      <c r="H94" s="68"/>
      <c r="I94" s="68"/>
    </row>
    <row r="95" spans="1:9" x14ac:dyDescent="0.2">
      <c r="A95" s="68"/>
      <c r="B95" s="68"/>
      <c r="C95" s="68"/>
      <c r="D95" s="68"/>
      <c r="E95" s="10"/>
      <c r="G95" s="10"/>
      <c r="H95" s="68"/>
      <c r="I95" s="68"/>
    </row>
    <row r="96" spans="1:9" x14ac:dyDescent="0.2">
      <c r="A96" s="68"/>
      <c r="B96" s="68"/>
      <c r="C96" s="68"/>
      <c r="D96" s="68"/>
      <c r="E96" s="10"/>
      <c r="G96" s="10"/>
      <c r="H96" s="68"/>
      <c r="I96" s="68"/>
    </row>
    <row r="97" spans="1:9" x14ac:dyDescent="0.2">
      <c r="A97" s="68"/>
      <c r="B97" s="68"/>
      <c r="C97" s="68"/>
      <c r="D97" s="68"/>
      <c r="E97" s="10"/>
      <c r="G97" s="10"/>
      <c r="H97" s="68"/>
      <c r="I97" s="68"/>
    </row>
    <row r="98" spans="1:9" x14ac:dyDescent="0.2">
      <c r="A98" s="68"/>
      <c r="B98" s="68"/>
      <c r="C98" s="68"/>
      <c r="D98" s="68"/>
      <c r="E98" s="10"/>
      <c r="G98" s="10"/>
      <c r="H98" s="68"/>
      <c r="I98" s="68"/>
    </row>
    <row r="99" spans="1:9" x14ac:dyDescent="0.2">
      <c r="A99" s="68"/>
      <c r="B99" s="68"/>
      <c r="C99" s="68"/>
      <c r="D99" s="68"/>
      <c r="E99" s="10"/>
      <c r="G99" s="10"/>
      <c r="H99" s="68"/>
      <c r="I99" s="68"/>
    </row>
    <row r="100" spans="1:9" x14ac:dyDescent="0.2">
      <c r="A100" s="68"/>
      <c r="B100" s="68"/>
      <c r="C100" s="68"/>
      <c r="D100" s="68"/>
      <c r="E100" s="10"/>
      <c r="G100" s="10"/>
      <c r="H100" s="68"/>
      <c r="I100" s="68"/>
    </row>
    <row r="101" spans="1:9" x14ac:dyDescent="0.2">
      <c r="A101" s="68"/>
      <c r="B101" s="68"/>
      <c r="C101" s="68"/>
      <c r="D101" s="68"/>
      <c r="E101" s="10"/>
      <c r="G101" s="10"/>
      <c r="H101" s="68"/>
      <c r="I101" s="68"/>
    </row>
    <row r="102" spans="1:9" x14ac:dyDescent="0.2">
      <c r="A102" s="68"/>
      <c r="B102" s="68"/>
      <c r="C102" s="68"/>
      <c r="D102" s="68"/>
      <c r="E102" s="10"/>
      <c r="G102" s="10"/>
      <c r="H102" s="68"/>
      <c r="I102" s="68"/>
    </row>
    <row r="103" spans="1:9" x14ac:dyDescent="0.2">
      <c r="A103" s="68"/>
      <c r="B103" s="68"/>
      <c r="C103" s="68"/>
      <c r="D103" s="68"/>
      <c r="E103" s="10"/>
      <c r="G103" s="10"/>
      <c r="H103" s="68"/>
      <c r="I103" s="68"/>
    </row>
    <row r="104" spans="1:9" x14ac:dyDescent="0.2">
      <c r="A104" s="68"/>
      <c r="B104" s="68"/>
      <c r="C104" s="68"/>
      <c r="D104" s="68"/>
      <c r="E104" s="10"/>
      <c r="G104" s="10"/>
      <c r="H104" s="68"/>
      <c r="I104" s="68"/>
    </row>
    <row r="105" spans="1:9" x14ac:dyDescent="0.2">
      <c r="A105" s="68"/>
      <c r="B105" s="68"/>
      <c r="C105" s="68"/>
      <c r="D105" s="68"/>
      <c r="E105" s="10"/>
      <c r="G105" s="10"/>
      <c r="H105" s="68"/>
      <c r="I105" s="68"/>
    </row>
    <row r="106" spans="1:9" x14ac:dyDescent="0.2">
      <c r="A106" s="68"/>
      <c r="B106" s="68"/>
      <c r="C106" s="68"/>
      <c r="D106" s="68"/>
      <c r="E106" s="10"/>
      <c r="G106" s="10"/>
      <c r="H106" s="68"/>
      <c r="I106" s="68"/>
    </row>
    <row r="107" spans="1:9" x14ac:dyDescent="0.2">
      <c r="A107" s="67" t="s">
        <v>1258</v>
      </c>
      <c r="B107" s="68"/>
      <c r="C107" s="68"/>
      <c r="D107" s="68"/>
      <c r="E107" s="10"/>
      <c r="G107" s="10"/>
      <c r="H107" s="68"/>
      <c r="I107" s="68"/>
    </row>
    <row r="108" spans="1:9" x14ac:dyDescent="0.2">
      <c r="A108" s="68"/>
      <c r="B108" s="68"/>
      <c r="C108" s="68"/>
      <c r="D108" s="68"/>
      <c r="E108" s="10"/>
      <c r="G108" s="10"/>
      <c r="H108" s="68"/>
      <c r="I108" s="68"/>
    </row>
    <row r="109" spans="1:9" x14ac:dyDescent="0.2">
      <c r="A109" s="67" t="s">
        <v>1525</v>
      </c>
      <c r="B109" s="68"/>
      <c r="C109" s="68"/>
      <c r="D109" s="68"/>
      <c r="E109" s="10"/>
      <c r="G109" s="10"/>
      <c r="H109" s="68"/>
      <c r="I109" s="68"/>
    </row>
    <row r="110" spans="1:9" x14ac:dyDescent="0.2">
      <c r="A110" s="68"/>
      <c r="B110" s="68"/>
      <c r="C110" s="68"/>
      <c r="D110" s="68"/>
      <c r="E110" s="10"/>
      <c r="G110" s="10"/>
      <c r="H110" s="68"/>
      <c r="I110" s="68"/>
    </row>
    <row r="111" spans="1:9" x14ac:dyDescent="0.2">
      <c r="A111" s="68"/>
      <c r="B111" s="68"/>
      <c r="C111" s="68"/>
      <c r="D111" s="68"/>
      <c r="E111" s="10"/>
      <c r="G111" s="10"/>
      <c r="H111" s="68"/>
      <c r="I111" s="68"/>
    </row>
    <row r="112" spans="1:9" x14ac:dyDescent="0.2">
      <c r="A112" s="68"/>
      <c r="B112" s="68"/>
      <c r="C112" s="68"/>
      <c r="D112" s="68"/>
      <c r="E112" s="10"/>
      <c r="G112" s="10"/>
      <c r="H112" s="68"/>
      <c r="I112" s="68"/>
    </row>
    <row r="113" spans="1:9" x14ac:dyDescent="0.2">
      <c r="A113" s="68"/>
      <c r="B113" s="68"/>
      <c r="C113" s="68"/>
      <c r="D113" s="68"/>
      <c r="E113" s="10"/>
      <c r="G113" s="10"/>
      <c r="H113" s="68"/>
      <c r="I113" s="68"/>
    </row>
    <row r="114" spans="1:9" x14ac:dyDescent="0.2">
      <c r="A114" s="68"/>
      <c r="B114" s="68"/>
      <c r="C114" s="68"/>
      <c r="D114" s="68"/>
      <c r="E114" s="10"/>
      <c r="G114" s="10"/>
      <c r="H114" s="68"/>
      <c r="I114" s="68"/>
    </row>
    <row r="115" spans="1:9" x14ac:dyDescent="0.2">
      <c r="A115" s="68"/>
      <c r="B115" s="68"/>
      <c r="C115" s="68"/>
      <c r="D115" s="68"/>
      <c r="E115" s="10"/>
      <c r="G115" s="10"/>
      <c r="H115" s="68"/>
      <c r="I115" s="68"/>
    </row>
    <row r="116" spans="1:9" x14ac:dyDescent="0.2">
      <c r="A116" s="68"/>
      <c r="B116" s="68"/>
      <c r="C116" s="68"/>
      <c r="D116" s="68"/>
      <c r="E116" s="10"/>
      <c r="G116" s="10"/>
      <c r="H116" s="68"/>
      <c r="I116" s="68"/>
    </row>
    <row r="117" spans="1:9" x14ac:dyDescent="0.2">
      <c r="A117" s="68"/>
      <c r="B117" s="68"/>
      <c r="C117" s="68"/>
      <c r="D117" s="68"/>
      <c r="E117" s="10"/>
      <c r="G117" s="10"/>
      <c r="H117" s="68"/>
      <c r="I117" s="68"/>
    </row>
    <row r="118" spans="1:9" x14ac:dyDescent="0.2">
      <c r="A118" s="68"/>
      <c r="B118" s="68"/>
      <c r="C118" s="68"/>
      <c r="D118" s="68"/>
      <c r="E118" s="10"/>
      <c r="G118" s="10"/>
      <c r="H118" s="68"/>
      <c r="I118" s="68"/>
    </row>
    <row r="119" spans="1:9" x14ac:dyDescent="0.2">
      <c r="A119" s="68"/>
      <c r="B119" s="68"/>
      <c r="C119" s="68"/>
      <c r="D119" s="68"/>
      <c r="E119" s="10"/>
      <c r="G119" s="10"/>
      <c r="H119" s="68"/>
      <c r="I119" s="68"/>
    </row>
    <row r="120" spans="1:9" x14ac:dyDescent="0.2">
      <c r="A120" s="68"/>
      <c r="B120" s="68"/>
      <c r="C120" s="68"/>
      <c r="D120" s="68"/>
      <c r="E120" s="10"/>
      <c r="G120" s="10"/>
      <c r="H120" s="68"/>
      <c r="I120" s="68"/>
    </row>
    <row r="121" spans="1:9" x14ac:dyDescent="0.2">
      <c r="A121" s="68"/>
      <c r="B121" s="68"/>
      <c r="C121" s="68"/>
      <c r="D121" s="68"/>
      <c r="E121" s="10"/>
      <c r="G121" s="10"/>
      <c r="H121" s="68"/>
      <c r="I121" s="68"/>
    </row>
    <row r="122" spans="1:9" x14ac:dyDescent="0.2">
      <c r="A122" s="68"/>
      <c r="B122" s="68"/>
      <c r="C122" s="68"/>
      <c r="D122" s="68"/>
      <c r="E122" s="10"/>
      <c r="G122" s="10"/>
      <c r="H122" s="68"/>
      <c r="I122" s="68"/>
    </row>
    <row r="123" spans="1:9" x14ac:dyDescent="0.2">
      <c r="A123" s="68"/>
      <c r="B123" s="68"/>
      <c r="C123" s="68"/>
      <c r="D123" s="68"/>
      <c r="E123" s="10"/>
      <c r="G123" s="10"/>
      <c r="H123" s="68"/>
      <c r="I123" s="68"/>
    </row>
    <row r="124" spans="1:9" x14ac:dyDescent="0.2">
      <c r="A124" s="68" t="s">
        <v>1008</v>
      </c>
      <c r="B124" s="68"/>
      <c r="C124" s="68"/>
      <c r="D124" s="68"/>
      <c r="E124" s="10"/>
      <c r="G124" s="10"/>
      <c r="H124" s="68"/>
      <c r="I124" s="68"/>
    </row>
    <row r="125" spans="1:9" x14ac:dyDescent="0.2">
      <c r="A125" s="69"/>
      <c r="B125" s="68"/>
      <c r="C125" s="68"/>
      <c r="D125" s="68"/>
      <c r="E125" s="10"/>
      <c r="G125" s="10"/>
      <c r="H125" s="68"/>
      <c r="I125" s="68"/>
    </row>
    <row r="126" spans="1:9" x14ac:dyDescent="0.2">
      <c r="A126" s="68"/>
      <c r="B126" s="68"/>
      <c r="C126" s="68"/>
      <c r="D126" s="68"/>
      <c r="E126" s="10"/>
      <c r="G126" s="10"/>
      <c r="H126" s="68"/>
      <c r="I126" s="68"/>
    </row>
    <row r="127" spans="1:9" x14ac:dyDescent="0.2">
      <c r="A127" s="68"/>
      <c r="B127" s="68"/>
      <c r="C127" s="68"/>
      <c r="D127" s="68"/>
      <c r="E127" s="10"/>
      <c r="G127" s="10"/>
      <c r="H127" s="68"/>
      <c r="I127" s="68"/>
    </row>
    <row r="128" spans="1:9" x14ac:dyDescent="0.2">
      <c r="A128" s="69"/>
      <c r="B128" s="68"/>
      <c r="C128" s="68"/>
      <c r="D128" s="68"/>
      <c r="E128" s="10"/>
      <c r="G128" s="10"/>
      <c r="H128" s="68"/>
      <c r="I128" s="68"/>
    </row>
    <row r="129" spans="1:1" x14ac:dyDescent="0.2">
      <c r="A129" s="69"/>
    </row>
  </sheetData>
  <mergeCells count="5">
    <mergeCell ref="A1:G1"/>
    <mergeCell ref="A61:G61"/>
    <mergeCell ref="A74:B74"/>
    <mergeCell ref="A75:B75"/>
    <mergeCell ref="A76:B76"/>
  </mergeCells>
  <conditionalFormatting sqref="F2:F3">
    <cfRule type="cellIs" dxfId="107" priority="3" stopIfTrue="1" operator="between">
      <formula>0.009</formula>
      <formula>-0.009</formula>
    </cfRule>
  </conditionalFormatting>
  <conditionalFormatting sqref="F5:F60">
    <cfRule type="cellIs" dxfId="106" priority="1" stopIfTrue="1" operator="between">
      <formula>0.009</formula>
      <formula>-0.009</formula>
    </cfRule>
  </conditionalFormatting>
  <conditionalFormatting sqref="F62:F65538">
    <cfRule type="cellIs" dxfId="105"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72"/>
  <sheetViews>
    <sheetView workbookViewId="0">
      <selection sqref="A1:G1"/>
    </sheetView>
  </sheetViews>
  <sheetFormatPr defaultColWidth="9.44140625" defaultRowHeight="10.199999999999999" x14ac:dyDescent="0.2"/>
  <cols>
    <col min="1" max="1" width="38.5546875" style="6" bestFit="1" customWidth="1"/>
    <col min="2" max="2" width="58" style="6" bestFit="1" customWidth="1"/>
    <col min="3" max="3" width="15.44140625" style="6" bestFit="1" customWidth="1"/>
    <col min="4" max="4" width="15.5546875" style="6" bestFit="1" customWidth="1"/>
    <col min="5" max="5" width="26.44140625" style="9" customWidth="1"/>
    <col min="6" max="6" width="13.5546875" style="10" bestFit="1" customWidth="1"/>
    <col min="7" max="7" width="11" style="9" customWidth="1"/>
    <col min="8" max="16384" width="9.44140625" style="6"/>
  </cols>
  <sheetData>
    <row r="1" spans="1:7" s="1" customFormat="1" ht="13.8" x14ac:dyDescent="0.2">
      <c r="A1" s="98" t="s">
        <v>1410</v>
      </c>
      <c r="B1" s="99"/>
      <c r="C1" s="99"/>
      <c r="D1" s="99"/>
      <c r="E1" s="99"/>
      <c r="F1" s="99"/>
      <c r="G1" s="99"/>
    </row>
    <row r="2" spans="1:7" s="1" customFormat="1" ht="11.4" x14ac:dyDescent="0.2">
      <c r="A2" s="7" t="s">
        <v>7</v>
      </c>
      <c r="B2" s="6"/>
      <c r="C2" s="6"/>
      <c r="D2" s="6"/>
      <c r="E2" s="9"/>
      <c r="F2" s="10"/>
      <c r="G2" s="9"/>
    </row>
    <row r="3" spans="1:7" s="1" customFormat="1" ht="20.399999999999999" x14ac:dyDescent="0.2">
      <c r="A3" s="82" t="s">
        <v>2</v>
      </c>
      <c r="B3" s="82" t="s">
        <v>0</v>
      </c>
      <c r="C3" s="83" t="s">
        <v>1051</v>
      </c>
      <c r="D3" s="83" t="s">
        <v>1</v>
      </c>
      <c r="E3" s="91" t="s">
        <v>6</v>
      </c>
      <c r="F3" s="85" t="s">
        <v>3</v>
      </c>
      <c r="G3" s="85" t="s">
        <v>5</v>
      </c>
    </row>
    <row r="4" spans="1:7" s="1" customFormat="1" ht="27" customHeight="1" x14ac:dyDescent="0.2">
      <c r="A4" s="75" t="s">
        <v>66</v>
      </c>
      <c r="B4" s="86"/>
      <c r="C4" s="86"/>
      <c r="D4" s="86"/>
      <c r="E4" s="87"/>
      <c r="F4" s="57"/>
      <c r="G4" s="88"/>
    </row>
    <row r="5" spans="1:7" s="1" customFormat="1" ht="13.95" customHeight="1" x14ac:dyDescent="0.2">
      <c r="A5" s="21" t="s">
        <v>67</v>
      </c>
      <c r="B5" s="22"/>
      <c r="C5" s="22"/>
      <c r="D5" s="22"/>
      <c r="E5" s="23"/>
      <c r="F5" s="24"/>
      <c r="G5" s="23"/>
    </row>
    <row r="6" spans="1:7" s="1" customFormat="1" ht="11.4" x14ac:dyDescent="0.2">
      <c r="A6" s="22" t="s">
        <v>1402</v>
      </c>
      <c r="B6" s="22" t="s">
        <v>1403</v>
      </c>
      <c r="C6" s="55" t="s">
        <v>1404</v>
      </c>
      <c r="D6" s="25">
        <v>1695</v>
      </c>
      <c r="E6" s="23">
        <v>0</v>
      </c>
      <c r="F6" s="24">
        <v>100</v>
      </c>
      <c r="G6" s="23">
        <v>0</v>
      </c>
    </row>
    <row r="7" spans="1:7" x14ac:dyDescent="0.2">
      <c r="A7" s="21" t="s">
        <v>33</v>
      </c>
      <c r="B7" s="21"/>
      <c r="C7" s="21"/>
      <c r="D7" s="21"/>
      <c r="E7" s="26">
        <f>SUM(E5:E6)</f>
        <v>0</v>
      </c>
      <c r="F7" s="27">
        <f>SUM(F5:F6)</f>
        <v>100</v>
      </c>
      <c r="G7" s="26"/>
    </row>
    <row r="8" spans="1:7" x14ac:dyDescent="0.2">
      <c r="A8" s="22"/>
      <c r="B8" s="22"/>
      <c r="C8" s="22"/>
      <c r="D8" s="22"/>
      <c r="E8" s="23"/>
      <c r="F8" s="24"/>
      <c r="G8" s="23"/>
    </row>
    <row r="9" spans="1:7" x14ac:dyDescent="0.2">
      <c r="A9" s="21" t="s">
        <v>38</v>
      </c>
      <c r="B9" s="21"/>
      <c r="C9" s="21"/>
      <c r="D9" s="21"/>
      <c r="E9" s="26">
        <f>E7</f>
        <v>0</v>
      </c>
      <c r="F9" s="27">
        <f>F7</f>
        <v>100</v>
      </c>
      <c r="G9" s="26"/>
    </row>
    <row r="10" spans="1:7" x14ac:dyDescent="0.2">
      <c r="A10" s="21"/>
      <c r="B10" s="21"/>
      <c r="C10" s="21"/>
      <c r="D10" s="21"/>
      <c r="E10" s="26"/>
      <c r="F10" s="27"/>
      <c r="G10" s="26"/>
    </row>
    <row r="11" spans="1:7" x14ac:dyDescent="0.2">
      <c r="A11" s="21" t="s">
        <v>40</v>
      </c>
      <c r="B11" s="21"/>
      <c r="C11" s="21"/>
      <c r="D11" s="21"/>
      <c r="E11" s="89">
        <v>0</v>
      </c>
      <c r="F11" s="89">
        <v>0</v>
      </c>
      <c r="G11" s="26"/>
    </row>
    <row r="12" spans="1:7" x14ac:dyDescent="0.2">
      <c r="A12" s="21"/>
      <c r="B12" s="21"/>
      <c r="C12" s="21"/>
      <c r="D12" s="21"/>
      <c r="E12" s="26"/>
      <c r="F12" s="27"/>
      <c r="G12" s="26"/>
    </row>
    <row r="13" spans="1:7" x14ac:dyDescent="0.2">
      <c r="A13" s="28" t="s">
        <v>39</v>
      </c>
      <c r="B13" s="28"/>
      <c r="C13" s="28"/>
      <c r="D13" s="28"/>
      <c r="E13" s="29">
        <v>3.9999999999999998E-7</v>
      </c>
      <c r="F13" s="30">
        <v>100</v>
      </c>
      <c r="G13" s="29"/>
    </row>
    <row r="15" spans="1:7" x14ac:dyDescent="0.2">
      <c r="A15" s="12" t="s">
        <v>42</v>
      </c>
    </row>
    <row r="16" spans="1:7" x14ac:dyDescent="0.2">
      <c r="A16" s="12" t="s">
        <v>1405</v>
      </c>
    </row>
    <row r="17" spans="1:7" x14ac:dyDescent="0.2">
      <c r="A17" s="107" t="s">
        <v>1406</v>
      </c>
      <c r="B17" s="107"/>
      <c r="C17" s="107"/>
      <c r="D17" s="107"/>
      <c r="E17" s="107"/>
      <c r="F17" s="107"/>
      <c r="G17" s="107"/>
    </row>
    <row r="18" spans="1:7" x14ac:dyDescent="0.2">
      <c r="A18" s="92"/>
      <c r="B18" s="92"/>
      <c r="C18" s="92"/>
      <c r="D18" s="92"/>
      <c r="E18" s="92"/>
      <c r="F18" s="92"/>
      <c r="G18" s="92"/>
    </row>
    <row r="19" spans="1:7" x14ac:dyDescent="0.2">
      <c r="A19" s="12" t="s">
        <v>43</v>
      </c>
    </row>
    <row r="20" spans="1:7" x14ac:dyDescent="0.2">
      <c r="A20" s="12" t="s">
        <v>44</v>
      </c>
    </row>
    <row r="21" spans="1:7" x14ac:dyDescent="0.2">
      <c r="A21" s="12" t="s">
        <v>45</v>
      </c>
      <c r="B21" s="12"/>
      <c r="C21" s="31" t="s">
        <v>46</v>
      </c>
      <c r="D21" s="12" t="s">
        <v>1113</v>
      </c>
    </row>
    <row r="22" spans="1:7" x14ac:dyDescent="0.2">
      <c r="A22" s="6" t="s">
        <v>59</v>
      </c>
      <c r="C22" s="32">
        <v>0</v>
      </c>
      <c r="D22" s="32">
        <v>0</v>
      </c>
    </row>
    <row r="23" spans="1:7" x14ac:dyDescent="0.2">
      <c r="A23" s="6" t="s">
        <v>126</v>
      </c>
      <c r="C23" s="32">
        <v>0</v>
      </c>
      <c r="D23" s="32">
        <v>0</v>
      </c>
    </row>
    <row r="24" spans="1:7" x14ac:dyDescent="0.2">
      <c r="A24" s="6" t="s">
        <v>60</v>
      </c>
      <c r="C24" s="32">
        <v>0</v>
      </c>
      <c r="D24" s="32">
        <v>0</v>
      </c>
    </row>
    <row r="25" spans="1:7" x14ac:dyDescent="0.2">
      <c r="A25" s="6" t="s">
        <v>127</v>
      </c>
      <c r="C25" s="32">
        <v>0</v>
      </c>
      <c r="D25" s="32">
        <v>0</v>
      </c>
    </row>
    <row r="27" spans="1:7" x14ac:dyDescent="0.2">
      <c r="A27" s="6" t="s">
        <v>51</v>
      </c>
    </row>
    <row r="29" spans="1:7" ht="14.4" x14ac:dyDescent="0.3">
      <c r="A29" s="105" t="s">
        <v>1500</v>
      </c>
      <c r="B29" s="106"/>
      <c r="C29" s="106"/>
      <c r="D29" s="31" t="s">
        <v>54</v>
      </c>
    </row>
    <row r="31" spans="1:7" x14ac:dyDescent="0.2">
      <c r="A31" s="12" t="s">
        <v>1411</v>
      </c>
    </row>
    <row r="34" spans="1:7" ht="24" customHeight="1" x14ac:dyDescent="0.2"/>
    <row r="36" spans="1:7" ht="28.2" customHeight="1" x14ac:dyDescent="0.2"/>
    <row r="38" spans="1:7" ht="13.95" customHeight="1" x14ac:dyDescent="0.2"/>
    <row r="39" spans="1:7" ht="10.5" customHeight="1" x14ac:dyDescent="0.2"/>
    <row r="40" spans="1:7" ht="26.25" customHeight="1" x14ac:dyDescent="0.2"/>
    <row r="42" spans="1:7" ht="29.1" customHeight="1" x14ac:dyDescent="0.2"/>
    <row r="44" spans="1:7" s="1" customFormat="1" ht="11.4" x14ac:dyDescent="0.2">
      <c r="A44" s="6"/>
      <c r="B44" s="6"/>
      <c r="C44" s="6"/>
      <c r="D44" s="6"/>
      <c r="E44" s="9"/>
      <c r="F44" s="10"/>
      <c r="G44" s="9"/>
    </row>
    <row r="46" spans="1:7" s="1" customFormat="1" ht="38.25" customHeight="1" x14ac:dyDescent="0.2">
      <c r="A46" s="6"/>
      <c r="B46" s="6"/>
      <c r="C46" s="6"/>
      <c r="D46" s="6"/>
      <c r="E46" s="9"/>
      <c r="F46" s="10"/>
      <c r="G46" s="9"/>
    </row>
    <row r="50" spans="1:9" x14ac:dyDescent="0.2">
      <c r="H50" s="12"/>
      <c r="I50" s="12"/>
    </row>
    <row r="52" spans="1:9" x14ac:dyDescent="0.2">
      <c r="H52" s="12"/>
      <c r="I52" s="12"/>
    </row>
    <row r="53" spans="1:9" x14ac:dyDescent="0.2">
      <c r="H53" s="12"/>
      <c r="I53" s="12"/>
    </row>
    <row r="54" spans="1:9" x14ac:dyDescent="0.2">
      <c r="H54" s="12"/>
      <c r="I54" s="12"/>
    </row>
    <row r="55" spans="1:9" x14ac:dyDescent="0.2">
      <c r="H55" s="12"/>
      <c r="I55" s="12"/>
    </row>
    <row r="56" spans="1:9" x14ac:dyDescent="0.2">
      <c r="H56" s="12"/>
      <c r="I56" s="12"/>
    </row>
    <row r="63" spans="1:9" s="9" customFormat="1" x14ac:dyDescent="0.2">
      <c r="A63" s="6"/>
      <c r="B63" s="6"/>
      <c r="C63" s="6"/>
      <c r="D63" s="6"/>
      <c r="F63" s="10"/>
      <c r="H63" s="6"/>
      <c r="I63" s="6"/>
    </row>
    <row r="64" spans="1:9" s="9" customFormat="1" x14ac:dyDescent="0.2">
      <c r="A64" s="6"/>
      <c r="B64" s="6"/>
      <c r="C64" s="6"/>
      <c r="D64" s="6"/>
      <c r="F64" s="10"/>
      <c r="H64" s="6"/>
      <c r="I64" s="6"/>
    </row>
    <row r="65" spans="1:9" s="9" customFormat="1" x14ac:dyDescent="0.2">
      <c r="A65" s="6"/>
      <c r="B65" s="6"/>
      <c r="C65" s="6"/>
      <c r="D65" s="6"/>
      <c r="F65" s="10"/>
      <c r="H65" s="6"/>
      <c r="I65" s="6"/>
    </row>
    <row r="66" spans="1:9" s="9" customFormat="1" x14ac:dyDescent="0.2">
      <c r="A66" s="6"/>
      <c r="B66" s="6"/>
      <c r="C66" s="6"/>
      <c r="D66" s="6"/>
      <c r="F66" s="10"/>
      <c r="H66" s="6"/>
      <c r="I66" s="6"/>
    </row>
    <row r="67" spans="1:9" s="9" customFormat="1" x14ac:dyDescent="0.2">
      <c r="A67" s="6"/>
      <c r="B67" s="6"/>
      <c r="C67" s="6"/>
      <c r="D67" s="6"/>
      <c r="F67" s="10"/>
      <c r="H67" s="6"/>
      <c r="I67" s="6"/>
    </row>
    <row r="68" spans="1:9" s="9" customFormat="1" x14ac:dyDescent="0.2">
      <c r="A68" s="6"/>
      <c r="B68" s="6"/>
      <c r="C68" s="6"/>
      <c r="D68" s="6"/>
      <c r="F68" s="10"/>
      <c r="H68" s="6"/>
      <c r="I68" s="6"/>
    </row>
    <row r="70" spans="1:9" s="9" customFormat="1" x14ac:dyDescent="0.2">
      <c r="A70" s="6"/>
      <c r="B70" s="6"/>
      <c r="C70" s="6"/>
      <c r="D70" s="6"/>
      <c r="F70" s="10"/>
      <c r="H70" s="6"/>
      <c r="I70" s="6"/>
    </row>
    <row r="72" spans="1:9" s="9" customFormat="1" ht="15" customHeight="1" x14ac:dyDescent="0.2">
      <c r="A72" s="6"/>
      <c r="B72" s="6"/>
      <c r="C72" s="6"/>
      <c r="D72" s="6"/>
      <c r="F72" s="10"/>
      <c r="H72" s="6"/>
      <c r="I72" s="6"/>
    </row>
  </sheetData>
  <mergeCells count="3">
    <mergeCell ref="A1:G1"/>
    <mergeCell ref="A17:G17"/>
    <mergeCell ref="A29:C29"/>
  </mergeCells>
  <conditionalFormatting sqref="F2 F19:F65442">
    <cfRule type="cellIs" dxfId="2" priority="3" stopIfTrue="1" operator="between">
      <formula>0.009</formula>
      <formula>-0.009</formula>
    </cfRule>
  </conditionalFormatting>
  <conditionalFormatting sqref="F4:F10">
    <cfRule type="cellIs" dxfId="1" priority="2" stopIfTrue="1" operator="between">
      <formula>0.009</formula>
      <formula>-0.009</formula>
    </cfRule>
  </conditionalFormatting>
  <conditionalFormatting sqref="F12:F16">
    <cfRule type="cellIs" dxfId="0"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56"/>
  <sheetViews>
    <sheetView workbookViewId="0">
      <selection sqref="A1:G1"/>
    </sheetView>
  </sheetViews>
  <sheetFormatPr defaultColWidth="9.21875" defaultRowHeight="10.199999999999999" x14ac:dyDescent="0.2"/>
  <cols>
    <col min="1" max="1" width="40.21875" style="6" bestFit="1" customWidth="1"/>
    <col min="2" max="2" width="54" style="6" bestFit="1" customWidth="1"/>
    <col min="3" max="3" width="25.21875" style="6" bestFit="1" customWidth="1"/>
    <col min="4" max="4" width="16.77734375" style="6" bestFit="1" customWidth="1"/>
    <col min="5" max="5" width="27.77734375" style="9" customWidth="1"/>
    <col min="6" max="6" width="14.77734375" style="10" bestFit="1" customWidth="1"/>
    <col min="7" max="7" width="6.77734375" style="9" customWidth="1"/>
    <col min="8" max="16384" width="9.21875" style="6"/>
  </cols>
  <sheetData>
    <row r="1" spans="1:7" s="1" customFormat="1" ht="13.8" x14ac:dyDescent="0.2">
      <c r="A1" s="98" t="s">
        <v>1259</v>
      </c>
      <c r="B1" s="99"/>
      <c r="C1" s="99"/>
      <c r="D1" s="99"/>
      <c r="E1" s="99"/>
      <c r="F1" s="99"/>
      <c r="G1" s="99"/>
    </row>
    <row r="2" spans="1:7" s="1" customFormat="1" ht="11.4" x14ac:dyDescent="0.2">
      <c r="E2" s="5"/>
      <c r="F2" s="8"/>
      <c r="G2" s="9"/>
    </row>
    <row r="3" spans="1:7" s="1" customFormat="1" ht="12" x14ac:dyDescent="0.2">
      <c r="A3" s="7" t="s">
        <v>7</v>
      </c>
      <c r="B3" s="2"/>
      <c r="C3" s="3"/>
      <c r="D3" s="3"/>
      <c r="E3" s="4"/>
      <c r="F3" s="8"/>
      <c r="G3" s="9"/>
    </row>
    <row r="4" spans="1:7" s="1" customFormat="1" ht="26.25" customHeight="1" x14ac:dyDescent="0.2">
      <c r="A4" s="14" t="s">
        <v>2</v>
      </c>
      <c r="B4" s="14" t="s">
        <v>0</v>
      </c>
      <c r="C4" s="15" t="s">
        <v>1051</v>
      </c>
      <c r="D4" s="15" t="s">
        <v>1</v>
      </c>
      <c r="E4" s="54" t="s">
        <v>6</v>
      </c>
      <c r="F4" s="16" t="s">
        <v>3</v>
      </c>
      <c r="G4" s="16" t="s">
        <v>5</v>
      </c>
    </row>
    <row r="5" spans="1:7" x14ac:dyDescent="0.2">
      <c r="A5" s="17" t="s">
        <v>66</v>
      </c>
      <c r="B5" s="18"/>
      <c r="C5" s="18"/>
      <c r="D5" s="18"/>
      <c r="E5" s="19"/>
      <c r="F5" s="20"/>
      <c r="G5" s="19"/>
    </row>
    <row r="6" spans="1:7" x14ac:dyDescent="0.2">
      <c r="A6" s="21" t="s">
        <v>67</v>
      </c>
      <c r="B6" s="22"/>
      <c r="C6" s="22"/>
      <c r="D6" s="22"/>
      <c r="E6" s="23"/>
      <c r="F6" s="24"/>
      <c r="G6" s="23"/>
    </row>
    <row r="7" spans="1:7" x14ac:dyDescent="0.2">
      <c r="A7" s="22" t="s">
        <v>89</v>
      </c>
      <c r="B7" s="22" t="s">
        <v>88</v>
      </c>
      <c r="C7" s="22" t="s">
        <v>78</v>
      </c>
      <c r="D7" s="25">
        <v>8000</v>
      </c>
      <c r="E7" s="23">
        <v>7977.9995615999997</v>
      </c>
      <c r="F7" s="24">
        <v>6.3589715471383599</v>
      </c>
      <c r="G7" s="23">
        <v>8</v>
      </c>
    </row>
    <row r="8" spans="1:7" x14ac:dyDescent="0.2">
      <c r="A8" s="22" t="s">
        <v>1260</v>
      </c>
      <c r="B8" s="22" t="s">
        <v>1261</v>
      </c>
      <c r="C8" s="22" t="s">
        <v>1262</v>
      </c>
      <c r="D8" s="25">
        <v>7500</v>
      </c>
      <c r="E8" s="23">
        <v>7456.5125342000001</v>
      </c>
      <c r="F8" s="24">
        <v>5.9433133180505102</v>
      </c>
      <c r="G8" s="23">
        <v>7.6</v>
      </c>
    </row>
    <row r="9" spans="1:7" x14ac:dyDescent="0.2">
      <c r="A9" s="22" t="s">
        <v>91</v>
      </c>
      <c r="B9" s="22" t="s">
        <v>90</v>
      </c>
      <c r="C9" s="22" t="s">
        <v>92</v>
      </c>
      <c r="D9" s="25">
        <v>5500</v>
      </c>
      <c r="E9" s="23">
        <v>5829.0369725999999</v>
      </c>
      <c r="F9" s="24">
        <v>4.6461120948654404</v>
      </c>
      <c r="G9" s="23">
        <v>7.61</v>
      </c>
    </row>
    <row r="10" spans="1:7" x14ac:dyDescent="0.2">
      <c r="A10" s="22" t="s">
        <v>94</v>
      </c>
      <c r="B10" s="22" t="s">
        <v>93</v>
      </c>
      <c r="C10" s="22" t="s">
        <v>78</v>
      </c>
      <c r="D10" s="25">
        <v>5467</v>
      </c>
      <c r="E10" s="23">
        <v>5487.5645323999997</v>
      </c>
      <c r="F10" s="24">
        <v>4.3739369067625002</v>
      </c>
      <c r="G10" s="23">
        <v>8.0168999999999997</v>
      </c>
    </row>
    <row r="11" spans="1:7" x14ac:dyDescent="0.2">
      <c r="A11" s="22" t="s">
        <v>96</v>
      </c>
      <c r="B11" s="22" t="s">
        <v>95</v>
      </c>
      <c r="C11" s="22" t="s">
        <v>78</v>
      </c>
      <c r="D11" s="25">
        <v>5000</v>
      </c>
      <c r="E11" s="23">
        <v>5115.5623973000002</v>
      </c>
      <c r="F11" s="24">
        <v>4.0774276158919402</v>
      </c>
      <c r="G11" s="23">
        <v>7.9836</v>
      </c>
    </row>
    <row r="12" spans="1:7" x14ac:dyDescent="0.2">
      <c r="A12" s="22" t="s">
        <v>98</v>
      </c>
      <c r="B12" s="22" t="s">
        <v>97</v>
      </c>
      <c r="C12" s="22" t="s">
        <v>78</v>
      </c>
      <c r="D12" s="25">
        <v>9000</v>
      </c>
      <c r="E12" s="23">
        <v>5044.527</v>
      </c>
      <c r="F12" s="24">
        <v>4.0208078997860897</v>
      </c>
      <c r="G12" s="23">
        <v>6.9702999999999999</v>
      </c>
    </row>
    <row r="13" spans="1:7" x14ac:dyDescent="0.2">
      <c r="A13" s="22" t="s">
        <v>1263</v>
      </c>
      <c r="B13" s="22" t="s">
        <v>1264</v>
      </c>
      <c r="C13" s="22" t="s">
        <v>75</v>
      </c>
      <c r="D13" s="25">
        <v>5000</v>
      </c>
      <c r="E13" s="23">
        <v>5029.1843835999998</v>
      </c>
      <c r="F13" s="24">
        <v>4.0085788616176998</v>
      </c>
      <c r="G13" s="23">
        <v>7.5250000000000004</v>
      </c>
    </row>
    <row r="14" spans="1:7" x14ac:dyDescent="0.2">
      <c r="A14" s="22" t="s">
        <v>100</v>
      </c>
      <c r="B14" s="22" t="s">
        <v>99</v>
      </c>
      <c r="C14" s="22" t="s">
        <v>78</v>
      </c>
      <c r="D14" s="25">
        <v>5000</v>
      </c>
      <c r="E14" s="23">
        <v>4960.0376711999997</v>
      </c>
      <c r="F14" s="24">
        <v>3.9534645471414001</v>
      </c>
      <c r="G14" s="23">
        <v>7.8878000000000004</v>
      </c>
    </row>
    <row r="15" spans="1:7" x14ac:dyDescent="0.2">
      <c r="A15" s="22" t="s">
        <v>72</v>
      </c>
      <c r="B15" s="22" t="s">
        <v>71</v>
      </c>
      <c r="C15" s="22" t="s">
        <v>70</v>
      </c>
      <c r="D15" s="25">
        <v>4269</v>
      </c>
      <c r="E15" s="23">
        <v>4608.5562600000003</v>
      </c>
      <c r="F15" s="24">
        <v>3.6733115744680598</v>
      </c>
      <c r="G15" s="23">
        <v>8.7249999999999996</v>
      </c>
    </row>
    <row r="16" spans="1:7" x14ac:dyDescent="0.2">
      <c r="A16" s="22" t="s">
        <v>69</v>
      </c>
      <c r="B16" s="22" t="s">
        <v>68</v>
      </c>
      <c r="C16" s="22" t="s">
        <v>70</v>
      </c>
      <c r="D16" s="25">
        <v>4076</v>
      </c>
      <c r="E16" s="23">
        <v>4421.4083920000003</v>
      </c>
      <c r="F16" s="24">
        <v>3.5241428563538499</v>
      </c>
      <c r="G16" s="23">
        <v>8.69</v>
      </c>
    </row>
    <row r="17" spans="1:7" x14ac:dyDescent="0.2">
      <c r="A17" s="22" t="s">
        <v>1265</v>
      </c>
      <c r="B17" s="22" t="s">
        <v>1532</v>
      </c>
      <c r="C17" s="22" t="s">
        <v>78</v>
      </c>
      <c r="D17" s="25">
        <v>3500</v>
      </c>
      <c r="E17" s="23">
        <v>3645.8977301</v>
      </c>
      <c r="F17" s="24">
        <v>2.9060116825617701</v>
      </c>
      <c r="G17" s="23">
        <v>7.7450000000000001</v>
      </c>
    </row>
    <row r="18" spans="1:7" x14ac:dyDescent="0.2">
      <c r="A18" s="22" t="s">
        <v>1238</v>
      </c>
      <c r="B18" s="22" t="s">
        <v>1533</v>
      </c>
      <c r="C18" s="22" t="s">
        <v>78</v>
      </c>
      <c r="D18" s="25">
        <v>300</v>
      </c>
      <c r="E18" s="23">
        <v>3037.7903425</v>
      </c>
      <c r="F18" s="24">
        <v>2.42131153367162</v>
      </c>
      <c r="G18" s="23">
        <v>7.625</v>
      </c>
    </row>
    <row r="19" spans="1:7" x14ac:dyDescent="0.2">
      <c r="A19" s="22" t="s">
        <v>1266</v>
      </c>
      <c r="B19" s="22" t="s">
        <v>1541</v>
      </c>
      <c r="C19" s="22" t="s">
        <v>78</v>
      </c>
      <c r="D19" s="25">
        <v>2500</v>
      </c>
      <c r="E19" s="23">
        <v>2700.3297192</v>
      </c>
      <c r="F19" s="24">
        <v>2.1523340180331099</v>
      </c>
      <c r="G19" s="23">
        <v>7.7450000000000001</v>
      </c>
    </row>
    <row r="20" spans="1:7" x14ac:dyDescent="0.2">
      <c r="A20" s="22" t="s">
        <v>102</v>
      </c>
      <c r="B20" s="22" t="s">
        <v>101</v>
      </c>
      <c r="C20" s="22" t="s">
        <v>78</v>
      </c>
      <c r="D20" s="25">
        <v>2500</v>
      </c>
      <c r="E20" s="23">
        <v>2673.1955478999998</v>
      </c>
      <c r="F20" s="24">
        <v>2.1307063628897902</v>
      </c>
      <c r="G20" s="23">
        <v>7.9450000000000003</v>
      </c>
    </row>
    <row r="21" spans="1:7" x14ac:dyDescent="0.2">
      <c r="A21" s="22" t="s">
        <v>1267</v>
      </c>
      <c r="B21" s="22" t="s">
        <v>1268</v>
      </c>
      <c r="C21" s="22" t="s">
        <v>1262</v>
      </c>
      <c r="D21" s="25">
        <v>2500</v>
      </c>
      <c r="E21" s="23">
        <v>2649.1182192000001</v>
      </c>
      <c r="F21" s="24">
        <v>2.1115152051374899</v>
      </c>
      <c r="G21" s="23">
        <v>7.65</v>
      </c>
    </row>
    <row r="22" spans="1:7" x14ac:dyDescent="0.2">
      <c r="A22" s="22" t="s">
        <v>1269</v>
      </c>
      <c r="B22" s="22" t="s">
        <v>1270</v>
      </c>
      <c r="C22" s="22" t="s">
        <v>92</v>
      </c>
      <c r="D22" s="25">
        <v>2500</v>
      </c>
      <c r="E22" s="23">
        <v>2610.1892122999998</v>
      </c>
      <c r="F22" s="24">
        <v>2.08048631809331</v>
      </c>
      <c r="G22" s="23">
        <v>7.79</v>
      </c>
    </row>
    <row r="23" spans="1:7" x14ac:dyDescent="0.2">
      <c r="A23" s="22" t="s">
        <v>1271</v>
      </c>
      <c r="B23" s="22" t="s">
        <v>1272</v>
      </c>
      <c r="C23" s="22" t="s">
        <v>78</v>
      </c>
      <c r="D23" s="25">
        <v>2500</v>
      </c>
      <c r="E23" s="23">
        <v>2603.8815752999999</v>
      </c>
      <c r="F23" s="24">
        <v>2.0754587314278798</v>
      </c>
      <c r="G23" s="23">
        <v>7.55</v>
      </c>
    </row>
    <row r="24" spans="1:7" x14ac:dyDescent="0.2">
      <c r="A24" s="22" t="s">
        <v>1273</v>
      </c>
      <c r="B24" s="22" t="s">
        <v>1274</v>
      </c>
      <c r="C24" s="22" t="s">
        <v>1262</v>
      </c>
      <c r="D24" s="25">
        <v>2500</v>
      </c>
      <c r="E24" s="23">
        <v>2572.2827397000001</v>
      </c>
      <c r="F24" s="24">
        <v>2.0502724557266099</v>
      </c>
      <c r="G24" s="23">
        <v>7.66</v>
      </c>
    </row>
    <row r="25" spans="1:7" x14ac:dyDescent="0.2">
      <c r="A25" s="22" t="s">
        <v>74</v>
      </c>
      <c r="B25" s="22" t="s">
        <v>73</v>
      </c>
      <c r="C25" s="22" t="s">
        <v>75</v>
      </c>
      <c r="D25" s="25">
        <v>2500</v>
      </c>
      <c r="E25" s="23">
        <v>2532.5245547999998</v>
      </c>
      <c r="F25" s="24">
        <v>2.0185826612370401</v>
      </c>
      <c r="G25" s="23">
        <v>7.5044000000000004</v>
      </c>
    </row>
    <row r="26" spans="1:7" x14ac:dyDescent="0.2">
      <c r="A26" s="22" t="s">
        <v>1275</v>
      </c>
      <c r="B26" s="22" t="s">
        <v>1276</v>
      </c>
      <c r="C26" s="22" t="s">
        <v>92</v>
      </c>
      <c r="D26" s="25">
        <v>2500</v>
      </c>
      <c r="E26" s="23">
        <v>2508.4036643999998</v>
      </c>
      <c r="F26" s="24">
        <v>1.99935678204753</v>
      </c>
      <c r="G26" s="23">
        <v>7.5149999999999997</v>
      </c>
    </row>
    <row r="27" spans="1:7" x14ac:dyDescent="0.2">
      <c r="A27" s="22" t="s">
        <v>1277</v>
      </c>
      <c r="B27" s="22" t="s">
        <v>1278</v>
      </c>
      <c r="C27" s="22" t="s">
        <v>92</v>
      </c>
      <c r="D27" s="25">
        <v>2500</v>
      </c>
      <c r="E27" s="23">
        <v>2475.2288014000001</v>
      </c>
      <c r="F27" s="24">
        <v>1.9729143125702699</v>
      </c>
      <c r="G27" s="23">
        <v>7.4550000000000001</v>
      </c>
    </row>
    <row r="28" spans="1:7" x14ac:dyDescent="0.2">
      <c r="A28" s="22" t="s">
        <v>104</v>
      </c>
      <c r="B28" s="22" t="s">
        <v>103</v>
      </c>
      <c r="C28" s="22" t="s">
        <v>78</v>
      </c>
      <c r="D28" s="25">
        <v>250</v>
      </c>
      <c r="E28" s="23">
        <v>2468.1212329</v>
      </c>
      <c r="F28" s="24">
        <v>1.96724912977453</v>
      </c>
      <c r="G28" s="23">
        <v>7.5949</v>
      </c>
    </row>
    <row r="29" spans="1:7" x14ac:dyDescent="0.2">
      <c r="A29" s="22" t="s">
        <v>1279</v>
      </c>
      <c r="B29" s="22" t="s">
        <v>1280</v>
      </c>
      <c r="C29" s="22" t="s">
        <v>78</v>
      </c>
      <c r="D29" s="25">
        <v>2000</v>
      </c>
      <c r="E29" s="23">
        <v>2149.5816712000001</v>
      </c>
      <c r="F29" s="24">
        <v>1.7133529000432299</v>
      </c>
      <c r="G29" s="23">
        <v>8.2359000000000009</v>
      </c>
    </row>
    <row r="30" spans="1:7" x14ac:dyDescent="0.2">
      <c r="A30" s="22" t="s">
        <v>1281</v>
      </c>
      <c r="B30" s="22" t="s">
        <v>1282</v>
      </c>
      <c r="C30" s="22" t="s">
        <v>78</v>
      </c>
      <c r="D30" s="25">
        <v>2000</v>
      </c>
      <c r="E30" s="23">
        <v>2101.2874520999999</v>
      </c>
      <c r="F30" s="24">
        <v>1.67485934501393</v>
      </c>
      <c r="G30" s="23">
        <v>8.0328999999999997</v>
      </c>
    </row>
    <row r="31" spans="1:7" x14ac:dyDescent="0.2">
      <c r="A31" s="22" t="s">
        <v>1283</v>
      </c>
      <c r="B31" s="22" t="s">
        <v>1284</v>
      </c>
      <c r="C31" s="22" t="s">
        <v>92</v>
      </c>
      <c r="D31" s="25">
        <v>2050</v>
      </c>
      <c r="E31" s="23">
        <v>2086.9628760000001</v>
      </c>
      <c r="F31" s="24">
        <v>1.66344174952004</v>
      </c>
      <c r="G31" s="23">
        <v>7.5162000000000004</v>
      </c>
    </row>
    <row r="32" spans="1:7" x14ac:dyDescent="0.2">
      <c r="A32" s="22" t="s">
        <v>1285</v>
      </c>
      <c r="B32" s="22" t="s">
        <v>1286</v>
      </c>
      <c r="C32" s="22" t="s">
        <v>78</v>
      </c>
      <c r="D32" s="25">
        <v>3500</v>
      </c>
      <c r="E32" s="23">
        <v>1827.8225</v>
      </c>
      <c r="F32" s="24">
        <v>1.45689043738031</v>
      </c>
      <c r="G32" s="23">
        <v>6.95</v>
      </c>
    </row>
    <row r="33" spans="1:7" x14ac:dyDescent="0.2">
      <c r="A33" s="22" t="s">
        <v>1287</v>
      </c>
      <c r="B33" s="22" t="s">
        <v>1288</v>
      </c>
      <c r="C33" s="22" t="s">
        <v>1262</v>
      </c>
      <c r="D33" s="25">
        <v>1500</v>
      </c>
      <c r="E33" s="23">
        <v>1560.2492055</v>
      </c>
      <c r="F33" s="24">
        <v>1.2436175544524499</v>
      </c>
      <c r="G33" s="23">
        <v>7.47</v>
      </c>
    </row>
    <row r="34" spans="1:7" x14ac:dyDescent="0.2">
      <c r="A34" s="22" t="s">
        <v>1289</v>
      </c>
      <c r="B34" s="22" t="s">
        <v>1290</v>
      </c>
      <c r="C34" s="22" t="s">
        <v>78</v>
      </c>
      <c r="D34" s="25">
        <v>150</v>
      </c>
      <c r="E34" s="23">
        <v>1502.9907740000001</v>
      </c>
      <c r="F34" s="24">
        <v>1.1979789537066201</v>
      </c>
      <c r="G34" s="23">
        <v>7.45</v>
      </c>
    </row>
    <row r="35" spans="1:7" x14ac:dyDescent="0.2">
      <c r="A35" s="22" t="s">
        <v>1291</v>
      </c>
      <c r="B35" s="22" t="s">
        <v>1292</v>
      </c>
      <c r="C35" s="22" t="s">
        <v>1262</v>
      </c>
      <c r="D35" s="25">
        <v>10</v>
      </c>
      <c r="E35" s="23">
        <v>1067.3706575000001</v>
      </c>
      <c r="F35" s="24">
        <v>0.85076209755163901</v>
      </c>
      <c r="G35" s="23">
        <v>7.75</v>
      </c>
    </row>
    <row r="36" spans="1:7" x14ac:dyDescent="0.2">
      <c r="A36" s="21" t="s">
        <v>33</v>
      </c>
      <c r="B36" s="21"/>
      <c r="C36" s="21"/>
      <c r="D36" s="21"/>
      <c r="E36" s="26">
        <f>SUM(E6:E35)</f>
        <v>100703.61818089998</v>
      </c>
      <c r="F36" s="27">
        <f>SUM(F6:F35)</f>
        <v>80.267169452915013</v>
      </c>
      <c r="G36" s="26"/>
    </row>
    <row r="37" spans="1:7" x14ac:dyDescent="0.2">
      <c r="A37" s="22"/>
      <c r="B37" s="22"/>
      <c r="C37" s="22"/>
      <c r="D37" s="22"/>
      <c r="E37" s="23"/>
      <c r="F37" s="24"/>
      <c r="G37" s="23"/>
    </row>
    <row r="38" spans="1:7" x14ac:dyDescent="0.2">
      <c r="A38" s="21" t="s">
        <v>65</v>
      </c>
      <c r="B38" s="22"/>
      <c r="C38" s="22"/>
      <c r="D38" s="22"/>
      <c r="E38" s="23"/>
      <c r="F38" s="24"/>
      <c r="G38" s="23"/>
    </row>
    <row r="39" spans="1:7" x14ac:dyDescent="0.2">
      <c r="A39" s="22" t="s">
        <v>84</v>
      </c>
      <c r="B39" s="22" t="s">
        <v>1489</v>
      </c>
      <c r="C39" s="22" t="s">
        <v>37</v>
      </c>
      <c r="D39" s="25">
        <v>6354500</v>
      </c>
      <c r="E39" s="23">
        <v>5858.3765457</v>
      </c>
      <c r="F39" s="24">
        <v>4.6694975950910997</v>
      </c>
      <c r="G39" s="23">
        <v>7.9546987578124897</v>
      </c>
    </row>
    <row r="40" spans="1:7" x14ac:dyDescent="0.2">
      <c r="A40" s="22" t="s">
        <v>106</v>
      </c>
      <c r="B40" s="22" t="s">
        <v>105</v>
      </c>
      <c r="C40" s="22" t="s">
        <v>37</v>
      </c>
      <c r="D40" s="25">
        <v>5500000</v>
      </c>
      <c r="E40" s="23">
        <v>5415.4594999999999</v>
      </c>
      <c r="F40" s="24">
        <v>4.3164646236548299</v>
      </c>
      <c r="G40" s="23">
        <v>8.0211908112499994</v>
      </c>
    </row>
    <row r="41" spans="1:7" x14ac:dyDescent="0.2">
      <c r="A41" s="22" t="s">
        <v>108</v>
      </c>
      <c r="B41" s="22" t="s">
        <v>107</v>
      </c>
      <c r="C41" s="22" t="s">
        <v>37</v>
      </c>
      <c r="D41" s="25">
        <v>2500000</v>
      </c>
      <c r="E41" s="23">
        <v>2517.0625</v>
      </c>
      <c r="F41" s="24">
        <v>2.0062584230900802</v>
      </c>
      <c r="G41" s="23">
        <v>7.8912782705124904</v>
      </c>
    </row>
    <row r="42" spans="1:7" x14ac:dyDescent="0.2">
      <c r="A42" s="22" t="s">
        <v>1293</v>
      </c>
      <c r="B42" s="22" t="s">
        <v>1294</v>
      </c>
      <c r="C42" s="22" t="s">
        <v>37</v>
      </c>
      <c r="D42" s="25">
        <v>1500000</v>
      </c>
      <c r="E42" s="23">
        <v>1515.3116666999999</v>
      </c>
      <c r="F42" s="24">
        <v>1.2077994864742301</v>
      </c>
      <c r="G42" s="23">
        <v>7.6933483278125001</v>
      </c>
    </row>
    <row r="43" spans="1:7" x14ac:dyDescent="0.2">
      <c r="A43" s="22" t="s">
        <v>1295</v>
      </c>
      <c r="B43" s="22" t="s">
        <v>1296</v>
      </c>
      <c r="C43" s="22" t="s">
        <v>37</v>
      </c>
      <c r="D43" s="25">
        <v>1000000</v>
      </c>
      <c r="E43" s="23">
        <v>961.25300000000004</v>
      </c>
      <c r="F43" s="24">
        <v>0.76617959544930203</v>
      </c>
      <c r="G43" s="23">
        <v>7.6818075156125101</v>
      </c>
    </row>
    <row r="44" spans="1:7" x14ac:dyDescent="0.2">
      <c r="A44" s="22" t="s">
        <v>110</v>
      </c>
      <c r="B44" s="22" t="s">
        <v>109</v>
      </c>
      <c r="C44" s="22" t="s">
        <v>37</v>
      </c>
      <c r="D44" s="25">
        <v>937300</v>
      </c>
      <c r="E44" s="23">
        <v>955.65373999999997</v>
      </c>
      <c r="F44" s="24">
        <v>0.76171663017209001</v>
      </c>
      <c r="G44" s="23">
        <v>7.8117067251124999</v>
      </c>
    </row>
    <row r="45" spans="1:7" x14ac:dyDescent="0.2">
      <c r="A45" s="22" t="s">
        <v>1297</v>
      </c>
      <c r="B45" s="22" t="s">
        <v>1534</v>
      </c>
      <c r="C45" s="22" t="s">
        <v>37</v>
      </c>
      <c r="D45" s="25">
        <v>500000</v>
      </c>
      <c r="E45" s="23">
        <v>495.84025000000003</v>
      </c>
      <c r="F45" s="24">
        <v>0.39521612120064198</v>
      </c>
      <c r="G45" s="23">
        <v>7.6257340817999903</v>
      </c>
    </row>
    <row r="46" spans="1:7" x14ac:dyDescent="0.2">
      <c r="A46" s="22" t="s">
        <v>1298</v>
      </c>
      <c r="B46" s="22" t="s">
        <v>1299</v>
      </c>
      <c r="C46" s="22" t="s">
        <v>37</v>
      </c>
      <c r="D46" s="25">
        <v>500000</v>
      </c>
      <c r="E46" s="23">
        <v>495.29941669999999</v>
      </c>
      <c r="F46" s="24">
        <v>0.39478504276551701</v>
      </c>
      <c r="G46" s="23">
        <v>7.6305238253125003</v>
      </c>
    </row>
    <row r="47" spans="1:7" x14ac:dyDescent="0.2">
      <c r="A47" s="22" t="s">
        <v>112</v>
      </c>
      <c r="B47" s="22" t="s">
        <v>111</v>
      </c>
      <c r="C47" s="22" t="s">
        <v>37</v>
      </c>
      <c r="D47" s="25">
        <v>106030</v>
      </c>
      <c r="E47" s="23">
        <v>108.7194039</v>
      </c>
      <c r="F47" s="24">
        <v>8.6656258963656002E-2</v>
      </c>
      <c r="G47" s="23">
        <v>7.6871129201999997</v>
      </c>
    </row>
    <row r="48" spans="1:7" x14ac:dyDescent="0.2">
      <c r="A48" s="22" t="s">
        <v>114</v>
      </c>
      <c r="B48" s="22" t="s">
        <v>113</v>
      </c>
      <c r="C48" s="22" t="s">
        <v>37</v>
      </c>
      <c r="D48" s="25">
        <v>52560</v>
      </c>
      <c r="E48" s="23">
        <v>50.942080599999997</v>
      </c>
      <c r="F48" s="24">
        <v>4.0604068549542897E-2</v>
      </c>
      <c r="G48" s="23">
        <v>7.9684178724499999</v>
      </c>
    </row>
    <row r="49" spans="1:8" x14ac:dyDescent="0.2">
      <c r="A49" s="22" t="s">
        <v>116</v>
      </c>
      <c r="B49" s="22" t="s">
        <v>115</v>
      </c>
      <c r="C49" s="22" t="s">
        <v>37</v>
      </c>
      <c r="D49" s="25">
        <v>50000</v>
      </c>
      <c r="E49" s="23">
        <v>48.380883300000001</v>
      </c>
      <c r="F49" s="24">
        <v>3.8562631892201001E-2</v>
      </c>
      <c r="G49" s="23">
        <v>7.9625624450124999</v>
      </c>
    </row>
    <row r="50" spans="1:8" x14ac:dyDescent="0.2">
      <c r="A50" s="21" t="s">
        <v>33</v>
      </c>
      <c r="B50" s="21"/>
      <c r="C50" s="21"/>
      <c r="D50" s="21"/>
      <c r="E50" s="26">
        <f>SUM(E39:E49)</f>
        <v>18422.298986900001</v>
      </c>
      <c r="F50" s="27">
        <f>SUM(F39:F49)</f>
        <v>14.683740477303189</v>
      </c>
      <c r="G50" s="26"/>
    </row>
    <row r="51" spans="1:8" x14ac:dyDescent="0.2">
      <c r="A51" s="22"/>
      <c r="B51" s="22"/>
      <c r="C51" s="22"/>
      <c r="D51" s="22"/>
      <c r="E51" s="23"/>
      <c r="F51" s="24"/>
      <c r="G51" s="23"/>
    </row>
    <row r="52" spans="1:8" x14ac:dyDescent="0.2">
      <c r="A52" s="21" t="s">
        <v>1106</v>
      </c>
      <c r="B52" s="22"/>
      <c r="C52" s="22"/>
      <c r="D52" s="22"/>
      <c r="E52" s="23"/>
      <c r="F52" s="24"/>
      <c r="G52" s="23"/>
    </row>
    <row r="53" spans="1:8" x14ac:dyDescent="0.2">
      <c r="A53" s="22" t="s">
        <v>1107</v>
      </c>
      <c r="B53" s="22" t="s">
        <v>1108</v>
      </c>
      <c r="C53" s="22" t="s">
        <v>1109</v>
      </c>
      <c r="D53" s="25">
        <v>3173.576</v>
      </c>
      <c r="E53" s="23">
        <v>371.07934230000001</v>
      </c>
      <c r="F53" s="24">
        <v>0.29577376649332399</v>
      </c>
      <c r="G53" s="23">
        <v>5.72</v>
      </c>
    </row>
    <row r="54" spans="1:8" x14ac:dyDescent="0.2">
      <c r="A54" s="21" t="s">
        <v>33</v>
      </c>
      <c r="B54" s="21"/>
      <c r="C54" s="21"/>
      <c r="D54" s="21"/>
      <c r="E54" s="26">
        <f>SUM(E53:E53)</f>
        <v>371.07934230000001</v>
      </c>
      <c r="F54" s="27">
        <f>SUM(F53:F53)</f>
        <v>0.29577376649332399</v>
      </c>
      <c r="G54" s="26"/>
    </row>
    <row r="55" spans="1:8" x14ac:dyDescent="0.2">
      <c r="A55" s="22"/>
      <c r="B55" s="22"/>
      <c r="C55" s="22"/>
      <c r="D55" s="22"/>
      <c r="E55" s="23"/>
      <c r="F55" s="24"/>
      <c r="G55" s="23"/>
    </row>
    <row r="56" spans="1:8" x14ac:dyDescent="0.2">
      <c r="A56" s="21" t="s">
        <v>38</v>
      </c>
      <c r="B56" s="21"/>
      <c r="C56" s="21"/>
      <c r="D56" s="21"/>
      <c r="E56" s="26">
        <f>E36+E50+E54</f>
        <v>119496.99651009998</v>
      </c>
      <c r="F56" s="27">
        <f>F36+F50+F54</f>
        <v>95.246683696711528</v>
      </c>
      <c r="G56" s="26"/>
    </row>
    <row r="57" spans="1:8" x14ac:dyDescent="0.2">
      <c r="A57" s="21"/>
      <c r="B57" s="21"/>
      <c r="C57" s="21"/>
      <c r="D57" s="21"/>
      <c r="E57" s="26"/>
      <c r="F57" s="27"/>
      <c r="G57" s="26"/>
    </row>
    <row r="58" spans="1:8" x14ac:dyDescent="0.2">
      <c r="A58" s="21" t="s">
        <v>1249</v>
      </c>
      <c r="B58" s="21"/>
      <c r="C58" s="21"/>
      <c r="D58" s="21"/>
      <c r="E58" s="26">
        <v>2.0343181100000001</v>
      </c>
      <c r="F58" s="27">
        <f>E58/E62*100</f>
        <v>1.6214805327369466E-3</v>
      </c>
      <c r="G58" s="26"/>
      <c r="H58" s="35"/>
    </row>
    <row r="59" spans="1:8" x14ac:dyDescent="0.2">
      <c r="A59" s="21"/>
      <c r="B59" s="21"/>
      <c r="C59" s="21"/>
      <c r="D59" s="21"/>
      <c r="E59" s="26"/>
      <c r="F59" s="27"/>
      <c r="G59" s="26"/>
    </row>
    <row r="60" spans="1:8" x14ac:dyDescent="0.2">
      <c r="A60" s="21" t="s">
        <v>40</v>
      </c>
      <c r="B60" s="21"/>
      <c r="C60" s="21"/>
      <c r="D60" s="21"/>
      <c r="E60" s="26">
        <f>E62-(E36+E50+E54+E58)</f>
        <v>5961.5016251900088</v>
      </c>
      <c r="F60" s="27">
        <f>F62-(F36+F50+F54+F58)</f>
        <v>4.7516948227557378</v>
      </c>
      <c r="G60" s="26"/>
    </row>
    <row r="61" spans="1:8" x14ac:dyDescent="0.2">
      <c r="A61" s="22"/>
      <c r="B61" s="22"/>
      <c r="C61" s="22"/>
      <c r="D61" s="22"/>
      <c r="E61" s="23"/>
      <c r="F61" s="24"/>
      <c r="G61" s="23"/>
    </row>
    <row r="62" spans="1:8" x14ac:dyDescent="0.2">
      <c r="A62" s="28" t="s">
        <v>39</v>
      </c>
      <c r="B62" s="28"/>
      <c r="C62" s="28"/>
      <c r="D62" s="28"/>
      <c r="E62" s="29">
        <v>125460.5324534</v>
      </c>
      <c r="F62" s="30">
        <v>100</v>
      </c>
      <c r="G62" s="29"/>
    </row>
    <row r="64" spans="1:8" x14ac:dyDescent="0.2">
      <c r="A64" s="75" t="s">
        <v>1250</v>
      </c>
      <c r="B64" s="75"/>
      <c r="C64" s="75"/>
      <c r="D64" s="75"/>
      <c r="E64" s="76"/>
      <c r="F64" s="77"/>
      <c r="G64" s="76"/>
    </row>
    <row r="65" spans="1:7" x14ac:dyDescent="0.2">
      <c r="A65" s="22"/>
      <c r="B65" s="22"/>
      <c r="C65" s="22"/>
      <c r="D65" s="22"/>
      <c r="E65" s="23"/>
      <c r="F65" s="24"/>
      <c r="G65" s="23"/>
    </row>
    <row r="66" spans="1:7" x14ac:dyDescent="0.2">
      <c r="A66" s="21" t="s">
        <v>1251</v>
      </c>
      <c r="B66" s="21"/>
      <c r="C66" s="21"/>
      <c r="D66" s="21"/>
      <c r="E66" s="26" t="s">
        <v>1252</v>
      </c>
      <c r="F66" s="27" t="s">
        <v>3</v>
      </c>
      <c r="G66" s="26"/>
    </row>
    <row r="67" spans="1:7" x14ac:dyDescent="0.2">
      <c r="A67" s="22" t="s">
        <v>1527</v>
      </c>
      <c r="B67" s="22"/>
      <c r="C67" s="22"/>
      <c r="D67" s="22"/>
      <c r="E67" s="23">
        <v>2500</v>
      </c>
      <c r="F67" s="24">
        <f>E67/$E$62*100</f>
        <v>1.9926585286321647</v>
      </c>
      <c r="G67" s="23"/>
    </row>
    <row r="68" spans="1:7" x14ac:dyDescent="0.2">
      <c r="A68" s="22" t="s">
        <v>1527</v>
      </c>
      <c r="B68" s="22"/>
      <c r="C68" s="22"/>
      <c r="D68" s="22"/>
      <c r="E68" s="23">
        <v>2500</v>
      </c>
      <c r="F68" s="24">
        <f>E68/$E$62*100</f>
        <v>1.9926585286321647</v>
      </c>
      <c r="G68" s="23"/>
    </row>
    <row r="69" spans="1:7" x14ac:dyDescent="0.2">
      <c r="A69" s="28" t="s">
        <v>1253</v>
      </c>
      <c r="B69" s="28"/>
      <c r="C69" s="28"/>
      <c r="D69" s="28"/>
      <c r="E69" s="29">
        <f xml:space="preserve"> SUM(E67:E68)</f>
        <v>5000</v>
      </c>
      <c r="F69" s="30">
        <f xml:space="preserve"> SUM(F67:F68)</f>
        <v>3.9853170572643295</v>
      </c>
      <c r="G69" s="29"/>
    </row>
    <row r="70" spans="1:7" x14ac:dyDescent="0.2">
      <c r="A70" s="6" t="s">
        <v>1515</v>
      </c>
      <c r="F70" s="13" t="s">
        <v>117</v>
      </c>
    </row>
    <row r="72" spans="1:7" x14ac:dyDescent="0.2">
      <c r="A72" s="12" t="s">
        <v>42</v>
      </c>
    </row>
    <row r="73" spans="1:7" x14ac:dyDescent="0.2">
      <c r="A73" s="12" t="s">
        <v>1110</v>
      </c>
    </row>
    <row r="75" spans="1:7" ht="35.1" customHeight="1" x14ac:dyDescent="0.2">
      <c r="A75" s="102" t="s">
        <v>1255</v>
      </c>
      <c r="B75" s="102"/>
      <c r="C75" s="102"/>
      <c r="D75" s="102"/>
      <c r="E75" s="102"/>
      <c r="F75" s="102"/>
      <c r="G75" s="102"/>
    </row>
    <row r="77" spans="1:7" x14ac:dyDescent="0.2">
      <c r="A77" s="12" t="s">
        <v>43</v>
      </c>
    </row>
    <row r="78" spans="1:7" x14ac:dyDescent="0.2">
      <c r="A78" s="12" t="s">
        <v>44</v>
      </c>
    </row>
    <row r="79" spans="1:7" x14ac:dyDescent="0.2">
      <c r="A79" s="12" t="s">
        <v>45</v>
      </c>
      <c r="B79" s="12"/>
      <c r="C79" s="31" t="s">
        <v>46</v>
      </c>
      <c r="D79" s="31" t="s">
        <v>1004</v>
      </c>
    </row>
    <row r="80" spans="1:7" x14ac:dyDescent="0.2">
      <c r="A80" s="6" t="s">
        <v>59</v>
      </c>
      <c r="C80" s="32">
        <v>101.26519999999999</v>
      </c>
      <c r="D80" s="32">
        <v>103.4834</v>
      </c>
    </row>
    <row r="81" spans="1:4" x14ac:dyDescent="0.2">
      <c r="A81" s="6" t="s">
        <v>118</v>
      </c>
      <c r="C81" s="32">
        <v>15.339700000000001</v>
      </c>
      <c r="D81" s="32">
        <v>15.132</v>
      </c>
    </row>
    <row r="82" spans="1:4" x14ac:dyDescent="0.2">
      <c r="A82" s="6" t="s">
        <v>119</v>
      </c>
      <c r="C82" s="32">
        <v>12.044600000000001</v>
      </c>
      <c r="D82" s="32">
        <v>11.906700000000001</v>
      </c>
    </row>
    <row r="83" spans="1:4" x14ac:dyDescent="0.2">
      <c r="A83" s="6" t="s">
        <v>1300</v>
      </c>
      <c r="C83" s="32">
        <v>12.5161</v>
      </c>
      <c r="D83" s="32">
        <v>12.3156</v>
      </c>
    </row>
    <row r="84" spans="1:4" x14ac:dyDescent="0.2">
      <c r="A84" s="6" t="s">
        <v>1301</v>
      </c>
      <c r="C84" s="32">
        <v>17.287099999999999</v>
      </c>
      <c r="D84" s="32">
        <v>16.5166</v>
      </c>
    </row>
    <row r="85" spans="1:4" x14ac:dyDescent="0.2">
      <c r="A85" s="6" t="s">
        <v>60</v>
      </c>
      <c r="C85" s="32">
        <v>109.8181</v>
      </c>
      <c r="D85" s="32">
        <v>112.51090000000001</v>
      </c>
    </row>
    <row r="86" spans="1:4" x14ac:dyDescent="0.2">
      <c r="A86" s="6" t="s">
        <v>120</v>
      </c>
      <c r="C86" s="32">
        <v>17.222000000000001</v>
      </c>
      <c r="D86" s="32">
        <v>16.9237</v>
      </c>
    </row>
    <row r="87" spans="1:4" x14ac:dyDescent="0.2">
      <c r="A87" s="6" t="s">
        <v>121</v>
      </c>
      <c r="C87" s="32">
        <v>13.700100000000001</v>
      </c>
      <c r="D87" s="32">
        <v>13.5138</v>
      </c>
    </row>
    <row r="88" spans="1:4" x14ac:dyDescent="0.2">
      <c r="A88" s="6" t="s">
        <v>1302</v>
      </c>
      <c r="C88" s="32">
        <v>14.754</v>
      </c>
      <c r="D88" s="32">
        <v>14.5169</v>
      </c>
    </row>
    <row r="89" spans="1:4" x14ac:dyDescent="0.2">
      <c r="A89" s="6" t="s">
        <v>1303</v>
      </c>
      <c r="C89" s="32">
        <v>19.437899999999999</v>
      </c>
      <c r="D89" s="32">
        <v>18.515899999999998</v>
      </c>
    </row>
    <row r="91" spans="1:4" x14ac:dyDescent="0.2">
      <c r="A91" s="6" t="s">
        <v>1005</v>
      </c>
    </row>
    <row r="93" spans="1:4" x14ac:dyDescent="0.2">
      <c r="A93" s="12" t="s">
        <v>47</v>
      </c>
    </row>
    <row r="94" spans="1:4" x14ac:dyDescent="0.2">
      <c r="A94" s="100" t="s">
        <v>48</v>
      </c>
      <c r="B94" s="101"/>
      <c r="C94" s="33" t="s">
        <v>49</v>
      </c>
    </row>
    <row r="95" spans="1:4" x14ac:dyDescent="0.2">
      <c r="A95" s="96" t="s">
        <v>118</v>
      </c>
      <c r="B95" s="97"/>
      <c r="C95" s="34">
        <v>0.54</v>
      </c>
    </row>
    <row r="96" spans="1:4" x14ac:dyDescent="0.2">
      <c r="A96" s="96" t="s">
        <v>119</v>
      </c>
      <c r="B96" s="97"/>
      <c r="C96" s="34">
        <v>0.4</v>
      </c>
    </row>
    <row r="97" spans="1:5" x14ac:dyDescent="0.2">
      <c r="A97" s="96" t="s">
        <v>1300</v>
      </c>
      <c r="B97" s="97"/>
      <c r="C97" s="34">
        <v>0.47499999999999998</v>
      </c>
    </row>
    <row r="98" spans="1:5" x14ac:dyDescent="0.2">
      <c r="A98" s="96" t="s">
        <v>1301</v>
      </c>
      <c r="B98" s="97"/>
      <c r="C98" s="34">
        <v>1.1499999999999999</v>
      </c>
    </row>
    <row r="99" spans="1:5" x14ac:dyDescent="0.2">
      <c r="A99" s="96" t="s">
        <v>120</v>
      </c>
      <c r="B99" s="97"/>
      <c r="C99" s="34">
        <v>0.71499999999999997</v>
      </c>
    </row>
    <row r="100" spans="1:5" x14ac:dyDescent="0.2">
      <c r="A100" s="96" t="s">
        <v>121</v>
      </c>
      <c r="B100" s="97"/>
      <c r="C100" s="34">
        <v>0.52</v>
      </c>
    </row>
    <row r="101" spans="1:5" x14ac:dyDescent="0.2">
      <c r="A101" s="96" t="s">
        <v>1302</v>
      </c>
      <c r="B101" s="97"/>
      <c r="C101" s="34">
        <v>0.6</v>
      </c>
    </row>
    <row r="102" spans="1:5" x14ac:dyDescent="0.2">
      <c r="A102" s="96" t="s">
        <v>1303</v>
      </c>
      <c r="B102" s="97"/>
      <c r="C102" s="34">
        <v>1.4</v>
      </c>
    </row>
    <row r="103" spans="1:5" x14ac:dyDescent="0.2">
      <c r="A103" s="6" t="s">
        <v>50</v>
      </c>
    </row>
    <row r="104" spans="1:5" x14ac:dyDescent="0.2">
      <c r="A104" s="6" t="s">
        <v>51</v>
      </c>
    </row>
    <row r="106" spans="1:5" x14ac:dyDescent="0.2">
      <c r="A106" s="12" t="s">
        <v>1256</v>
      </c>
    </row>
    <row r="108" spans="1:5" x14ac:dyDescent="0.2">
      <c r="A108" s="6" t="s">
        <v>1304</v>
      </c>
    </row>
    <row r="109" spans="1:5" x14ac:dyDescent="0.2">
      <c r="A109" s="6" t="s">
        <v>1531</v>
      </c>
    </row>
    <row r="111" spans="1:5" x14ac:dyDescent="0.2">
      <c r="A111" s="12" t="s">
        <v>85</v>
      </c>
      <c r="D111" s="35">
        <v>5.3802857534047002</v>
      </c>
      <c r="E111" s="9" t="s">
        <v>52</v>
      </c>
    </row>
    <row r="113" spans="1:9" x14ac:dyDescent="0.2">
      <c r="A113" s="12" t="s">
        <v>86</v>
      </c>
      <c r="D113" s="31" t="s">
        <v>54</v>
      </c>
    </row>
    <row r="115" spans="1:9" x14ac:dyDescent="0.2">
      <c r="A115" s="67" t="s">
        <v>87</v>
      </c>
      <c r="B115" s="68"/>
      <c r="C115" s="68"/>
      <c r="D115" s="68"/>
      <c r="E115" s="10"/>
      <c r="G115" s="10"/>
      <c r="H115" s="68"/>
      <c r="I115" s="68"/>
    </row>
    <row r="116" spans="1:9" x14ac:dyDescent="0.2">
      <c r="A116" s="67"/>
      <c r="B116" s="68"/>
      <c r="C116" s="68"/>
      <c r="D116" s="68"/>
      <c r="E116" s="10"/>
      <c r="G116" s="10"/>
      <c r="H116" s="68"/>
      <c r="I116" s="68"/>
    </row>
    <row r="117" spans="1:9" x14ac:dyDescent="0.2">
      <c r="A117" s="67" t="s">
        <v>1009</v>
      </c>
      <c r="B117" s="68"/>
      <c r="C117" s="68"/>
      <c r="D117" s="68"/>
      <c r="E117" s="10"/>
      <c r="G117" s="10"/>
      <c r="H117" s="68"/>
      <c r="I117" s="68"/>
    </row>
    <row r="118" spans="1:9" x14ac:dyDescent="0.2">
      <c r="A118" s="69"/>
      <c r="B118" s="68"/>
      <c r="C118" s="68"/>
      <c r="D118" s="68"/>
      <c r="E118" s="10"/>
      <c r="G118" s="10"/>
      <c r="H118" s="68"/>
      <c r="I118" s="68"/>
    </row>
    <row r="119" spans="1:9" x14ac:dyDescent="0.2">
      <c r="A119" s="68"/>
      <c r="B119" s="68"/>
      <c r="C119" s="68"/>
      <c r="D119" s="68"/>
      <c r="E119" s="10"/>
      <c r="G119" s="10"/>
      <c r="H119" s="68"/>
      <c r="I119" s="68"/>
    </row>
    <row r="120" spans="1:9" x14ac:dyDescent="0.2">
      <c r="A120" s="68"/>
      <c r="B120" s="68"/>
      <c r="C120" s="68"/>
      <c r="D120" s="68"/>
      <c r="E120" s="10"/>
      <c r="G120" s="10"/>
      <c r="H120" s="68"/>
      <c r="I120" s="68"/>
    </row>
    <row r="121" spans="1:9" x14ac:dyDescent="0.2">
      <c r="A121" s="68"/>
      <c r="B121" s="68"/>
      <c r="C121" s="68"/>
      <c r="D121" s="68"/>
      <c r="E121" s="10"/>
      <c r="G121" s="10"/>
      <c r="H121" s="68"/>
      <c r="I121" s="68"/>
    </row>
    <row r="122" spans="1:9" x14ac:dyDescent="0.2">
      <c r="A122" s="68"/>
      <c r="B122" s="68"/>
      <c r="C122" s="68"/>
      <c r="D122" s="68"/>
      <c r="E122" s="10"/>
      <c r="G122" s="10"/>
      <c r="H122" s="68"/>
      <c r="I122" s="68"/>
    </row>
    <row r="123" spans="1:9" x14ac:dyDescent="0.2">
      <c r="A123" s="68"/>
      <c r="B123" s="68"/>
      <c r="C123" s="68"/>
      <c r="D123" s="68"/>
      <c r="E123" s="10"/>
      <c r="G123" s="10"/>
      <c r="H123" s="68"/>
      <c r="I123" s="68"/>
    </row>
    <row r="124" spans="1:9" x14ac:dyDescent="0.2">
      <c r="A124" s="68"/>
      <c r="B124" s="68"/>
      <c r="C124" s="68"/>
      <c r="D124" s="68"/>
      <c r="E124" s="10"/>
      <c r="G124" s="10"/>
      <c r="H124" s="68"/>
      <c r="I124" s="68"/>
    </row>
    <row r="125" spans="1:9" x14ac:dyDescent="0.2">
      <c r="A125" s="68"/>
      <c r="B125" s="68"/>
      <c r="C125" s="68"/>
      <c r="D125" s="68"/>
      <c r="E125" s="10"/>
      <c r="G125" s="10"/>
      <c r="H125" s="68"/>
      <c r="I125" s="68"/>
    </row>
    <row r="126" spans="1:9" x14ac:dyDescent="0.2">
      <c r="A126" s="68"/>
      <c r="B126" s="68"/>
      <c r="C126" s="68"/>
      <c r="D126" s="68"/>
      <c r="E126" s="10"/>
      <c r="G126" s="10"/>
      <c r="H126" s="68"/>
      <c r="I126" s="68"/>
    </row>
    <row r="127" spans="1:9" x14ac:dyDescent="0.2">
      <c r="A127" s="68"/>
      <c r="B127" s="68"/>
      <c r="C127" s="68"/>
      <c r="D127" s="68"/>
      <c r="E127" s="10"/>
      <c r="G127" s="10"/>
      <c r="H127" s="68"/>
      <c r="I127" s="68"/>
    </row>
    <row r="128" spans="1:9" x14ac:dyDescent="0.2">
      <c r="A128" s="68"/>
      <c r="B128" s="68"/>
      <c r="C128" s="68"/>
      <c r="D128" s="68"/>
      <c r="E128" s="10"/>
      <c r="G128" s="10"/>
      <c r="H128" s="68"/>
      <c r="I128" s="68"/>
    </row>
    <row r="129" spans="1:9" x14ac:dyDescent="0.2">
      <c r="A129" s="68"/>
      <c r="B129" s="68"/>
      <c r="C129" s="68"/>
      <c r="D129" s="68"/>
      <c r="E129" s="10"/>
      <c r="G129" s="10"/>
      <c r="H129" s="68"/>
      <c r="I129" s="68"/>
    </row>
    <row r="130" spans="1:9" x14ac:dyDescent="0.2">
      <c r="A130" s="68"/>
      <c r="B130" s="68"/>
      <c r="C130" s="68"/>
      <c r="D130" s="68"/>
      <c r="E130" s="10"/>
      <c r="G130" s="10"/>
      <c r="H130" s="68"/>
      <c r="I130" s="68"/>
    </row>
    <row r="131" spans="1:9" x14ac:dyDescent="0.2">
      <c r="A131" s="68"/>
      <c r="B131" s="68"/>
      <c r="C131" s="68"/>
      <c r="D131" s="68"/>
      <c r="E131" s="10"/>
      <c r="G131" s="10"/>
      <c r="H131" s="68"/>
      <c r="I131" s="68"/>
    </row>
    <row r="132" spans="1:9" x14ac:dyDescent="0.2">
      <c r="A132" s="68"/>
      <c r="B132" s="68"/>
      <c r="C132" s="68"/>
      <c r="D132" s="68"/>
      <c r="E132" s="10"/>
      <c r="G132" s="10"/>
      <c r="H132" s="68"/>
      <c r="I132" s="68"/>
    </row>
    <row r="133" spans="1:9" x14ac:dyDescent="0.2">
      <c r="A133" s="67" t="s">
        <v>1305</v>
      </c>
      <c r="B133" s="68"/>
      <c r="C133" s="68"/>
      <c r="D133" s="68"/>
      <c r="E133" s="10"/>
      <c r="G133" s="10"/>
      <c r="H133" s="68"/>
      <c r="I133" s="68"/>
    </row>
    <row r="134" spans="1:9" x14ac:dyDescent="0.2">
      <c r="A134" s="68"/>
      <c r="B134" s="68"/>
      <c r="C134" s="68"/>
      <c r="D134" s="68"/>
      <c r="E134" s="10"/>
      <c r="G134" s="10"/>
      <c r="H134" s="68"/>
      <c r="I134" s="68"/>
    </row>
    <row r="135" spans="1:9" x14ac:dyDescent="0.2">
      <c r="A135" s="67" t="s">
        <v>1525</v>
      </c>
      <c r="B135" s="68"/>
      <c r="C135" s="68"/>
      <c r="D135" s="68"/>
      <c r="E135" s="10"/>
      <c r="G135" s="10"/>
      <c r="H135" s="68"/>
      <c r="I135" s="68"/>
    </row>
    <row r="136" spans="1:9" x14ac:dyDescent="0.2">
      <c r="A136" s="68"/>
      <c r="B136" s="68"/>
      <c r="C136" s="68"/>
      <c r="D136" s="68"/>
      <c r="E136" s="10"/>
      <c r="G136" s="10"/>
      <c r="H136" s="68"/>
      <c r="I136" s="68"/>
    </row>
    <row r="137" spans="1:9" x14ac:dyDescent="0.2">
      <c r="A137" s="68"/>
      <c r="B137" s="68"/>
      <c r="C137" s="68"/>
      <c r="D137" s="68"/>
      <c r="E137" s="10"/>
      <c r="G137" s="10"/>
      <c r="H137" s="68"/>
      <c r="I137" s="68"/>
    </row>
    <row r="138" spans="1:9" x14ac:dyDescent="0.2">
      <c r="A138" s="68"/>
      <c r="B138" s="68"/>
      <c r="C138" s="68"/>
      <c r="D138" s="68"/>
      <c r="E138" s="10"/>
      <c r="G138" s="10"/>
      <c r="H138" s="68"/>
      <c r="I138" s="68"/>
    </row>
    <row r="139" spans="1:9" x14ac:dyDescent="0.2">
      <c r="A139" s="68"/>
      <c r="B139" s="68"/>
      <c r="C139" s="68"/>
      <c r="D139" s="68"/>
      <c r="E139" s="10"/>
      <c r="G139" s="10"/>
      <c r="H139" s="68"/>
      <c r="I139" s="68"/>
    </row>
    <row r="140" spans="1:9" x14ac:dyDescent="0.2">
      <c r="A140" s="68"/>
      <c r="B140" s="68"/>
      <c r="C140" s="68"/>
      <c r="D140" s="68"/>
      <c r="E140" s="10"/>
      <c r="G140" s="10"/>
      <c r="H140" s="68"/>
      <c r="I140" s="68"/>
    </row>
    <row r="141" spans="1:9" x14ac:dyDescent="0.2">
      <c r="A141" s="68"/>
      <c r="B141" s="68"/>
      <c r="C141" s="68"/>
      <c r="D141" s="68"/>
      <c r="E141" s="10"/>
      <c r="G141" s="10"/>
      <c r="H141" s="68"/>
      <c r="I141" s="68"/>
    </row>
    <row r="142" spans="1:9" x14ac:dyDescent="0.2">
      <c r="A142" s="68"/>
      <c r="B142" s="68"/>
      <c r="C142" s="68"/>
      <c r="D142" s="68"/>
      <c r="E142" s="10"/>
      <c r="G142" s="10"/>
      <c r="H142" s="68"/>
      <c r="I142" s="68"/>
    </row>
    <row r="143" spans="1:9" x14ac:dyDescent="0.2">
      <c r="A143" s="68"/>
      <c r="B143" s="68"/>
      <c r="C143" s="68"/>
      <c r="D143" s="68"/>
      <c r="E143" s="10"/>
      <c r="G143" s="10"/>
      <c r="H143" s="68"/>
      <c r="I143" s="68"/>
    </row>
    <row r="144" spans="1:9" x14ac:dyDescent="0.2">
      <c r="A144" s="68"/>
      <c r="B144" s="68"/>
      <c r="C144" s="68"/>
      <c r="D144" s="68"/>
      <c r="E144" s="10"/>
      <c r="G144" s="10"/>
      <c r="H144" s="68"/>
      <c r="I144" s="68"/>
    </row>
    <row r="145" spans="1:9" x14ac:dyDescent="0.2">
      <c r="A145" s="68"/>
      <c r="B145" s="68"/>
      <c r="C145" s="68"/>
      <c r="D145" s="68"/>
      <c r="E145" s="10"/>
      <c r="G145" s="10"/>
      <c r="H145" s="68"/>
      <c r="I145" s="68"/>
    </row>
    <row r="146" spans="1:9" x14ac:dyDescent="0.2">
      <c r="A146" s="68"/>
      <c r="B146" s="68"/>
      <c r="C146" s="68"/>
      <c r="D146" s="68"/>
      <c r="E146" s="10"/>
      <c r="G146" s="10"/>
      <c r="H146" s="68"/>
      <c r="I146" s="68"/>
    </row>
    <row r="147" spans="1:9" x14ac:dyDescent="0.2">
      <c r="A147" s="68"/>
      <c r="B147" s="68"/>
      <c r="C147" s="68"/>
      <c r="D147" s="68"/>
      <c r="E147" s="10"/>
      <c r="G147" s="10"/>
      <c r="H147" s="68"/>
      <c r="I147" s="68"/>
    </row>
    <row r="148" spans="1:9" x14ac:dyDescent="0.2">
      <c r="A148" s="68"/>
      <c r="B148" s="68"/>
      <c r="C148" s="68"/>
      <c r="D148" s="68"/>
      <c r="E148" s="10"/>
      <c r="G148" s="10"/>
      <c r="H148" s="68"/>
      <c r="I148" s="68"/>
    </row>
    <row r="149" spans="1:9" x14ac:dyDescent="0.2">
      <c r="A149" s="68"/>
      <c r="B149" s="68"/>
      <c r="C149" s="68"/>
      <c r="D149" s="68"/>
      <c r="E149" s="10"/>
      <c r="G149" s="10"/>
      <c r="H149" s="68"/>
      <c r="I149" s="68"/>
    </row>
    <row r="150" spans="1:9" x14ac:dyDescent="0.2">
      <c r="A150" s="68"/>
      <c r="B150" s="68"/>
      <c r="C150" s="68"/>
      <c r="D150" s="68"/>
      <c r="E150" s="10"/>
      <c r="G150" s="10"/>
      <c r="H150" s="68"/>
      <c r="I150" s="68"/>
    </row>
    <row r="151" spans="1:9" x14ac:dyDescent="0.2">
      <c r="A151" s="68" t="s">
        <v>1008</v>
      </c>
      <c r="B151" s="68"/>
      <c r="C151" s="68"/>
      <c r="D151" s="68"/>
      <c r="E151" s="10"/>
      <c r="G151" s="10"/>
      <c r="H151" s="68"/>
      <c r="I151" s="68"/>
    </row>
    <row r="152" spans="1:9" x14ac:dyDescent="0.2">
      <c r="A152" s="68"/>
      <c r="B152" s="68"/>
      <c r="C152" s="68"/>
      <c r="D152" s="68"/>
      <c r="E152" s="10"/>
      <c r="G152" s="10"/>
      <c r="H152" s="68"/>
      <c r="I152" s="68"/>
    </row>
    <row r="153" spans="1:9" x14ac:dyDescent="0.2">
      <c r="A153" s="68"/>
      <c r="B153" s="68"/>
      <c r="C153" s="68"/>
      <c r="D153" s="68"/>
      <c r="E153" s="10"/>
      <c r="G153" s="10"/>
      <c r="H153" s="68"/>
      <c r="I153" s="68"/>
    </row>
    <row r="154" spans="1:9" x14ac:dyDescent="0.2">
      <c r="A154" s="68"/>
      <c r="B154" s="68"/>
      <c r="C154" s="68"/>
      <c r="D154" s="68"/>
      <c r="E154" s="10"/>
      <c r="G154" s="10"/>
      <c r="H154" s="68"/>
      <c r="I154" s="68"/>
    </row>
    <row r="155" spans="1:9" x14ac:dyDescent="0.2">
      <c r="A155" s="69"/>
    </row>
    <row r="156" spans="1:9" x14ac:dyDescent="0.2">
      <c r="A156" s="69"/>
    </row>
  </sheetData>
  <mergeCells count="11">
    <mergeCell ref="A98:B98"/>
    <mergeCell ref="A99:B99"/>
    <mergeCell ref="A100:B100"/>
    <mergeCell ref="A101:B101"/>
    <mergeCell ref="A102:B102"/>
    <mergeCell ref="A97:B97"/>
    <mergeCell ref="A1:G1"/>
    <mergeCell ref="A75:G75"/>
    <mergeCell ref="A94:B94"/>
    <mergeCell ref="A95:B95"/>
    <mergeCell ref="A96:B96"/>
  </mergeCells>
  <conditionalFormatting sqref="F2:F3 F5:F74">
    <cfRule type="cellIs" dxfId="104" priority="2" stopIfTrue="1" operator="between">
      <formula>0.009</formula>
      <formula>-0.009</formula>
    </cfRule>
  </conditionalFormatting>
  <conditionalFormatting sqref="F76:F65536">
    <cfRule type="cellIs" dxfId="103"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20"/>
  <sheetViews>
    <sheetView workbookViewId="0">
      <selection sqref="A1:G1"/>
    </sheetView>
  </sheetViews>
  <sheetFormatPr defaultColWidth="9.21875" defaultRowHeight="10.199999999999999" x14ac:dyDescent="0.2"/>
  <cols>
    <col min="1" max="1" width="38.77734375" style="6" bestFit="1" customWidth="1"/>
    <col min="2" max="2" width="54.21875" style="6" bestFit="1" customWidth="1"/>
    <col min="3" max="3" width="25.21875" style="6" bestFit="1" customWidth="1"/>
    <col min="4" max="4" width="16.77734375" style="6" bestFit="1" customWidth="1"/>
    <col min="5" max="5" width="27.77734375" style="9" customWidth="1"/>
    <col min="6" max="6" width="13.5546875" style="10" bestFit="1" customWidth="1"/>
    <col min="7" max="7" width="6.77734375" style="9" customWidth="1"/>
    <col min="8" max="16384" width="9.21875" style="6"/>
  </cols>
  <sheetData>
    <row r="1" spans="1:7" s="1" customFormat="1" ht="13.8" x14ac:dyDescent="0.2">
      <c r="A1" s="98" t="s">
        <v>1306</v>
      </c>
      <c r="B1" s="99"/>
      <c r="C1" s="99"/>
      <c r="D1" s="99"/>
      <c r="E1" s="99"/>
      <c r="F1" s="99"/>
      <c r="G1" s="99"/>
    </row>
    <row r="2" spans="1:7" s="1" customFormat="1" ht="11.4" x14ac:dyDescent="0.2">
      <c r="E2" s="5"/>
      <c r="F2" s="8"/>
      <c r="G2" s="9"/>
    </row>
    <row r="3" spans="1:7" s="1" customFormat="1" ht="12" x14ac:dyDescent="0.2">
      <c r="A3" s="7" t="s">
        <v>7</v>
      </c>
      <c r="B3" s="2"/>
      <c r="C3" s="3"/>
      <c r="D3" s="3"/>
      <c r="E3" s="4"/>
      <c r="F3" s="8"/>
      <c r="G3" s="9"/>
    </row>
    <row r="4" spans="1:7" s="1" customFormat="1" ht="26.25" customHeight="1" x14ac:dyDescent="0.2">
      <c r="A4" s="14" t="s">
        <v>2</v>
      </c>
      <c r="B4" s="14" t="s">
        <v>0</v>
      </c>
      <c r="C4" s="15" t="s">
        <v>1051</v>
      </c>
      <c r="D4" s="15" t="s">
        <v>1</v>
      </c>
      <c r="E4" s="54" t="s">
        <v>6</v>
      </c>
      <c r="F4" s="16" t="s">
        <v>3</v>
      </c>
      <c r="G4" s="16" t="s">
        <v>5</v>
      </c>
    </row>
    <row r="5" spans="1:7" x14ac:dyDescent="0.2">
      <c r="A5" s="17" t="s">
        <v>66</v>
      </c>
      <c r="B5" s="18"/>
      <c r="C5" s="18"/>
      <c r="D5" s="18"/>
      <c r="E5" s="19"/>
      <c r="F5" s="20"/>
      <c r="G5" s="19"/>
    </row>
    <row r="6" spans="1:7" x14ac:dyDescent="0.2">
      <c r="A6" s="21" t="s">
        <v>67</v>
      </c>
      <c r="B6" s="22"/>
      <c r="C6" s="22"/>
      <c r="D6" s="22"/>
      <c r="E6" s="23"/>
      <c r="F6" s="24"/>
      <c r="G6" s="23"/>
    </row>
    <row r="7" spans="1:7" x14ac:dyDescent="0.2">
      <c r="A7" s="22" t="s">
        <v>98</v>
      </c>
      <c r="B7" s="22" t="s">
        <v>97</v>
      </c>
      <c r="C7" s="22" t="s">
        <v>78</v>
      </c>
      <c r="D7" s="25">
        <v>6000</v>
      </c>
      <c r="E7" s="23">
        <v>3363.018</v>
      </c>
      <c r="F7" s="24">
        <v>7.1094900713170803</v>
      </c>
      <c r="G7" s="23">
        <v>6.9702999999999999</v>
      </c>
    </row>
    <row r="8" spans="1:7" x14ac:dyDescent="0.2">
      <c r="A8" s="22" t="s">
        <v>1307</v>
      </c>
      <c r="B8" s="22" t="s">
        <v>1308</v>
      </c>
      <c r="C8" s="22" t="s">
        <v>75</v>
      </c>
      <c r="D8" s="25">
        <v>3000</v>
      </c>
      <c r="E8" s="23">
        <v>3024.3923835999999</v>
      </c>
      <c r="F8" s="24">
        <v>6.3936284679330297</v>
      </c>
      <c r="G8" s="23">
        <v>7.6452999999999998</v>
      </c>
    </row>
    <row r="9" spans="1:7" x14ac:dyDescent="0.2">
      <c r="A9" s="22" t="s">
        <v>123</v>
      </c>
      <c r="B9" s="22" t="s">
        <v>122</v>
      </c>
      <c r="C9" s="22" t="s">
        <v>78</v>
      </c>
      <c r="D9" s="25">
        <v>2500</v>
      </c>
      <c r="E9" s="23">
        <v>2605.5778082000002</v>
      </c>
      <c r="F9" s="24">
        <v>5.5082457356582699</v>
      </c>
      <c r="G9" s="23">
        <v>7.55</v>
      </c>
    </row>
    <row r="10" spans="1:7" x14ac:dyDescent="0.2">
      <c r="A10" s="22" t="s">
        <v>1273</v>
      </c>
      <c r="B10" s="22" t="s">
        <v>1274</v>
      </c>
      <c r="C10" s="22" t="s">
        <v>1262</v>
      </c>
      <c r="D10" s="25">
        <v>2500</v>
      </c>
      <c r="E10" s="23">
        <v>2572.2827397000001</v>
      </c>
      <c r="F10" s="24">
        <v>5.4378592676332502</v>
      </c>
      <c r="G10" s="23">
        <v>7.66</v>
      </c>
    </row>
    <row r="11" spans="1:7" x14ac:dyDescent="0.2">
      <c r="A11" s="22" t="s">
        <v>1309</v>
      </c>
      <c r="B11" s="22" t="s">
        <v>1310</v>
      </c>
      <c r="C11" s="22" t="s">
        <v>1262</v>
      </c>
      <c r="D11" s="25">
        <v>250</v>
      </c>
      <c r="E11" s="23">
        <v>2534.6398288</v>
      </c>
      <c r="F11" s="24">
        <v>5.3582813702508902</v>
      </c>
      <c r="G11" s="23">
        <v>7.4187000000000003</v>
      </c>
    </row>
    <row r="12" spans="1:7" x14ac:dyDescent="0.2">
      <c r="A12" s="22" t="s">
        <v>1260</v>
      </c>
      <c r="B12" s="22" t="s">
        <v>1261</v>
      </c>
      <c r="C12" s="22" t="s">
        <v>1262</v>
      </c>
      <c r="D12" s="25">
        <v>2500</v>
      </c>
      <c r="E12" s="23">
        <v>2485.5041781</v>
      </c>
      <c r="F12" s="24">
        <v>5.2544075816481097</v>
      </c>
      <c r="G12" s="23">
        <v>7.6</v>
      </c>
    </row>
    <row r="13" spans="1:7" x14ac:dyDescent="0.2">
      <c r="A13" s="22" t="s">
        <v>1311</v>
      </c>
      <c r="B13" s="22" t="s">
        <v>1312</v>
      </c>
      <c r="C13" s="22" t="s">
        <v>1262</v>
      </c>
      <c r="D13" s="25">
        <v>2000</v>
      </c>
      <c r="E13" s="23">
        <v>1996.4113425</v>
      </c>
      <c r="F13" s="24">
        <v>4.2204551440903799</v>
      </c>
      <c r="G13" s="23">
        <v>7.5949</v>
      </c>
    </row>
    <row r="14" spans="1:7" x14ac:dyDescent="0.2">
      <c r="A14" s="22" t="s">
        <v>72</v>
      </c>
      <c r="B14" s="22" t="s">
        <v>71</v>
      </c>
      <c r="C14" s="22" t="s">
        <v>70</v>
      </c>
      <c r="D14" s="25">
        <v>1154</v>
      </c>
      <c r="E14" s="23">
        <v>1245.78916</v>
      </c>
      <c r="F14" s="24">
        <v>2.6336242220453299</v>
      </c>
      <c r="G14" s="23">
        <v>8.7249999999999996</v>
      </c>
    </row>
    <row r="15" spans="1:7" x14ac:dyDescent="0.2">
      <c r="A15" s="22" t="s">
        <v>1313</v>
      </c>
      <c r="B15" s="22" t="s">
        <v>1314</v>
      </c>
      <c r="C15" s="22" t="s">
        <v>78</v>
      </c>
      <c r="D15" s="25">
        <v>1000</v>
      </c>
      <c r="E15" s="23">
        <v>1065.5392328999999</v>
      </c>
      <c r="F15" s="24">
        <v>2.2525721232837199</v>
      </c>
      <c r="G15" s="23">
        <v>7.42</v>
      </c>
    </row>
    <row r="16" spans="1:7" x14ac:dyDescent="0.2">
      <c r="A16" s="22" t="s">
        <v>125</v>
      </c>
      <c r="B16" s="22" t="s">
        <v>124</v>
      </c>
      <c r="C16" s="22" t="s">
        <v>78</v>
      </c>
      <c r="D16" s="25">
        <v>1000</v>
      </c>
      <c r="E16" s="23">
        <v>1003.4774658</v>
      </c>
      <c r="F16" s="24">
        <v>2.1213722554846601</v>
      </c>
      <c r="G16" s="23">
        <v>7.5462999999999996</v>
      </c>
    </row>
    <row r="17" spans="1:7" x14ac:dyDescent="0.2">
      <c r="A17" s="22" t="s">
        <v>1285</v>
      </c>
      <c r="B17" s="22" t="s">
        <v>1286</v>
      </c>
      <c r="C17" s="22" t="s">
        <v>78</v>
      </c>
      <c r="D17" s="25">
        <v>1500</v>
      </c>
      <c r="E17" s="23">
        <v>783.35249999999996</v>
      </c>
      <c r="F17" s="24">
        <v>1.6560234946977399</v>
      </c>
      <c r="G17" s="23">
        <v>6.95</v>
      </c>
    </row>
    <row r="18" spans="1:7" x14ac:dyDescent="0.2">
      <c r="A18" s="22" t="s">
        <v>69</v>
      </c>
      <c r="B18" s="22" t="s">
        <v>68</v>
      </c>
      <c r="C18" s="22" t="s">
        <v>70</v>
      </c>
      <c r="D18" s="25">
        <v>547</v>
      </c>
      <c r="E18" s="23">
        <v>593.35387400000002</v>
      </c>
      <c r="F18" s="24">
        <v>1.2543624434898999</v>
      </c>
      <c r="G18" s="23">
        <v>8.69</v>
      </c>
    </row>
    <row r="19" spans="1:7" x14ac:dyDescent="0.2">
      <c r="A19" s="22" t="s">
        <v>1315</v>
      </c>
      <c r="B19" s="22" t="s">
        <v>1316</v>
      </c>
      <c r="C19" s="22" t="s">
        <v>78</v>
      </c>
      <c r="D19" s="25">
        <v>500</v>
      </c>
      <c r="E19" s="23">
        <v>530.36577399999999</v>
      </c>
      <c r="F19" s="24">
        <v>1.12120428865364</v>
      </c>
      <c r="G19" s="23">
        <v>7.4200999999999997</v>
      </c>
    </row>
    <row r="20" spans="1:7" x14ac:dyDescent="0.2">
      <c r="A20" s="22" t="s">
        <v>1317</v>
      </c>
      <c r="B20" s="22" t="s">
        <v>1318</v>
      </c>
      <c r="C20" s="22" t="s">
        <v>78</v>
      </c>
      <c r="D20" s="25">
        <v>5</v>
      </c>
      <c r="E20" s="23">
        <v>501.13787669999999</v>
      </c>
      <c r="F20" s="24">
        <v>1.0594159052254799</v>
      </c>
      <c r="G20" s="23">
        <v>7.64</v>
      </c>
    </row>
    <row r="21" spans="1:7" x14ac:dyDescent="0.2">
      <c r="A21" s="21" t="s">
        <v>33</v>
      </c>
      <c r="B21" s="21"/>
      <c r="C21" s="21"/>
      <c r="D21" s="21"/>
      <c r="E21" s="26">
        <f>SUM(E6:E20)</f>
        <v>24304.842164299997</v>
      </c>
      <c r="F21" s="27">
        <f>SUM(F6:F20)</f>
        <v>51.380942371411479</v>
      </c>
      <c r="G21" s="26"/>
    </row>
    <row r="22" spans="1:7" x14ac:dyDescent="0.2">
      <c r="A22" s="22"/>
      <c r="B22" s="22"/>
      <c r="C22" s="22"/>
      <c r="D22" s="22"/>
      <c r="E22" s="23"/>
      <c r="F22" s="24"/>
      <c r="G22" s="23"/>
    </row>
    <row r="23" spans="1:7" x14ac:dyDescent="0.2">
      <c r="A23" s="21" t="s">
        <v>29</v>
      </c>
      <c r="B23" s="22"/>
      <c r="C23" s="22"/>
      <c r="D23" s="22"/>
      <c r="E23" s="23"/>
      <c r="F23" s="24"/>
      <c r="G23" s="23"/>
    </row>
    <row r="24" spans="1:7" x14ac:dyDescent="0.2">
      <c r="A24" s="21" t="s">
        <v>30</v>
      </c>
      <c r="B24" s="22"/>
      <c r="C24" s="22"/>
      <c r="D24" s="22"/>
      <c r="E24" s="23"/>
      <c r="F24" s="24"/>
      <c r="G24" s="23"/>
    </row>
    <row r="25" spans="1:7" x14ac:dyDescent="0.2">
      <c r="A25" s="22" t="s">
        <v>1319</v>
      </c>
      <c r="B25" s="22" t="s">
        <v>1320</v>
      </c>
      <c r="C25" s="22" t="s">
        <v>32</v>
      </c>
      <c r="D25" s="25">
        <v>500</v>
      </c>
      <c r="E25" s="23">
        <v>2383.6975000000002</v>
      </c>
      <c r="F25" s="24">
        <v>5.0391861444908503</v>
      </c>
      <c r="G25" s="23">
        <v>7.21</v>
      </c>
    </row>
    <row r="26" spans="1:7" x14ac:dyDescent="0.2">
      <c r="A26" s="22" t="s">
        <v>1178</v>
      </c>
      <c r="B26" s="22" t="s">
        <v>1179</v>
      </c>
      <c r="C26" s="22" t="s">
        <v>1064</v>
      </c>
      <c r="D26" s="25">
        <v>500</v>
      </c>
      <c r="E26" s="23">
        <v>2367.855</v>
      </c>
      <c r="F26" s="24">
        <v>5.0056947696439602</v>
      </c>
      <c r="G26" s="23">
        <v>7.2750000000000004</v>
      </c>
    </row>
    <row r="27" spans="1:7" x14ac:dyDescent="0.2">
      <c r="A27" s="22" t="s">
        <v>1321</v>
      </c>
      <c r="B27" s="22" t="s">
        <v>1322</v>
      </c>
      <c r="C27" s="22" t="s">
        <v>35</v>
      </c>
      <c r="D27" s="25">
        <v>500</v>
      </c>
      <c r="E27" s="23">
        <v>2359.8825000000002</v>
      </c>
      <c r="F27" s="24">
        <v>4.9888407386534697</v>
      </c>
      <c r="G27" s="23">
        <v>7.2</v>
      </c>
    </row>
    <row r="28" spans="1:7" x14ac:dyDescent="0.2">
      <c r="A28" s="22" t="s">
        <v>1160</v>
      </c>
      <c r="B28" s="22" t="s">
        <v>1161</v>
      </c>
      <c r="C28" s="22" t="s">
        <v>35</v>
      </c>
      <c r="D28" s="25">
        <v>400</v>
      </c>
      <c r="E28" s="23">
        <v>1888.94</v>
      </c>
      <c r="F28" s="24">
        <v>3.9932584884510498</v>
      </c>
      <c r="G28" s="23">
        <v>7.25</v>
      </c>
    </row>
    <row r="29" spans="1:7" x14ac:dyDescent="0.2">
      <c r="A29" s="22" t="s">
        <v>1200</v>
      </c>
      <c r="B29" s="22" t="s">
        <v>1201</v>
      </c>
      <c r="C29" s="22" t="s">
        <v>32</v>
      </c>
      <c r="D29" s="25">
        <v>400</v>
      </c>
      <c r="E29" s="23">
        <v>1888.2760000000001</v>
      </c>
      <c r="F29" s="24">
        <v>3.9918547786263199</v>
      </c>
      <c r="G29" s="23">
        <v>7.2960000000000003</v>
      </c>
    </row>
    <row r="30" spans="1:7" x14ac:dyDescent="0.2">
      <c r="A30" s="22" t="s">
        <v>1323</v>
      </c>
      <c r="B30" s="22" t="s">
        <v>1324</v>
      </c>
      <c r="C30" s="22" t="s">
        <v>32</v>
      </c>
      <c r="D30" s="25">
        <v>200</v>
      </c>
      <c r="E30" s="23">
        <v>941.79700000000003</v>
      </c>
      <c r="F30" s="24">
        <v>1.99097846657265</v>
      </c>
      <c r="G30" s="23">
        <v>7.3</v>
      </c>
    </row>
    <row r="31" spans="1:7" x14ac:dyDescent="0.2">
      <c r="A31" s="21" t="s">
        <v>33</v>
      </c>
      <c r="B31" s="21"/>
      <c r="C31" s="21"/>
      <c r="D31" s="21"/>
      <c r="E31" s="26">
        <f>SUM(E24:E30)</f>
        <v>11830.448</v>
      </c>
      <c r="F31" s="27">
        <f>SUM(F24:F30)</f>
        <v>25.009813386438299</v>
      </c>
      <c r="G31" s="26"/>
    </row>
    <row r="32" spans="1:7" x14ac:dyDescent="0.2">
      <c r="A32" s="22"/>
      <c r="B32" s="22"/>
      <c r="C32" s="22"/>
      <c r="D32" s="22"/>
      <c r="E32" s="23"/>
      <c r="F32" s="24"/>
      <c r="G32" s="23"/>
    </row>
    <row r="33" spans="1:7" x14ac:dyDescent="0.2">
      <c r="A33" s="21" t="s">
        <v>65</v>
      </c>
      <c r="B33" s="22"/>
      <c r="C33" s="22"/>
      <c r="D33" s="22"/>
      <c r="E33" s="23"/>
      <c r="F33" s="24"/>
      <c r="G33" s="23"/>
    </row>
    <row r="34" spans="1:7" x14ac:dyDescent="0.2">
      <c r="A34" s="22" t="s">
        <v>106</v>
      </c>
      <c r="B34" s="22" t="s">
        <v>105</v>
      </c>
      <c r="C34" s="22" t="s">
        <v>37</v>
      </c>
      <c r="D34" s="25">
        <v>3100000</v>
      </c>
      <c r="E34" s="23">
        <v>3052.3499000000002</v>
      </c>
      <c r="F34" s="24">
        <v>6.4527312396887799</v>
      </c>
      <c r="G34" s="23">
        <v>8.0211908112499994</v>
      </c>
    </row>
    <row r="35" spans="1:7" x14ac:dyDescent="0.2">
      <c r="A35" s="22" t="s">
        <v>84</v>
      </c>
      <c r="B35" s="22" t="s">
        <v>1489</v>
      </c>
      <c r="C35" s="22" t="s">
        <v>37</v>
      </c>
      <c r="D35" s="25">
        <v>2521200</v>
      </c>
      <c r="E35" s="23">
        <v>2324.3473874000001</v>
      </c>
      <c r="F35" s="24">
        <v>4.9137187707624799</v>
      </c>
      <c r="G35" s="23">
        <v>7.9546987578124897</v>
      </c>
    </row>
    <row r="36" spans="1:7" x14ac:dyDescent="0.2">
      <c r="A36" s="22" t="s">
        <v>1293</v>
      </c>
      <c r="B36" s="22" t="s">
        <v>1294</v>
      </c>
      <c r="C36" s="22" t="s">
        <v>37</v>
      </c>
      <c r="D36" s="25">
        <v>1000000</v>
      </c>
      <c r="E36" s="23">
        <v>1010.2077778</v>
      </c>
      <c r="F36" s="24">
        <v>2.1356002751803298</v>
      </c>
      <c r="G36" s="23">
        <v>7.6933483278125001</v>
      </c>
    </row>
    <row r="37" spans="1:7" x14ac:dyDescent="0.2">
      <c r="A37" s="22" t="s">
        <v>108</v>
      </c>
      <c r="B37" s="22" t="s">
        <v>107</v>
      </c>
      <c r="C37" s="22" t="s">
        <v>37</v>
      </c>
      <c r="D37" s="25">
        <v>1000000</v>
      </c>
      <c r="E37" s="23">
        <v>1006.825</v>
      </c>
      <c r="F37" s="24">
        <v>2.1284490124804001</v>
      </c>
      <c r="G37" s="23">
        <v>7.8912782705124904</v>
      </c>
    </row>
    <row r="38" spans="1:7" x14ac:dyDescent="0.2">
      <c r="A38" s="22" t="s">
        <v>110</v>
      </c>
      <c r="B38" s="22" t="s">
        <v>109</v>
      </c>
      <c r="C38" s="22" t="s">
        <v>37</v>
      </c>
      <c r="D38" s="25">
        <v>624880</v>
      </c>
      <c r="E38" s="23">
        <v>637.11608769999998</v>
      </c>
      <c r="F38" s="24">
        <v>1.3468766743976801</v>
      </c>
      <c r="G38" s="23">
        <v>7.8117067251124999</v>
      </c>
    </row>
    <row r="39" spans="1:7" x14ac:dyDescent="0.2">
      <c r="A39" s="22" t="s">
        <v>1298</v>
      </c>
      <c r="B39" s="22" t="s">
        <v>1299</v>
      </c>
      <c r="C39" s="22" t="s">
        <v>37</v>
      </c>
      <c r="D39" s="25">
        <v>500000</v>
      </c>
      <c r="E39" s="23">
        <v>495.29941669999999</v>
      </c>
      <c r="F39" s="24">
        <v>1.0470732792265101</v>
      </c>
      <c r="G39" s="23">
        <v>7.6305238253125003</v>
      </c>
    </row>
    <row r="40" spans="1:7" x14ac:dyDescent="0.2">
      <c r="A40" s="22" t="s">
        <v>112</v>
      </c>
      <c r="B40" s="22" t="s">
        <v>111</v>
      </c>
      <c r="C40" s="22" t="s">
        <v>37</v>
      </c>
      <c r="D40" s="25">
        <v>137350</v>
      </c>
      <c r="E40" s="23">
        <v>140.83382180000001</v>
      </c>
      <c r="F40" s="24">
        <v>0.29772563149907</v>
      </c>
      <c r="G40" s="23">
        <v>7.6871129201999997</v>
      </c>
    </row>
    <row r="41" spans="1:7" x14ac:dyDescent="0.2">
      <c r="A41" s="22" t="s">
        <v>114</v>
      </c>
      <c r="B41" s="22" t="s">
        <v>113</v>
      </c>
      <c r="C41" s="22" t="s">
        <v>37</v>
      </c>
      <c r="D41" s="25">
        <v>52560</v>
      </c>
      <c r="E41" s="23">
        <v>50.942080599999997</v>
      </c>
      <c r="F41" s="24">
        <v>0.10769261902194199</v>
      </c>
      <c r="G41" s="23">
        <v>7.9684178724499999</v>
      </c>
    </row>
    <row r="42" spans="1:7" x14ac:dyDescent="0.2">
      <c r="A42" s="22" t="s">
        <v>116</v>
      </c>
      <c r="B42" s="22" t="s">
        <v>115</v>
      </c>
      <c r="C42" s="22" t="s">
        <v>37</v>
      </c>
      <c r="D42" s="25">
        <v>50000</v>
      </c>
      <c r="E42" s="23">
        <v>48.380883300000001</v>
      </c>
      <c r="F42" s="24">
        <v>0.102278194604638</v>
      </c>
      <c r="G42" s="23">
        <v>7.9625624450124999</v>
      </c>
    </row>
    <row r="43" spans="1:7" x14ac:dyDescent="0.2">
      <c r="A43" s="21" t="s">
        <v>33</v>
      </c>
      <c r="B43" s="21"/>
      <c r="C43" s="21"/>
      <c r="D43" s="21"/>
      <c r="E43" s="26">
        <f>SUM(E34:E42)</f>
        <v>8766.3023553000021</v>
      </c>
      <c r="F43" s="27">
        <f>SUM(F34:F42)</f>
        <v>18.532145696861829</v>
      </c>
      <c r="G43" s="26"/>
    </row>
    <row r="44" spans="1:7" x14ac:dyDescent="0.2">
      <c r="A44" s="22"/>
      <c r="B44" s="22"/>
      <c r="C44" s="22"/>
      <c r="D44" s="22"/>
      <c r="E44" s="23"/>
      <c r="F44" s="24"/>
      <c r="G44" s="23"/>
    </row>
    <row r="45" spans="1:7" x14ac:dyDescent="0.2">
      <c r="A45" s="21" t="s">
        <v>1106</v>
      </c>
      <c r="B45" s="22"/>
      <c r="C45" s="22"/>
      <c r="D45" s="22"/>
      <c r="E45" s="23"/>
      <c r="F45" s="24"/>
      <c r="G45" s="23"/>
    </row>
    <row r="46" spans="1:7" x14ac:dyDescent="0.2">
      <c r="A46" s="22" t="s">
        <v>1107</v>
      </c>
      <c r="B46" s="22" t="s">
        <v>1108</v>
      </c>
      <c r="C46" s="22" t="s">
        <v>1109</v>
      </c>
      <c r="D46" s="25">
        <v>1762.3119999999999</v>
      </c>
      <c r="E46" s="23">
        <v>206.0633109</v>
      </c>
      <c r="F46" s="24">
        <v>0.43562212955930502</v>
      </c>
      <c r="G46" s="23">
        <v>5.72</v>
      </c>
    </row>
    <row r="47" spans="1:7" x14ac:dyDescent="0.2">
      <c r="A47" s="21" t="s">
        <v>33</v>
      </c>
      <c r="B47" s="21"/>
      <c r="C47" s="21"/>
      <c r="D47" s="21"/>
      <c r="E47" s="26">
        <f>SUM(E46:E46)</f>
        <v>206.0633109</v>
      </c>
      <c r="F47" s="27">
        <f>SUM(F46:F46)</f>
        <v>0.43562212955930502</v>
      </c>
      <c r="G47" s="26"/>
    </row>
    <row r="48" spans="1:7" x14ac:dyDescent="0.2">
      <c r="A48" s="22"/>
      <c r="B48" s="22"/>
      <c r="C48" s="22"/>
      <c r="D48" s="22"/>
      <c r="E48" s="23"/>
      <c r="F48" s="24"/>
      <c r="G48" s="23"/>
    </row>
    <row r="49" spans="1:7" x14ac:dyDescent="0.2">
      <c r="A49" s="21" t="s">
        <v>38</v>
      </c>
      <c r="B49" s="21"/>
      <c r="C49" s="21"/>
      <c r="D49" s="21"/>
      <c r="E49" s="26">
        <f>E21+E31+E43+E47</f>
        <v>45107.655830499993</v>
      </c>
      <c r="F49" s="27">
        <f>F21+F31+F43+F47</f>
        <v>95.358523584270912</v>
      </c>
      <c r="G49" s="26"/>
    </row>
    <row r="50" spans="1:7" x14ac:dyDescent="0.2">
      <c r="A50" s="21"/>
      <c r="B50" s="21"/>
      <c r="C50" s="21"/>
      <c r="D50" s="21"/>
      <c r="E50" s="26"/>
      <c r="F50" s="27"/>
      <c r="G50" s="26"/>
    </row>
    <row r="51" spans="1:7" x14ac:dyDescent="0.2">
      <c r="A51" s="21" t="s">
        <v>40</v>
      </c>
      <c r="B51" s="21"/>
      <c r="C51" s="21"/>
      <c r="D51" s="21"/>
      <c r="E51" s="26">
        <f>E53-(E21+E31+E43+E47)</f>
        <v>2195.5679769000053</v>
      </c>
      <c r="F51" s="27">
        <f>F53-(F21+F31+F43+F47)</f>
        <v>4.6414764157290875</v>
      </c>
      <c r="G51" s="26"/>
    </row>
    <row r="52" spans="1:7" x14ac:dyDescent="0.2">
      <c r="A52" s="21"/>
      <c r="B52" s="21"/>
      <c r="C52" s="21"/>
      <c r="D52" s="21"/>
      <c r="E52" s="26"/>
      <c r="F52" s="27"/>
      <c r="G52" s="26"/>
    </row>
    <row r="53" spans="1:7" x14ac:dyDescent="0.2">
      <c r="A53" s="28" t="s">
        <v>39</v>
      </c>
      <c r="B53" s="28"/>
      <c r="C53" s="28"/>
      <c r="D53" s="28"/>
      <c r="E53" s="29">
        <v>47303.223807399998</v>
      </c>
      <c r="F53" s="30">
        <v>100</v>
      </c>
      <c r="G53" s="29"/>
    </row>
    <row r="54" spans="1:7" x14ac:dyDescent="0.2">
      <c r="A54" s="6" t="s">
        <v>1516</v>
      </c>
    </row>
    <row r="56" spans="1:7" x14ac:dyDescent="0.2">
      <c r="A56" s="12" t="s">
        <v>42</v>
      </c>
    </row>
    <row r="57" spans="1:7" x14ac:dyDescent="0.2">
      <c r="A57" s="12" t="s">
        <v>1110</v>
      </c>
    </row>
    <row r="59" spans="1:7" x14ac:dyDescent="0.2">
      <c r="A59" s="12" t="s">
        <v>43</v>
      </c>
    </row>
    <row r="60" spans="1:7" x14ac:dyDescent="0.2">
      <c r="A60" s="12" t="s">
        <v>44</v>
      </c>
    </row>
    <row r="61" spans="1:7" x14ac:dyDescent="0.2">
      <c r="A61" s="12" t="s">
        <v>45</v>
      </c>
      <c r="B61" s="12"/>
      <c r="C61" s="31" t="s">
        <v>46</v>
      </c>
      <c r="D61" s="31" t="s">
        <v>1004</v>
      </c>
    </row>
    <row r="62" spans="1:7" x14ac:dyDescent="0.2">
      <c r="A62" s="6" t="s">
        <v>59</v>
      </c>
      <c r="C62" s="32">
        <v>22.816400000000002</v>
      </c>
      <c r="D62" s="32">
        <v>23.352399999999999</v>
      </c>
    </row>
    <row r="63" spans="1:7" x14ac:dyDescent="0.2">
      <c r="A63" s="6" t="s">
        <v>126</v>
      </c>
      <c r="C63" s="32">
        <v>10.8559</v>
      </c>
      <c r="D63" s="32">
        <v>10.7889</v>
      </c>
    </row>
    <row r="64" spans="1:7" x14ac:dyDescent="0.2">
      <c r="A64" s="6" t="s">
        <v>60</v>
      </c>
      <c r="C64" s="32">
        <v>23.856100000000001</v>
      </c>
      <c r="D64" s="32">
        <v>24.4526</v>
      </c>
    </row>
    <row r="65" spans="1:9" x14ac:dyDescent="0.2">
      <c r="A65" s="6" t="s">
        <v>127</v>
      </c>
      <c r="C65" s="32">
        <v>11.4748</v>
      </c>
      <c r="D65" s="32">
        <v>11.4069</v>
      </c>
    </row>
    <row r="67" spans="1:9" x14ac:dyDescent="0.2">
      <c r="A67" s="6" t="s">
        <v>1005</v>
      </c>
    </row>
    <row r="69" spans="1:9" x14ac:dyDescent="0.2">
      <c r="A69" s="12" t="s">
        <v>47</v>
      </c>
    </row>
    <row r="70" spans="1:9" x14ac:dyDescent="0.2">
      <c r="A70" s="100" t="s">
        <v>48</v>
      </c>
      <c r="B70" s="101"/>
      <c r="C70" s="33" t="s">
        <v>49</v>
      </c>
    </row>
    <row r="71" spans="1:9" x14ac:dyDescent="0.2">
      <c r="A71" s="96" t="s">
        <v>126</v>
      </c>
      <c r="B71" s="97"/>
      <c r="C71" s="34">
        <v>0.32</v>
      </c>
    </row>
    <row r="72" spans="1:9" x14ac:dyDescent="0.2">
      <c r="A72" s="96" t="s">
        <v>127</v>
      </c>
      <c r="B72" s="97"/>
      <c r="C72" s="34">
        <v>0.35</v>
      </c>
    </row>
    <row r="73" spans="1:9" x14ac:dyDescent="0.2">
      <c r="A73" s="6" t="s">
        <v>50</v>
      </c>
    </row>
    <row r="74" spans="1:9" x14ac:dyDescent="0.2">
      <c r="A74" s="6" t="s">
        <v>51</v>
      </c>
    </row>
    <row r="76" spans="1:9" x14ac:dyDescent="0.2">
      <c r="A76" s="12" t="s">
        <v>1139</v>
      </c>
      <c r="D76" s="35">
        <v>5.9296639082627296</v>
      </c>
      <c r="E76" s="9" t="s">
        <v>52</v>
      </c>
    </row>
    <row r="78" spans="1:9" x14ac:dyDescent="0.2">
      <c r="A78" s="12" t="s">
        <v>53</v>
      </c>
      <c r="D78" s="31" t="s">
        <v>54</v>
      </c>
    </row>
    <row r="80" spans="1:9" x14ac:dyDescent="0.2">
      <c r="A80" s="67" t="s">
        <v>1140</v>
      </c>
      <c r="B80" s="68"/>
      <c r="C80" s="68"/>
      <c r="D80" s="68"/>
      <c r="E80" s="10"/>
      <c r="G80" s="10"/>
      <c r="H80" s="10"/>
      <c r="I80" s="68"/>
    </row>
    <row r="81" spans="1:9" ht="14.4" x14ac:dyDescent="0.3">
      <c r="A81" s="78"/>
      <c r="B81" s="68"/>
      <c r="C81" s="68"/>
      <c r="D81" s="68"/>
      <c r="E81" s="10"/>
      <c r="G81" s="10"/>
      <c r="H81" s="10"/>
      <c r="I81" s="68"/>
    </row>
    <row r="82" spans="1:9" x14ac:dyDescent="0.2">
      <c r="A82" s="67" t="s">
        <v>1009</v>
      </c>
      <c r="B82" s="68"/>
      <c r="C82" s="68"/>
      <c r="D82" s="68"/>
      <c r="E82" s="10"/>
      <c r="G82" s="10"/>
      <c r="H82" s="10"/>
      <c r="I82" s="68"/>
    </row>
    <row r="83" spans="1:9" x14ac:dyDescent="0.2">
      <c r="A83" s="69"/>
      <c r="B83" s="68"/>
      <c r="C83" s="68"/>
      <c r="D83" s="68"/>
      <c r="E83" s="10"/>
      <c r="G83" s="10"/>
      <c r="H83" s="10"/>
      <c r="I83" s="68"/>
    </row>
    <row r="84" spans="1:9" x14ac:dyDescent="0.2">
      <c r="A84" s="68"/>
      <c r="B84" s="68"/>
      <c r="C84" s="68"/>
      <c r="D84" s="68"/>
      <c r="E84" s="10"/>
      <c r="G84" s="10"/>
      <c r="H84" s="10"/>
      <c r="I84" s="68"/>
    </row>
    <row r="85" spans="1:9" x14ac:dyDescent="0.2">
      <c r="A85" s="68"/>
      <c r="B85" s="68"/>
      <c r="C85" s="68"/>
      <c r="D85" s="68"/>
      <c r="E85" s="10"/>
      <c r="G85" s="10"/>
      <c r="H85" s="10"/>
      <c r="I85" s="68"/>
    </row>
    <row r="86" spans="1:9" x14ac:dyDescent="0.2">
      <c r="A86" s="68"/>
      <c r="B86" s="68"/>
      <c r="C86" s="68"/>
      <c r="D86" s="68"/>
      <c r="E86" s="10"/>
      <c r="G86" s="10"/>
      <c r="H86" s="10"/>
      <c r="I86" s="68"/>
    </row>
    <row r="87" spans="1:9" x14ac:dyDescent="0.2">
      <c r="A87" s="68"/>
      <c r="B87" s="68"/>
      <c r="C87" s="68"/>
      <c r="D87" s="68"/>
      <c r="E87" s="10"/>
      <c r="G87" s="10"/>
      <c r="H87" s="10"/>
      <c r="I87" s="68"/>
    </row>
    <row r="88" spans="1:9" x14ac:dyDescent="0.2">
      <c r="A88" s="68"/>
      <c r="B88" s="68"/>
      <c r="C88" s="68"/>
      <c r="D88" s="68"/>
      <c r="E88" s="10"/>
      <c r="G88" s="10"/>
      <c r="H88" s="10"/>
      <c r="I88" s="68"/>
    </row>
    <row r="89" spans="1:9" x14ac:dyDescent="0.2">
      <c r="A89" s="68"/>
      <c r="B89" s="68"/>
      <c r="C89" s="68"/>
      <c r="D89" s="68"/>
      <c r="E89" s="10"/>
      <c r="G89" s="10"/>
      <c r="H89" s="10"/>
      <c r="I89" s="68"/>
    </row>
    <row r="90" spans="1:9" x14ac:dyDescent="0.2">
      <c r="A90" s="68"/>
      <c r="B90" s="68"/>
      <c r="C90" s="68"/>
      <c r="D90" s="68"/>
      <c r="E90" s="10"/>
      <c r="G90" s="10"/>
      <c r="H90" s="10"/>
      <c r="I90" s="68"/>
    </row>
    <row r="91" spans="1:9" x14ac:dyDescent="0.2">
      <c r="A91" s="68"/>
      <c r="B91" s="68"/>
      <c r="C91" s="68"/>
      <c r="D91" s="68"/>
      <c r="E91" s="10"/>
      <c r="G91" s="10"/>
      <c r="H91" s="10"/>
      <c r="I91" s="68"/>
    </row>
    <row r="92" spans="1:9" x14ac:dyDescent="0.2">
      <c r="A92" s="68"/>
      <c r="B92" s="68"/>
      <c r="C92" s="68"/>
      <c r="D92" s="68"/>
      <c r="E92" s="10"/>
      <c r="G92" s="10"/>
      <c r="H92" s="10"/>
      <c r="I92" s="68"/>
    </row>
    <row r="93" spans="1:9" x14ac:dyDescent="0.2">
      <c r="A93" s="68"/>
      <c r="B93" s="68"/>
      <c r="C93" s="68"/>
      <c r="D93" s="68"/>
      <c r="E93" s="10"/>
      <c r="G93" s="10"/>
      <c r="H93" s="10"/>
      <c r="I93" s="68"/>
    </row>
    <row r="94" spans="1:9" x14ac:dyDescent="0.2">
      <c r="A94" s="68"/>
      <c r="B94" s="68"/>
      <c r="C94" s="68"/>
      <c r="D94" s="68"/>
      <c r="E94" s="10"/>
      <c r="G94" s="10"/>
      <c r="H94" s="10"/>
      <c r="I94" s="68"/>
    </row>
    <row r="95" spans="1:9" x14ac:dyDescent="0.2">
      <c r="A95" s="68"/>
      <c r="B95" s="68"/>
      <c r="C95" s="68"/>
      <c r="D95" s="68"/>
      <c r="E95" s="10"/>
      <c r="G95" s="10"/>
      <c r="H95" s="10"/>
      <c r="I95" s="68"/>
    </row>
    <row r="96" spans="1:9" x14ac:dyDescent="0.2">
      <c r="A96" s="68"/>
      <c r="B96" s="68"/>
      <c r="C96" s="68"/>
      <c r="D96" s="68"/>
      <c r="E96" s="10"/>
      <c r="G96" s="10"/>
      <c r="H96" s="10"/>
      <c r="I96" s="68"/>
    </row>
    <row r="97" spans="1:9" x14ac:dyDescent="0.2">
      <c r="A97" s="68"/>
      <c r="B97" s="68"/>
      <c r="C97" s="68"/>
      <c r="D97" s="68"/>
      <c r="E97" s="10"/>
      <c r="G97" s="10"/>
      <c r="H97" s="10"/>
      <c r="I97" s="68"/>
    </row>
    <row r="98" spans="1:9" x14ac:dyDescent="0.2">
      <c r="A98" s="68"/>
      <c r="B98" s="68"/>
      <c r="C98" s="68"/>
      <c r="D98" s="68"/>
      <c r="E98" s="10"/>
      <c r="G98" s="10"/>
      <c r="H98" s="10"/>
      <c r="I98" s="68"/>
    </row>
    <row r="99" spans="1:9" x14ac:dyDescent="0.2">
      <c r="A99" s="67" t="s">
        <v>1325</v>
      </c>
      <c r="B99" s="68"/>
      <c r="C99" s="68"/>
      <c r="D99" s="68"/>
      <c r="E99" s="10"/>
      <c r="G99" s="10"/>
      <c r="H99" s="10"/>
      <c r="I99" s="68"/>
    </row>
    <row r="100" spans="1:9" x14ac:dyDescent="0.2">
      <c r="A100" s="68"/>
      <c r="B100" s="68"/>
      <c r="C100" s="68"/>
      <c r="D100" s="68"/>
      <c r="E100" s="10"/>
      <c r="G100" s="10"/>
      <c r="H100" s="10"/>
      <c r="I100" s="68"/>
    </row>
    <row r="101" spans="1:9" x14ac:dyDescent="0.2">
      <c r="A101" s="67" t="s">
        <v>1525</v>
      </c>
      <c r="B101" s="68"/>
      <c r="C101" s="68"/>
      <c r="D101" s="68"/>
      <c r="E101" s="10"/>
      <c r="G101" s="10"/>
      <c r="H101" s="10"/>
      <c r="I101" s="68"/>
    </row>
    <row r="102" spans="1:9" x14ac:dyDescent="0.2">
      <c r="A102" s="68"/>
      <c r="B102" s="68"/>
      <c r="C102" s="68"/>
      <c r="D102" s="68"/>
      <c r="E102" s="10"/>
      <c r="G102" s="10"/>
      <c r="H102" s="10"/>
      <c r="I102" s="68"/>
    </row>
    <row r="103" spans="1:9" x14ac:dyDescent="0.2">
      <c r="A103" s="68"/>
      <c r="B103" s="68"/>
      <c r="C103" s="68"/>
      <c r="D103" s="68"/>
      <c r="E103" s="10"/>
      <c r="G103" s="10"/>
      <c r="H103" s="10"/>
      <c r="I103" s="68"/>
    </row>
    <row r="104" spans="1:9" x14ac:dyDescent="0.2">
      <c r="A104" s="68"/>
      <c r="B104" s="68"/>
      <c r="C104" s="68"/>
      <c r="D104" s="68"/>
      <c r="E104" s="10"/>
      <c r="G104" s="10"/>
      <c r="H104" s="10"/>
      <c r="I104" s="68"/>
    </row>
    <row r="105" spans="1:9" x14ac:dyDescent="0.2">
      <c r="A105" s="68"/>
      <c r="B105" s="68"/>
      <c r="C105" s="68"/>
      <c r="D105" s="68"/>
      <c r="E105" s="10"/>
      <c r="G105" s="10"/>
      <c r="H105" s="10"/>
      <c r="I105" s="68"/>
    </row>
    <row r="106" spans="1:9" x14ac:dyDescent="0.2">
      <c r="A106" s="68"/>
      <c r="B106" s="68"/>
      <c r="C106" s="68"/>
      <c r="D106" s="68"/>
      <c r="E106" s="10"/>
      <c r="G106" s="10"/>
      <c r="H106" s="10"/>
      <c r="I106" s="68"/>
    </row>
    <row r="107" spans="1:9" x14ac:dyDescent="0.2">
      <c r="A107" s="68"/>
      <c r="B107" s="68"/>
      <c r="C107" s="68"/>
      <c r="D107" s="68"/>
      <c r="E107" s="10"/>
      <c r="G107" s="10"/>
      <c r="H107" s="10"/>
      <c r="I107" s="68"/>
    </row>
    <row r="108" spans="1:9" x14ac:dyDescent="0.2">
      <c r="A108" s="68"/>
      <c r="B108" s="68"/>
      <c r="C108" s="68"/>
      <c r="D108" s="68"/>
      <c r="E108" s="10"/>
      <c r="G108" s="10"/>
      <c r="H108" s="10"/>
      <c r="I108" s="68"/>
    </row>
    <row r="109" spans="1:9" x14ac:dyDescent="0.2">
      <c r="A109" s="68"/>
      <c r="B109" s="68"/>
      <c r="C109" s="68"/>
      <c r="D109" s="68"/>
      <c r="E109" s="10"/>
      <c r="G109" s="10"/>
      <c r="H109" s="10"/>
      <c r="I109" s="68"/>
    </row>
    <row r="110" spans="1:9" x14ac:dyDescent="0.2">
      <c r="A110" s="68"/>
      <c r="B110" s="68"/>
      <c r="C110" s="68"/>
      <c r="D110" s="68"/>
      <c r="E110" s="10"/>
      <c r="G110" s="10"/>
      <c r="H110" s="10"/>
      <c r="I110" s="68"/>
    </row>
    <row r="111" spans="1:9" x14ac:dyDescent="0.2">
      <c r="A111" s="68"/>
      <c r="B111" s="68"/>
      <c r="C111" s="68"/>
      <c r="D111" s="68"/>
      <c r="E111" s="10"/>
      <c r="G111" s="10"/>
      <c r="H111" s="10"/>
      <c r="I111" s="68"/>
    </row>
    <row r="112" spans="1:9" x14ac:dyDescent="0.2">
      <c r="A112" s="68"/>
      <c r="B112" s="68"/>
      <c r="C112" s="68"/>
      <c r="D112" s="68"/>
      <c r="E112" s="10"/>
      <c r="G112" s="10"/>
      <c r="H112" s="10"/>
      <c r="I112" s="68"/>
    </row>
    <row r="113" spans="1:9" x14ac:dyDescent="0.2">
      <c r="A113" s="68"/>
      <c r="B113" s="68"/>
      <c r="C113" s="68"/>
      <c r="D113" s="68"/>
      <c r="E113" s="10"/>
      <c r="G113" s="10"/>
      <c r="H113" s="10"/>
      <c r="I113" s="68"/>
    </row>
    <row r="114" spans="1:9" x14ac:dyDescent="0.2">
      <c r="A114" s="68"/>
      <c r="B114" s="68"/>
      <c r="C114" s="68"/>
      <c r="D114" s="68"/>
      <c r="E114" s="10"/>
      <c r="G114" s="10"/>
      <c r="H114" s="10"/>
      <c r="I114" s="68"/>
    </row>
    <row r="115" spans="1:9" x14ac:dyDescent="0.2">
      <c r="A115" s="68"/>
      <c r="B115" s="68"/>
      <c r="C115" s="68"/>
      <c r="D115" s="68"/>
      <c r="E115" s="10"/>
      <c r="G115" s="10"/>
      <c r="H115" s="10"/>
      <c r="I115" s="68"/>
    </row>
    <row r="116" spans="1:9" x14ac:dyDescent="0.2">
      <c r="A116" s="68" t="s">
        <v>1008</v>
      </c>
      <c r="B116" s="68"/>
      <c r="C116" s="68"/>
      <c r="D116" s="68"/>
      <c r="E116" s="10"/>
      <c r="G116" s="10"/>
      <c r="H116" s="10"/>
      <c r="I116" s="68"/>
    </row>
    <row r="117" spans="1:9" x14ac:dyDescent="0.2">
      <c r="A117" s="68"/>
      <c r="B117" s="68"/>
      <c r="C117" s="68"/>
      <c r="D117" s="68"/>
      <c r="E117" s="10"/>
      <c r="G117" s="10"/>
      <c r="H117" s="10"/>
      <c r="I117" s="68"/>
    </row>
    <row r="118" spans="1:9" x14ac:dyDescent="0.2">
      <c r="H118" s="10"/>
    </row>
    <row r="119" spans="1:9" x14ac:dyDescent="0.2">
      <c r="A119" s="68"/>
      <c r="H119" s="10"/>
    </row>
    <row r="120" spans="1:9" x14ac:dyDescent="0.2">
      <c r="A120" s="68"/>
      <c r="H120" s="10"/>
    </row>
    <row r="121" spans="1:9" x14ac:dyDescent="0.2">
      <c r="A121" s="69"/>
      <c r="H121" s="10"/>
    </row>
    <row r="122" spans="1:9" x14ac:dyDescent="0.2">
      <c r="H122" s="10"/>
    </row>
    <row r="123" spans="1:9" x14ac:dyDescent="0.2">
      <c r="H123" s="10"/>
    </row>
    <row r="124" spans="1:9" x14ac:dyDescent="0.2">
      <c r="H124" s="10"/>
    </row>
    <row r="125" spans="1:9" x14ac:dyDescent="0.2">
      <c r="H125" s="10"/>
    </row>
    <row r="126" spans="1:9" x14ac:dyDescent="0.2">
      <c r="H126" s="10"/>
    </row>
    <row r="127" spans="1:9" x14ac:dyDescent="0.2">
      <c r="H127" s="10"/>
    </row>
    <row r="128" spans="1:9" x14ac:dyDescent="0.2">
      <c r="H128" s="10"/>
    </row>
    <row r="129" spans="8:8" x14ac:dyDescent="0.2">
      <c r="H129" s="10"/>
    </row>
    <row r="130" spans="8:8" x14ac:dyDescent="0.2">
      <c r="H130" s="10"/>
    </row>
    <row r="131" spans="8:8" x14ac:dyDescent="0.2">
      <c r="H131" s="10"/>
    </row>
    <row r="132" spans="8:8" x14ac:dyDescent="0.2">
      <c r="H132" s="10"/>
    </row>
    <row r="133" spans="8:8" x14ac:dyDescent="0.2">
      <c r="H133" s="10"/>
    </row>
    <row r="134" spans="8:8" x14ac:dyDescent="0.2">
      <c r="H134" s="10"/>
    </row>
    <row r="135" spans="8:8" x14ac:dyDescent="0.2">
      <c r="H135" s="10"/>
    </row>
    <row r="136" spans="8:8" x14ac:dyDescent="0.2">
      <c r="H136" s="10"/>
    </row>
    <row r="137" spans="8:8" x14ac:dyDescent="0.2">
      <c r="H137" s="10"/>
    </row>
    <row r="138" spans="8:8" x14ac:dyDescent="0.2">
      <c r="H138" s="10"/>
    </row>
    <row r="139" spans="8:8" x14ac:dyDescent="0.2">
      <c r="H139" s="10"/>
    </row>
    <row r="140" spans="8:8" x14ac:dyDescent="0.2">
      <c r="H140" s="10"/>
    </row>
    <row r="141" spans="8:8" x14ac:dyDescent="0.2">
      <c r="H141" s="10"/>
    </row>
    <row r="142" spans="8:8" x14ac:dyDescent="0.2">
      <c r="H142" s="10"/>
    </row>
    <row r="143" spans="8:8" x14ac:dyDescent="0.2">
      <c r="H143" s="10"/>
    </row>
    <row r="144" spans="8:8" x14ac:dyDescent="0.2">
      <c r="H144" s="10"/>
    </row>
    <row r="145" spans="8:8" x14ac:dyDescent="0.2">
      <c r="H145" s="10"/>
    </row>
    <row r="146" spans="8:8" x14ac:dyDescent="0.2">
      <c r="H146" s="10"/>
    </row>
    <row r="147" spans="8:8" x14ac:dyDescent="0.2">
      <c r="H147" s="10"/>
    </row>
    <row r="148" spans="8:8" x14ac:dyDescent="0.2">
      <c r="H148" s="10"/>
    </row>
    <row r="149" spans="8:8" x14ac:dyDescent="0.2">
      <c r="H149" s="10"/>
    </row>
    <row r="150" spans="8:8" x14ac:dyDescent="0.2">
      <c r="H150" s="10"/>
    </row>
    <row r="151" spans="8:8" x14ac:dyDescent="0.2">
      <c r="H151" s="10"/>
    </row>
    <row r="152" spans="8:8" x14ac:dyDescent="0.2">
      <c r="H152" s="10"/>
    </row>
    <row r="153" spans="8:8" x14ac:dyDescent="0.2">
      <c r="H153" s="10"/>
    </row>
    <row r="154" spans="8:8" x14ac:dyDescent="0.2">
      <c r="H154" s="10"/>
    </row>
    <row r="155" spans="8:8" x14ac:dyDescent="0.2">
      <c r="H155" s="10"/>
    </row>
    <row r="156" spans="8:8" x14ac:dyDescent="0.2">
      <c r="H156" s="10"/>
    </row>
    <row r="157" spans="8:8" x14ac:dyDescent="0.2">
      <c r="H157" s="10"/>
    </row>
    <row r="158" spans="8:8" x14ac:dyDescent="0.2">
      <c r="H158" s="10"/>
    </row>
    <row r="159" spans="8:8" x14ac:dyDescent="0.2">
      <c r="H159" s="10"/>
    </row>
    <row r="160" spans="8:8" x14ac:dyDescent="0.2">
      <c r="H160" s="10"/>
    </row>
    <row r="161" spans="8:8" x14ac:dyDescent="0.2">
      <c r="H161" s="10"/>
    </row>
    <row r="162" spans="8:8" x14ac:dyDescent="0.2">
      <c r="H162" s="10"/>
    </row>
    <row r="163" spans="8:8" x14ac:dyDescent="0.2">
      <c r="H163" s="10"/>
    </row>
    <row r="164" spans="8:8" x14ac:dyDescent="0.2">
      <c r="H164" s="10"/>
    </row>
    <row r="165" spans="8:8" x14ac:dyDescent="0.2">
      <c r="H165" s="10"/>
    </row>
    <row r="166" spans="8:8" x14ac:dyDescent="0.2">
      <c r="H166" s="10"/>
    </row>
    <row r="167" spans="8:8" x14ac:dyDescent="0.2">
      <c r="H167" s="10"/>
    </row>
    <row r="168" spans="8:8" x14ac:dyDescent="0.2">
      <c r="H168" s="10"/>
    </row>
    <row r="169" spans="8:8" x14ac:dyDescent="0.2">
      <c r="H169" s="10"/>
    </row>
    <row r="170" spans="8:8" x14ac:dyDescent="0.2">
      <c r="H170" s="10"/>
    </row>
    <row r="171" spans="8:8" x14ac:dyDescent="0.2">
      <c r="H171" s="10"/>
    </row>
    <row r="172" spans="8:8" x14ac:dyDescent="0.2">
      <c r="H172" s="10"/>
    </row>
    <row r="173" spans="8:8" x14ac:dyDescent="0.2">
      <c r="H173" s="10"/>
    </row>
    <row r="174" spans="8:8" x14ac:dyDescent="0.2">
      <c r="H174" s="10"/>
    </row>
    <row r="175" spans="8:8" x14ac:dyDescent="0.2">
      <c r="H175" s="10"/>
    </row>
    <row r="176" spans="8:8" x14ac:dyDescent="0.2">
      <c r="H176" s="10"/>
    </row>
    <row r="177" spans="8:8" x14ac:dyDescent="0.2">
      <c r="H177" s="10"/>
    </row>
    <row r="178" spans="8:8" x14ac:dyDescent="0.2">
      <c r="H178" s="10"/>
    </row>
    <row r="179" spans="8:8" x14ac:dyDescent="0.2">
      <c r="H179" s="10"/>
    </row>
    <row r="180" spans="8:8" x14ac:dyDescent="0.2">
      <c r="H180" s="10"/>
    </row>
    <row r="181" spans="8:8" x14ac:dyDescent="0.2">
      <c r="H181" s="10"/>
    </row>
    <row r="182" spans="8:8" x14ac:dyDescent="0.2">
      <c r="H182" s="10"/>
    </row>
    <row r="183" spans="8:8" x14ac:dyDescent="0.2">
      <c r="H183" s="10"/>
    </row>
    <row r="184" spans="8:8" x14ac:dyDescent="0.2">
      <c r="H184" s="10"/>
    </row>
    <row r="185" spans="8:8" x14ac:dyDescent="0.2">
      <c r="H185" s="10"/>
    </row>
    <row r="186" spans="8:8" x14ac:dyDescent="0.2">
      <c r="H186" s="10"/>
    </row>
    <row r="187" spans="8:8" x14ac:dyDescent="0.2">
      <c r="H187" s="10"/>
    </row>
    <row r="188" spans="8:8" x14ac:dyDescent="0.2">
      <c r="H188" s="10"/>
    </row>
    <row r="189" spans="8:8" x14ac:dyDescent="0.2">
      <c r="H189" s="10"/>
    </row>
    <row r="190" spans="8:8" x14ac:dyDescent="0.2">
      <c r="H190" s="10"/>
    </row>
    <row r="191" spans="8:8" x14ac:dyDescent="0.2">
      <c r="H191" s="10"/>
    </row>
    <row r="192" spans="8:8" x14ac:dyDescent="0.2">
      <c r="H192" s="10"/>
    </row>
    <row r="193" spans="8:8" x14ac:dyDescent="0.2">
      <c r="H193" s="10"/>
    </row>
    <row r="194" spans="8:8" x14ac:dyDescent="0.2">
      <c r="H194" s="10"/>
    </row>
    <row r="195" spans="8:8" x14ac:dyDescent="0.2">
      <c r="H195" s="10"/>
    </row>
    <row r="196" spans="8:8" x14ac:dyDescent="0.2">
      <c r="H196" s="10"/>
    </row>
    <row r="197" spans="8:8" x14ac:dyDescent="0.2">
      <c r="H197" s="10"/>
    </row>
    <row r="198" spans="8:8" x14ac:dyDescent="0.2">
      <c r="H198" s="10"/>
    </row>
    <row r="199" spans="8:8" x14ac:dyDescent="0.2">
      <c r="H199" s="10"/>
    </row>
    <row r="200" spans="8:8" x14ac:dyDescent="0.2">
      <c r="H200" s="10"/>
    </row>
    <row r="201" spans="8:8" x14ac:dyDescent="0.2">
      <c r="H201" s="10"/>
    </row>
    <row r="202" spans="8:8" x14ac:dyDescent="0.2">
      <c r="H202" s="10"/>
    </row>
    <row r="203" spans="8:8" x14ac:dyDescent="0.2">
      <c r="H203" s="10"/>
    </row>
    <row r="204" spans="8:8" x14ac:dyDescent="0.2">
      <c r="H204" s="10"/>
    </row>
    <row r="205" spans="8:8" x14ac:dyDescent="0.2">
      <c r="H205" s="10"/>
    </row>
    <row r="206" spans="8:8" x14ac:dyDescent="0.2">
      <c r="H206" s="10"/>
    </row>
    <row r="207" spans="8:8" x14ac:dyDescent="0.2">
      <c r="H207" s="10"/>
    </row>
    <row r="208" spans="8:8" x14ac:dyDescent="0.2">
      <c r="H208" s="10"/>
    </row>
    <row r="209" spans="8:8" x14ac:dyDescent="0.2">
      <c r="H209" s="10"/>
    </row>
    <row r="210" spans="8:8" x14ac:dyDescent="0.2">
      <c r="H210" s="10"/>
    </row>
    <row r="211" spans="8:8" x14ac:dyDescent="0.2">
      <c r="H211" s="10"/>
    </row>
    <row r="212" spans="8:8" x14ac:dyDescent="0.2">
      <c r="H212" s="10"/>
    </row>
    <row r="213" spans="8:8" x14ac:dyDescent="0.2">
      <c r="H213" s="10"/>
    </row>
    <row r="214" spans="8:8" x14ac:dyDescent="0.2">
      <c r="H214" s="10"/>
    </row>
    <row r="215" spans="8:8" x14ac:dyDescent="0.2">
      <c r="H215" s="10"/>
    </row>
    <row r="216" spans="8:8" x14ac:dyDescent="0.2">
      <c r="H216" s="10"/>
    </row>
    <row r="217" spans="8:8" x14ac:dyDescent="0.2">
      <c r="H217" s="10"/>
    </row>
    <row r="218" spans="8:8" x14ac:dyDescent="0.2">
      <c r="H218" s="10"/>
    </row>
    <row r="219" spans="8:8" x14ac:dyDescent="0.2">
      <c r="H219" s="68"/>
    </row>
    <row r="220" spans="8:8" x14ac:dyDescent="0.2">
      <c r="H220" s="68"/>
    </row>
    <row r="221" spans="8:8" x14ac:dyDescent="0.2">
      <c r="H221" s="68"/>
    </row>
    <row r="222" spans="8:8" x14ac:dyDescent="0.2">
      <c r="H222" s="68"/>
    </row>
    <row r="223" spans="8:8" x14ac:dyDescent="0.2">
      <c r="H223" s="68"/>
    </row>
    <row r="224" spans="8:8" x14ac:dyDescent="0.2">
      <c r="H224" s="68"/>
    </row>
    <row r="225" spans="8:8" x14ac:dyDescent="0.2">
      <c r="H225" s="68"/>
    </row>
    <row r="226" spans="8:8" x14ac:dyDescent="0.2">
      <c r="H226" s="68"/>
    </row>
    <row r="227" spans="8:8" x14ac:dyDescent="0.2">
      <c r="H227" s="68"/>
    </row>
    <row r="228" spans="8:8" x14ac:dyDescent="0.2">
      <c r="H228" s="68"/>
    </row>
    <row r="229" spans="8:8" x14ac:dyDescent="0.2">
      <c r="H229" s="68"/>
    </row>
    <row r="230" spans="8:8" x14ac:dyDescent="0.2">
      <c r="H230" s="68"/>
    </row>
    <row r="231" spans="8:8" x14ac:dyDescent="0.2">
      <c r="H231" s="68"/>
    </row>
    <row r="232" spans="8:8" x14ac:dyDescent="0.2">
      <c r="H232" s="68"/>
    </row>
    <row r="233" spans="8:8" x14ac:dyDescent="0.2">
      <c r="H233" s="68"/>
    </row>
    <row r="234" spans="8:8" x14ac:dyDescent="0.2">
      <c r="H234" s="68"/>
    </row>
    <row r="235" spans="8:8" x14ac:dyDescent="0.2">
      <c r="H235" s="68"/>
    </row>
    <row r="236" spans="8:8" x14ac:dyDescent="0.2">
      <c r="H236" s="68"/>
    </row>
    <row r="237" spans="8:8" x14ac:dyDescent="0.2">
      <c r="H237" s="68"/>
    </row>
    <row r="238" spans="8:8" x14ac:dyDescent="0.2">
      <c r="H238" s="68"/>
    </row>
    <row r="239" spans="8:8" x14ac:dyDescent="0.2">
      <c r="H239" s="68"/>
    </row>
    <row r="240" spans="8:8" x14ac:dyDescent="0.2">
      <c r="H240" s="68"/>
    </row>
    <row r="241" spans="8:8" x14ac:dyDescent="0.2">
      <c r="H241" s="68"/>
    </row>
    <row r="242" spans="8:8" x14ac:dyDescent="0.2">
      <c r="H242" s="68"/>
    </row>
    <row r="243" spans="8:8" x14ac:dyDescent="0.2">
      <c r="H243" s="68"/>
    </row>
    <row r="244" spans="8:8" x14ac:dyDescent="0.2">
      <c r="H244" s="68"/>
    </row>
    <row r="245" spans="8:8" x14ac:dyDescent="0.2">
      <c r="H245" s="68"/>
    </row>
    <row r="246" spans="8:8" x14ac:dyDescent="0.2">
      <c r="H246" s="68"/>
    </row>
    <row r="247" spans="8:8" x14ac:dyDescent="0.2">
      <c r="H247" s="68"/>
    </row>
    <row r="248" spans="8:8" x14ac:dyDescent="0.2">
      <c r="H248" s="68"/>
    </row>
    <row r="249" spans="8:8" x14ac:dyDescent="0.2">
      <c r="H249" s="68"/>
    </row>
    <row r="250" spans="8:8" x14ac:dyDescent="0.2">
      <c r="H250" s="68"/>
    </row>
    <row r="251" spans="8:8" x14ac:dyDescent="0.2">
      <c r="H251" s="68"/>
    </row>
    <row r="252" spans="8:8" x14ac:dyDescent="0.2">
      <c r="H252" s="68"/>
    </row>
    <row r="253" spans="8:8" x14ac:dyDescent="0.2">
      <c r="H253" s="68"/>
    </row>
    <row r="254" spans="8:8" x14ac:dyDescent="0.2">
      <c r="H254" s="68"/>
    </row>
    <row r="255" spans="8:8" x14ac:dyDescent="0.2">
      <c r="H255" s="68"/>
    </row>
    <row r="256" spans="8:8" x14ac:dyDescent="0.2">
      <c r="H256" s="68"/>
    </row>
    <row r="257" spans="8:8" x14ac:dyDescent="0.2">
      <c r="H257" s="68"/>
    </row>
    <row r="258" spans="8:8" x14ac:dyDescent="0.2">
      <c r="H258" s="68"/>
    </row>
    <row r="259" spans="8:8" x14ac:dyDescent="0.2">
      <c r="H259" s="68"/>
    </row>
    <row r="260" spans="8:8" x14ac:dyDescent="0.2">
      <c r="H260" s="68"/>
    </row>
    <row r="261" spans="8:8" x14ac:dyDescent="0.2">
      <c r="H261" s="68"/>
    </row>
    <row r="262" spans="8:8" x14ac:dyDescent="0.2">
      <c r="H262" s="68"/>
    </row>
    <row r="263" spans="8:8" x14ac:dyDescent="0.2">
      <c r="H263" s="68"/>
    </row>
    <row r="264" spans="8:8" x14ac:dyDescent="0.2">
      <c r="H264" s="68"/>
    </row>
    <row r="265" spans="8:8" x14ac:dyDescent="0.2">
      <c r="H265" s="68"/>
    </row>
    <row r="266" spans="8:8" x14ac:dyDescent="0.2">
      <c r="H266" s="68"/>
    </row>
    <row r="267" spans="8:8" x14ac:dyDescent="0.2">
      <c r="H267" s="68"/>
    </row>
    <row r="268" spans="8:8" x14ac:dyDescent="0.2">
      <c r="H268" s="68"/>
    </row>
    <row r="269" spans="8:8" x14ac:dyDescent="0.2">
      <c r="H269" s="68"/>
    </row>
    <row r="270" spans="8:8" x14ac:dyDescent="0.2">
      <c r="H270" s="68"/>
    </row>
    <row r="271" spans="8:8" x14ac:dyDescent="0.2">
      <c r="H271" s="68"/>
    </row>
    <row r="272" spans="8:8" x14ac:dyDescent="0.2">
      <c r="H272" s="68"/>
    </row>
    <row r="273" spans="8:8" x14ac:dyDescent="0.2">
      <c r="H273" s="68"/>
    </row>
    <row r="274" spans="8:8" x14ac:dyDescent="0.2">
      <c r="H274" s="68"/>
    </row>
    <row r="275" spans="8:8" x14ac:dyDescent="0.2">
      <c r="H275" s="68"/>
    </row>
    <row r="276" spans="8:8" x14ac:dyDescent="0.2">
      <c r="H276" s="68"/>
    </row>
    <row r="277" spans="8:8" x14ac:dyDescent="0.2">
      <c r="H277" s="68"/>
    </row>
    <row r="278" spans="8:8" x14ac:dyDescent="0.2">
      <c r="H278" s="68"/>
    </row>
    <row r="279" spans="8:8" x14ac:dyDescent="0.2">
      <c r="H279" s="68"/>
    </row>
    <row r="280" spans="8:8" x14ac:dyDescent="0.2">
      <c r="H280" s="68"/>
    </row>
    <row r="281" spans="8:8" x14ac:dyDescent="0.2">
      <c r="H281" s="68"/>
    </row>
    <row r="282" spans="8:8" x14ac:dyDescent="0.2">
      <c r="H282" s="68"/>
    </row>
    <row r="283" spans="8:8" x14ac:dyDescent="0.2">
      <c r="H283" s="68"/>
    </row>
    <row r="284" spans="8:8" x14ac:dyDescent="0.2">
      <c r="H284" s="68"/>
    </row>
    <row r="285" spans="8:8" x14ac:dyDescent="0.2">
      <c r="H285" s="68"/>
    </row>
    <row r="286" spans="8:8" x14ac:dyDescent="0.2">
      <c r="H286" s="68"/>
    </row>
    <row r="287" spans="8:8" x14ac:dyDescent="0.2">
      <c r="H287" s="68"/>
    </row>
    <row r="288" spans="8:8" x14ac:dyDescent="0.2">
      <c r="H288" s="68"/>
    </row>
    <row r="289" spans="8:8" x14ac:dyDescent="0.2">
      <c r="H289" s="68"/>
    </row>
    <row r="290" spans="8:8" x14ac:dyDescent="0.2">
      <c r="H290" s="68"/>
    </row>
    <row r="291" spans="8:8" x14ac:dyDescent="0.2">
      <c r="H291" s="68"/>
    </row>
    <row r="292" spans="8:8" x14ac:dyDescent="0.2">
      <c r="H292" s="68"/>
    </row>
    <row r="293" spans="8:8" x14ac:dyDescent="0.2">
      <c r="H293" s="68"/>
    </row>
    <row r="294" spans="8:8" x14ac:dyDescent="0.2">
      <c r="H294" s="68"/>
    </row>
    <row r="295" spans="8:8" x14ac:dyDescent="0.2">
      <c r="H295" s="68"/>
    </row>
    <row r="296" spans="8:8" x14ac:dyDescent="0.2">
      <c r="H296" s="68"/>
    </row>
    <row r="297" spans="8:8" x14ac:dyDescent="0.2">
      <c r="H297" s="68"/>
    </row>
    <row r="298" spans="8:8" x14ac:dyDescent="0.2">
      <c r="H298" s="68"/>
    </row>
    <row r="299" spans="8:8" x14ac:dyDescent="0.2">
      <c r="H299" s="68"/>
    </row>
    <row r="300" spans="8:8" x14ac:dyDescent="0.2">
      <c r="H300" s="68"/>
    </row>
    <row r="301" spans="8:8" x14ac:dyDescent="0.2">
      <c r="H301" s="68"/>
    </row>
    <row r="302" spans="8:8" x14ac:dyDescent="0.2">
      <c r="H302" s="68"/>
    </row>
    <row r="303" spans="8:8" x14ac:dyDescent="0.2">
      <c r="H303" s="68"/>
    </row>
    <row r="304" spans="8:8" x14ac:dyDescent="0.2">
      <c r="H304" s="68"/>
    </row>
    <row r="305" spans="8:8" x14ac:dyDescent="0.2">
      <c r="H305" s="68"/>
    </row>
    <row r="306" spans="8:8" x14ac:dyDescent="0.2">
      <c r="H306" s="68"/>
    </row>
    <row r="307" spans="8:8" x14ac:dyDescent="0.2">
      <c r="H307" s="68"/>
    </row>
    <row r="308" spans="8:8" x14ac:dyDescent="0.2">
      <c r="H308" s="68"/>
    </row>
    <row r="309" spans="8:8" x14ac:dyDescent="0.2">
      <c r="H309" s="68"/>
    </row>
    <row r="310" spans="8:8" x14ac:dyDescent="0.2">
      <c r="H310" s="68"/>
    </row>
    <row r="311" spans="8:8" x14ac:dyDescent="0.2">
      <c r="H311" s="68"/>
    </row>
    <row r="312" spans="8:8" x14ac:dyDescent="0.2">
      <c r="H312" s="68"/>
    </row>
    <row r="313" spans="8:8" x14ac:dyDescent="0.2">
      <c r="H313" s="68"/>
    </row>
    <row r="314" spans="8:8" x14ac:dyDescent="0.2">
      <c r="H314" s="68"/>
    </row>
    <row r="315" spans="8:8" x14ac:dyDescent="0.2">
      <c r="H315" s="68"/>
    </row>
    <row r="316" spans="8:8" x14ac:dyDescent="0.2">
      <c r="H316" s="68"/>
    </row>
    <row r="317" spans="8:8" x14ac:dyDescent="0.2">
      <c r="H317" s="68"/>
    </row>
    <row r="318" spans="8:8" x14ac:dyDescent="0.2">
      <c r="H318" s="68"/>
    </row>
    <row r="319" spans="8:8" x14ac:dyDescent="0.2">
      <c r="H319" s="68"/>
    </row>
    <row r="320" spans="8:8" x14ac:dyDescent="0.2">
      <c r="H320" s="68"/>
    </row>
  </sheetData>
  <mergeCells count="4">
    <mergeCell ref="A1:G1"/>
    <mergeCell ref="A70:B70"/>
    <mergeCell ref="A71:B71"/>
    <mergeCell ref="A72:B72"/>
  </mergeCells>
  <conditionalFormatting sqref="F2:F3">
    <cfRule type="cellIs" dxfId="102" priority="2" stopIfTrue="1" operator="between">
      <formula>0.009</formula>
      <formula>-0.009</formula>
    </cfRule>
  </conditionalFormatting>
  <conditionalFormatting sqref="F5:F65537">
    <cfRule type="cellIs" dxfId="101"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31"/>
  <sheetViews>
    <sheetView workbookViewId="0">
      <selection sqref="A1:G1"/>
    </sheetView>
  </sheetViews>
  <sheetFormatPr defaultColWidth="9.21875" defaultRowHeight="10.199999999999999" x14ac:dyDescent="0.2"/>
  <cols>
    <col min="1" max="1" width="54.21875" style="6" bestFit="1" customWidth="1"/>
    <col min="2" max="2" width="48.77734375" style="6" bestFit="1" customWidth="1"/>
    <col min="3" max="3" width="25.21875" style="6" bestFit="1" customWidth="1"/>
    <col min="4" max="4" width="16.77734375" style="6" bestFit="1" customWidth="1"/>
    <col min="5" max="5" width="27.77734375" style="9" customWidth="1"/>
    <col min="6" max="6" width="13.5546875" style="10" bestFit="1" customWidth="1"/>
    <col min="7" max="7" width="6.77734375" style="9" customWidth="1"/>
    <col min="8" max="16384" width="9.21875" style="6"/>
  </cols>
  <sheetData>
    <row r="1" spans="1:7" s="1" customFormat="1" ht="13.8" x14ac:dyDescent="0.2">
      <c r="A1" s="98" t="s">
        <v>1326</v>
      </c>
      <c r="B1" s="99"/>
      <c r="C1" s="99"/>
      <c r="D1" s="99"/>
      <c r="E1" s="99"/>
      <c r="F1" s="99"/>
      <c r="G1" s="99"/>
    </row>
    <row r="2" spans="1:7" s="1" customFormat="1" ht="11.4" x14ac:dyDescent="0.2">
      <c r="E2" s="5"/>
      <c r="F2" s="8"/>
      <c r="G2" s="9"/>
    </row>
    <row r="3" spans="1:7" s="1" customFormat="1" ht="12" x14ac:dyDescent="0.2">
      <c r="A3" s="7" t="s">
        <v>7</v>
      </c>
      <c r="B3" s="2"/>
      <c r="C3" s="3"/>
      <c r="D3" s="3"/>
      <c r="E3" s="4"/>
      <c r="F3" s="8"/>
      <c r="G3" s="9"/>
    </row>
    <row r="4" spans="1:7" s="1" customFormat="1" ht="26.25" customHeight="1" x14ac:dyDescent="0.2">
      <c r="A4" s="14" t="s">
        <v>2</v>
      </c>
      <c r="B4" s="14" t="s">
        <v>0</v>
      </c>
      <c r="C4" s="15" t="s">
        <v>1051</v>
      </c>
      <c r="D4" s="15" t="s">
        <v>1</v>
      </c>
      <c r="E4" s="54" t="s">
        <v>6</v>
      </c>
      <c r="F4" s="16" t="s">
        <v>3</v>
      </c>
      <c r="G4" s="16" t="s">
        <v>5</v>
      </c>
    </row>
    <row r="5" spans="1:7" x14ac:dyDescent="0.2">
      <c r="A5" s="17" t="s">
        <v>66</v>
      </c>
      <c r="B5" s="18"/>
      <c r="C5" s="18"/>
      <c r="D5" s="18"/>
      <c r="E5" s="19"/>
      <c r="F5" s="20"/>
      <c r="G5" s="19"/>
    </row>
    <row r="6" spans="1:7" x14ac:dyDescent="0.2">
      <c r="A6" s="21" t="s">
        <v>67</v>
      </c>
      <c r="B6" s="22"/>
      <c r="C6" s="22"/>
      <c r="D6" s="22"/>
      <c r="E6" s="23"/>
      <c r="F6" s="24"/>
      <c r="G6" s="23"/>
    </row>
    <row r="7" spans="1:7" x14ac:dyDescent="0.2">
      <c r="A7" s="22" t="s">
        <v>1327</v>
      </c>
      <c r="B7" s="22" t="s">
        <v>1328</v>
      </c>
      <c r="C7" s="22" t="s">
        <v>1262</v>
      </c>
      <c r="D7" s="25">
        <v>2500</v>
      </c>
      <c r="E7" s="23">
        <v>2673.3346233000002</v>
      </c>
      <c r="F7" s="24">
        <v>10.2816899431116</v>
      </c>
      <c r="G7" s="23">
        <v>7.3700999999999999</v>
      </c>
    </row>
    <row r="8" spans="1:7" x14ac:dyDescent="0.2">
      <c r="A8" s="22" t="s">
        <v>1329</v>
      </c>
      <c r="B8" s="22" t="s">
        <v>1330</v>
      </c>
      <c r="C8" s="22" t="s">
        <v>1262</v>
      </c>
      <c r="D8" s="25">
        <v>2500</v>
      </c>
      <c r="E8" s="23">
        <v>2505.1695890000001</v>
      </c>
      <c r="F8" s="24">
        <v>9.6349243916255602</v>
      </c>
      <c r="G8" s="23">
        <v>7.5598999999999998</v>
      </c>
    </row>
    <row r="9" spans="1:7" x14ac:dyDescent="0.2">
      <c r="A9" s="22" t="s">
        <v>69</v>
      </c>
      <c r="B9" s="22" t="s">
        <v>68</v>
      </c>
      <c r="C9" s="22" t="s">
        <v>70</v>
      </c>
      <c r="D9" s="25">
        <v>1761</v>
      </c>
      <c r="E9" s="23">
        <v>1910.2306619999999</v>
      </c>
      <c r="F9" s="24">
        <v>7.34677926785852</v>
      </c>
      <c r="G9" s="23">
        <v>8.69</v>
      </c>
    </row>
    <row r="10" spans="1:7" x14ac:dyDescent="0.2">
      <c r="A10" s="22" t="s">
        <v>72</v>
      </c>
      <c r="B10" s="22" t="s">
        <v>71</v>
      </c>
      <c r="C10" s="22" t="s">
        <v>70</v>
      </c>
      <c r="D10" s="25">
        <v>780</v>
      </c>
      <c r="E10" s="23">
        <v>842.0412</v>
      </c>
      <c r="F10" s="24">
        <v>3.2385046235022199</v>
      </c>
      <c r="G10" s="23">
        <v>8.7249999999999996</v>
      </c>
    </row>
    <row r="11" spans="1:7" x14ac:dyDescent="0.2">
      <c r="A11" s="21" t="s">
        <v>33</v>
      </c>
      <c r="B11" s="21"/>
      <c r="C11" s="21"/>
      <c r="D11" s="21"/>
      <c r="E11" s="26">
        <f>SUM(E6:E10)</f>
        <v>7930.7760742999999</v>
      </c>
      <c r="F11" s="27">
        <f>SUM(F6:F10)</f>
        <v>30.5018982260979</v>
      </c>
      <c r="G11" s="26"/>
    </row>
    <row r="12" spans="1:7" x14ac:dyDescent="0.2">
      <c r="A12" s="22"/>
      <c r="B12" s="22"/>
      <c r="C12" s="22"/>
      <c r="D12" s="22"/>
      <c r="E12" s="23"/>
      <c r="F12" s="24"/>
      <c r="G12" s="23"/>
    </row>
    <row r="13" spans="1:7" x14ac:dyDescent="0.2">
      <c r="A13" s="21" t="s">
        <v>29</v>
      </c>
      <c r="B13" s="22"/>
      <c r="C13" s="22"/>
      <c r="D13" s="22"/>
      <c r="E13" s="23"/>
      <c r="F13" s="24"/>
      <c r="G13" s="23"/>
    </row>
    <row r="14" spans="1:7" x14ac:dyDescent="0.2">
      <c r="A14" s="21" t="s">
        <v>30</v>
      </c>
      <c r="B14" s="22"/>
      <c r="C14" s="22"/>
      <c r="D14" s="22"/>
      <c r="E14" s="23"/>
      <c r="F14" s="24"/>
      <c r="G14" s="23"/>
    </row>
    <row r="15" spans="1:7" x14ac:dyDescent="0.2">
      <c r="A15" s="22" t="s">
        <v>1331</v>
      </c>
      <c r="B15" s="22" t="s">
        <v>1332</v>
      </c>
      <c r="C15" s="22" t="s">
        <v>31</v>
      </c>
      <c r="D15" s="25">
        <v>500</v>
      </c>
      <c r="E15" s="23">
        <v>2421.5425</v>
      </c>
      <c r="F15" s="24">
        <v>9.3132932002105395</v>
      </c>
      <c r="G15" s="23">
        <v>7.3</v>
      </c>
    </row>
    <row r="16" spans="1:7" x14ac:dyDescent="0.2">
      <c r="A16" s="22" t="s">
        <v>1168</v>
      </c>
      <c r="B16" s="22" t="s">
        <v>1169</v>
      </c>
      <c r="C16" s="22" t="s">
        <v>35</v>
      </c>
      <c r="D16" s="25">
        <v>500</v>
      </c>
      <c r="E16" s="23">
        <v>2358.52</v>
      </c>
      <c r="F16" s="24">
        <v>9.0709076047851998</v>
      </c>
      <c r="G16" s="23">
        <v>7.2500999999999998</v>
      </c>
    </row>
    <row r="17" spans="1:7" x14ac:dyDescent="0.2">
      <c r="A17" s="22" t="s">
        <v>1333</v>
      </c>
      <c r="B17" s="22" t="s">
        <v>1334</v>
      </c>
      <c r="C17" s="22" t="s">
        <v>32</v>
      </c>
      <c r="D17" s="25">
        <v>500</v>
      </c>
      <c r="E17" s="23">
        <v>2345.7725</v>
      </c>
      <c r="F17" s="24">
        <v>9.0218805052939999</v>
      </c>
      <c r="G17" s="23">
        <v>7.25</v>
      </c>
    </row>
    <row r="18" spans="1:7" x14ac:dyDescent="0.2">
      <c r="A18" s="22" t="s">
        <v>62</v>
      </c>
      <c r="B18" s="22" t="s">
        <v>61</v>
      </c>
      <c r="C18" s="22" t="s">
        <v>32</v>
      </c>
      <c r="D18" s="25">
        <v>500</v>
      </c>
      <c r="E18" s="23">
        <v>2344.3674999999998</v>
      </c>
      <c r="F18" s="24">
        <v>9.0164768516532696</v>
      </c>
      <c r="G18" s="23">
        <v>7.3650000000000002</v>
      </c>
    </row>
    <row r="19" spans="1:7" x14ac:dyDescent="0.2">
      <c r="A19" s="22" t="s">
        <v>129</v>
      </c>
      <c r="B19" s="22" t="s">
        <v>128</v>
      </c>
      <c r="C19" s="22" t="s">
        <v>35</v>
      </c>
      <c r="D19" s="25">
        <v>200</v>
      </c>
      <c r="E19" s="23">
        <v>934.96299999999997</v>
      </c>
      <c r="F19" s="24">
        <v>3.5958834298173401</v>
      </c>
      <c r="G19" s="23">
        <v>7.2750000000000004</v>
      </c>
    </row>
    <row r="20" spans="1:7" x14ac:dyDescent="0.2">
      <c r="A20" s="21" t="s">
        <v>33</v>
      </c>
      <c r="B20" s="21"/>
      <c r="C20" s="21"/>
      <c r="D20" s="21"/>
      <c r="E20" s="26">
        <f>SUM(E14:E19)</f>
        <v>10405.165499999999</v>
      </c>
      <c r="F20" s="27">
        <f>SUM(F14:F19)</f>
        <v>40.01844159176035</v>
      </c>
      <c r="G20" s="26"/>
    </row>
    <row r="21" spans="1:7" x14ac:dyDescent="0.2">
      <c r="A21" s="22"/>
      <c r="B21" s="22"/>
      <c r="C21" s="22"/>
      <c r="D21" s="22"/>
      <c r="E21" s="23"/>
      <c r="F21" s="24"/>
      <c r="G21" s="23"/>
    </row>
    <row r="22" spans="1:7" x14ac:dyDescent="0.2">
      <c r="A22" s="21" t="s">
        <v>34</v>
      </c>
      <c r="B22" s="22"/>
      <c r="C22" s="22"/>
      <c r="D22" s="22"/>
      <c r="E22" s="23"/>
      <c r="F22" s="24"/>
      <c r="G22" s="23"/>
    </row>
    <row r="23" spans="1:7" x14ac:dyDescent="0.2">
      <c r="A23" s="22" t="s">
        <v>131</v>
      </c>
      <c r="B23" s="22" t="s">
        <v>130</v>
      </c>
      <c r="C23" s="22" t="s">
        <v>35</v>
      </c>
      <c r="D23" s="25">
        <v>400</v>
      </c>
      <c r="E23" s="23">
        <v>1931.72</v>
      </c>
      <c r="F23" s="24">
        <v>7.4294276233891097</v>
      </c>
      <c r="G23" s="23">
        <v>7.9150999999999998</v>
      </c>
    </row>
    <row r="24" spans="1:7" x14ac:dyDescent="0.2">
      <c r="A24" s="22" t="s">
        <v>64</v>
      </c>
      <c r="B24" s="22" t="s">
        <v>63</v>
      </c>
      <c r="C24" s="22" t="s">
        <v>31</v>
      </c>
      <c r="D24" s="25">
        <v>200</v>
      </c>
      <c r="E24" s="23">
        <v>929.25400000000002</v>
      </c>
      <c r="F24" s="24">
        <v>3.5739265197569101</v>
      </c>
      <c r="G24" s="23">
        <v>8.3199000000000005</v>
      </c>
    </row>
    <row r="25" spans="1:7" x14ac:dyDescent="0.2">
      <c r="A25" s="22" t="s">
        <v>1204</v>
      </c>
      <c r="B25" s="22" t="s">
        <v>1205</v>
      </c>
      <c r="C25" s="22" t="s">
        <v>31</v>
      </c>
      <c r="D25" s="25">
        <v>100</v>
      </c>
      <c r="E25" s="23">
        <v>476.70100000000002</v>
      </c>
      <c r="F25" s="24">
        <v>1.8334000670372601</v>
      </c>
      <c r="G25" s="23">
        <v>8.4149999999999991</v>
      </c>
    </row>
    <row r="26" spans="1:7" x14ac:dyDescent="0.2">
      <c r="A26" s="21" t="s">
        <v>33</v>
      </c>
      <c r="B26" s="21"/>
      <c r="C26" s="21"/>
      <c r="D26" s="21"/>
      <c r="E26" s="26">
        <f>SUM(E22:E25)</f>
        <v>3337.6750000000002</v>
      </c>
      <c r="F26" s="27">
        <f>SUM(F22:F25)</f>
        <v>12.83675421018328</v>
      </c>
      <c r="G26" s="26"/>
    </row>
    <row r="27" spans="1:7" x14ac:dyDescent="0.2">
      <c r="A27" s="22"/>
      <c r="B27" s="22"/>
      <c r="C27" s="22"/>
      <c r="D27" s="22"/>
      <c r="E27" s="23"/>
      <c r="F27" s="24"/>
      <c r="G27" s="23"/>
    </row>
    <row r="28" spans="1:7" x14ac:dyDescent="0.2">
      <c r="A28" s="21" t="s">
        <v>65</v>
      </c>
      <c r="B28" s="22"/>
      <c r="C28" s="22"/>
      <c r="D28" s="22"/>
      <c r="E28" s="23"/>
      <c r="F28" s="24"/>
      <c r="G28" s="23"/>
    </row>
    <row r="29" spans="1:7" x14ac:dyDescent="0.2">
      <c r="A29" s="22" t="s">
        <v>1335</v>
      </c>
      <c r="B29" s="22" t="s">
        <v>1492</v>
      </c>
      <c r="C29" s="22" t="s">
        <v>37</v>
      </c>
      <c r="D29" s="25">
        <v>1000000</v>
      </c>
      <c r="E29" s="23">
        <v>1039.3446667000001</v>
      </c>
      <c r="F29" s="24">
        <v>3.9973370762859601</v>
      </c>
      <c r="G29" s="23">
        <v>5.9845402583807603</v>
      </c>
    </row>
    <row r="30" spans="1:7" x14ac:dyDescent="0.2">
      <c r="A30" s="22" t="s">
        <v>1336</v>
      </c>
      <c r="B30" s="22" t="s">
        <v>1337</v>
      </c>
      <c r="C30" s="22" t="s">
        <v>37</v>
      </c>
      <c r="D30" s="25">
        <v>1000000</v>
      </c>
      <c r="E30" s="23">
        <v>1010.3359444</v>
      </c>
      <c r="F30" s="24">
        <v>3.8857690422153701</v>
      </c>
      <c r="G30" s="23">
        <v>5.9009499999999999</v>
      </c>
    </row>
    <row r="31" spans="1:7" x14ac:dyDescent="0.2">
      <c r="A31" s="21" t="s">
        <v>33</v>
      </c>
      <c r="B31" s="21"/>
      <c r="C31" s="21"/>
      <c r="D31" s="21"/>
      <c r="E31" s="26">
        <f>SUM(E29:E30)</f>
        <v>2049.6806111000001</v>
      </c>
      <c r="F31" s="27">
        <f>SUM(F29:F30)</f>
        <v>7.8831061185013303</v>
      </c>
      <c r="G31" s="26"/>
    </row>
    <row r="32" spans="1:7" x14ac:dyDescent="0.2">
      <c r="A32" s="22"/>
      <c r="B32" s="22"/>
      <c r="C32" s="22"/>
      <c r="D32" s="22"/>
      <c r="E32" s="23"/>
      <c r="F32" s="24"/>
      <c r="G32" s="23"/>
    </row>
    <row r="33" spans="1:7" x14ac:dyDescent="0.2">
      <c r="A33" s="21" t="s">
        <v>1106</v>
      </c>
      <c r="B33" s="22"/>
      <c r="C33" s="22"/>
      <c r="D33" s="22"/>
      <c r="E33" s="23"/>
      <c r="F33" s="24"/>
      <c r="G33" s="23"/>
    </row>
    <row r="34" spans="1:7" x14ac:dyDescent="0.2">
      <c r="A34" s="22" t="s">
        <v>1107</v>
      </c>
      <c r="B34" s="22" t="s">
        <v>1108</v>
      </c>
      <c r="C34" s="22" t="s">
        <v>1109</v>
      </c>
      <c r="D34" s="25">
        <v>640.55999999999995</v>
      </c>
      <c r="E34" s="23">
        <v>74.899288200000001</v>
      </c>
      <c r="F34" s="24">
        <v>0.28806392268302899</v>
      </c>
      <c r="G34" s="23">
        <v>5.72</v>
      </c>
    </row>
    <row r="35" spans="1:7" x14ac:dyDescent="0.2">
      <c r="A35" s="21" t="s">
        <v>33</v>
      </c>
      <c r="B35" s="21"/>
      <c r="C35" s="21"/>
      <c r="D35" s="21"/>
      <c r="E35" s="26">
        <f>SUM(E34:E34)</f>
        <v>74.899288200000001</v>
      </c>
      <c r="F35" s="27">
        <f>SUM(F34:F34)</f>
        <v>0.28806392268302899</v>
      </c>
      <c r="G35" s="26"/>
    </row>
    <row r="36" spans="1:7" x14ac:dyDescent="0.2">
      <c r="A36" s="22"/>
      <c r="B36" s="22"/>
      <c r="C36" s="22"/>
      <c r="D36" s="22"/>
      <c r="E36" s="23"/>
      <c r="F36" s="24"/>
      <c r="G36" s="23"/>
    </row>
    <row r="37" spans="1:7" x14ac:dyDescent="0.2">
      <c r="A37" s="21" t="s">
        <v>38</v>
      </c>
      <c r="B37" s="21"/>
      <c r="C37" s="21"/>
      <c r="D37" s="21"/>
      <c r="E37" s="26">
        <f>E11+E20+E26+E31+E35</f>
        <v>23798.196473599997</v>
      </c>
      <c r="F37" s="27">
        <f>F11+F20+F26+F31+F35</f>
        <v>91.528264069225884</v>
      </c>
      <c r="G37" s="26"/>
    </row>
    <row r="38" spans="1:7" x14ac:dyDescent="0.2">
      <c r="A38" s="21"/>
      <c r="B38" s="21"/>
      <c r="C38" s="21"/>
      <c r="D38" s="21"/>
      <c r="E38" s="26"/>
      <c r="F38" s="27"/>
      <c r="G38" s="26"/>
    </row>
    <row r="39" spans="1:7" x14ac:dyDescent="0.2">
      <c r="A39" s="21" t="s">
        <v>1249</v>
      </c>
      <c r="B39" s="21"/>
      <c r="C39" s="21"/>
      <c r="D39" s="21"/>
      <c r="E39" s="26">
        <v>0.16509578999999999</v>
      </c>
      <c r="F39" s="27">
        <f>E39/E43*100</f>
        <v>6.3496118626470025E-4</v>
      </c>
      <c r="G39" s="26"/>
    </row>
    <row r="40" spans="1:7" x14ac:dyDescent="0.2">
      <c r="A40" s="21"/>
      <c r="B40" s="21"/>
      <c r="C40" s="21"/>
      <c r="D40" s="21"/>
      <c r="E40" s="26"/>
      <c r="F40" s="27"/>
      <c r="G40" s="26"/>
    </row>
    <row r="41" spans="1:7" x14ac:dyDescent="0.2">
      <c r="A41" s="21" t="s">
        <v>40</v>
      </c>
      <c r="B41" s="21"/>
      <c r="C41" s="21"/>
      <c r="D41" s="21"/>
      <c r="E41" s="26">
        <f>E43-(E11+E20+E26+E31+E35+E39)</f>
        <v>2202.5647189100055</v>
      </c>
      <c r="F41" s="27">
        <f>F43-(F11+F20+F26+F31+F35+F39)</f>
        <v>8.4711009695878516</v>
      </c>
      <c r="G41" s="26"/>
    </row>
    <row r="42" spans="1:7" x14ac:dyDescent="0.2">
      <c r="A42" s="22"/>
      <c r="B42" s="22"/>
      <c r="C42" s="22"/>
      <c r="D42" s="22"/>
      <c r="E42" s="23"/>
      <c r="F42" s="24"/>
      <c r="G42" s="23"/>
    </row>
    <row r="43" spans="1:7" x14ac:dyDescent="0.2">
      <c r="A43" s="28" t="s">
        <v>39</v>
      </c>
      <c r="B43" s="28"/>
      <c r="C43" s="28"/>
      <c r="D43" s="28"/>
      <c r="E43" s="29">
        <v>26000.926288300001</v>
      </c>
      <c r="F43" s="30">
        <v>100</v>
      </c>
      <c r="G43" s="29"/>
    </row>
    <row r="45" spans="1:7" x14ac:dyDescent="0.2">
      <c r="A45" s="75" t="s">
        <v>1250</v>
      </c>
      <c r="B45" s="75"/>
      <c r="C45" s="75"/>
      <c r="D45" s="75"/>
      <c r="E45" s="76"/>
      <c r="F45" s="77"/>
      <c r="G45" s="76"/>
    </row>
    <row r="46" spans="1:7" x14ac:dyDescent="0.2">
      <c r="A46" s="22"/>
      <c r="B46" s="22"/>
      <c r="C46" s="22"/>
      <c r="D46" s="22"/>
      <c r="E46" s="23"/>
      <c r="F46" s="24"/>
      <c r="G46" s="23"/>
    </row>
    <row r="47" spans="1:7" x14ac:dyDescent="0.2">
      <c r="A47" s="21" t="s">
        <v>1251</v>
      </c>
      <c r="B47" s="21"/>
      <c r="C47" s="21"/>
      <c r="D47" s="21"/>
      <c r="E47" s="26" t="s">
        <v>1252</v>
      </c>
      <c r="F47" s="27" t="s">
        <v>3</v>
      </c>
      <c r="G47" s="26"/>
    </row>
    <row r="48" spans="1:7" x14ac:dyDescent="0.2">
      <c r="A48" s="22" t="s">
        <v>1535</v>
      </c>
      <c r="B48" s="22"/>
      <c r="C48" s="22"/>
      <c r="D48" s="22"/>
      <c r="E48" s="23">
        <v>2500</v>
      </c>
      <c r="F48" s="24">
        <f t="shared" ref="F48:F53" si="0">E48/$E$43*100</f>
        <v>9.6150420653473407</v>
      </c>
      <c r="G48" s="23"/>
    </row>
    <row r="49" spans="1:7" x14ac:dyDescent="0.2">
      <c r="A49" s="22" t="s">
        <v>1536</v>
      </c>
      <c r="B49" s="22"/>
      <c r="C49" s="22"/>
      <c r="D49" s="22"/>
      <c r="E49" s="23">
        <v>2500</v>
      </c>
      <c r="F49" s="24">
        <f t="shared" si="0"/>
        <v>9.6150420653473407</v>
      </c>
      <c r="G49" s="23"/>
    </row>
    <row r="50" spans="1:7" x14ac:dyDescent="0.2">
      <c r="A50" s="22" t="s">
        <v>1537</v>
      </c>
      <c r="B50" s="22"/>
      <c r="C50" s="22"/>
      <c r="D50" s="22"/>
      <c r="E50" s="23">
        <v>2000</v>
      </c>
      <c r="F50" s="24">
        <f t="shared" si="0"/>
        <v>7.6920336522778729</v>
      </c>
      <c r="G50" s="23"/>
    </row>
    <row r="51" spans="1:7" x14ac:dyDescent="0.2">
      <c r="A51" s="22" t="s">
        <v>1537</v>
      </c>
      <c r="B51" s="22"/>
      <c r="C51" s="22"/>
      <c r="D51" s="22"/>
      <c r="E51" s="23">
        <v>1000</v>
      </c>
      <c r="F51" s="24">
        <f t="shared" si="0"/>
        <v>3.8460168261389365</v>
      </c>
      <c r="G51" s="23"/>
    </row>
    <row r="52" spans="1:7" x14ac:dyDescent="0.2">
      <c r="A52" s="22" t="s">
        <v>1537</v>
      </c>
      <c r="B52" s="22"/>
      <c r="C52" s="22"/>
      <c r="D52" s="22"/>
      <c r="E52" s="23">
        <v>1000</v>
      </c>
      <c r="F52" s="24">
        <f t="shared" si="0"/>
        <v>3.8460168261389365</v>
      </c>
      <c r="G52" s="23"/>
    </row>
    <row r="53" spans="1:7" x14ac:dyDescent="0.2">
      <c r="A53" s="22" t="s">
        <v>1537</v>
      </c>
      <c r="B53" s="22"/>
      <c r="C53" s="22"/>
      <c r="D53" s="22"/>
      <c r="E53" s="23">
        <v>500</v>
      </c>
      <c r="F53" s="24">
        <f t="shared" si="0"/>
        <v>1.9230084130694682</v>
      </c>
      <c r="G53" s="23"/>
    </row>
    <row r="54" spans="1:7" x14ac:dyDescent="0.2">
      <c r="A54" s="28" t="s">
        <v>1253</v>
      </c>
      <c r="B54" s="28"/>
      <c r="C54" s="28"/>
      <c r="D54" s="28"/>
      <c r="E54" s="29">
        <f xml:space="preserve"> SUM(E48:E53)</f>
        <v>9500</v>
      </c>
      <c r="F54" s="30">
        <f xml:space="preserve"> SUM(F48:F53)</f>
        <v>36.537159848319895</v>
      </c>
      <c r="G54" s="29"/>
    </row>
    <row r="55" spans="1:7" x14ac:dyDescent="0.2">
      <c r="A55" s="6" t="s">
        <v>1517</v>
      </c>
      <c r="F55" s="13" t="s">
        <v>117</v>
      </c>
    </row>
    <row r="56" spans="1:7" x14ac:dyDescent="0.2">
      <c r="F56" s="13"/>
    </row>
    <row r="57" spans="1:7" x14ac:dyDescent="0.2">
      <c r="A57" s="12" t="s">
        <v>41</v>
      </c>
    </row>
    <row r="58" spans="1:7" x14ac:dyDescent="0.2">
      <c r="A58" s="12" t="s">
        <v>42</v>
      </c>
    </row>
    <row r="59" spans="1:7" x14ac:dyDescent="0.2">
      <c r="A59" s="12" t="s">
        <v>1110</v>
      </c>
    </row>
    <row r="60" spans="1:7" x14ac:dyDescent="0.2">
      <c r="A60" s="12" t="s">
        <v>1254</v>
      </c>
    </row>
    <row r="62" spans="1:7" ht="35.1" customHeight="1" x14ac:dyDescent="0.2">
      <c r="A62" s="102" t="s">
        <v>1255</v>
      </c>
      <c r="B62" s="102"/>
      <c r="C62" s="102"/>
      <c r="D62" s="102"/>
      <c r="E62" s="102"/>
      <c r="F62" s="102"/>
      <c r="G62" s="102"/>
    </row>
    <row r="64" spans="1:7" x14ac:dyDescent="0.2">
      <c r="A64" s="12" t="s">
        <v>43</v>
      </c>
    </row>
    <row r="65" spans="1:4" x14ac:dyDescent="0.2">
      <c r="A65" s="12" t="s">
        <v>44</v>
      </c>
    </row>
    <row r="66" spans="1:4" x14ac:dyDescent="0.2">
      <c r="A66" s="12" t="s">
        <v>45</v>
      </c>
      <c r="B66" s="12"/>
      <c r="C66" s="31" t="s">
        <v>46</v>
      </c>
      <c r="D66" s="31" t="s">
        <v>1004</v>
      </c>
    </row>
    <row r="67" spans="1:4" x14ac:dyDescent="0.2">
      <c r="A67" s="6" t="s">
        <v>59</v>
      </c>
      <c r="C67" s="32">
        <v>10.797499999999999</v>
      </c>
      <c r="D67" s="32">
        <v>11.100099999999999</v>
      </c>
    </row>
    <row r="68" spans="1:4" x14ac:dyDescent="0.2">
      <c r="A68" s="6" t="s">
        <v>126</v>
      </c>
      <c r="C68" s="32">
        <v>10.5504</v>
      </c>
      <c r="D68" s="32">
        <v>10.5915</v>
      </c>
    </row>
    <row r="69" spans="1:4" x14ac:dyDescent="0.2">
      <c r="A69" s="6" t="s">
        <v>60</v>
      </c>
      <c r="C69" s="32">
        <v>10.8515</v>
      </c>
      <c r="D69" s="32">
        <v>11.180199999999999</v>
      </c>
    </row>
    <row r="70" spans="1:4" x14ac:dyDescent="0.2">
      <c r="A70" s="6" t="s">
        <v>127</v>
      </c>
      <c r="C70" s="32">
        <v>10.599500000000001</v>
      </c>
      <c r="D70" s="32">
        <v>10.6555</v>
      </c>
    </row>
    <row r="72" spans="1:4" x14ac:dyDescent="0.2">
      <c r="A72" s="6" t="s">
        <v>1005</v>
      </c>
    </row>
    <row r="74" spans="1:4" x14ac:dyDescent="0.2">
      <c r="A74" s="12" t="s">
        <v>47</v>
      </c>
    </row>
    <row r="75" spans="1:4" x14ac:dyDescent="0.2">
      <c r="A75" s="100" t="s">
        <v>48</v>
      </c>
      <c r="B75" s="101"/>
      <c r="C75" s="33" t="s">
        <v>49</v>
      </c>
    </row>
    <row r="76" spans="1:4" x14ac:dyDescent="0.2">
      <c r="A76" s="96" t="s">
        <v>126</v>
      </c>
      <c r="B76" s="97"/>
      <c r="C76" s="34">
        <v>0.2525</v>
      </c>
    </row>
    <row r="77" spans="1:4" x14ac:dyDescent="0.2">
      <c r="A77" s="96" t="s">
        <v>127</v>
      </c>
      <c r="B77" s="97"/>
      <c r="C77" s="34">
        <v>0.26250000000000001</v>
      </c>
    </row>
    <row r="78" spans="1:4" x14ac:dyDescent="0.2">
      <c r="A78" s="6" t="s">
        <v>50</v>
      </c>
    </row>
    <row r="79" spans="1:4" x14ac:dyDescent="0.2">
      <c r="A79" s="6" t="s">
        <v>51</v>
      </c>
    </row>
    <row r="81" spans="1:9" x14ac:dyDescent="0.2">
      <c r="A81" s="12" t="s">
        <v>1256</v>
      </c>
    </row>
    <row r="83" spans="1:9" x14ac:dyDescent="0.2">
      <c r="A83" s="6" t="s">
        <v>1338</v>
      </c>
    </row>
    <row r="84" spans="1:9" x14ac:dyDescent="0.2">
      <c r="A84" s="6" t="s">
        <v>1538</v>
      </c>
    </row>
    <row r="86" spans="1:9" x14ac:dyDescent="0.2">
      <c r="A86" s="12" t="s">
        <v>85</v>
      </c>
      <c r="D86" s="35">
        <v>0.89321383534674004</v>
      </c>
      <c r="E86" s="9" t="s">
        <v>52</v>
      </c>
    </row>
    <row r="88" spans="1:9" x14ac:dyDescent="0.2">
      <c r="A88" s="12" t="s">
        <v>86</v>
      </c>
      <c r="D88" s="31" t="s">
        <v>54</v>
      </c>
    </row>
    <row r="90" spans="1:9" x14ac:dyDescent="0.2">
      <c r="A90" s="67" t="s">
        <v>87</v>
      </c>
      <c r="B90" s="68"/>
      <c r="C90" s="68"/>
      <c r="D90" s="68"/>
      <c r="E90" s="10"/>
      <c r="G90" s="10"/>
      <c r="H90" s="68"/>
      <c r="I90" s="68"/>
    </row>
    <row r="91" spans="1:9" x14ac:dyDescent="0.2">
      <c r="A91" s="68"/>
      <c r="B91" s="68"/>
      <c r="C91" s="68"/>
      <c r="D91" s="68"/>
      <c r="E91" s="10"/>
      <c r="G91" s="10"/>
      <c r="H91" s="68"/>
      <c r="I91" s="68"/>
    </row>
    <row r="92" spans="1:9" x14ac:dyDescent="0.2">
      <c r="A92" s="67" t="s">
        <v>1009</v>
      </c>
      <c r="B92" s="68"/>
      <c r="C92" s="68"/>
      <c r="D92" s="68"/>
      <c r="E92" s="10"/>
      <c r="G92" s="10"/>
      <c r="H92" s="68"/>
      <c r="I92" s="68"/>
    </row>
    <row r="93" spans="1:9" x14ac:dyDescent="0.2">
      <c r="A93" s="69"/>
      <c r="B93" s="68"/>
      <c r="C93" s="68"/>
      <c r="D93" s="68"/>
      <c r="E93" s="10"/>
      <c r="G93" s="10"/>
      <c r="H93" s="68"/>
      <c r="I93" s="68"/>
    </row>
    <row r="94" spans="1:9" x14ac:dyDescent="0.2">
      <c r="A94" s="68"/>
      <c r="B94" s="68"/>
      <c r="C94" s="68"/>
      <c r="D94" s="68"/>
      <c r="E94" s="10"/>
      <c r="G94" s="10"/>
      <c r="H94" s="68"/>
      <c r="I94" s="68"/>
    </row>
    <row r="95" spans="1:9" x14ac:dyDescent="0.2">
      <c r="A95" s="68"/>
      <c r="B95" s="68"/>
      <c r="C95" s="68"/>
      <c r="D95" s="68"/>
      <c r="E95" s="10"/>
      <c r="G95" s="10"/>
      <c r="H95" s="68"/>
      <c r="I95" s="68"/>
    </row>
    <row r="96" spans="1:9" x14ac:dyDescent="0.2">
      <c r="A96" s="68"/>
      <c r="B96" s="68"/>
      <c r="C96" s="68"/>
      <c r="D96" s="68"/>
      <c r="E96" s="10"/>
      <c r="G96" s="10"/>
      <c r="H96" s="68"/>
      <c r="I96" s="68"/>
    </row>
    <row r="97" spans="1:9" x14ac:dyDescent="0.2">
      <c r="A97" s="68"/>
      <c r="B97" s="68"/>
      <c r="C97" s="68"/>
      <c r="D97" s="68"/>
      <c r="E97" s="10"/>
      <c r="G97" s="10"/>
      <c r="H97" s="68"/>
      <c r="I97" s="68"/>
    </row>
    <row r="98" spans="1:9" x14ac:dyDescent="0.2">
      <c r="A98" s="68"/>
      <c r="B98" s="68"/>
      <c r="C98" s="68"/>
      <c r="D98" s="68"/>
      <c r="E98" s="10"/>
      <c r="G98" s="10"/>
      <c r="H98" s="68"/>
      <c r="I98" s="68"/>
    </row>
    <row r="99" spans="1:9" x14ac:dyDescent="0.2">
      <c r="A99" s="68"/>
      <c r="B99" s="68"/>
      <c r="C99" s="68"/>
      <c r="D99" s="68"/>
      <c r="E99" s="10"/>
      <c r="G99" s="10"/>
      <c r="H99" s="68"/>
      <c r="I99" s="68"/>
    </row>
    <row r="100" spans="1:9" x14ac:dyDescent="0.2">
      <c r="A100" s="68"/>
      <c r="B100" s="68"/>
      <c r="C100" s="68"/>
      <c r="D100" s="68"/>
      <c r="E100" s="10"/>
      <c r="G100" s="10"/>
      <c r="H100" s="68"/>
      <c r="I100" s="68"/>
    </row>
    <row r="101" spans="1:9" x14ac:dyDescent="0.2">
      <c r="A101" s="68"/>
      <c r="B101" s="68"/>
      <c r="C101" s="68"/>
      <c r="D101" s="68"/>
      <c r="E101" s="10"/>
      <c r="G101" s="10"/>
      <c r="H101" s="68"/>
      <c r="I101" s="68"/>
    </row>
    <row r="102" spans="1:9" x14ac:dyDescent="0.2">
      <c r="A102" s="68"/>
      <c r="B102" s="68"/>
      <c r="C102" s="68"/>
      <c r="D102" s="68"/>
      <c r="E102" s="10"/>
      <c r="G102" s="10"/>
      <c r="H102" s="68"/>
      <c r="I102" s="68"/>
    </row>
    <row r="103" spans="1:9" x14ac:dyDescent="0.2">
      <c r="A103" s="68"/>
      <c r="B103" s="68"/>
      <c r="C103" s="68"/>
      <c r="D103" s="68"/>
      <c r="E103" s="10"/>
      <c r="G103" s="10"/>
      <c r="H103" s="68"/>
      <c r="I103" s="68"/>
    </row>
    <row r="104" spans="1:9" x14ac:dyDescent="0.2">
      <c r="A104" s="68"/>
      <c r="B104" s="68"/>
      <c r="C104" s="68"/>
      <c r="D104" s="68"/>
      <c r="E104" s="10"/>
      <c r="G104" s="10"/>
      <c r="H104" s="68"/>
      <c r="I104" s="68"/>
    </row>
    <row r="105" spans="1:9" x14ac:dyDescent="0.2">
      <c r="A105" s="68"/>
      <c r="B105" s="68"/>
      <c r="C105" s="68"/>
      <c r="D105" s="68"/>
      <c r="E105" s="10"/>
      <c r="G105" s="10"/>
      <c r="H105" s="68"/>
      <c r="I105" s="68"/>
    </row>
    <row r="106" spans="1:9" x14ac:dyDescent="0.2">
      <c r="A106" s="68"/>
      <c r="B106" s="68"/>
      <c r="C106" s="68"/>
      <c r="D106" s="68"/>
      <c r="E106" s="10"/>
      <c r="G106" s="10"/>
      <c r="H106" s="68"/>
      <c r="I106" s="68"/>
    </row>
    <row r="107" spans="1:9" x14ac:dyDescent="0.2">
      <c r="A107" s="68"/>
      <c r="B107" s="68"/>
      <c r="C107" s="68"/>
      <c r="D107" s="68"/>
      <c r="E107" s="10"/>
      <c r="G107" s="10"/>
      <c r="H107" s="68"/>
      <c r="I107" s="68"/>
    </row>
    <row r="108" spans="1:9" x14ac:dyDescent="0.2">
      <c r="A108" s="68"/>
      <c r="B108" s="68"/>
      <c r="C108" s="68"/>
      <c r="D108" s="68"/>
      <c r="E108" s="10"/>
      <c r="G108" s="10"/>
      <c r="H108" s="68"/>
      <c r="I108" s="68"/>
    </row>
    <row r="109" spans="1:9" x14ac:dyDescent="0.2">
      <c r="A109" s="67" t="s">
        <v>1339</v>
      </c>
      <c r="B109" s="68"/>
      <c r="C109" s="68"/>
      <c r="D109" s="68"/>
      <c r="E109" s="10"/>
      <c r="G109" s="10"/>
      <c r="H109" s="68"/>
      <c r="I109" s="68"/>
    </row>
    <row r="110" spans="1:9" x14ac:dyDescent="0.2">
      <c r="A110" s="68"/>
      <c r="B110" s="68"/>
      <c r="C110" s="68"/>
      <c r="D110" s="68"/>
      <c r="E110" s="10"/>
      <c r="G110" s="10"/>
      <c r="H110" s="68"/>
      <c r="I110" s="68"/>
    </row>
    <row r="111" spans="1:9" x14ac:dyDescent="0.2">
      <c r="A111" s="67" t="s">
        <v>1525</v>
      </c>
      <c r="B111" s="68"/>
      <c r="C111" s="68"/>
      <c r="D111" s="68"/>
      <c r="E111" s="10"/>
      <c r="G111" s="10"/>
      <c r="H111" s="68"/>
      <c r="I111" s="68"/>
    </row>
    <row r="112" spans="1:9" x14ac:dyDescent="0.2">
      <c r="A112" s="68"/>
      <c r="B112" s="68"/>
      <c r="C112" s="68"/>
      <c r="D112" s="68"/>
      <c r="E112" s="10"/>
      <c r="G112" s="10"/>
      <c r="H112" s="68"/>
      <c r="I112" s="68"/>
    </row>
    <row r="113" spans="1:9" x14ac:dyDescent="0.2">
      <c r="A113" s="68"/>
      <c r="B113" s="68"/>
      <c r="C113" s="68"/>
      <c r="D113" s="68"/>
      <c r="E113" s="10"/>
      <c r="G113" s="10"/>
      <c r="H113" s="68"/>
      <c r="I113" s="68"/>
    </row>
    <row r="114" spans="1:9" x14ac:dyDescent="0.2">
      <c r="A114" s="68"/>
      <c r="B114" s="68"/>
      <c r="C114" s="68"/>
      <c r="D114" s="68"/>
      <c r="E114" s="10"/>
      <c r="G114" s="10"/>
      <c r="H114" s="68"/>
      <c r="I114" s="68"/>
    </row>
    <row r="115" spans="1:9" x14ac:dyDescent="0.2">
      <c r="A115" s="68"/>
      <c r="B115" s="68"/>
      <c r="C115" s="68"/>
      <c r="D115" s="68"/>
      <c r="E115" s="10"/>
      <c r="G115" s="10"/>
      <c r="H115" s="68"/>
      <c r="I115" s="68"/>
    </row>
    <row r="116" spans="1:9" x14ac:dyDescent="0.2">
      <c r="A116" s="68"/>
      <c r="B116" s="68"/>
      <c r="C116" s="68"/>
      <c r="D116" s="68"/>
      <c r="E116" s="10"/>
      <c r="G116" s="10"/>
      <c r="H116" s="68"/>
      <c r="I116" s="68"/>
    </row>
    <row r="117" spans="1:9" x14ac:dyDescent="0.2">
      <c r="A117" s="68"/>
      <c r="B117" s="68"/>
      <c r="C117" s="68"/>
      <c r="D117" s="68"/>
      <c r="E117" s="10"/>
      <c r="G117" s="10"/>
      <c r="H117" s="68"/>
      <c r="I117" s="68"/>
    </row>
    <row r="118" spans="1:9" x14ac:dyDescent="0.2">
      <c r="A118" s="68"/>
      <c r="B118" s="68"/>
      <c r="C118" s="68"/>
      <c r="D118" s="68"/>
      <c r="E118" s="10"/>
      <c r="G118" s="10"/>
      <c r="H118" s="68"/>
      <c r="I118" s="68"/>
    </row>
    <row r="119" spans="1:9" x14ac:dyDescent="0.2">
      <c r="A119" s="68"/>
      <c r="B119" s="68"/>
      <c r="C119" s="68"/>
      <c r="D119" s="68"/>
      <c r="E119" s="10"/>
      <c r="G119" s="10"/>
      <c r="H119" s="68"/>
      <c r="I119" s="68"/>
    </row>
    <row r="120" spans="1:9" x14ac:dyDescent="0.2">
      <c r="A120" s="68"/>
      <c r="B120" s="68"/>
      <c r="C120" s="68"/>
      <c r="D120" s="68"/>
      <c r="E120" s="10"/>
      <c r="G120" s="10"/>
      <c r="H120" s="68"/>
      <c r="I120" s="68"/>
    </row>
    <row r="121" spans="1:9" x14ac:dyDescent="0.2">
      <c r="A121" s="68"/>
      <c r="B121" s="68"/>
      <c r="C121" s="68"/>
      <c r="D121" s="68"/>
      <c r="E121" s="10"/>
      <c r="G121" s="10"/>
      <c r="H121" s="68"/>
      <c r="I121" s="68"/>
    </row>
    <row r="122" spans="1:9" x14ac:dyDescent="0.2">
      <c r="A122" s="68"/>
      <c r="B122" s="68"/>
      <c r="C122" s="68"/>
      <c r="D122" s="68"/>
      <c r="E122" s="10"/>
      <c r="G122" s="10"/>
      <c r="H122" s="68"/>
      <c r="I122" s="68"/>
    </row>
    <row r="123" spans="1:9" x14ac:dyDescent="0.2">
      <c r="A123" s="68"/>
      <c r="B123" s="68"/>
      <c r="C123" s="68"/>
      <c r="D123" s="68"/>
      <c r="E123" s="10"/>
      <c r="G123" s="10"/>
      <c r="H123" s="68"/>
      <c r="I123" s="68"/>
    </row>
    <row r="124" spans="1:9" x14ac:dyDescent="0.2">
      <c r="A124" s="68"/>
      <c r="B124" s="68"/>
      <c r="C124" s="68"/>
      <c r="D124" s="68"/>
      <c r="E124" s="10"/>
      <c r="G124" s="10"/>
      <c r="H124" s="68"/>
      <c r="I124" s="68"/>
    </row>
    <row r="125" spans="1:9" x14ac:dyDescent="0.2">
      <c r="A125" s="68"/>
      <c r="B125" s="68"/>
      <c r="C125" s="68"/>
      <c r="D125" s="68"/>
      <c r="E125" s="10"/>
      <c r="G125" s="10"/>
      <c r="H125" s="68"/>
      <c r="I125" s="68"/>
    </row>
    <row r="126" spans="1:9" x14ac:dyDescent="0.2">
      <c r="A126" s="68" t="s">
        <v>1008</v>
      </c>
      <c r="B126" s="68"/>
      <c r="C126" s="68"/>
      <c r="D126" s="68"/>
      <c r="E126" s="10"/>
      <c r="G126" s="10"/>
      <c r="H126" s="68"/>
      <c r="I126" s="68"/>
    </row>
    <row r="127" spans="1:9" x14ac:dyDescent="0.2">
      <c r="A127" s="68"/>
      <c r="B127" s="68"/>
      <c r="C127" s="68"/>
      <c r="D127" s="68"/>
      <c r="E127" s="10"/>
      <c r="G127" s="10"/>
      <c r="H127" s="68"/>
      <c r="I127" s="68"/>
    </row>
    <row r="128" spans="1:9" x14ac:dyDescent="0.2">
      <c r="A128" s="68"/>
      <c r="B128" s="68"/>
      <c r="C128" s="68"/>
      <c r="D128" s="68"/>
      <c r="E128" s="10"/>
      <c r="G128" s="10"/>
      <c r="H128" s="68"/>
      <c r="I128" s="68"/>
    </row>
    <row r="129" spans="1:9" x14ac:dyDescent="0.2">
      <c r="A129" s="68"/>
      <c r="B129" s="68"/>
      <c r="C129" s="68"/>
      <c r="D129" s="68"/>
      <c r="E129" s="10"/>
      <c r="G129" s="10"/>
      <c r="H129" s="68"/>
      <c r="I129" s="68"/>
    </row>
    <row r="130" spans="1:9" x14ac:dyDescent="0.2">
      <c r="A130" s="68"/>
    </row>
    <row r="131" spans="1:9" x14ac:dyDescent="0.2">
      <c r="A131" s="69"/>
    </row>
  </sheetData>
  <mergeCells count="5">
    <mergeCell ref="A1:G1"/>
    <mergeCell ref="A62:G62"/>
    <mergeCell ref="A75:B75"/>
    <mergeCell ref="A76:B76"/>
    <mergeCell ref="A77:B77"/>
  </mergeCells>
  <conditionalFormatting sqref="F2:F3">
    <cfRule type="cellIs" dxfId="100" priority="3" stopIfTrue="1" operator="between">
      <formula>0.009</formula>
      <formula>-0.009</formula>
    </cfRule>
  </conditionalFormatting>
  <conditionalFormatting sqref="F5:F61">
    <cfRule type="cellIs" dxfId="99" priority="1" stopIfTrue="1" operator="between">
      <formula>0.009</formula>
      <formula>-0.009</formula>
    </cfRule>
  </conditionalFormatting>
  <conditionalFormatting sqref="F63:F65537">
    <cfRule type="cellIs" dxfId="98"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04"/>
  <sheetViews>
    <sheetView workbookViewId="0">
      <selection sqref="A1:G1"/>
    </sheetView>
  </sheetViews>
  <sheetFormatPr defaultColWidth="9.21875" defaultRowHeight="10.199999999999999" x14ac:dyDescent="0.2"/>
  <cols>
    <col min="1" max="1" width="38.77734375" style="6" bestFit="1" customWidth="1"/>
    <col min="2" max="2" width="48.5546875" style="6" bestFit="1" customWidth="1"/>
    <col min="3" max="3" width="25.21875" style="6" bestFit="1" customWidth="1"/>
    <col min="4" max="4" width="16.77734375" style="6" bestFit="1" customWidth="1"/>
    <col min="5" max="5" width="27.77734375" style="9" customWidth="1"/>
    <col min="6" max="6" width="13.5546875" style="10" bestFit="1" customWidth="1"/>
    <col min="7" max="7" width="6.77734375" style="9" customWidth="1"/>
    <col min="8" max="16384" width="9.21875" style="6"/>
  </cols>
  <sheetData>
    <row r="1" spans="1:7" s="1" customFormat="1" ht="13.8" x14ac:dyDescent="0.2">
      <c r="A1" s="98" t="s">
        <v>1340</v>
      </c>
      <c r="B1" s="99"/>
      <c r="C1" s="99"/>
      <c r="D1" s="99"/>
      <c r="E1" s="99"/>
      <c r="F1" s="99"/>
      <c r="G1" s="99"/>
    </row>
    <row r="2" spans="1:7" s="1" customFormat="1" ht="11.4" x14ac:dyDescent="0.2">
      <c r="E2" s="5"/>
      <c r="F2" s="8"/>
      <c r="G2" s="9"/>
    </row>
    <row r="3" spans="1:7" s="1" customFormat="1" ht="12" x14ac:dyDescent="0.2">
      <c r="A3" s="7" t="s">
        <v>7</v>
      </c>
      <c r="B3" s="2"/>
      <c r="C3" s="3"/>
      <c r="D3" s="3"/>
      <c r="E3" s="4"/>
      <c r="F3" s="8"/>
      <c r="G3" s="9"/>
    </row>
    <row r="4" spans="1:7" s="1" customFormat="1" ht="26.25" customHeight="1" x14ac:dyDescent="0.2">
      <c r="A4" s="14" t="s">
        <v>2</v>
      </c>
      <c r="B4" s="14" t="s">
        <v>0</v>
      </c>
      <c r="C4" s="15" t="s">
        <v>1051</v>
      </c>
      <c r="D4" s="15" t="s">
        <v>1</v>
      </c>
      <c r="E4" s="54" t="s">
        <v>6</v>
      </c>
      <c r="F4" s="16" t="s">
        <v>3</v>
      </c>
      <c r="G4" s="16" t="s">
        <v>5</v>
      </c>
    </row>
    <row r="5" spans="1:7" x14ac:dyDescent="0.2">
      <c r="A5" s="17" t="s">
        <v>66</v>
      </c>
      <c r="B5" s="18"/>
      <c r="C5" s="18"/>
      <c r="D5" s="18"/>
      <c r="E5" s="19"/>
      <c r="F5" s="20"/>
      <c r="G5" s="19"/>
    </row>
    <row r="6" spans="1:7" x14ac:dyDescent="0.2">
      <c r="A6" s="21" t="s">
        <v>67</v>
      </c>
      <c r="B6" s="22"/>
      <c r="C6" s="22"/>
      <c r="D6" s="22"/>
      <c r="E6" s="23"/>
      <c r="F6" s="24"/>
      <c r="G6" s="23"/>
    </row>
    <row r="7" spans="1:7" x14ac:dyDescent="0.2">
      <c r="A7" s="22" t="s">
        <v>1283</v>
      </c>
      <c r="B7" s="22" t="s">
        <v>1284</v>
      </c>
      <c r="C7" s="22" t="s">
        <v>92</v>
      </c>
      <c r="D7" s="25">
        <v>450</v>
      </c>
      <c r="E7" s="23">
        <v>458.11380209999999</v>
      </c>
      <c r="F7" s="24">
        <v>9.7866746228283503</v>
      </c>
      <c r="G7" s="23">
        <v>7.5162000000000004</v>
      </c>
    </row>
    <row r="8" spans="1:7" x14ac:dyDescent="0.2">
      <c r="A8" s="22" t="s">
        <v>89</v>
      </c>
      <c r="B8" s="22" t="s">
        <v>88</v>
      </c>
      <c r="C8" s="22" t="s">
        <v>78</v>
      </c>
      <c r="D8" s="25">
        <v>450</v>
      </c>
      <c r="E8" s="23">
        <v>448.76247530000001</v>
      </c>
      <c r="F8" s="24">
        <v>9.5869024433746599</v>
      </c>
      <c r="G8" s="23">
        <v>8</v>
      </c>
    </row>
    <row r="9" spans="1:7" x14ac:dyDescent="0.2">
      <c r="A9" s="22" t="s">
        <v>72</v>
      </c>
      <c r="B9" s="22" t="s">
        <v>71</v>
      </c>
      <c r="C9" s="22" t="s">
        <v>70</v>
      </c>
      <c r="D9" s="25">
        <v>362</v>
      </c>
      <c r="E9" s="23">
        <v>390.79347999999999</v>
      </c>
      <c r="F9" s="24">
        <v>8.3485121294117395</v>
      </c>
      <c r="G9" s="23">
        <v>8.7249999999999996</v>
      </c>
    </row>
    <row r="10" spans="1:7" x14ac:dyDescent="0.2">
      <c r="A10" s="22" t="s">
        <v>69</v>
      </c>
      <c r="B10" s="22" t="s">
        <v>68</v>
      </c>
      <c r="C10" s="22" t="s">
        <v>70</v>
      </c>
      <c r="D10" s="25">
        <v>323</v>
      </c>
      <c r="E10" s="23">
        <v>350.371666</v>
      </c>
      <c r="F10" s="24">
        <v>7.4849818461740902</v>
      </c>
      <c r="G10" s="23">
        <v>8.69</v>
      </c>
    </row>
    <row r="11" spans="1:7" x14ac:dyDescent="0.2">
      <c r="A11" s="21" t="s">
        <v>33</v>
      </c>
      <c r="B11" s="21"/>
      <c r="C11" s="21"/>
      <c r="D11" s="21"/>
      <c r="E11" s="26">
        <f>SUM(E6:E10)</f>
        <v>1648.0414234</v>
      </c>
      <c r="F11" s="27">
        <f>SUM(F6:F10)</f>
        <v>35.207071041788836</v>
      </c>
      <c r="G11" s="26"/>
    </row>
    <row r="12" spans="1:7" x14ac:dyDescent="0.2">
      <c r="A12" s="22"/>
      <c r="B12" s="22"/>
      <c r="C12" s="22"/>
      <c r="D12" s="22"/>
      <c r="E12" s="23"/>
      <c r="F12" s="24"/>
      <c r="G12" s="23"/>
    </row>
    <row r="13" spans="1:7" x14ac:dyDescent="0.2">
      <c r="A13" s="21" t="s">
        <v>65</v>
      </c>
      <c r="B13" s="22"/>
      <c r="C13" s="22"/>
      <c r="D13" s="22"/>
      <c r="E13" s="23"/>
      <c r="F13" s="24"/>
      <c r="G13" s="23"/>
    </row>
    <row r="14" spans="1:7" x14ac:dyDescent="0.2">
      <c r="A14" s="22" t="s">
        <v>84</v>
      </c>
      <c r="B14" s="22" t="s">
        <v>83</v>
      </c>
      <c r="C14" s="22" t="s">
        <v>37</v>
      </c>
      <c r="D14" s="25">
        <v>700000</v>
      </c>
      <c r="E14" s="23">
        <v>645.35006669999996</v>
      </c>
      <c r="F14" s="24">
        <v>13.7865986391626</v>
      </c>
      <c r="G14" s="23">
        <v>7.9546987578124897</v>
      </c>
    </row>
    <row r="15" spans="1:7" x14ac:dyDescent="0.2">
      <c r="A15" s="22" t="s">
        <v>1341</v>
      </c>
      <c r="B15" s="22" t="s">
        <v>1342</v>
      </c>
      <c r="C15" s="22" t="s">
        <v>37</v>
      </c>
      <c r="D15" s="25">
        <v>500000</v>
      </c>
      <c r="E15" s="23">
        <v>518.63683330000003</v>
      </c>
      <c r="F15" s="24">
        <v>11.079626747009</v>
      </c>
      <c r="G15" s="23">
        <v>7.6474090295124997</v>
      </c>
    </row>
    <row r="16" spans="1:7" x14ac:dyDescent="0.2">
      <c r="A16" s="22" t="s">
        <v>1343</v>
      </c>
      <c r="B16" s="22" t="s">
        <v>1344</v>
      </c>
      <c r="C16" s="22" t="s">
        <v>37</v>
      </c>
      <c r="D16" s="25">
        <v>355500</v>
      </c>
      <c r="E16" s="23">
        <v>349.73669330000001</v>
      </c>
      <c r="F16" s="24">
        <v>7.4714169389811804</v>
      </c>
      <c r="G16" s="23">
        <v>7.7651620000000001</v>
      </c>
    </row>
    <row r="17" spans="1:7" x14ac:dyDescent="0.2">
      <c r="A17" s="22" t="s">
        <v>1345</v>
      </c>
      <c r="B17" s="22" t="s">
        <v>1346</v>
      </c>
      <c r="C17" s="22" t="s">
        <v>37</v>
      </c>
      <c r="D17" s="25">
        <v>300000</v>
      </c>
      <c r="E17" s="23">
        <v>314.97813330000002</v>
      </c>
      <c r="F17" s="24">
        <v>6.7288706207547699</v>
      </c>
      <c r="G17" s="23">
        <v>7.2641363028125099</v>
      </c>
    </row>
    <row r="18" spans="1:7" x14ac:dyDescent="0.2">
      <c r="A18" s="22" t="s">
        <v>106</v>
      </c>
      <c r="B18" s="22" t="s">
        <v>105</v>
      </c>
      <c r="C18" s="22" t="s">
        <v>37</v>
      </c>
      <c r="D18" s="25">
        <v>300000</v>
      </c>
      <c r="E18" s="23">
        <v>295.38869999999997</v>
      </c>
      <c r="F18" s="24">
        <v>6.3103820075021897</v>
      </c>
      <c r="G18" s="23">
        <v>8.0211908112499994</v>
      </c>
    </row>
    <row r="19" spans="1:7" x14ac:dyDescent="0.2">
      <c r="A19" s="22" t="s">
        <v>1347</v>
      </c>
      <c r="B19" s="22" t="s">
        <v>1348</v>
      </c>
      <c r="C19" s="22" t="s">
        <v>37</v>
      </c>
      <c r="D19" s="25">
        <v>287900</v>
      </c>
      <c r="E19" s="23">
        <v>279.95156079999998</v>
      </c>
      <c r="F19" s="24">
        <v>5.9805987576521202</v>
      </c>
      <c r="G19" s="23">
        <v>7.9261161250000098</v>
      </c>
    </row>
    <row r="20" spans="1:7" x14ac:dyDescent="0.2">
      <c r="A20" s="22" t="s">
        <v>1349</v>
      </c>
      <c r="B20" s="22" t="s">
        <v>1350</v>
      </c>
      <c r="C20" s="22" t="s">
        <v>37</v>
      </c>
      <c r="D20" s="25">
        <v>250000</v>
      </c>
      <c r="E20" s="23">
        <v>246.57901390000001</v>
      </c>
      <c r="F20" s="24">
        <v>5.2676618054183901</v>
      </c>
      <c r="G20" s="23">
        <v>8.1178846512499998</v>
      </c>
    </row>
    <row r="21" spans="1:7" x14ac:dyDescent="0.2">
      <c r="A21" s="22" t="s">
        <v>1351</v>
      </c>
      <c r="B21" s="22" t="s">
        <v>1352</v>
      </c>
      <c r="C21" s="22" t="s">
        <v>37</v>
      </c>
      <c r="D21" s="25">
        <v>232900</v>
      </c>
      <c r="E21" s="23">
        <v>237.23927639999999</v>
      </c>
      <c r="F21" s="24">
        <v>5.0681372079141802</v>
      </c>
      <c r="G21" s="23">
        <v>7.90052972311251</v>
      </c>
    </row>
    <row r="22" spans="1:7" x14ac:dyDescent="0.2">
      <c r="A22" s="21" t="s">
        <v>33</v>
      </c>
      <c r="B22" s="21"/>
      <c r="C22" s="21"/>
      <c r="D22" s="21"/>
      <c r="E22" s="26">
        <f>SUM(E14:E21)</f>
        <v>2887.8602777000001</v>
      </c>
      <c r="F22" s="27">
        <f>SUM(F14:F21)</f>
        <v>61.693292724394425</v>
      </c>
      <c r="G22" s="26"/>
    </row>
    <row r="23" spans="1:7" x14ac:dyDescent="0.2">
      <c r="A23" s="22"/>
      <c r="B23" s="22"/>
      <c r="C23" s="22"/>
      <c r="D23" s="22"/>
      <c r="E23" s="23"/>
      <c r="F23" s="24"/>
      <c r="G23" s="23"/>
    </row>
    <row r="24" spans="1:7" x14ac:dyDescent="0.2">
      <c r="A24" s="21" t="s">
        <v>1106</v>
      </c>
      <c r="B24" s="22"/>
      <c r="C24" s="22"/>
      <c r="D24" s="22"/>
      <c r="E24" s="23"/>
      <c r="F24" s="24"/>
      <c r="G24" s="23"/>
    </row>
    <row r="25" spans="1:7" x14ac:dyDescent="0.2">
      <c r="A25" s="22" t="s">
        <v>1107</v>
      </c>
      <c r="B25" s="22" t="s">
        <v>1108</v>
      </c>
      <c r="C25" s="22" t="s">
        <v>1109</v>
      </c>
      <c r="D25" s="25">
        <v>125.408</v>
      </c>
      <c r="E25" s="23">
        <v>14.6636848</v>
      </c>
      <c r="F25" s="24">
        <v>0.31325996128356698</v>
      </c>
      <c r="G25" s="23">
        <v>5.72</v>
      </c>
    </row>
    <row r="26" spans="1:7" x14ac:dyDescent="0.2">
      <c r="A26" s="21" t="s">
        <v>33</v>
      </c>
      <c r="B26" s="21"/>
      <c r="C26" s="21"/>
      <c r="D26" s="21"/>
      <c r="E26" s="26">
        <f>SUM(E25:E25)</f>
        <v>14.6636848</v>
      </c>
      <c r="F26" s="27">
        <f>SUM(F25:F25)</f>
        <v>0.31325996128356698</v>
      </c>
      <c r="G26" s="26"/>
    </row>
    <row r="27" spans="1:7" x14ac:dyDescent="0.2">
      <c r="A27" s="22"/>
      <c r="B27" s="22"/>
      <c r="C27" s="22"/>
      <c r="D27" s="22"/>
      <c r="E27" s="23"/>
      <c r="F27" s="24"/>
      <c r="G27" s="23"/>
    </row>
    <row r="28" spans="1:7" x14ac:dyDescent="0.2">
      <c r="A28" s="21" t="s">
        <v>38</v>
      </c>
      <c r="B28" s="21"/>
      <c r="C28" s="21"/>
      <c r="D28" s="21"/>
      <c r="E28" s="26">
        <f>E11+E22+E26</f>
        <v>4550.5653858999995</v>
      </c>
      <c r="F28" s="27">
        <f>F11+F22+F26</f>
        <v>97.213623727466825</v>
      </c>
      <c r="G28" s="26"/>
    </row>
    <row r="29" spans="1:7" x14ac:dyDescent="0.2">
      <c r="A29" s="21"/>
      <c r="B29" s="21"/>
      <c r="C29" s="21"/>
      <c r="D29" s="21"/>
      <c r="E29" s="26"/>
      <c r="F29" s="27"/>
      <c r="G29" s="26"/>
    </row>
    <row r="30" spans="1:7" x14ac:dyDescent="0.2">
      <c r="A30" s="21" t="s">
        <v>40</v>
      </c>
      <c r="B30" s="21"/>
      <c r="C30" s="21"/>
      <c r="D30" s="21"/>
      <c r="E30" s="26">
        <f>E32-(E11+E22+E26)</f>
        <v>130.43014890000086</v>
      </c>
      <c r="F30" s="27">
        <f>F32-(F11+F22+F26)</f>
        <v>2.7863762725331753</v>
      </c>
      <c r="G30" s="26"/>
    </row>
    <row r="31" spans="1:7" x14ac:dyDescent="0.2">
      <c r="A31" s="21"/>
      <c r="B31" s="21"/>
      <c r="C31" s="21"/>
      <c r="D31" s="21"/>
      <c r="E31" s="26"/>
      <c r="F31" s="27"/>
      <c r="G31" s="26"/>
    </row>
    <row r="32" spans="1:7" x14ac:dyDescent="0.2">
      <c r="A32" s="28" t="s">
        <v>39</v>
      </c>
      <c r="B32" s="28"/>
      <c r="C32" s="28"/>
      <c r="D32" s="28"/>
      <c r="E32" s="29">
        <v>4680.9955348000003</v>
      </c>
      <c r="F32" s="30">
        <v>100</v>
      </c>
      <c r="G32" s="29"/>
    </row>
    <row r="34" spans="1:4" x14ac:dyDescent="0.2">
      <c r="A34" s="12" t="s">
        <v>42</v>
      </c>
    </row>
    <row r="35" spans="1:4" x14ac:dyDescent="0.2">
      <c r="A35" s="12" t="s">
        <v>1110</v>
      </c>
    </row>
    <row r="37" spans="1:4" x14ac:dyDescent="0.2">
      <c r="A37" s="12" t="s">
        <v>43</v>
      </c>
    </row>
    <row r="38" spans="1:4" x14ac:dyDescent="0.2">
      <c r="A38" s="12" t="s">
        <v>44</v>
      </c>
    </row>
    <row r="39" spans="1:4" x14ac:dyDescent="0.2">
      <c r="A39" s="12" t="s">
        <v>45</v>
      </c>
      <c r="B39" s="12"/>
      <c r="C39" s="31" t="s">
        <v>46</v>
      </c>
      <c r="D39" s="31" t="s">
        <v>1004</v>
      </c>
    </row>
    <row r="40" spans="1:4" x14ac:dyDescent="0.2">
      <c r="A40" s="6" t="s">
        <v>59</v>
      </c>
      <c r="C40" s="32">
        <v>10.7158</v>
      </c>
      <c r="D40" s="32">
        <v>10.802300000000001</v>
      </c>
    </row>
    <row r="41" spans="1:4" x14ac:dyDescent="0.2">
      <c r="A41" s="6" t="s">
        <v>126</v>
      </c>
      <c r="C41" s="32">
        <v>10.485300000000001</v>
      </c>
      <c r="D41" s="32">
        <v>10.3161</v>
      </c>
    </row>
    <row r="42" spans="1:4" x14ac:dyDescent="0.2">
      <c r="A42" s="6" t="s">
        <v>60</v>
      </c>
      <c r="C42" s="32">
        <v>10.772500000000001</v>
      </c>
      <c r="D42" s="32">
        <v>10.886799999999999</v>
      </c>
    </row>
    <row r="43" spans="1:4" x14ac:dyDescent="0.2">
      <c r="A43" s="6" t="s">
        <v>127</v>
      </c>
      <c r="C43" s="32">
        <v>10.536799999999999</v>
      </c>
      <c r="D43" s="32">
        <v>10.384499999999999</v>
      </c>
    </row>
    <row r="45" spans="1:4" x14ac:dyDescent="0.2">
      <c r="A45" s="6" t="s">
        <v>1005</v>
      </c>
    </row>
    <row r="47" spans="1:4" x14ac:dyDescent="0.2">
      <c r="A47" s="12" t="s">
        <v>47</v>
      </c>
    </row>
    <row r="48" spans="1:4" x14ac:dyDescent="0.2">
      <c r="A48" s="100" t="s">
        <v>48</v>
      </c>
      <c r="B48" s="101"/>
      <c r="C48" s="33" t="s">
        <v>49</v>
      </c>
    </row>
    <row r="49" spans="1:9" x14ac:dyDescent="0.2">
      <c r="A49" s="96" t="s">
        <v>126</v>
      </c>
      <c r="B49" s="97"/>
      <c r="C49" s="34">
        <v>0.255</v>
      </c>
    </row>
    <row r="50" spans="1:9" x14ac:dyDescent="0.2">
      <c r="A50" s="96" t="s">
        <v>127</v>
      </c>
      <c r="B50" s="97"/>
      <c r="C50" s="34">
        <v>0.26500000000000001</v>
      </c>
    </row>
    <row r="51" spans="1:9" x14ac:dyDescent="0.2">
      <c r="A51" s="6" t="s">
        <v>50</v>
      </c>
    </row>
    <row r="52" spans="1:9" x14ac:dyDescent="0.2">
      <c r="A52" s="6" t="s">
        <v>51</v>
      </c>
    </row>
    <row r="54" spans="1:9" x14ac:dyDescent="0.2">
      <c r="A54" s="12" t="s">
        <v>1139</v>
      </c>
      <c r="D54" s="35">
        <v>11.0134614917484</v>
      </c>
      <c r="E54" s="9" t="s">
        <v>52</v>
      </c>
    </row>
    <row r="56" spans="1:9" x14ac:dyDescent="0.2">
      <c r="A56" s="12" t="s">
        <v>53</v>
      </c>
      <c r="D56" s="31" t="s">
        <v>54</v>
      </c>
    </row>
    <row r="58" spans="1:9" x14ac:dyDescent="0.2">
      <c r="A58" s="67" t="s">
        <v>1140</v>
      </c>
      <c r="B58" s="68"/>
      <c r="C58" s="68"/>
      <c r="D58" s="68"/>
      <c r="E58" s="10"/>
      <c r="G58" s="10"/>
      <c r="H58" s="68"/>
      <c r="I58" s="68"/>
    </row>
    <row r="59" spans="1:9" x14ac:dyDescent="0.2">
      <c r="A59" s="68"/>
      <c r="B59" s="68"/>
      <c r="C59" s="68"/>
      <c r="D59" s="68"/>
      <c r="E59" s="10"/>
      <c r="G59" s="10"/>
      <c r="H59" s="68"/>
      <c r="I59" s="68"/>
    </row>
    <row r="60" spans="1:9" x14ac:dyDescent="0.2">
      <c r="A60" s="67" t="s">
        <v>1009</v>
      </c>
      <c r="B60" s="68"/>
      <c r="C60" s="68"/>
      <c r="D60" s="68"/>
      <c r="E60" s="10"/>
      <c r="G60" s="10"/>
      <c r="H60" s="68"/>
      <c r="I60" s="68"/>
    </row>
    <row r="61" spans="1:9" x14ac:dyDescent="0.2">
      <c r="A61" s="69"/>
      <c r="B61" s="68"/>
      <c r="C61" s="68"/>
      <c r="D61" s="68"/>
      <c r="E61" s="10"/>
      <c r="G61" s="10"/>
      <c r="H61" s="68"/>
      <c r="I61" s="68"/>
    </row>
    <row r="62" spans="1:9" x14ac:dyDescent="0.2">
      <c r="A62" s="68"/>
      <c r="B62" s="68"/>
      <c r="C62" s="68"/>
      <c r="D62" s="68"/>
      <c r="E62" s="10"/>
      <c r="G62" s="10"/>
      <c r="H62" s="68"/>
      <c r="I62" s="68"/>
    </row>
    <row r="63" spans="1:9" x14ac:dyDescent="0.2">
      <c r="A63" s="68"/>
      <c r="B63" s="68"/>
      <c r="C63" s="68"/>
      <c r="D63" s="68"/>
      <c r="E63" s="10"/>
      <c r="G63" s="10"/>
      <c r="H63" s="68"/>
      <c r="I63" s="68"/>
    </row>
    <row r="64" spans="1:9" x14ac:dyDescent="0.2">
      <c r="A64" s="68"/>
      <c r="B64" s="68"/>
      <c r="C64" s="68"/>
      <c r="D64" s="68"/>
      <c r="E64" s="10"/>
      <c r="G64" s="10"/>
      <c r="H64" s="68"/>
      <c r="I64" s="68"/>
    </row>
    <row r="65" spans="1:9" x14ac:dyDescent="0.2">
      <c r="A65" s="68"/>
      <c r="B65" s="68"/>
      <c r="C65" s="68"/>
      <c r="D65" s="68"/>
      <c r="E65" s="10"/>
      <c r="G65" s="10"/>
      <c r="H65" s="68"/>
      <c r="I65" s="68"/>
    </row>
    <row r="66" spans="1:9" x14ac:dyDescent="0.2">
      <c r="A66" s="68"/>
      <c r="B66" s="68"/>
      <c r="C66" s="68"/>
      <c r="D66" s="68"/>
      <c r="E66" s="10"/>
      <c r="G66" s="10"/>
      <c r="H66" s="68"/>
      <c r="I66" s="68"/>
    </row>
    <row r="67" spans="1:9" x14ac:dyDescent="0.2">
      <c r="A67" s="68"/>
      <c r="B67" s="68"/>
      <c r="C67" s="68"/>
      <c r="D67" s="68"/>
      <c r="E67" s="10"/>
      <c r="G67" s="10"/>
      <c r="H67" s="68"/>
      <c r="I67" s="68"/>
    </row>
    <row r="68" spans="1:9" x14ac:dyDescent="0.2">
      <c r="A68" s="68"/>
      <c r="B68" s="68"/>
      <c r="C68" s="68"/>
      <c r="D68" s="68"/>
      <c r="E68" s="10"/>
      <c r="G68" s="10"/>
      <c r="H68" s="68"/>
      <c r="I68" s="68"/>
    </row>
    <row r="69" spans="1:9" x14ac:dyDescent="0.2">
      <c r="A69" s="68"/>
      <c r="B69" s="68"/>
      <c r="C69" s="68"/>
      <c r="D69" s="68"/>
      <c r="E69" s="10"/>
      <c r="G69" s="10"/>
      <c r="H69" s="68"/>
      <c r="I69" s="68"/>
    </row>
    <row r="70" spans="1:9" x14ac:dyDescent="0.2">
      <c r="A70" s="68"/>
      <c r="B70" s="68"/>
      <c r="C70" s="68"/>
      <c r="D70" s="68"/>
      <c r="E70" s="10"/>
      <c r="G70" s="10"/>
      <c r="H70" s="68"/>
      <c r="I70" s="68"/>
    </row>
    <row r="71" spans="1:9" x14ac:dyDescent="0.2">
      <c r="A71" s="68"/>
      <c r="B71" s="68"/>
      <c r="C71" s="68"/>
      <c r="D71" s="68"/>
      <c r="E71" s="10"/>
      <c r="G71" s="10"/>
      <c r="H71" s="68"/>
      <c r="I71" s="68"/>
    </row>
    <row r="72" spans="1:9" x14ac:dyDescent="0.2">
      <c r="A72" s="68"/>
      <c r="B72" s="68"/>
      <c r="C72" s="68"/>
      <c r="D72" s="68"/>
      <c r="E72" s="10"/>
      <c r="G72" s="10"/>
      <c r="H72" s="68"/>
      <c r="I72" s="68"/>
    </row>
    <row r="73" spans="1:9" x14ac:dyDescent="0.2">
      <c r="A73" s="68"/>
      <c r="B73" s="68"/>
      <c r="C73" s="68"/>
      <c r="D73" s="68"/>
      <c r="E73" s="10"/>
      <c r="G73" s="10"/>
      <c r="H73" s="68"/>
      <c r="I73" s="68"/>
    </row>
    <row r="74" spans="1:9" x14ac:dyDescent="0.2">
      <c r="A74" s="68"/>
      <c r="B74" s="68"/>
      <c r="C74" s="68"/>
      <c r="D74" s="68"/>
      <c r="E74" s="10"/>
      <c r="G74" s="10"/>
      <c r="H74" s="68"/>
      <c r="I74" s="68"/>
    </row>
    <row r="75" spans="1:9" x14ac:dyDescent="0.2">
      <c r="A75" s="68"/>
      <c r="B75" s="68"/>
      <c r="C75" s="68"/>
      <c r="D75" s="68"/>
      <c r="E75" s="10"/>
      <c r="G75" s="10"/>
      <c r="H75" s="68"/>
      <c r="I75" s="68"/>
    </row>
    <row r="76" spans="1:9" x14ac:dyDescent="0.2">
      <c r="A76" s="67" t="s">
        <v>1353</v>
      </c>
      <c r="B76" s="68"/>
      <c r="C76" s="68"/>
      <c r="D76" s="68"/>
      <c r="E76" s="10"/>
      <c r="G76" s="10"/>
      <c r="H76" s="68"/>
      <c r="I76" s="68"/>
    </row>
    <row r="77" spans="1:9" x14ac:dyDescent="0.2">
      <c r="A77" s="68"/>
      <c r="B77" s="68"/>
      <c r="C77" s="68"/>
      <c r="D77" s="68"/>
      <c r="E77" s="10"/>
      <c r="G77" s="10"/>
      <c r="H77" s="68"/>
      <c r="I77" s="68"/>
    </row>
    <row r="78" spans="1:9" x14ac:dyDescent="0.2">
      <c r="A78" s="67" t="s">
        <v>1010</v>
      </c>
      <c r="B78" s="68"/>
      <c r="C78" s="68"/>
      <c r="D78" s="68"/>
      <c r="E78" s="10"/>
      <c r="G78" s="10"/>
      <c r="H78" s="68"/>
      <c r="I78" s="68"/>
    </row>
    <row r="79" spans="1:9" x14ac:dyDescent="0.2">
      <c r="A79" s="68"/>
      <c r="B79" s="68"/>
      <c r="C79" s="68"/>
      <c r="D79" s="68"/>
      <c r="E79" s="10"/>
      <c r="G79" s="10"/>
      <c r="H79" s="68"/>
      <c r="I79" s="68"/>
    </row>
    <row r="80" spans="1:9" x14ac:dyDescent="0.2">
      <c r="A80" s="68"/>
      <c r="B80" s="68"/>
      <c r="C80" s="68"/>
      <c r="D80" s="68"/>
      <c r="E80" s="10"/>
      <c r="G80" s="10"/>
      <c r="H80" s="68"/>
      <c r="I80" s="68"/>
    </row>
    <row r="81" spans="1:9" x14ac:dyDescent="0.2">
      <c r="A81" s="68"/>
      <c r="B81" s="68"/>
      <c r="C81" s="68"/>
      <c r="D81" s="68"/>
      <c r="E81" s="10"/>
      <c r="G81" s="10"/>
      <c r="H81" s="68"/>
      <c r="I81" s="68"/>
    </row>
    <row r="82" spans="1:9" x14ac:dyDescent="0.2">
      <c r="A82" s="68"/>
      <c r="B82" s="68"/>
      <c r="C82" s="68"/>
      <c r="D82" s="68"/>
      <c r="E82" s="10"/>
      <c r="G82" s="10"/>
      <c r="H82" s="68"/>
      <c r="I82" s="68"/>
    </row>
    <row r="83" spans="1:9" x14ac:dyDescent="0.2">
      <c r="A83" s="68"/>
      <c r="B83" s="68"/>
      <c r="C83" s="68"/>
      <c r="D83" s="68"/>
      <c r="E83" s="10"/>
      <c r="G83" s="10"/>
      <c r="H83" s="68"/>
      <c r="I83" s="68"/>
    </row>
    <row r="84" spans="1:9" x14ac:dyDescent="0.2">
      <c r="A84" s="68"/>
      <c r="B84" s="68"/>
      <c r="C84" s="68"/>
      <c r="D84" s="68"/>
      <c r="E84" s="10"/>
      <c r="G84" s="10"/>
      <c r="H84" s="68"/>
      <c r="I84" s="68"/>
    </row>
    <row r="85" spans="1:9" x14ac:dyDescent="0.2">
      <c r="A85" s="68"/>
      <c r="B85" s="68"/>
      <c r="C85" s="68"/>
      <c r="D85" s="68"/>
      <c r="E85" s="10"/>
      <c r="G85" s="10"/>
      <c r="H85" s="68"/>
      <c r="I85" s="68"/>
    </row>
    <row r="86" spans="1:9" x14ac:dyDescent="0.2">
      <c r="A86" s="68"/>
      <c r="B86" s="68"/>
      <c r="C86" s="68"/>
      <c r="D86" s="68"/>
      <c r="E86" s="10"/>
      <c r="G86" s="10"/>
      <c r="H86" s="68"/>
      <c r="I86" s="68"/>
    </row>
    <row r="87" spans="1:9" x14ac:dyDescent="0.2">
      <c r="A87" s="68"/>
      <c r="B87" s="68"/>
      <c r="C87" s="68"/>
      <c r="D87" s="68"/>
      <c r="E87" s="10"/>
      <c r="G87" s="10"/>
      <c r="H87" s="68"/>
      <c r="I87" s="68"/>
    </row>
    <row r="88" spans="1:9" x14ac:dyDescent="0.2">
      <c r="A88" s="68"/>
      <c r="B88" s="68"/>
      <c r="C88" s="68"/>
      <c r="D88" s="68"/>
      <c r="E88" s="10"/>
      <c r="G88" s="10"/>
      <c r="H88" s="68"/>
      <c r="I88" s="68"/>
    </row>
    <row r="89" spans="1:9" x14ac:dyDescent="0.2">
      <c r="A89" s="68"/>
      <c r="B89" s="68"/>
      <c r="C89" s="68"/>
      <c r="D89" s="68"/>
      <c r="E89" s="10"/>
      <c r="G89" s="10"/>
      <c r="H89" s="68"/>
      <c r="I89" s="68"/>
    </row>
    <row r="90" spans="1:9" x14ac:dyDescent="0.2">
      <c r="A90" s="68"/>
      <c r="B90" s="68"/>
      <c r="C90" s="68"/>
      <c r="D90" s="68"/>
      <c r="E90" s="10"/>
      <c r="G90" s="10"/>
      <c r="H90" s="68"/>
      <c r="I90" s="68"/>
    </row>
    <row r="91" spans="1:9" x14ac:dyDescent="0.2">
      <c r="A91" s="68"/>
      <c r="B91" s="68"/>
      <c r="C91" s="68"/>
      <c r="D91" s="68"/>
      <c r="E91" s="10"/>
      <c r="G91" s="10"/>
      <c r="H91" s="68"/>
      <c r="I91" s="68"/>
    </row>
    <row r="92" spans="1:9" x14ac:dyDescent="0.2">
      <c r="A92" s="68"/>
      <c r="B92" s="68"/>
      <c r="C92" s="68"/>
      <c r="D92" s="68"/>
      <c r="E92" s="10"/>
      <c r="G92" s="10"/>
      <c r="H92" s="68"/>
      <c r="I92" s="68"/>
    </row>
    <row r="93" spans="1:9" x14ac:dyDescent="0.2">
      <c r="A93" s="68"/>
      <c r="B93" s="68"/>
      <c r="C93" s="68"/>
      <c r="D93" s="68"/>
      <c r="E93" s="10"/>
      <c r="G93" s="10"/>
      <c r="H93" s="68"/>
      <c r="I93" s="68"/>
    </row>
    <row r="94" spans="1:9" x14ac:dyDescent="0.2">
      <c r="A94" s="68" t="s">
        <v>1008</v>
      </c>
      <c r="B94" s="68"/>
      <c r="C94" s="68"/>
      <c r="D94" s="68"/>
      <c r="E94" s="10"/>
      <c r="G94" s="10"/>
      <c r="H94" s="68"/>
      <c r="I94" s="68"/>
    </row>
    <row r="95" spans="1:9" x14ac:dyDescent="0.2">
      <c r="A95" s="68"/>
      <c r="B95" s="68"/>
      <c r="C95" s="68"/>
      <c r="D95" s="68"/>
      <c r="E95" s="10"/>
      <c r="G95" s="10"/>
      <c r="H95" s="68"/>
      <c r="I95" s="68"/>
    </row>
    <row r="96" spans="1:9" x14ac:dyDescent="0.2">
      <c r="A96" s="68"/>
      <c r="B96" s="68"/>
      <c r="C96" s="68"/>
      <c r="D96" s="68"/>
      <c r="E96" s="10"/>
      <c r="G96" s="10"/>
      <c r="H96" s="68"/>
      <c r="I96" s="68"/>
    </row>
    <row r="97" spans="1:9" x14ac:dyDescent="0.2">
      <c r="A97" s="69"/>
      <c r="B97" s="68"/>
      <c r="C97" s="68"/>
      <c r="D97" s="68"/>
      <c r="E97" s="10"/>
      <c r="G97" s="10"/>
      <c r="H97" s="68"/>
      <c r="I97" s="68"/>
    </row>
    <row r="98" spans="1:9" x14ac:dyDescent="0.2">
      <c r="A98" s="68"/>
      <c r="B98" s="68"/>
      <c r="C98" s="68"/>
      <c r="D98" s="68"/>
      <c r="E98" s="10"/>
      <c r="G98" s="10"/>
      <c r="H98" s="68"/>
      <c r="I98" s="68"/>
    </row>
    <row r="99" spans="1:9" x14ac:dyDescent="0.2">
      <c r="A99" s="68"/>
      <c r="B99" s="68"/>
      <c r="C99" s="68"/>
      <c r="D99" s="68"/>
      <c r="E99" s="10"/>
      <c r="G99" s="10"/>
      <c r="H99" s="68"/>
      <c r="I99" s="68"/>
    </row>
    <row r="100" spans="1:9" x14ac:dyDescent="0.2">
      <c r="A100" s="69"/>
      <c r="B100" s="68"/>
      <c r="C100" s="68"/>
      <c r="D100" s="68"/>
      <c r="E100" s="10"/>
      <c r="G100" s="10"/>
      <c r="H100" s="68"/>
      <c r="I100" s="68"/>
    </row>
    <row r="101" spans="1:9" x14ac:dyDescent="0.2">
      <c r="A101" s="69"/>
      <c r="B101" s="68"/>
      <c r="C101" s="68"/>
      <c r="D101" s="68"/>
      <c r="E101" s="10"/>
      <c r="G101" s="10"/>
      <c r="H101" s="68"/>
      <c r="I101" s="68"/>
    </row>
    <row r="102" spans="1:9" x14ac:dyDescent="0.2">
      <c r="A102" s="68"/>
      <c r="B102" s="68"/>
      <c r="C102" s="68"/>
      <c r="D102" s="68"/>
      <c r="E102" s="10"/>
      <c r="G102" s="10"/>
      <c r="H102" s="68"/>
      <c r="I102" s="68"/>
    </row>
    <row r="103" spans="1:9" x14ac:dyDescent="0.2">
      <c r="A103" s="68"/>
      <c r="B103" s="68"/>
      <c r="C103" s="68"/>
      <c r="D103" s="68"/>
      <c r="E103" s="10"/>
      <c r="G103" s="10"/>
      <c r="H103" s="68"/>
      <c r="I103" s="68"/>
    </row>
    <row r="104" spans="1:9" x14ac:dyDescent="0.2">
      <c r="A104" s="68"/>
      <c r="B104" s="68"/>
      <c r="C104" s="68"/>
      <c r="D104" s="68"/>
      <c r="E104" s="10"/>
      <c r="G104" s="10"/>
      <c r="H104" s="68"/>
      <c r="I104" s="68"/>
    </row>
  </sheetData>
  <mergeCells count="4">
    <mergeCell ref="A1:G1"/>
    <mergeCell ref="A48:B48"/>
    <mergeCell ref="A49:B49"/>
    <mergeCell ref="A50:B50"/>
  </mergeCells>
  <conditionalFormatting sqref="F2:F3">
    <cfRule type="cellIs" dxfId="97" priority="2" stopIfTrue="1" operator="between">
      <formula>0.009</formula>
      <formula>-0.009</formula>
    </cfRule>
  </conditionalFormatting>
  <conditionalFormatting sqref="F5:F65536">
    <cfRule type="cellIs" dxfId="96"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40"/>
  <sheetViews>
    <sheetView workbookViewId="0">
      <selection sqref="A1:G1"/>
    </sheetView>
  </sheetViews>
  <sheetFormatPr defaultColWidth="9.21875" defaultRowHeight="10.199999999999999" x14ac:dyDescent="0.2"/>
  <cols>
    <col min="1" max="1" width="54.21875" style="6" bestFit="1" customWidth="1"/>
    <col min="2" max="2" width="49" style="6" bestFit="1" customWidth="1"/>
    <col min="3" max="3" width="25.21875" style="6" bestFit="1" customWidth="1"/>
    <col min="4" max="4" width="16.77734375" style="6" bestFit="1" customWidth="1"/>
    <col min="5" max="5" width="27.77734375" style="9" customWidth="1"/>
    <col min="6" max="6" width="14.77734375" style="10" bestFit="1" customWidth="1"/>
    <col min="7" max="7" width="6.77734375" style="9" customWidth="1"/>
    <col min="8" max="16384" width="9.21875" style="6"/>
  </cols>
  <sheetData>
    <row r="1" spans="1:7" s="1" customFormat="1" ht="13.8" x14ac:dyDescent="0.2">
      <c r="A1" s="98" t="s">
        <v>1354</v>
      </c>
      <c r="B1" s="99"/>
      <c r="C1" s="99"/>
      <c r="D1" s="99"/>
      <c r="E1" s="99"/>
      <c r="F1" s="99"/>
      <c r="G1" s="99"/>
    </row>
    <row r="2" spans="1:7" s="1" customFormat="1" ht="11.4" x14ac:dyDescent="0.2">
      <c r="E2" s="5"/>
      <c r="F2" s="8"/>
      <c r="G2" s="9"/>
    </row>
    <row r="3" spans="1:7" s="1" customFormat="1" ht="12" x14ac:dyDescent="0.2">
      <c r="A3" s="7" t="s">
        <v>7</v>
      </c>
      <c r="B3" s="2"/>
      <c r="C3" s="3"/>
      <c r="D3" s="3"/>
      <c r="E3" s="4"/>
      <c r="F3" s="8"/>
      <c r="G3" s="9"/>
    </row>
    <row r="4" spans="1:7" s="1" customFormat="1" ht="26.25" customHeight="1" x14ac:dyDescent="0.2">
      <c r="A4" s="14" t="s">
        <v>2</v>
      </c>
      <c r="B4" s="14" t="s">
        <v>0</v>
      </c>
      <c r="C4" s="15" t="s">
        <v>1051</v>
      </c>
      <c r="D4" s="15" t="s">
        <v>1</v>
      </c>
      <c r="E4" s="54" t="s">
        <v>6</v>
      </c>
      <c r="F4" s="16" t="s">
        <v>3</v>
      </c>
      <c r="G4" s="16" t="s">
        <v>5</v>
      </c>
    </row>
    <row r="5" spans="1:7" x14ac:dyDescent="0.2">
      <c r="A5" s="17" t="s">
        <v>66</v>
      </c>
      <c r="B5" s="18"/>
      <c r="C5" s="18"/>
      <c r="D5" s="18"/>
      <c r="E5" s="19"/>
      <c r="F5" s="20"/>
      <c r="G5" s="19"/>
    </row>
    <row r="6" spans="1:7" x14ac:dyDescent="0.2">
      <c r="A6" s="21" t="s">
        <v>67</v>
      </c>
      <c r="B6" s="22"/>
      <c r="C6" s="22"/>
      <c r="D6" s="22"/>
      <c r="E6" s="23"/>
      <c r="F6" s="24"/>
      <c r="G6" s="23"/>
    </row>
    <row r="7" spans="1:7" x14ac:dyDescent="0.2">
      <c r="A7" s="22" t="s">
        <v>69</v>
      </c>
      <c r="B7" s="22" t="s">
        <v>68</v>
      </c>
      <c r="C7" s="22" t="s">
        <v>70</v>
      </c>
      <c r="D7" s="25">
        <v>2627</v>
      </c>
      <c r="E7" s="23">
        <v>2849.6172339999998</v>
      </c>
      <c r="F7" s="24">
        <v>6.3749359847138898</v>
      </c>
      <c r="G7" s="23">
        <v>8.69</v>
      </c>
    </row>
    <row r="8" spans="1:7" x14ac:dyDescent="0.2">
      <c r="A8" s="22" t="s">
        <v>91</v>
      </c>
      <c r="B8" s="22" t="s">
        <v>90</v>
      </c>
      <c r="C8" s="22" t="s">
        <v>92</v>
      </c>
      <c r="D8" s="25">
        <v>2500</v>
      </c>
      <c r="E8" s="23">
        <v>2649.5622603000002</v>
      </c>
      <c r="F8" s="24">
        <v>5.9273889824202</v>
      </c>
      <c r="G8" s="23">
        <v>7.61</v>
      </c>
    </row>
    <row r="9" spans="1:7" x14ac:dyDescent="0.2">
      <c r="A9" s="22" t="s">
        <v>1355</v>
      </c>
      <c r="B9" s="22" t="s">
        <v>1356</v>
      </c>
      <c r="C9" s="22" t="s">
        <v>1262</v>
      </c>
      <c r="D9" s="25">
        <v>2500</v>
      </c>
      <c r="E9" s="23">
        <v>2611.0681506999999</v>
      </c>
      <c r="F9" s="24">
        <v>5.8412730361939502</v>
      </c>
      <c r="G9" s="23">
        <v>7.4850000000000003</v>
      </c>
    </row>
    <row r="10" spans="1:7" x14ac:dyDescent="0.2">
      <c r="A10" s="22" t="s">
        <v>94</v>
      </c>
      <c r="B10" s="22" t="s">
        <v>93</v>
      </c>
      <c r="C10" s="22" t="s">
        <v>78</v>
      </c>
      <c r="D10" s="25">
        <v>2485</v>
      </c>
      <c r="E10" s="23">
        <v>2494.3475146999999</v>
      </c>
      <c r="F10" s="24">
        <v>5.5801549555910199</v>
      </c>
      <c r="G10" s="23">
        <v>8.0168999999999997</v>
      </c>
    </row>
    <row r="11" spans="1:7" x14ac:dyDescent="0.2">
      <c r="A11" s="22" t="s">
        <v>1357</v>
      </c>
      <c r="B11" s="22" t="s">
        <v>1358</v>
      </c>
      <c r="C11" s="22" t="s">
        <v>78</v>
      </c>
      <c r="D11" s="25">
        <v>250</v>
      </c>
      <c r="E11" s="23">
        <v>2489.9728767000001</v>
      </c>
      <c r="F11" s="24">
        <v>5.5703683650014</v>
      </c>
      <c r="G11" s="23">
        <v>8.0797000000000008</v>
      </c>
    </row>
    <row r="12" spans="1:7" x14ac:dyDescent="0.2">
      <c r="A12" s="22" t="s">
        <v>1260</v>
      </c>
      <c r="B12" s="22" t="s">
        <v>1261</v>
      </c>
      <c r="C12" s="22" t="s">
        <v>1262</v>
      </c>
      <c r="D12" s="25">
        <v>2500</v>
      </c>
      <c r="E12" s="23">
        <v>2485.5041781</v>
      </c>
      <c r="F12" s="24">
        <v>5.5603713495531197</v>
      </c>
      <c r="G12" s="23">
        <v>7.6</v>
      </c>
    </row>
    <row r="13" spans="1:7" x14ac:dyDescent="0.2">
      <c r="A13" s="22" t="s">
        <v>89</v>
      </c>
      <c r="B13" s="22" t="s">
        <v>88</v>
      </c>
      <c r="C13" s="22" t="s">
        <v>78</v>
      </c>
      <c r="D13" s="25">
        <v>2000</v>
      </c>
      <c r="E13" s="23">
        <v>1994.4998903999999</v>
      </c>
      <c r="F13" s="24">
        <v>4.4619357895204503</v>
      </c>
      <c r="G13" s="23">
        <v>8</v>
      </c>
    </row>
    <row r="14" spans="1:7" x14ac:dyDescent="0.2">
      <c r="A14" s="22" t="s">
        <v>72</v>
      </c>
      <c r="B14" s="22" t="s">
        <v>71</v>
      </c>
      <c r="C14" s="22" t="s">
        <v>70</v>
      </c>
      <c r="D14" s="25">
        <v>1660</v>
      </c>
      <c r="E14" s="23">
        <v>1792.0364</v>
      </c>
      <c r="F14" s="24">
        <v>4.0090006461117298</v>
      </c>
      <c r="G14" s="23">
        <v>8.7249999999999996</v>
      </c>
    </row>
    <row r="15" spans="1:7" x14ac:dyDescent="0.2">
      <c r="A15" s="22" t="s">
        <v>1359</v>
      </c>
      <c r="B15" s="22" t="s">
        <v>1360</v>
      </c>
      <c r="C15" s="22" t="s">
        <v>78</v>
      </c>
      <c r="D15" s="25">
        <v>150</v>
      </c>
      <c r="E15" s="23">
        <v>1582.7728973000001</v>
      </c>
      <c r="F15" s="24">
        <v>3.5408530585226101</v>
      </c>
      <c r="G15" s="23">
        <v>7.7248999999999999</v>
      </c>
    </row>
    <row r="16" spans="1:7" x14ac:dyDescent="0.2">
      <c r="A16" s="22" t="s">
        <v>1361</v>
      </c>
      <c r="B16" s="22" t="s">
        <v>1362</v>
      </c>
      <c r="C16" s="22" t="s">
        <v>1363</v>
      </c>
      <c r="D16" s="25">
        <v>1500</v>
      </c>
      <c r="E16" s="23">
        <v>1559.8012192000001</v>
      </c>
      <c r="F16" s="24">
        <v>3.4894626557689699</v>
      </c>
      <c r="G16" s="23">
        <v>7.8948999999999998</v>
      </c>
    </row>
    <row r="17" spans="1:7" x14ac:dyDescent="0.2">
      <c r="A17" s="22" t="s">
        <v>77</v>
      </c>
      <c r="B17" s="22" t="s">
        <v>76</v>
      </c>
      <c r="C17" s="22" t="s">
        <v>78</v>
      </c>
      <c r="D17" s="25">
        <v>1000</v>
      </c>
      <c r="E17" s="23">
        <v>1064.4578219</v>
      </c>
      <c r="F17" s="24">
        <v>2.3813199864443502</v>
      </c>
      <c r="G17" s="23">
        <v>8.1475000000000009</v>
      </c>
    </row>
    <row r="18" spans="1:7" x14ac:dyDescent="0.2">
      <c r="A18" s="22" t="s">
        <v>1287</v>
      </c>
      <c r="B18" s="22" t="s">
        <v>1288</v>
      </c>
      <c r="C18" s="22" t="s">
        <v>1262</v>
      </c>
      <c r="D18" s="25">
        <v>1000</v>
      </c>
      <c r="E18" s="23">
        <v>1040.1661369999999</v>
      </c>
      <c r="F18" s="24">
        <v>2.3269765699494398</v>
      </c>
      <c r="G18" s="23">
        <v>7.47</v>
      </c>
    </row>
    <row r="19" spans="1:7" x14ac:dyDescent="0.2">
      <c r="A19" s="21" t="s">
        <v>33</v>
      </c>
      <c r="B19" s="21"/>
      <c r="C19" s="21"/>
      <c r="D19" s="21"/>
      <c r="E19" s="26">
        <f>SUM(E6:E18)</f>
        <v>24613.806580299999</v>
      </c>
      <c r="F19" s="27">
        <f>SUM(F6:F18)</f>
        <v>55.064041379791128</v>
      </c>
      <c r="G19" s="26"/>
    </row>
    <row r="20" spans="1:7" x14ac:dyDescent="0.2">
      <c r="A20" s="22"/>
      <c r="B20" s="22"/>
      <c r="C20" s="22"/>
      <c r="D20" s="22"/>
      <c r="E20" s="23"/>
      <c r="F20" s="24"/>
      <c r="G20" s="23"/>
    </row>
    <row r="21" spans="1:7" x14ac:dyDescent="0.2">
      <c r="A21" s="21" t="s">
        <v>29</v>
      </c>
      <c r="B21" s="22"/>
      <c r="C21" s="22"/>
      <c r="D21" s="22"/>
      <c r="E21" s="23"/>
      <c r="F21" s="24"/>
      <c r="G21" s="23"/>
    </row>
    <row r="22" spans="1:7" x14ac:dyDescent="0.2">
      <c r="A22" s="21" t="s">
        <v>30</v>
      </c>
      <c r="B22" s="22"/>
      <c r="C22" s="22"/>
      <c r="D22" s="22"/>
      <c r="E22" s="23"/>
      <c r="F22" s="24"/>
      <c r="G22" s="23"/>
    </row>
    <row r="23" spans="1:7" x14ac:dyDescent="0.2">
      <c r="A23" s="22" t="s">
        <v>1172</v>
      </c>
      <c r="B23" s="22" t="s">
        <v>1173</v>
      </c>
      <c r="C23" s="22" t="s">
        <v>32</v>
      </c>
      <c r="D23" s="25">
        <v>700</v>
      </c>
      <c r="E23" s="23">
        <v>3288.9850000000001</v>
      </c>
      <c r="F23" s="24">
        <v>7.3578544442801501</v>
      </c>
      <c r="G23" s="23">
        <v>7.2500999999999998</v>
      </c>
    </row>
    <row r="24" spans="1:7" x14ac:dyDescent="0.2">
      <c r="A24" s="22" t="s">
        <v>1160</v>
      </c>
      <c r="B24" s="22" t="s">
        <v>1161</v>
      </c>
      <c r="C24" s="22" t="s">
        <v>35</v>
      </c>
      <c r="D24" s="25">
        <v>500</v>
      </c>
      <c r="E24" s="23">
        <v>2361.1750000000002</v>
      </c>
      <c r="F24" s="24">
        <v>5.2822320465046797</v>
      </c>
      <c r="G24" s="23">
        <v>7.25</v>
      </c>
    </row>
    <row r="25" spans="1:7" x14ac:dyDescent="0.2">
      <c r="A25" s="22" t="s">
        <v>1186</v>
      </c>
      <c r="B25" s="22" t="s">
        <v>1187</v>
      </c>
      <c r="C25" s="22" t="s">
        <v>32</v>
      </c>
      <c r="D25" s="25">
        <v>500</v>
      </c>
      <c r="E25" s="23">
        <v>2341.1950000000002</v>
      </c>
      <c r="F25" s="24">
        <v>5.2375343869541702</v>
      </c>
      <c r="G25" s="23">
        <v>7.3250000000000002</v>
      </c>
    </row>
    <row r="26" spans="1:7" x14ac:dyDescent="0.2">
      <c r="A26" s="22" t="s">
        <v>1364</v>
      </c>
      <c r="B26" s="22" t="s">
        <v>1365</v>
      </c>
      <c r="C26" s="22" t="s">
        <v>35</v>
      </c>
      <c r="D26" s="25">
        <v>500</v>
      </c>
      <c r="E26" s="23">
        <v>2339.1525000000001</v>
      </c>
      <c r="F26" s="24">
        <v>5.2329650691547798</v>
      </c>
      <c r="G26" s="23">
        <v>7.2750000000000004</v>
      </c>
    </row>
    <row r="27" spans="1:7" x14ac:dyDescent="0.2">
      <c r="A27" s="22" t="s">
        <v>133</v>
      </c>
      <c r="B27" s="22" t="s">
        <v>132</v>
      </c>
      <c r="C27" s="22" t="s">
        <v>32</v>
      </c>
      <c r="D27" s="25">
        <v>400</v>
      </c>
      <c r="E27" s="23">
        <v>1878.694</v>
      </c>
      <c r="F27" s="24">
        <v>4.2028641046835</v>
      </c>
      <c r="G27" s="23">
        <v>7.3650000000000002</v>
      </c>
    </row>
    <row r="28" spans="1:7" x14ac:dyDescent="0.2">
      <c r="A28" s="22" t="s">
        <v>1323</v>
      </c>
      <c r="B28" s="22" t="s">
        <v>1324</v>
      </c>
      <c r="C28" s="22" t="s">
        <v>32</v>
      </c>
      <c r="D28" s="25">
        <v>300</v>
      </c>
      <c r="E28" s="23">
        <v>1412.6955</v>
      </c>
      <c r="F28" s="24">
        <v>3.1603694948713899</v>
      </c>
      <c r="G28" s="23">
        <v>7.3</v>
      </c>
    </row>
    <row r="29" spans="1:7" x14ac:dyDescent="0.2">
      <c r="A29" s="22" t="s">
        <v>82</v>
      </c>
      <c r="B29" s="22" t="s">
        <v>81</v>
      </c>
      <c r="C29" s="22" t="s">
        <v>31</v>
      </c>
      <c r="D29" s="25">
        <v>200</v>
      </c>
      <c r="E29" s="23">
        <v>934.99800000000005</v>
      </c>
      <c r="F29" s="24">
        <v>2.0917028170371901</v>
      </c>
      <c r="G29" s="23">
        <v>7.25</v>
      </c>
    </row>
    <row r="30" spans="1:7" x14ac:dyDescent="0.2">
      <c r="A30" s="21" t="s">
        <v>33</v>
      </c>
      <c r="B30" s="21"/>
      <c r="C30" s="21"/>
      <c r="D30" s="21"/>
      <c r="E30" s="26">
        <f>SUM(E22:E29)</f>
        <v>14556.894999999999</v>
      </c>
      <c r="F30" s="27">
        <f>SUM(F22:F29)</f>
        <v>32.565522363485854</v>
      </c>
      <c r="G30" s="26"/>
    </row>
    <row r="31" spans="1:7" x14ac:dyDescent="0.2">
      <c r="A31" s="22"/>
      <c r="B31" s="22"/>
      <c r="C31" s="22"/>
      <c r="D31" s="22"/>
      <c r="E31" s="23"/>
      <c r="F31" s="24"/>
      <c r="G31" s="23"/>
    </row>
    <row r="32" spans="1:7" x14ac:dyDescent="0.2">
      <c r="A32" s="21" t="s">
        <v>36</v>
      </c>
      <c r="B32" s="22"/>
      <c r="C32" s="22"/>
      <c r="D32" s="22"/>
      <c r="E32" s="23"/>
      <c r="F32" s="24"/>
      <c r="G32" s="23"/>
    </row>
    <row r="33" spans="1:8" x14ac:dyDescent="0.2">
      <c r="A33" s="22" t="s">
        <v>1366</v>
      </c>
      <c r="B33" s="22" t="s">
        <v>1367</v>
      </c>
      <c r="C33" s="22" t="s">
        <v>37</v>
      </c>
      <c r="D33" s="25">
        <v>2500000</v>
      </c>
      <c r="E33" s="23">
        <v>2471.2224999999999</v>
      </c>
      <c r="F33" s="24">
        <v>5.5284215204478304</v>
      </c>
      <c r="G33" s="23">
        <v>5.3804999999999996</v>
      </c>
    </row>
    <row r="34" spans="1:8" x14ac:dyDescent="0.2">
      <c r="A34" s="22" t="s">
        <v>1218</v>
      </c>
      <c r="B34" s="22" t="s">
        <v>1417</v>
      </c>
      <c r="C34" s="22" t="s">
        <v>37</v>
      </c>
      <c r="D34" s="25">
        <v>1500000</v>
      </c>
      <c r="E34" s="23">
        <v>1465.5944999999999</v>
      </c>
      <c r="F34" s="24">
        <v>3.2787109109155401</v>
      </c>
      <c r="G34" s="23">
        <v>5.5282</v>
      </c>
    </row>
    <row r="35" spans="1:8" x14ac:dyDescent="0.2">
      <c r="A35" s="21" t="s">
        <v>33</v>
      </c>
      <c r="B35" s="21"/>
      <c r="C35" s="21"/>
      <c r="D35" s="21"/>
      <c r="E35" s="26">
        <f>SUM(E32:E34)</f>
        <v>3936.817</v>
      </c>
      <c r="F35" s="27">
        <f>SUM(F32:F34)</f>
        <v>8.807132431363371</v>
      </c>
      <c r="G35" s="26"/>
    </row>
    <row r="36" spans="1:8" x14ac:dyDescent="0.2">
      <c r="A36" s="22"/>
      <c r="B36" s="22"/>
      <c r="C36" s="22"/>
      <c r="D36" s="22"/>
      <c r="E36" s="23"/>
      <c r="F36" s="24"/>
      <c r="G36" s="23"/>
    </row>
    <row r="37" spans="1:8" x14ac:dyDescent="0.2">
      <c r="A37" s="21" t="s">
        <v>65</v>
      </c>
      <c r="B37" s="22"/>
      <c r="C37" s="22"/>
      <c r="D37" s="22"/>
      <c r="E37" s="23"/>
      <c r="F37" s="24"/>
      <c r="G37" s="23"/>
    </row>
    <row r="38" spans="1:8" x14ac:dyDescent="0.2">
      <c r="A38" s="22" t="s">
        <v>1368</v>
      </c>
      <c r="B38" s="22" t="s">
        <v>1369</v>
      </c>
      <c r="C38" s="22" t="s">
        <v>37</v>
      </c>
      <c r="D38" s="25">
        <v>400000</v>
      </c>
      <c r="E38" s="23">
        <v>421.31826669999998</v>
      </c>
      <c r="F38" s="24">
        <v>0.94253956193020205</v>
      </c>
      <c r="G38" s="23">
        <v>6.2090827931505101</v>
      </c>
    </row>
    <row r="39" spans="1:8" x14ac:dyDescent="0.2">
      <c r="A39" s="22" t="s">
        <v>1370</v>
      </c>
      <c r="B39" s="22" t="s">
        <v>1371</v>
      </c>
      <c r="C39" s="22" t="s">
        <v>37</v>
      </c>
      <c r="D39" s="25">
        <v>350000</v>
      </c>
      <c r="E39" s="23">
        <v>361.75521670000001</v>
      </c>
      <c r="F39" s="24">
        <v>0.80928986569948602</v>
      </c>
      <c r="G39" s="23">
        <v>5.5739999999999998</v>
      </c>
    </row>
    <row r="40" spans="1:8" x14ac:dyDescent="0.2">
      <c r="A40" s="21" t="s">
        <v>33</v>
      </c>
      <c r="B40" s="21"/>
      <c r="C40" s="21"/>
      <c r="D40" s="21"/>
      <c r="E40" s="26">
        <f>SUM(E38:E39)</f>
        <v>783.07348339999999</v>
      </c>
      <c r="F40" s="27">
        <f>SUM(F38:F39)</f>
        <v>1.751829427629688</v>
      </c>
      <c r="G40" s="26"/>
    </row>
    <row r="41" spans="1:8" x14ac:dyDescent="0.2">
      <c r="A41" s="22"/>
      <c r="B41" s="22"/>
      <c r="C41" s="22"/>
      <c r="D41" s="22"/>
      <c r="E41" s="23"/>
      <c r="F41" s="24"/>
      <c r="G41" s="23"/>
    </row>
    <row r="42" spans="1:8" x14ac:dyDescent="0.2">
      <c r="A42" s="21" t="s">
        <v>1106</v>
      </c>
      <c r="B42" s="22"/>
      <c r="C42" s="22"/>
      <c r="D42" s="22"/>
      <c r="E42" s="23"/>
      <c r="F42" s="24"/>
      <c r="G42" s="23"/>
    </row>
    <row r="43" spans="1:8" x14ac:dyDescent="0.2">
      <c r="A43" s="22" t="s">
        <v>1107</v>
      </c>
      <c r="B43" s="22" t="s">
        <v>1108</v>
      </c>
      <c r="C43" s="22" t="s">
        <v>1109</v>
      </c>
      <c r="D43" s="25">
        <v>864.98900000000003</v>
      </c>
      <c r="E43" s="23">
        <v>101.1412833</v>
      </c>
      <c r="F43" s="24">
        <v>0.22626519756979799</v>
      </c>
      <c r="G43" s="23">
        <v>5.72</v>
      </c>
    </row>
    <row r="44" spans="1:8" x14ac:dyDescent="0.2">
      <c r="A44" s="21" t="s">
        <v>33</v>
      </c>
      <c r="B44" s="21"/>
      <c r="C44" s="21"/>
      <c r="D44" s="21"/>
      <c r="E44" s="26">
        <f>SUM(E43:E43)</f>
        <v>101.1412833</v>
      </c>
      <c r="F44" s="27">
        <f>SUM(F43:F43)</f>
        <v>0.22626519756979799</v>
      </c>
      <c r="G44" s="26"/>
    </row>
    <row r="45" spans="1:8" x14ac:dyDescent="0.2">
      <c r="A45" s="22"/>
      <c r="B45" s="22"/>
      <c r="C45" s="22"/>
      <c r="D45" s="22"/>
      <c r="E45" s="23"/>
      <c r="F45" s="24"/>
      <c r="G45" s="23"/>
    </row>
    <row r="46" spans="1:8" x14ac:dyDescent="0.2">
      <c r="A46" s="21" t="s">
        <v>38</v>
      </c>
      <c r="B46" s="21"/>
      <c r="C46" s="21"/>
      <c r="D46" s="21"/>
      <c r="E46" s="26">
        <f>E19+E30+E35+E40+E44</f>
        <v>43991.733347000001</v>
      </c>
      <c r="F46" s="27">
        <f>F19+F30+F35+F40+F44</f>
        <v>98.414790799839835</v>
      </c>
      <c r="G46" s="26"/>
    </row>
    <row r="47" spans="1:8" x14ac:dyDescent="0.2">
      <c r="A47" s="21"/>
      <c r="B47" s="21"/>
      <c r="C47" s="21"/>
      <c r="D47" s="21"/>
      <c r="E47" s="26"/>
      <c r="F47" s="27"/>
      <c r="G47" s="26"/>
    </row>
    <row r="48" spans="1:8" x14ac:dyDescent="0.2">
      <c r="A48" s="21" t="s">
        <v>1249</v>
      </c>
      <c r="B48" s="21"/>
      <c r="C48" s="21"/>
      <c r="D48" s="21"/>
      <c r="E48" s="26">
        <v>2.19656268</v>
      </c>
      <c r="F48" s="27">
        <f>E48/E52*100</f>
        <v>4.9139745171163486E-3</v>
      </c>
      <c r="G48" s="26"/>
      <c r="H48" s="79"/>
    </row>
    <row r="49" spans="1:7" x14ac:dyDescent="0.2">
      <c r="A49" s="21"/>
      <c r="B49" s="21"/>
      <c r="C49" s="21"/>
      <c r="D49" s="21"/>
      <c r="E49" s="26"/>
      <c r="F49" s="27"/>
      <c r="G49" s="26"/>
    </row>
    <row r="50" spans="1:7" x14ac:dyDescent="0.2">
      <c r="A50" s="21" t="s">
        <v>40</v>
      </c>
      <c r="B50" s="21"/>
      <c r="C50" s="21"/>
      <c r="D50" s="21"/>
      <c r="E50" s="26">
        <f>E52-(E19+E30+E35+E40+E44+E48)</f>
        <v>706.39713412000128</v>
      </c>
      <c r="F50" s="27">
        <f>F52-(F19+F30+F35+F40+F44+F48)</f>
        <v>1.5802952256430416</v>
      </c>
      <c r="G50" s="26"/>
    </row>
    <row r="51" spans="1:7" x14ac:dyDescent="0.2">
      <c r="A51" s="22"/>
      <c r="B51" s="22"/>
      <c r="C51" s="22"/>
      <c r="D51" s="22"/>
      <c r="E51" s="23"/>
      <c r="F51" s="24"/>
      <c r="G51" s="23"/>
    </row>
    <row r="52" spans="1:7" x14ac:dyDescent="0.2">
      <c r="A52" s="28" t="s">
        <v>39</v>
      </c>
      <c r="B52" s="28"/>
      <c r="C52" s="28"/>
      <c r="D52" s="28"/>
      <c r="E52" s="29">
        <v>44700.327043800004</v>
      </c>
      <c r="F52" s="30">
        <v>100</v>
      </c>
      <c r="G52" s="29"/>
    </row>
    <row r="54" spans="1:7" x14ac:dyDescent="0.2">
      <c r="A54" s="75" t="s">
        <v>1250</v>
      </c>
      <c r="B54" s="75"/>
      <c r="C54" s="75"/>
      <c r="D54" s="75"/>
      <c r="E54" s="76"/>
      <c r="F54" s="77"/>
      <c r="G54" s="76"/>
    </row>
    <row r="55" spans="1:7" x14ac:dyDescent="0.2">
      <c r="A55" s="22"/>
      <c r="B55" s="22"/>
      <c r="C55" s="22"/>
      <c r="D55" s="22"/>
      <c r="E55" s="23"/>
      <c r="F55" s="24"/>
      <c r="G55" s="23"/>
    </row>
    <row r="56" spans="1:7" x14ac:dyDescent="0.2">
      <c r="A56" s="21" t="s">
        <v>1251</v>
      </c>
      <c r="B56" s="21"/>
      <c r="C56" s="21"/>
      <c r="D56" s="21"/>
      <c r="E56" s="26" t="s">
        <v>1252</v>
      </c>
      <c r="F56" s="27" t="s">
        <v>3</v>
      </c>
      <c r="G56" s="26"/>
    </row>
    <row r="57" spans="1:7" x14ac:dyDescent="0.2">
      <c r="A57" s="22" t="s">
        <v>1528</v>
      </c>
      <c r="B57" s="22"/>
      <c r="C57" s="22"/>
      <c r="D57" s="22"/>
      <c r="E57" s="23">
        <v>2500</v>
      </c>
      <c r="F57" s="24">
        <f t="shared" ref="F57:F62" si="0">E57/$E$52*100</f>
        <v>5.5928002440571705</v>
      </c>
      <c r="G57" s="23"/>
    </row>
    <row r="58" spans="1:7" x14ac:dyDescent="0.2">
      <c r="A58" s="22" t="s">
        <v>1537</v>
      </c>
      <c r="B58" s="22"/>
      <c r="C58" s="22"/>
      <c r="D58" s="22"/>
      <c r="E58" s="23">
        <v>2500</v>
      </c>
      <c r="F58" s="24">
        <f t="shared" si="0"/>
        <v>5.5928002440571705</v>
      </c>
      <c r="G58" s="23"/>
    </row>
    <row r="59" spans="1:7" x14ac:dyDescent="0.2">
      <c r="A59" s="22" t="s">
        <v>1537</v>
      </c>
      <c r="B59" s="22"/>
      <c r="C59" s="22"/>
      <c r="D59" s="22"/>
      <c r="E59" s="23">
        <v>2500</v>
      </c>
      <c r="F59" s="24">
        <f t="shared" si="0"/>
        <v>5.5928002440571705</v>
      </c>
      <c r="G59" s="23"/>
    </row>
    <row r="60" spans="1:7" x14ac:dyDescent="0.2">
      <c r="A60" s="22" t="s">
        <v>1527</v>
      </c>
      <c r="B60" s="22"/>
      <c r="C60" s="22"/>
      <c r="D60" s="22"/>
      <c r="E60" s="23">
        <v>2500</v>
      </c>
      <c r="F60" s="24">
        <f t="shared" si="0"/>
        <v>5.5928002440571705</v>
      </c>
      <c r="G60" s="23"/>
    </row>
    <row r="61" spans="1:7" x14ac:dyDescent="0.2">
      <c r="A61" s="22" t="s">
        <v>1537</v>
      </c>
      <c r="B61" s="22"/>
      <c r="C61" s="22"/>
      <c r="D61" s="22"/>
      <c r="E61" s="23">
        <v>2000</v>
      </c>
      <c r="F61" s="24">
        <f t="shared" si="0"/>
        <v>4.474240195245736</v>
      </c>
      <c r="G61" s="23"/>
    </row>
    <row r="62" spans="1:7" x14ac:dyDescent="0.2">
      <c r="A62" s="22" t="s">
        <v>1528</v>
      </c>
      <c r="B62" s="22"/>
      <c r="C62" s="22"/>
      <c r="D62" s="22"/>
      <c r="E62" s="23">
        <v>1000</v>
      </c>
      <c r="F62" s="24">
        <f t="shared" si="0"/>
        <v>2.237120097622868</v>
      </c>
      <c r="G62" s="23"/>
    </row>
    <row r="63" spans="1:7" x14ac:dyDescent="0.2">
      <c r="A63" s="28" t="s">
        <v>1253</v>
      </c>
      <c r="B63" s="28"/>
      <c r="C63" s="28"/>
      <c r="D63" s="28"/>
      <c r="E63" s="29">
        <f xml:space="preserve"> SUM(E57:E62)</f>
        <v>13000</v>
      </c>
      <c r="F63" s="30">
        <f xml:space="preserve"> SUM(F57:F62)</f>
        <v>29.082561269097287</v>
      </c>
      <c r="G63" s="29"/>
    </row>
    <row r="64" spans="1:7" x14ac:dyDescent="0.2">
      <c r="A64" s="6" t="s">
        <v>1518</v>
      </c>
      <c r="B64" s="12"/>
      <c r="C64" s="12"/>
      <c r="D64" s="12"/>
      <c r="E64" s="93"/>
      <c r="F64" s="13"/>
      <c r="G64" s="93"/>
    </row>
    <row r="66" spans="1:7" x14ac:dyDescent="0.2">
      <c r="A66" s="12" t="s">
        <v>42</v>
      </c>
    </row>
    <row r="67" spans="1:7" x14ac:dyDescent="0.2">
      <c r="A67" s="12" t="s">
        <v>1110</v>
      </c>
    </row>
    <row r="68" spans="1:7" x14ac:dyDescent="0.2">
      <c r="A68" s="12" t="s">
        <v>1254</v>
      </c>
    </row>
    <row r="70" spans="1:7" ht="35.1" customHeight="1" x14ac:dyDescent="0.2">
      <c r="A70" s="102" t="s">
        <v>1255</v>
      </c>
      <c r="B70" s="102"/>
      <c r="C70" s="102"/>
      <c r="D70" s="102"/>
      <c r="E70" s="102"/>
      <c r="F70" s="102"/>
      <c r="G70" s="102"/>
    </row>
    <row r="72" spans="1:7" x14ac:dyDescent="0.2">
      <c r="A72" s="12" t="s">
        <v>43</v>
      </c>
    </row>
    <row r="73" spans="1:7" x14ac:dyDescent="0.2">
      <c r="A73" s="12" t="s">
        <v>44</v>
      </c>
    </row>
    <row r="74" spans="1:7" x14ac:dyDescent="0.2">
      <c r="A74" s="12" t="s">
        <v>45</v>
      </c>
      <c r="B74" s="12"/>
      <c r="C74" s="31" t="s">
        <v>46</v>
      </c>
      <c r="D74" s="31" t="s">
        <v>1004</v>
      </c>
    </row>
    <row r="75" spans="1:7" x14ac:dyDescent="0.2">
      <c r="A75" s="6" t="s">
        <v>59</v>
      </c>
      <c r="C75" s="32">
        <v>10.4633</v>
      </c>
      <c r="D75" s="32">
        <v>10.7638</v>
      </c>
    </row>
    <row r="76" spans="1:7" x14ac:dyDescent="0.2">
      <c r="A76" s="6" t="s">
        <v>126</v>
      </c>
      <c r="C76" s="32">
        <v>10.363099999999999</v>
      </c>
      <c r="D76" s="32">
        <v>10.4491</v>
      </c>
    </row>
    <row r="77" spans="1:7" x14ac:dyDescent="0.2">
      <c r="A77" s="6" t="s">
        <v>60</v>
      </c>
      <c r="C77" s="32">
        <v>10.500400000000001</v>
      </c>
      <c r="D77" s="32">
        <v>10.8277</v>
      </c>
    </row>
    <row r="78" spans="1:7" x14ac:dyDescent="0.2">
      <c r="A78" s="6" t="s">
        <v>127</v>
      </c>
      <c r="C78" s="32">
        <v>10.395200000000001</v>
      </c>
      <c r="D78" s="32">
        <v>10.4979</v>
      </c>
    </row>
    <row r="80" spans="1:7" x14ac:dyDescent="0.2">
      <c r="A80" s="6" t="s">
        <v>1005</v>
      </c>
    </row>
    <row r="82" spans="1:5" x14ac:dyDescent="0.2">
      <c r="A82" s="12" t="s">
        <v>47</v>
      </c>
    </row>
    <row r="83" spans="1:5" x14ac:dyDescent="0.2">
      <c r="A83" s="100" t="s">
        <v>48</v>
      </c>
      <c r="B83" s="101"/>
      <c r="C83" s="33" t="s">
        <v>49</v>
      </c>
    </row>
    <row r="84" spans="1:5" x14ac:dyDescent="0.2">
      <c r="A84" s="96" t="s">
        <v>126</v>
      </c>
      <c r="B84" s="97"/>
      <c r="C84" s="34">
        <v>0.21</v>
      </c>
    </row>
    <row r="85" spans="1:5" x14ac:dyDescent="0.2">
      <c r="A85" s="96" t="s">
        <v>127</v>
      </c>
      <c r="B85" s="97"/>
      <c r="C85" s="34">
        <v>0.22</v>
      </c>
    </row>
    <row r="86" spans="1:5" x14ac:dyDescent="0.2">
      <c r="A86" s="6" t="s">
        <v>50</v>
      </c>
    </row>
    <row r="87" spans="1:5" x14ac:dyDescent="0.2">
      <c r="A87" s="6" t="s">
        <v>51</v>
      </c>
    </row>
    <row r="89" spans="1:5" x14ac:dyDescent="0.2">
      <c r="A89" s="12" t="s">
        <v>1256</v>
      </c>
    </row>
    <row r="91" spans="1:5" x14ac:dyDescent="0.2">
      <c r="A91" s="6" t="s">
        <v>1372</v>
      </c>
    </row>
    <row r="92" spans="1:5" x14ac:dyDescent="0.2">
      <c r="A92" s="6" t="s">
        <v>1539</v>
      </c>
    </row>
    <row r="94" spans="1:5" x14ac:dyDescent="0.2">
      <c r="A94" s="12" t="s">
        <v>85</v>
      </c>
      <c r="D94" s="35">
        <v>1.4647029826450499</v>
      </c>
      <c r="E94" s="9" t="s">
        <v>52</v>
      </c>
    </row>
    <row r="96" spans="1:5" x14ac:dyDescent="0.2">
      <c r="A96" s="12" t="s">
        <v>86</v>
      </c>
      <c r="D96" s="31" t="s">
        <v>54</v>
      </c>
    </row>
    <row r="98" spans="1:9" x14ac:dyDescent="0.2">
      <c r="A98" s="67" t="s">
        <v>1014</v>
      </c>
      <c r="B98" s="68"/>
      <c r="C98" s="68"/>
      <c r="D98" s="68"/>
      <c r="E98" s="10"/>
      <c r="G98" s="10"/>
      <c r="H98" s="68"/>
      <c r="I98" s="68"/>
    </row>
    <row r="99" spans="1:9" x14ac:dyDescent="0.2">
      <c r="A99" s="68"/>
      <c r="B99" s="68"/>
      <c r="C99" s="68"/>
      <c r="D99" s="68"/>
      <c r="E99" s="10"/>
      <c r="G99" s="10"/>
      <c r="H99" s="68"/>
      <c r="I99" s="68"/>
    </row>
    <row r="100" spans="1:9" x14ac:dyDescent="0.2">
      <c r="A100" s="67" t="s">
        <v>1009</v>
      </c>
      <c r="B100" s="68"/>
      <c r="C100" s="68"/>
      <c r="D100" s="68"/>
      <c r="E100" s="10"/>
      <c r="G100" s="10"/>
      <c r="H100" s="68"/>
      <c r="I100" s="68"/>
    </row>
    <row r="101" spans="1:9" x14ac:dyDescent="0.2">
      <c r="A101" s="69"/>
      <c r="B101" s="68"/>
      <c r="C101" s="68"/>
      <c r="D101" s="68"/>
      <c r="E101" s="10"/>
      <c r="G101" s="10"/>
      <c r="H101" s="68"/>
      <c r="I101" s="68"/>
    </row>
    <row r="102" spans="1:9" x14ac:dyDescent="0.2">
      <c r="A102" s="68"/>
      <c r="B102" s="68"/>
      <c r="C102" s="68"/>
      <c r="D102" s="68"/>
      <c r="E102" s="10"/>
      <c r="G102" s="10"/>
      <c r="H102" s="68"/>
      <c r="I102" s="68"/>
    </row>
    <row r="103" spans="1:9" x14ac:dyDescent="0.2">
      <c r="A103" s="68"/>
      <c r="B103" s="68"/>
      <c r="C103" s="68"/>
      <c r="D103" s="68"/>
      <c r="E103" s="10"/>
      <c r="G103" s="10"/>
      <c r="H103" s="68"/>
      <c r="I103" s="68"/>
    </row>
    <row r="104" spans="1:9" x14ac:dyDescent="0.2">
      <c r="A104" s="68"/>
      <c r="B104" s="68"/>
      <c r="C104" s="68"/>
      <c r="D104" s="68"/>
      <c r="E104" s="10"/>
      <c r="G104" s="10"/>
      <c r="H104" s="68"/>
      <c r="I104" s="68"/>
    </row>
    <row r="105" spans="1:9" x14ac:dyDescent="0.2">
      <c r="A105" s="68"/>
      <c r="B105" s="68"/>
      <c r="C105" s="68"/>
      <c r="D105" s="68"/>
      <c r="E105" s="10"/>
      <c r="G105" s="10"/>
      <c r="H105" s="68"/>
      <c r="I105" s="68"/>
    </row>
    <row r="106" spans="1:9" x14ac:dyDescent="0.2">
      <c r="A106" s="68"/>
      <c r="B106" s="68"/>
      <c r="C106" s="68"/>
      <c r="D106" s="68"/>
      <c r="E106" s="10"/>
      <c r="G106" s="10"/>
      <c r="H106" s="68"/>
      <c r="I106" s="68"/>
    </row>
    <row r="107" spans="1:9" x14ac:dyDescent="0.2">
      <c r="A107" s="68"/>
      <c r="B107" s="68"/>
      <c r="C107" s="68"/>
      <c r="D107" s="68"/>
      <c r="E107" s="10"/>
      <c r="G107" s="10"/>
      <c r="H107" s="68"/>
      <c r="I107" s="68"/>
    </row>
    <row r="108" spans="1:9" x14ac:dyDescent="0.2">
      <c r="A108" s="68"/>
      <c r="B108" s="68"/>
      <c r="C108" s="68"/>
      <c r="D108" s="68"/>
      <c r="E108" s="10"/>
      <c r="G108" s="10"/>
      <c r="H108" s="68"/>
      <c r="I108" s="68"/>
    </row>
    <row r="109" spans="1:9" x14ac:dyDescent="0.2">
      <c r="A109" s="68"/>
      <c r="B109" s="68"/>
      <c r="C109" s="68"/>
      <c r="D109" s="68"/>
      <c r="E109" s="10"/>
      <c r="G109" s="10"/>
      <c r="H109" s="68"/>
      <c r="I109" s="68"/>
    </row>
    <row r="110" spans="1:9" x14ac:dyDescent="0.2">
      <c r="A110" s="68"/>
      <c r="B110" s="68"/>
      <c r="C110" s="68"/>
      <c r="D110" s="68"/>
      <c r="E110" s="10"/>
      <c r="G110" s="10"/>
      <c r="H110" s="68"/>
      <c r="I110" s="68"/>
    </row>
    <row r="111" spans="1:9" x14ac:dyDescent="0.2">
      <c r="A111" s="68"/>
      <c r="B111" s="68"/>
      <c r="C111" s="68"/>
      <c r="D111" s="68"/>
      <c r="E111" s="10"/>
      <c r="G111" s="10"/>
      <c r="H111" s="68"/>
      <c r="I111" s="68"/>
    </row>
    <row r="112" spans="1:9" x14ac:dyDescent="0.2">
      <c r="A112" s="68"/>
      <c r="B112" s="68"/>
      <c r="C112" s="68"/>
      <c r="D112" s="68"/>
      <c r="E112" s="10"/>
      <c r="G112" s="10"/>
      <c r="H112" s="68"/>
      <c r="I112" s="68"/>
    </row>
    <row r="113" spans="1:9" x14ac:dyDescent="0.2">
      <c r="A113" s="68"/>
      <c r="B113" s="68"/>
      <c r="C113" s="68"/>
      <c r="D113" s="68"/>
      <c r="E113" s="10"/>
      <c r="G113" s="10"/>
      <c r="H113" s="68"/>
      <c r="I113" s="68"/>
    </row>
    <row r="114" spans="1:9" x14ac:dyDescent="0.2">
      <c r="A114" s="68"/>
      <c r="B114" s="68"/>
      <c r="C114" s="68"/>
      <c r="D114" s="68"/>
      <c r="E114" s="10"/>
      <c r="G114" s="10"/>
      <c r="H114" s="68"/>
      <c r="I114" s="68"/>
    </row>
    <row r="115" spans="1:9" x14ac:dyDescent="0.2">
      <c r="A115" s="68"/>
      <c r="B115" s="68"/>
      <c r="C115" s="68"/>
      <c r="D115" s="68"/>
      <c r="E115" s="10"/>
      <c r="G115" s="10"/>
      <c r="H115" s="68"/>
      <c r="I115" s="68"/>
    </row>
    <row r="116" spans="1:9" x14ac:dyDescent="0.2">
      <c r="A116" s="67" t="s">
        <v>1373</v>
      </c>
      <c r="B116" s="68"/>
      <c r="C116" s="68"/>
      <c r="D116" s="68"/>
      <c r="E116" s="10"/>
      <c r="G116" s="10"/>
      <c r="H116" s="68"/>
      <c r="I116" s="68"/>
    </row>
    <row r="117" spans="1:9" x14ac:dyDescent="0.2">
      <c r="A117" s="68"/>
      <c r="B117" s="68"/>
      <c r="C117" s="68"/>
      <c r="D117" s="68"/>
      <c r="E117" s="10"/>
      <c r="G117" s="10"/>
      <c r="H117" s="68"/>
      <c r="I117" s="68"/>
    </row>
    <row r="118" spans="1:9" x14ac:dyDescent="0.2">
      <c r="A118" s="67" t="s">
        <v>1525</v>
      </c>
      <c r="B118" s="68"/>
      <c r="C118" s="68"/>
      <c r="D118" s="68"/>
      <c r="E118" s="10"/>
      <c r="G118" s="10"/>
      <c r="H118" s="68"/>
      <c r="I118" s="68"/>
    </row>
    <row r="119" spans="1:9" x14ac:dyDescent="0.2">
      <c r="A119" s="68"/>
      <c r="B119" s="68"/>
      <c r="C119" s="68"/>
      <c r="D119" s="68"/>
      <c r="E119" s="10"/>
      <c r="G119" s="10"/>
      <c r="H119" s="68"/>
      <c r="I119" s="68"/>
    </row>
    <row r="120" spans="1:9" x14ac:dyDescent="0.2">
      <c r="A120" s="68"/>
      <c r="B120" s="68"/>
      <c r="C120" s="68"/>
      <c r="D120" s="68"/>
      <c r="E120" s="10"/>
      <c r="G120" s="10"/>
      <c r="H120" s="68"/>
      <c r="I120" s="68"/>
    </row>
    <row r="121" spans="1:9" x14ac:dyDescent="0.2">
      <c r="A121" s="68"/>
      <c r="B121" s="68"/>
      <c r="C121" s="68"/>
      <c r="D121" s="68"/>
      <c r="E121" s="10"/>
      <c r="G121" s="10"/>
      <c r="H121" s="68"/>
      <c r="I121" s="68"/>
    </row>
    <row r="122" spans="1:9" x14ac:dyDescent="0.2">
      <c r="A122" s="68"/>
      <c r="B122" s="68"/>
      <c r="C122" s="68"/>
      <c r="D122" s="68"/>
      <c r="E122" s="10"/>
      <c r="G122" s="10"/>
      <c r="H122" s="68"/>
      <c r="I122" s="68"/>
    </row>
    <row r="123" spans="1:9" x14ac:dyDescent="0.2">
      <c r="A123" s="68"/>
      <c r="B123" s="68"/>
      <c r="C123" s="68"/>
      <c r="D123" s="68"/>
      <c r="E123" s="10"/>
      <c r="G123" s="10"/>
      <c r="H123" s="68"/>
      <c r="I123" s="68"/>
    </row>
    <row r="124" spans="1:9" x14ac:dyDescent="0.2">
      <c r="A124" s="68"/>
      <c r="B124" s="68"/>
      <c r="C124" s="68"/>
      <c r="D124" s="68"/>
      <c r="E124" s="10"/>
      <c r="G124" s="10"/>
      <c r="H124" s="68"/>
      <c r="I124" s="68"/>
    </row>
    <row r="125" spans="1:9" x14ac:dyDescent="0.2">
      <c r="A125" s="68"/>
      <c r="B125" s="68"/>
      <c r="C125" s="68"/>
      <c r="D125" s="68"/>
      <c r="E125" s="10"/>
      <c r="G125" s="10"/>
      <c r="H125" s="68"/>
      <c r="I125" s="68"/>
    </row>
    <row r="126" spans="1:9" x14ac:dyDescent="0.2">
      <c r="A126" s="68"/>
      <c r="B126" s="68"/>
      <c r="C126" s="68"/>
      <c r="D126" s="68"/>
      <c r="E126" s="10"/>
      <c r="G126" s="10"/>
      <c r="H126" s="68"/>
      <c r="I126" s="68"/>
    </row>
    <row r="127" spans="1:9" x14ac:dyDescent="0.2">
      <c r="A127" s="68"/>
      <c r="B127" s="68"/>
      <c r="C127" s="68"/>
      <c r="D127" s="68"/>
      <c r="E127" s="10"/>
      <c r="G127" s="10"/>
      <c r="H127" s="68"/>
      <c r="I127" s="68"/>
    </row>
    <row r="128" spans="1:9" x14ac:dyDescent="0.2">
      <c r="A128" s="68"/>
      <c r="B128" s="68"/>
      <c r="C128" s="68"/>
      <c r="D128" s="68"/>
      <c r="E128" s="10"/>
      <c r="G128" s="10"/>
      <c r="H128" s="68"/>
      <c r="I128" s="68"/>
    </row>
    <row r="129" spans="1:9" x14ac:dyDescent="0.2">
      <c r="A129" s="68"/>
      <c r="B129" s="68"/>
      <c r="C129" s="68"/>
      <c r="D129" s="68"/>
      <c r="E129" s="10"/>
      <c r="G129" s="10"/>
      <c r="H129" s="68"/>
      <c r="I129" s="68"/>
    </row>
    <row r="130" spans="1:9" x14ac:dyDescent="0.2">
      <c r="A130" s="68"/>
      <c r="B130" s="68"/>
      <c r="C130" s="68"/>
      <c r="D130" s="68"/>
      <c r="E130" s="10"/>
      <c r="G130" s="10"/>
      <c r="H130" s="68"/>
      <c r="I130" s="68"/>
    </row>
    <row r="131" spans="1:9" x14ac:dyDescent="0.2">
      <c r="A131" s="68"/>
      <c r="B131" s="68"/>
      <c r="C131" s="68"/>
      <c r="D131" s="68"/>
      <c r="E131" s="10"/>
      <c r="G131" s="10"/>
      <c r="H131" s="68"/>
      <c r="I131" s="68"/>
    </row>
    <row r="132" spans="1:9" x14ac:dyDescent="0.2">
      <c r="A132" s="68"/>
      <c r="B132" s="68"/>
      <c r="C132" s="68"/>
      <c r="D132" s="68"/>
      <c r="E132" s="10"/>
      <c r="G132" s="10"/>
      <c r="H132" s="68"/>
      <c r="I132" s="68"/>
    </row>
    <row r="133" spans="1:9" x14ac:dyDescent="0.2">
      <c r="A133" s="68"/>
      <c r="B133" s="68"/>
      <c r="C133" s="68"/>
      <c r="D133" s="68"/>
      <c r="E133" s="10"/>
      <c r="G133" s="10"/>
      <c r="H133" s="68"/>
      <c r="I133" s="68"/>
    </row>
    <row r="134" spans="1:9" x14ac:dyDescent="0.2">
      <c r="A134" s="68" t="s">
        <v>1008</v>
      </c>
      <c r="B134" s="68"/>
      <c r="C134" s="68"/>
      <c r="D134" s="68"/>
      <c r="E134" s="10"/>
      <c r="G134" s="10"/>
      <c r="H134" s="68"/>
      <c r="I134" s="68"/>
    </row>
    <row r="135" spans="1:9" x14ac:dyDescent="0.2">
      <c r="A135" s="68"/>
      <c r="B135" s="68"/>
      <c r="C135" s="68"/>
      <c r="D135" s="68"/>
      <c r="E135" s="10"/>
      <c r="G135" s="10"/>
      <c r="H135" s="68"/>
      <c r="I135" s="68"/>
    </row>
    <row r="136" spans="1:9" x14ac:dyDescent="0.2">
      <c r="A136" s="68"/>
      <c r="B136" s="68"/>
      <c r="C136" s="68"/>
      <c r="D136" s="68"/>
      <c r="E136" s="10"/>
      <c r="G136" s="10"/>
      <c r="H136" s="68"/>
      <c r="I136" s="68"/>
    </row>
    <row r="137" spans="1:9" x14ac:dyDescent="0.2">
      <c r="A137" s="69"/>
      <c r="B137" s="68"/>
      <c r="C137" s="68"/>
      <c r="D137" s="68"/>
      <c r="E137" s="10"/>
      <c r="G137" s="10"/>
      <c r="H137" s="68"/>
      <c r="I137" s="68"/>
    </row>
    <row r="138" spans="1:9" x14ac:dyDescent="0.2">
      <c r="A138" s="68"/>
      <c r="B138" s="68"/>
      <c r="C138" s="68"/>
      <c r="D138" s="68"/>
      <c r="E138" s="10"/>
      <c r="G138" s="10"/>
      <c r="H138" s="68"/>
      <c r="I138" s="68"/>
    </row>
    <row r="139" spans="1:9" x14ac:dyDescent="0.2">
      <c r="A139" s="69"/>
      <c r="B139" s="68"/>
      <c r="C139" s="68"/>
      <c r="D139" s="68"/>
      <c r="E139" s="10"/>
      <c r="G139" s="10"/>
      <c r="H139" s="68"/>
      <c r="I139" s="68"/>
    </row>
    <row r="140" spans="1:9" x14ac:dyDescent="0.2">
      <c r="A140" s="68"/>
      <c r="B140" s="68"/>
      <c r="C140" s="68"/>
      <c r="D140" s="68"/>
      <c r="E140" s="10"/>
      <c r="G140" s="10"/>
      <c r="H140" s="68"/>
      <c r="I140" s="68"/>
    </row>
  </sheetData>
  <mergeCells count="5">
    <mergeCell ref="A1:G1"/>
    <mergeCell ref="A70:G70"/>
    <mergeCell ref="A83:B83"/>
    <mergeCell ref="A84:B84"/>
    <mergeCell ref="A85:B85"/>
  </mergeCells>
  <conditionalFormatting sqref="F2:F3 F5:F69">
    <cfRule type="cellIs" dxfId="95" priority="2" stopIfTrue="1" operator="between">
      <formula>0.009</formula>
      <formula>-0.009</formula>
    </cfRule>
  </conditionalFormatting>
  <conditionalFormatting sqref="F71:F65536">
    <cfRule type="cellIs" dxfId="94"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FILF</vt:lpstr>
      <vt:lpstr>FIONF</vt:lpstr>
      <vt:lpstr>FIMMF</vt:lpstr>
      <vt:lpstr>FIFRF</vt:lpstr>
      <vt:lpstr>FICDF</vt:lpstr>
      <vt:lpstr>FBPF</vt:lpstr>
      <vt:lpstr>FIUSDF</vt:lpstr>
      <vt:lpstr>FIMLDF</vt:lpstr>
      <vt:lpstr>FILWD</vt:lpstr>
      <vt:lpstr>FILNGDF</vt:lpstr>
      <vt:lpstr>FIGSF</vt:lpstr>
      <vt:lpstr>FIRF</vt:lpstr>
      <vt:lpstr>FICHF</vt:lpstr>
      <vt:lpstr>FIMAAF</vt:lpstr>
      <vt:lpstr>FIESF</vt:lpstr>
      <vt:lpstr>FIBAF</vt:lpstr>
      <vt:lpstr>FIAHF</vt:lpstr>
      <vt:lpstr>FIAF</vt:lpstr>
      <vt:lpstr>TIVF</vt:lpstr>
      <vt:lpstr>FITF</vt:lpstr>
      <vt:lpstr>FISCF</vt:lpstr>
      <vt:lpstr>FIOF</vt:lpstr>
      <vt:lpstr>FIMICF</vt:lpstr>
      <vt:lpstr>FIMF</vt:lpstr>
      <vt:lpstr>FIMCF</vt:lpstr>
      <vt:lpstr>FILMCF</vt:lpstr>
      <vt:lpstr>FILCF</vt:lpstr>
      <vt:lpstr>FIFEF</vt:lpstr>
      <vt:lpstr>FIEF</vt:lpstr>
      <vt:lpstr>FIDYF</vt:lpstr>
      <vt:lpstr>FBIF</vt:lpstr>
      <vt:lpstr>FAEF</vt:lpstr>
      <vt:lpstr>FIIF-NSE</vt:lpstr>
      <vt:lpstr>FITX</vt:lpstr>
      <vt:lpstr>FIUS</vt:lpstr>
      <vt:lpstr>FIPAF</vt:lpstr>
      <vt:lpstr>FF</vt:lpstr>
      <vt:lpstr>FIDA</vt:lpstr>
      <vt:lpstr>FISTIP</vt:lpstr>
      <vt:lpstr>FICRF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PUBLIC</cp:keywords>
  <dc:description>PUBLIC</dc:description>
  <cp:lastModifiedBy/>
  <dcterms:created xsi:type="dcterms:W3CDTF">2006-09-16T00:00:00Z</dcterms:created>
  <dcterms:modified xsi:type="dcterms:W3CDTF">2026-04-08T12:56:50Z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2026-04-07T11:08:37Z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22a75142-ded1-4671-9baf-6117706a7499</vt:lpwstr>
  </property>
  <property fmtid="{D5CDD505-2E9C-101B-9397-08002B2CF9AE}" pid="10" name="MSIP_Label_3486a02c-2dfb-4efe-823f-aa2d1f0e6ab7_ContentBits">
    <vt:lpwstr>2</vt:lpwstr>
  </property>
  <property fmtid="{D5CDD505-2E9C-101B-9397-08002B2CF9AE}" pid="11" name="Classification">
    <vt:lpwstr>PUBLIC</vt:lpwstr>
  </property>
</Properties>
</file>